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66925"/>
  <mc:AlternateContent xmlns:mc="http://schemas.openxmlformats.org/markup-compatibility/2006">
    <mc:Choice Requires="x15">
      <x15ac:absPath xmlns:x15ac="http://schemas.microsoft.com/office/spreadsheetml/2010/11/ac" url="https://centerforglobaldevelop-my.sharepoint.com/personal/cgd_cgdev_org/Documents/NDrive/Communications/Publications/Notes/2019/Mitchell-EU-Ag-Subsidies/"/>
    </mc:Choice>
  </mc:AlternateContent>
  <xr:revisionPtr revIDLastSave="0" documentId="8_{01580D01-10A9-4C6F-818D-4B0A55FE182A}" xr6:coauthVersionLast="45" xr6:coauthVersionMax="45" xr10:uidLastSave="{00000000-0000-0000-0000-000000000000}"/>
  <bookViews>
    <workbookView xWindow="-108" yWindow="-108" windowWidth="23256" windowHeight="12576" tabRatio="839" firstSheet="8" activeTab="8" xr2:uid="{00000000-000D-0000-FFFF-FFFF00000000}"/>
  </bookViews>
  <sheets>
    <sheet name="Tot production val by comodity" sheetId="10" state="hidden" r:id="rId1"/>
    <sheet name="Eurostat subs data raw" sheetId="13" state="hidden" r:id="rId2"/>
    <sheet name="method" sheetId="49" r:id="rId3"/>
    <sheet name="Output charts and tables" sheetId="50" r:id="rId4"/>
    <sheet name="CGD PSE" sheetId="28" r:id="rId5"/>
    <sheet name="MPS &amp; chart" sheetId="34" state="hidden" r:id="rId6"/>
    <sheet name="Subsidies chart" sheetId="36" state="hidden" r:id="rId7"/>
    <sheet name="Subsidies" sheetId="25" r:id="rId8"/>
    <sheet name="raw subsidies" sheetId="29" r:id="rId9"/>
    <sheet name="MPS" sheetId="48" r:id="rId10"/>
    <sheet name="MPS by sector" sheetId="17" r:id="rId11"/>
    <sheet name="raw MPS" sheetId="19" r:id="rId12"/>
    <sheet name="Total production" sheetId="43" r:id="rId13"/>
    <sheet name="Output by sector" sheetId="16" r:id="rId14"/>
    <sheet name="total production at farm gate" sheetId="26" r:id="rId15"/>
    <sheet name="raw output" sheetId="15" r:id="rId16"/>
    <sheet name="other breakout" sheetId="21" r:id="rId17"/>
    <sheet name="RoW PSE" sheetId="44" r:id="rId18"/>
    <sheet name="x-change rates" sheetId="30" r:id="rId19"/>
    <sheet name="GDP" sheetId="31" r:id="rId20"/>
    <sheet name="ISO" sheetId="27" r:id="rId21"/>
  </sheets>
  <definedNames>
    <definedName name="_xlnm._FilterDatabase" localSheetId="5" hidden="1">'MPS &amp; chart'!$A$2:$AH$30</definedName>
    <definedName name="_xlnm._FilterDatabase" localSheetId="16" hidden="1">'other breakout'!#REF!</definedName>
    <definedName name="_xlnm._FilterDatabase" localSheetId="11" hidden="1">'raw MPS'!$A$8:$BJ$789</definedName>
    <definedName name="_xlnm._FilterDatabase" localSheetId="15" hidden="1">'raw output'!$A$1:$I$3906</definedName>
    <definedName name="_xlnm._FilterDatabase" localSheetId="8" hidden="1">'raw subsidies'!$A$6:$F$146</definedName>
    <definedName name="_xlnm._FilterDatabase" localSheetId="17" hidden="1">'RoW PSE'!$B$6:$L$33</definedName>
    <definedName name="_xlnm._FilterDatabase" localSheetId="14" hidden="1">'total production at farm gate'!$A$3:$A$103</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2" i="50" l="1"/>
  <c r="C25" i="50" l="1"/>
  <c r="G5" i="50" l="1"/>
  <c r="G6" i="50"/>
  <c r="G7" i="50"/>
  <c r="G8" i="50"/>
  <c r="G9" i="50"/>
  <c r="G10" i="50"/>
  <c r="G11" i="50"/>
  <c r="G12" i="50"/>
  <c r="G13" i="50"/>
  <c r="G14" i="50"/>
  <c r="G15" i="50"/>
  <c r="G16" i="50"/>
  <c r="G17" i="50"/>
  <c r="G18" i="50"/>
  <c r="G19" i="50"/>
  <c r="G20" i="50"/>
  <c r="G21" i="50"/>
  <c r="G22" i="50"/>
  <c r="F5" i="50"/>
  <c r="F6" i="50"/>
  <c r="F7" i="50"/>
  <c r="F8" i="50"/>
  <c r="F9" i="50"/>
  <c r="F10" i="50"/>
  <c r="F11" i="50"/>
  <c r="F12" i="50"/>
  <c r="F13" i="50"/>
  <c r="F14" i="50"/>
  <c r="F15" i="50"/>
  <c r="F16" i="50"/>
  <c r="F17" i="50"/>
  <c r="F18" i="50"/>
  <c r="F19" i="50"/>
  <c r="F20" i="50"/>
  <c r="F21" i="50"/>
  <c r="F22" i="50"/>
  <c r="C5" i="50" l="1"/>
  <c r="C6" i="50"/>
  <c r="C7" i="50"/>
  <c r="C8" i="50"/>
  <c r="C9" i="50"/>
  <c r="C10" i="50"/>
  <c r="C11" i="50"/>
  <c r="C12" i="50"/>
  <c r="C13" i="50"/>
  <c r="C14" i="50"/>
  <c r="C15" i="50"/>
  <c r="C16" i="50"/>
  <c r="C17" i="50"/>
  <c r="C18" i="50"/>
  <c r="C19" i="50"/>
  <c r="C20" i="50"/>
  <c r="C21" i="50"/>
  <c r="C22" i="50"/>
  <c r="C23" i="50"/>
  <c r="C24" i="50"/>
  <c r="J4" i="50" l="1"/>
  <c r="Q4" i="50" s="1"/>
  <c r="K4" i="50"/>
  <c r="R4" i="50" s="1"/>
  <c r="J5" i="50"/>
  <c r="Q5" i="50" s="1"/>
  <c r="J6" i="50"/>
  <c r="Q6" i="50" s="1"/>
  <c r="J7" i="50"/>
  <c r="Q7" i="50" s="1"/>
  <c r="J8" i="50"/>
  <c r="Q8" i="50" s="1"/>
  <c r="J9" i="50"/>
  <c r="Q9" i="50" s="1"/>
  <c r="J10" i="50"/>
  <c r="Q10" i="50" s="1"/>
  <c r="J11" i="50"/>
  <c r="Q11" i="50" s="1"/>
  <c r="J12" i="50"/>
  <c r="Q12" i="50" s="1"/>
  <c r="J13" i="50"/>
  <c r="Q13" i="50" s="1"/>
  <c r="J14" i="50"/>
  <c r="Q14" i="50" s="1"/>
  <c r="J15" i="50"/>
  <c r="Q15" i="50" s="1"/>
  <c r="J16" i="50"/>
  <c r="Q16" i="50" s="1"/>
  <c r="J17" i="50"/>
  <c r="Q17" i="50" s="1"/>
  <c r="J18" i="50"/>
  <c r="Q18" i="50" s="1"/>
  <c r="J19" i="50"/>
  <c r="Q19" i="50" s="1"/>
  <c r="J20" i="50"/>
  <c r="Q20" i="50" s="1"/>
  <c r="J21" i="50"/>
  <c r="Q21" i="50" s="1"/>
  <c r="J22" i="50"/>
  <c r="Q22" i="50" s="1"/>
  <c r="J23" i="50"/>
  <c r="Q23" i="50" s="1"/>
  <c r="J24" i="50"/>
  <c r="Q24" i="50" s="1"/>
  <c r="J25" i="50"/>
  <c r="Q25" i="50" s="1"/>
  <c r="J26" i="50"/>
  <c r="Q26" i="50" s="1"/>
  <c r="J27" i="50"/>
  <c r="Q27" i="50" s="1"/>
  <c r="J28" i="50"/>
  <c r="Q28" i="50" s="1"/>
  <c r="J29" i="50"/>
  <c r="Q29" i="50" s="1"/>
  <c r="J30" i="50"/>
  <c r="Q30" i="50" s="1"/>
  <c r="J31" i="50"/>
  <c r="Q31" i="50" s="1"/>
  <c r="J32" i="50"/>
  <c r="Q32" i="50" s="1"/>
  <c r="J33" i="50"/>
  <c r="Q33" i="50" s="1"/>
  <c r="K33" i="50"/>
  <c r="R33" i="50" s="1"/>
  <c r="X35" i="16" l="1"/>
  <c r="P8" i="16"/>
  <c r="Q8" i="16"/>
  <c r="R8" i="16"/>
  <c r="S8" i="16"/>
  <c r="T8" i="16"/>
  <c r="U8" i="16"/>
  <c r="V8" i="16"/>
  <c r="W8" i="16"/>
  <c r="P9" i="16"/>
  <c r="Q9" i="16"/>
  <c r="R9" i="16"/>
  <c r="S9" i="16"/>
  <c r="T9" i="16"/>
  <c r="U9" i="16"/>
  <c r="V9" i="16"/>
  <c r="W9" i="16"/>
  <c r="P10" i="16"/>
  <c r="Q10" i="16"/>
  <c r="R10" i="16"/>
  <c r="S10" i="16"/>
  <c r="T10" i="16"/>
  <c r="U10" i="16"/>
  <c r="V10" i="16"/>
  <c r="W10" i="16"/>
  <c r="P11" i="16"/>
  <c r="Q11" i="16"/>
  <c r="R11" i="16"/>
  <c r="S11" i="16"/>
  <c r="T11" i="16"/>
  <c r="U11" i="16"/>
  <c r="V11" i="16"/>
  <c r="W11" i="16"/>
  <c r="P12" i="16"/>
  <c r="Q12" i="16"/>
  <c r="R12" i="16"/>
  <c r="S12" i="16"/>
  <c r="T12" i="16"/>
  <c r="U12" i="16"/>
  <c r="V12" i="16"/>
  <c r="W12" i="16"/>
  <c r="P13" i="16"/>
  <c r="Q13" i="16"/>
  <c r="R13" i="16"/>
  <c r="S13" i="16"/>
  <c r="T13" i="16"/>
  <c r="U13" i="16"/>
  <c r="V13" i="16"/>
  <c r="W13" i="16"/>
  <c r="P14" i="16"/>
  <c r="Q14" i="16"/>
  <c r="R14" i="16"/>
  <c r="S14" i="16"/>
  <c r="T14" i="16"/>
  <c r="U14" i="16"/>
  <c r="V14" i="16"/>
  <c r="W14" i="16"/>
  <c r="P15" i="16"/>
  <c r="Q15" i="16"/>
  <c r="R15" i="16"/>
  <c r="S15" i="16"/>
  <c r="T15" i="16"/>
  <c r="U15" i="16"/>
  <c r="V15" i="16"/>
  <c r="W15" i="16"/>
  <c r="P16" i="16"/>
  <c r="Q16" i="16"/>
  <c r="R16" i="16"/>
  <c r="S16" i="16"/>
  <c r="T16" i="16"/>
  <c r="U16" i="16"/>
  <c r="V16" i="16"/>
  <c r="W16" i="16"/>
  <c r="P17" i="16"/>
  <c r="Q17" i="16"/>
  <c r="R17" i="16"/>
  <c r="S17" i="16"/>
  <c r="T17" i="16"/>
  <c r="U17" i="16"/>
  <c r="V17" i="16"/>
  <c r="W17" i="16"/>
  <c r="P18" i="16"/>
  <c r="Q18" i="16"/>
  <c r="R18" i="16"/>
  <c r="S18" i="16"/>
  <c r="T18" i="16"/>
  <c r="U18" i="16"/>
  <c r="V18" i="16"/>
  <c r="W18" i="16"/>
  <c r="P19" i="16"/>
  <c r="Q19" i="16"/>
  <c r="R19" i="16"/>
  <c r="S19" i="16"/>
  <c r="T19" i="16"/>
  <c r="U19" i="16"/>
  <c r="V19" i="16"/>
  <c r="W19" i="16"/>
  <c r="P20" i="16"/>
  <c r="Q20" i="16"/>
  <c r="R20" i="16"/>
  <c r="S20" i="16"/>
  <c r="T20" i="16"/>
  <c r="U20" i="16"/>
  <c r="V20" i="16"/>
  <c r="W20" i="16"/>
  <c r="P21" i="16"/>
  <c r="Q21" i="16"/>
  <c r="R21" i="16"/>
  <c r="S21" i="16"/>
  <c r="T21" i="16"/>
  <c r="U21" i="16"/>
  <c r="V21" i="16"/>
  <c r="W21" i="16"/>
  <c r="P22" i="16"/>
  <c r="Q22" i="16"/>
  <c r="R22" i="16"/>
  <c r="S22" i="16"/>
  <c r="T22" i="16"/>
  <c r="U22" i="16"/>
  <c r="V22" i="16"/>
  <c r="W22" i="16"/>
  <c r="P23" i="16"/>
  <c r="Q23" i="16"/>
  <c r="R23" i="16"/>
  <c r="S23" i="16"/>
  <c r="T23" i="16"/>
  <c r="U23" i="16"/>
  <c r="V23" i="16"/>
  <c r="W23" i="16"/>
  <c r="P24" i="16"/>
  <c r="Q24" i="16"/>
  <c r="R24" i="16"/>
  <c r="S24" i="16"/>
  <c r="T24" i="16"/>
  <c r="U24" i="16"/>
  <c r="V24" i="16"/>
  <c r="W24" i="16"/>
  <c r="P25" i="16"/>
  <c r="Q25" i="16"/>
  <c r="R25" i="16"/>
  <c r="S25" i="16"/>
  <c r="T25" i="16"/>
  <c r="U25" i="16"/>
  <c r="V25" i="16"/>
  <c r="W25" i="16"/>
  <c r="P26" i="16"/>
  <c r="Q26" i="16"/>
  <c r="R26" i="16"/>
  <c r="S26" i="16"/>
  <c r="T26" i="16"/>
  <c r="U26" i="16"/>
  <c r="V26" i="16"/>
  <c r="W26" i="16"/>
  <c r="P27" i="16"/>
  <c r="Q27" i="16"/>
  <c r="R27" i="16"/>
  <c r="S27" i="16"/>
  <c r="T27" i="16"/>
  <c r="U27" i="16"/>
  <c r="V27" i="16"/>
  <c r="W27" i="16"/>
  <c r="P28" i="16"/>
  <c r="Q28" i="16"/>
  <c r="R28" i="16"/>
  <c r="S28" i="16"/>
  <c r="T28" i="16"/>
  <c r="U28" i="16"/>
  <c r="V28" i="16"/>
  <c r="W28" i="16"/>
  <c r="P29" i="16"/>
  <c r="Q29" i="16"/>
  <c r="R29" i="16"/>
  <c r="S29" i="16"/>
  <c r="T29" i="16"/>
  <c r="U29" i="16"/>
  <c r="V29" i="16"/>
  <c r="W29" i="16"/>
  <c r="P30" i="16"/>
  <c r="Q30" i="16"/>
  <c r="R30" i="16"/>
  <c r="S30" i="16"/>
  <c r="T30" i="16"/>
  <c r="U30" i="16"/>
  <c r="V30" i="16"/>
  <c r="W30" i="16"/>
  <c r="P31" i="16"/>
  <c r="Q31" i="16"/>
  <c r="R31" i="16"/>
  <c r="S31" i="16"/>
  <c r="T31" i="16"/>
  <c r="U31" i="16"/>
  <c r="V31" i="16"/>
  <c r="W31" i="16"/>
  <c r="P32" i="16"/>
  <c r="Q32" i="16"/>
  <c r="R32" i="16"/>
  <c r="S32" i="16"/>
  <c r="T32" i="16"/>
  <c r="U32" i="16"/>
  <c r="V32" i="16"/>
  <c r="W32" i="16"/>
  <c r="P33" i="16"/>
  <c r="Q33" i="16"/>
  <c r="R33" i="16"/>
  <c r="S33" i="16"/>
  <c r="T33" i="16"/>
  <c r="U33" i="16"/>
  <c r="V33" i="16"/>
  <c r="W33" i="16"/>
  <c r="P34" i="16"/>
  <c r="Q34" i="16"/>
  <c r="R34" i="16"/>
  <c r="S34" i="16"/>
  <c r="T34" i="16"/>
  <c r="U34" i="16"/>
  <c r="V34" i="16"/>
  <c r="W34" i="16"/>
  <c r="P35" i="16"/>
  <c r="Q35" i="16"/>
  <c r="R35" i="16"/>
  <c r="S35" i="16"/>
  <c r="T35" i="16"/>
  <c r="U35" i="16"/>
  <c r="V35" i="16"/>
  <c r="W35" i="16"/>
  <c r="P36" i="16"/>
  <c r="Q36" i="16"/>
  <c r="R36" i="16"/>
  <c r="S36" i="16"/>
  <c r="T36" i="16"/>
  <c r="U36" i="16"/>
  <c r="V36" i="16"/>
  <c r="W36" i="16"/>
  <c r="I8" i="16"/>
  <c r="J8" i="16"/>
  <c r="K8" i="16"/>
  <c r="L8" i="16"/>
  <c r="M8" i="16"/>
  <c r="N8" i="16"/>
  <c r="O8" i="16"/>
  <c r="I9" i="16"/>
  <c r="J9" i="16"/>
  <c r="K9" i="16"/>
  <c r="L9" i="16"/>
  <c r="M9" i="16"/>
  <c r="N9" i="16"/>
  <c r="O9" i="16"/>
  <c r="I10" i="16"/>
  <c r="J10" i="16"/>
  <c r="K10" i="16"/>
  <c r="L10" i="16"/>
  <c r="M10" i="16"/>
  <c r="N10" i="16"/>
  <c r="O10" i="16"/>
  <c r="I11" i="16"/>
  <c r="J11" i="16"/>
  <c r="K11" i="16"/>
  <c r="L11" i="16"/>
  <c r="M11" i="16"/>
  <c r="N11" i="16"/>
  <c r="O11" i="16"/>
  <c r="I12" i="16"/>
  <c r="J12" i="16"/>
  <c r="K12" i="16"/>
  <c r="L12" i="16"/>
  <c r="M12" i="16"/>
  <c r="N12" i="16"/>
  <c r="O12" i="16"/>
  <c r="I13" i="16"/>
  <c r="J13" i="16"/>
  <c r="K13" i="16"/>
  <c r="L13" i="16"/>
  <c r="M13" i="16"/>
  <c r="N13" i="16"/>
  <c r="O13" i="16"/>
  <c r="I14" i="16"/>
  <c r="J14" i="16"/>
  <c r="K14" i="16"/>
  <c r="L14" i="16"/>
  <c r="M14" i="16"/>
  <c r="N14" i="16"/>
  <c r="O14" i="16"/>
  <c r="I15" i="16"/>
  <c r="J15" i="16"/>
  <c r="K15" i="16"/>
  <c r="L15" i="16"/>
  <c r="M15" i="16"/>
  <c r="N15" i="16"/>
  <c r="O15" i="16"/>
  <c r="I16" i="16"/>
  <c r="J16" i="16"/>
  <c r="K16" i="16"/>
  <c r="L16" i="16"/>
  <c r="M16" i="16"/>
  <c r="N16" i="16"/>
  <c r="O16" i="16"/>
  <c r="I17" i="16"/>
  <c r="J17" i="16"/>
  <c r="K17" i="16"/>
  <c r="L17" i="16"/>
  <c r="M17" i="16"/>
  <c r="N17" i="16"/>
  <c r="O17" i="16"/>
  <c r="I18" i="16"/>
  <c r="J18" i="16"/>
  <c r="K18" i="16"/>
  <c r="L18" i="16"/>
  <c r="M18" i="16"/>
  <c r="N18" i="16"/>
  <c r="O18" i="16"/>
  <c r="I19" i="16"/>
  <c r="J19" i="16"/>
  <c r="K19" i="16"/>
  <c r="L19" i="16"/>
  <c r="M19" i="16"/>
  <c r="N19" i="16"/>
  <c r="O19" i="16"/>
  <c r="I20" i="16"/>
  <c r="J20" i="16"/>
  <c r="K20" i="16"/>
  <c r="L20" i="16"/>
  <c r="M20" i="16"/>
  <c r="N20" i="16"/>
  <c r="O20" i="16"/>
  <c r="I21" i="16"/>
  <c r="J21" i="16"/>
  <c r="K21" i="16"/>
  <c r="L21" i="16"/>
  <c r="M21" i="16"/>
  <c r="N21" i="16"/>
  <c r="O21" i="16"/>
  <c r="I22" i="16"/>
  <c r="J22" i="16"/>
  <c r="K22" i="16"/>
  <c r="L22" i="16"/>
  <c r="M22" i="16"/>
  <c r="N22" i="16"/>
  <c r="O22" i="16"/>
  <c r="I23" i="16"/>
  <c r="J23" i="16"/>
  <c r="K23" i="16"/>
  <c r="L23" i="16"/>
  <c r="M23" i="16"/>
  <c r="N23" i="16"/>
  <c r="O23" i="16"/>
  <c r="I24" i="16"/>
  <c r="J24" i="16"/>
  <c r="K24" i="16"/>
  <c r="L24" i="16"/>
  <c r="M24" i="16"/>
  <c r="N24" i="16"/>
  <c r="O24" i="16"/>
  <c r="I25" i="16"/>
  <c r="J25" i="16"/>
  <c r="K25" i="16"/>
  <c r="L25" i="16"/>
  <c r="M25" i="16"/>
  <c r="N25" i="16"/>
  <c r="O25" i="16"/>
  <c r="I26" i="16"/>
  <c r="J26" i="16"/>
  <c r="K26" i="16"/>
  <c r="L26" i="16"/>
  <c r="M26" i="16"/>
  <c r="N26" i="16"/>
  <c r="O26" i="16"/>
  <c r="I27" i="16"/>
  <c r="J27" i="16"/>
  <c r="K27" i="16"/>
  <c r="L27" i="16"/>
  <c r="M27" i="16"/>
  <c r="N27" i="16"/>
  <c r="O27" i="16"/>
  <c r="I28" i="16"/>
  <c r="J28" i="16"/>
  <c r="K28" i="16"/>
  <c r="L28" i="16"/>
  <c r="M28" i="16"/>
  <c r="N28" i="16"/>
  <c r="O28" i="16"/>
  <c r="I29" i="16"/>
  <c r="J29" i="16"/>
  <c r="K29" i="16"/>
  <c r="L29" i="16"/>
  <c r="M29" i="16"/>
  <c r="N29" i="16"/>
  <c r="O29" i="16"/>
  <c r="I30" i="16"/>
  <c r="J30" i="16"/>
  <c r="K30" i="16"/>
  <c r="L30" i="16"/>
  <c r="M30" i="16"/>
  <c r="N30" i="16"/>
  <c r="O30" i="16"/>
  <c r="I31" i="16"/>
  <c r="J31" i="16"/>
  <c r="K31" i="16"/>
  <c r="L31" i="16"/>
  <c r="M31" i="16"/>
  <c r="N31" i="16"/>
  <c r="O31" i="16"/>
  <c r="I32" i="16"/>
  <c r="J32" i="16"/>
  <c r="K32" i="16"/>
  <c r="L32" i="16"/>
  <c r="M32" i="16"/>
  <c r="N32" i="16"/>
  <c r="O32" i="16"/>
  <c r="I33" i="16"/>
  <c r="J33" i="16"/>
  <c r="K33" i="16"/>
  <c r="L33" i="16"/>
  <c r="M33" i="16"/>
  <c r="N33" i="16"/>
  <c r="O33" i="16"/>
  <c r="I34" i="16"/>
  <c r="J34" i="16"/>
  <c r="K34" i="16"/>
  <c r="L34" i="16"/>
  <c r="M34" i="16"/>
  <c r="N34" i="16"/>
  <c r="O34" i="16"/>
  <c r="I35" i="16"/>
  <c r="J35" i="16"/>
  <c r="K35" i="16"/>
  <c r="L35" i="16"/>
  <c r="M35" i="16"/>
  <c r="N35" i="16"/>
  <c r="O35" i="16"/>
  <c r="I36" i="16"/>
  <c r="J36" i="16"/>
  <c r="K36" i="16"/>
  <c r="L36" i="16"/>
  <c r="M36" i="16"/>
  <c r="N36" i="16"/>
  <c r="O36" i="16"/>
  <c r="D8" i="16"/>
  <c r="E8" i="16"/>
  <c r="F8" i="16"/>
  <c r="G8" i="16"/>
  <c r="H8" i="16"/>
  <c r="D9" i="16"/>
  <c r="E9" i="16"/>
  <c r="F9" i="16"/>
  <c r="G9" i="16"/>
  <c r="H9" i="16"/>
  <c r="D10" i="16"/>
  <c r="E10" i="16"/>
  <c r="F10" i="16"/>
  <c r="G10" i="16"/>
  <c r="H10" i="16"/>
  <c r="D11" i="16"/>
  <c r="E11" i="16"/>
  <c r="F11" i="16"/>
  <c r="G11" i="16"/>
  <c r="H11" i="16"/>
  <c r="D12" i="16"/>
  <c r="E12" i="16"/>
  <c r="F12" i="16"/>
  <c r="G12" i="16"/>
  <c r="H12" i="16"/>
  <c r="D13" i="16"/>
  <c r="E13" i="16"/>
  <c r="F13" i="16"/>
  <c r="G13" i="16"/>
  <c r="H13" i="16"/>
  <c r="D14" i="16"/>
  <c r="E14" i="16"/>
  <c r="F14" i="16"/>
  <c r="G14" i="16"/>
  <c r="H14" i="16"/>
  <c r="D15" i="16"/>
  <c r="E15" i="16"/>
  <c r="F15" i="16"/>
  <c r="G15" i="16"/>
  <c r="H15" i="16"/>
  <c r="D16" i="16"/>
  <c r="E16" i="16"/>
  <c r="F16" i="16"/>
  <c r="G16" i="16"/>
  <c r="H16" i="16"/>
  <c r="D17" i="16"/>
  <c r="E17" i="16"/>
  <c r="F17" i="16"/>
  <c r="G17" i="16"/>
  <c r="H17" i="16"/>
  <c r="D18" i="16"/>
  <c r="E18" i="16"/>
  <c r="F18" i="16"/>
  <c r="G18" i="16"/>
  <c r="H18" i="16"/>
  <c r="D19" i="16"/>
  <c r="E19" i="16"/>
  <c r="F19" i="16"/>
  <c r="G19" i="16"/>
  <c r="H19" i="16"/>
  <c r="D20" i="16"/>
  <c r="E20" i="16"/>
  <c r="F20" i="16"/>
  <c r="G20" i="16"/>
  <c r="H20" i="16"/>
  <c r="D21" i="16"/>
  <c r="E21" i="16"/>
  <c r="F21" i="16"/>
  <c r="G21" i="16"/>
  <c r="H21" i="16"/>
  <c r="D22" i="16"/>
  <c r="E22" i="16"/>
  <c r="F22" i="16"/>
  <c r="G22" i="16"/>
  <c r="H22" i="16"/>
  <c r="D23" i="16"/>
  <c r="E23" i="16"/>
  <c r="F23" i="16"/>
  <c r="G23" i="16"/>
  <c r="H23" i="16"/>
  <c r="D24" i="16"/>
  <c r="E24" i="16"/>
  <c r="F24" i="16"/>
  <c r="G24" i="16"/>
  <c r="H24" i="16"/>
  <c r="D25" i="16"/>
  <c r="E25" i="16"/>
  <c r="F25" i="16"/>
  <c r="G25" i="16"/>
  <c r="H25" i="16"/>
  <c r="D26" i="16"/>
  <c r="E26" i="16"/>
  <c r="F26" i="16"/>
  <c r="G26" i="16"/>
  <c r="H26" i="16"/>
  <c r="D27" i="16"/>
  <c r="E27" i="16"/>
  <c r="F27" i="16"/>
  <c r="G27" i="16"/>
  <c r="H27" i="16"/>
  <c r="D28" i="16"/>
  <c r="E28" i="16"/>
  <c r="F28" i="16"/>
  <c r="G28" i="16"/>
  <c r="H28" i="16"/>
  <c r="D29" i="16"/>
  <c r="E29" i="16"/>
  <c r="F29" i="16"/>
  <c r="G29" i="16"/>
  <c r="H29" i="16"/>
  <c r="D30" i="16"/>
  <c r="E30" i="16"/>
  <c r="F30" i="16"/>
  <c r="G30" i="16"/>
  <c r="H30" i="16"/>
  <c r="D31" i="16"/>
  <c r="E31" i="16"/>
  <c r="F31" i="16"/>
  <c r="G31" i="16"/>
  <c r="H31" i="16"/>
  <c r="D32" i="16"/>
  <c r="E32" i="16"/>
  <c r="F32" i="16"/>
  <c r="G32" i="16"/>
  <c r="H32" i="16"/>
  <c r="D33" i="16"/>
  <c r="E33" i="16"/>
  <c r="F33" i="16"/>
  <c r="G33" i="16"/>
  <c r="H33" i="16"/>
  <c r="D34" i="16"/>
  <c r="E34" i="16"/>
  <c r="F34" i="16"/>
  <c r="G34" i="16"/>
  <c r="H34" i="16"/>
  <c r="D35" i="16"/>
  <c r="E35" i="16"/>
  <c r="F35" i="16"/>
  <c r="G35" i="16"/>
  <c r="H35" i="16"/>
  <c r="D36" i="16"/>
  <c r="E36" i="16"/>
  <c r="F36" i="16"/>
  <c r="G36" i="16"/>
  <c r="H36"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6" i="16"/>
  <c r="C36"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8" i="16"/>
  <c r="Z8" i="16" s="1"/>
  <c r="C5" i="43" l="1"/>
  <c r="C33" i="48" l="1"/>
  <c r="B33" i="48"/>
  <c r="C32" i="48"/>
  <c r="B32" i="48"/>
  <c r="C31" i="48"/>
  <c r="B31" i="48"/>
  <c r="C30" i="48"/>
  <c r="B30" i="48"/>
  <c r="C29" i="48"/>
  <c r="B29" i="48"/>
  <c r="C28" i="48"/>
  <c r="B28" i="48"/>
  <c r="C27" i="48"/>
  <c r="B27" i="48"/>
  <c r="C26" i="48"/>
  <c r="B26" i="48"/>
  <c r="C25" i="48"/>
  <c r="B25" i="48"/>
  <c r="C24" i="48"/>
  <c r="B24" i="48"/>
  <c r="C23" i="48"/>
  <c r="B23" i="48"/>
  <c r="C22" i="48"/>
  <c r="B22" i="48"/>
  <c r="C21" i="48"/>
  <c r="B21" i="48"/>
  <c r="C20" i="48"/>
  <c r="B20" i="48"/>
  <c r="C19" i="48"/>
  <c r="B19" i="48"/>
  <c r="C18" i="48"/>
  <c r="B18" i="48"/>
  <c r="C17" i="48"/>
  <c r="B17" i="48"/>
  <c r="C16" i="48"/>
  <c r="B16" i="48"/>
  <c r="C15" i="48"/>
  <c r="B15" i="48"/>
  <c r="C14" i="48"/>
  <c r="B14" i="48"/>
  <c r="C13" i="48"/>
  <c r="B13" i="48"/>
  <c r="C12" i="48"/>
  <c r="B12" i="48"/>
  <c r="C11" i="48"/>
  <c r="B11" i="48"/>
  <c r="C10" i="48"/>
  <c r="B10" i="48"/>
  <c r="C9" i="48"/>
  <c r="B9" i="48"/>
  <c r="C8" i="48"/>
  <c r="B8" i="48"/>
  <c r="C7" i="48"/>
  <c r="B7" i="48"/>
  <c r="C6" i="48"/>
  <c r="B6" i="48"/>
  <c r="K23" i="17"/>
  <c r="J23" i="17"/>
  <c r="I23" i="17"/>
  <c r="H23" i="17"/>
  <c r="G23" i="17"/>
  <c r="F23" i="17"/>
  <c r="E23" i="17"/>
  <c r="D23" i="17"/>
  <c r="C23" i="17"/>
  <c r="K22" i="17"/>
  <c r="J22" i="17"/>
  <c r="I22" i="17"/>
  <c r="H22" i="17"/>
  <c r="G22" i="17"/>
  <c r="F22" i="17"/>
  <c r="E22" i="17"/>
  <c r="D22" i="17"/>
  <c r="C22" i="17"/>
  <c r="K21" i="17"/>
  <c r="J21" i="17"/>
  <c r="I21" i="17"/>
  <c r="H21" i="17"/>
  <c r="G21" i="17"/>
  <c r="F21" i="17"/>
  <c r="E21" i="17"/>
  <c r="D21" i="17"/>
  <c r="C21" i="17"/>
  <c r="K20" i="17"/>
  <c r="J20" i="17"/>
  <c r="I20" i="17"/>
  <c r="H20" i="17"/>
  <c r="G20" i="17"/>
  <c r="F20" i="17"/>
  <c r="E20" i="17"/>
  <c r="D20" i="17"/>
  <c r="C20" i="17"/>
  <c r="K19" i="17"/>
  <c r="J19" i="17"/>
  <c r="I19" i="17"/>
  <c r="H19" i="17"/>
  <c r="G19" i="17"/>
  <c r="F19" i="17"/>
  <c r="E19" i="17"/>
  <c r="D19" i="17"/>
  <c r="C19" i="17"/>
  <c r="K18" i="17"/>
  <c r="J18" i="17"/>
  <c r="I18" i="17"/>
  <c r="H18" i="17"/>
  <c r="G18" i="17"/>
  <c r="F18" i="17"/>
  <c r="E18" i="17"/>
  <c r="D18" i="17"/>
  <c r="C18" i="17"/>
  <c r="K17" i="17"/>
  <c r="J17" i="17"/>
  <c r="I17" i="17"/>
  <c r="H17" i="17"/>
  <c r="G17" i="17"/>
  <c r="F17" i="17"/>
  <c r="E17" i="17"/>
  <c r="D17" i="17"/>
  <c r="C17" i="17"/>
  <c r="K16" i="17"/>
  <c r="J16" i="17"/>
  <c r="I16" i="17"/>
  <c r="H16" i="17"/>
  <c r="G16" i="17"/>
  <c r="F16" i="17"/>
  <c r="E16" i="17"/>
  <c r="D16" i="17"/>
  <c r="C16" i="17"/>
  <c r="K15" i="17"/>
  <c r="J15" i="17"/>
  <c r="I15" i="17"/>
  <c r="H15" i="17"/>
  <c r="G15" i="17"/>
  <c r="F15" i="17"/>
  <c r="E15" i="17"/>
  <c r="D15" i="17"/>
  <c r="C15" i="17"/>
  <c r="K14" i="17"/>
  <c r="J14" i="17"/>
  <c r="I14" i="17"/>
  <c r="H14" i="17"/>
  <c r="G14" i="17"/>
  <c r="F14" i="17"/>
  <c r="E14" i="17"/>
  <c r="D14" i="17"/>
  <c r="C14" i="17"/>
  <c r="K13" i="17"/>
  <c r="J13" i="17"/>
  <c r="I13" i="17"/>
  <c r="H13" i="17"/>
  <c r="G13" i="17"/>
  <c r="F13" i="17"/>
  <c r="E13" i="17"/>
  <c r="D13" i="17"/>
  <c r="C13" i="17"/>
  <c r="K12" i="17"/>
  <c r="J12" i="17"/>
  <c r="I12" i="17"/>
  <c r="H12" i="17"/>
  <c r="G12" i="17"/>
  <c r="F12" i="17"/>
  <c r="E12" i="17"/>
  <c r="D12" i="17"/>
  <c r="C12" i="17"/>
  <c r="K11" i="17"/>
  <c r="J11" i="17"/>
  <c r="I11" i="17"/>
  <c r="H11" i="17"/>
  <c r="G11" i="17"/>
  <c r="F11" i="17"/>
  <c r="E11" i="17"/>
  <c r="D11" i="17"/>
  <c r="C11" i="17"/>
  <c r="K10" i="17"/>
  <c r="J10" i="17"/>
  <c r="I10" i="17"/>
  <c r="H10" i="17"/>
  <c r="G10" i="17"/>
  <c r="F10" i="17"/>
  <c r="E10" i="17"/>
  <c r="D10" i="17"/>
  <c r="C10" i="17"/>
  <c r="K9" i="17"/>
  <c r="J9" i="17"/>
  <c r="I9" i="17"/>
  <c r="H9" i="17"/>
  <c r="G9" i="17"/>
  <c r="F9" i="17"/>
  <c r="E9" i="17"/>
  <c r="D9" i="17"/>
  <c r="C9" i="17"/>
  <c r="K8" i="17"/>
  <c r="J8" i="17"/>
  <c r="I8" i="17"/>
  <c r="H8" i="17"/>
  <c r="G8" i="17"/>
  <c r="F8" i="17"/>
  <c r="E8" i="17"/>
  <c r="D8" i="17"/>
  <c r="C8" i="17"/>
  <c r="K7" i="17"/>
  <c r="J7" i="17"/>
  <c r="I7" i="17"/>
  <c r="H7" i="17"/>
  <c r="G7" i="17"/>
  <c r="F7" i="17"/>
  <c r="E7" i="17"/>
  <c r="D7" i="17"/>
  <c r="C7" i="17"/>
  <c r="K6" i="17"/>
  <c r="J6" i="17"/>
  <c r="I6" i="17"/>
  <c r="H6" i="17"/>
  <c r="G6" i="17"/>
  <c r="F6" i="17"/>
  <c r="E6" i="17"/>
  <c r="D6" i="17"/>
  <c r="C6" i="17"/>
  <c r="K5" i="17"/>
  <c r="J5" i="17"/>
  <c r="I5" i="17"/>
  <c r="H5" i="17"/>
  <c r="G5" i="17"/>
  <c r="F5" i="17"/>
  <c r="E5" i="17"/>
  <c r="D5" i="17"/>
  <c r="C5" i="17"/>
  <c r="K4" i="17"/>
  <c r="J4" i="17"/>
  <c r="I4" i="17"/>
  <c r="H4" i="17"/>
  <c r="G4" i="17"/>
  <c r="F4" i="17"/>
  <c r="E4" i="17"/>
  <c r="D4" i="17"/>
  <c r="C4" i="17"/>
  <c r="K3" i="17"/>
  <c r="J3" i="17"/>
  <c r="I3" i="17"/>
  <c r="H3" i="17"/>
  <c r="G3" i="17"/>
  <c r="F3" i="17"/>
  <c r="E3" i="17"/>
  <c r="D3" i="17"/>
  <c r="C3" i="17"/>
  <c r="E24" i="17" l="1"/>
  <c r="I24" i="17"/>
  <c r="D24" i="17"/>
  <c r="H24" i="17"/>
  <c r="C24" i="17"/>
  <c r="G24" i="17"/>
  <c r="K24" i="17"/>
  <c r="F24" i="17"/>
  <c r="J24" i="17"/>
  <c r="D45" i="16" l="1"/>
  <c r="F45" i="16"/>
  <c r="R42" i="48" s="1"/>
  <c r="R7" i="48" s="1"/>
  <c r="I45" i="16"/>
  <c r="J45" i="16"/>
  <c r="U42" i="48" s="1"/>
  <c r="K45" i="16"/>
  <c r="V42" i="48" s="1"/>
  <c r="V7" i="48" s="1"/>
  <c r="L45" i="16"/>
  <c r="W42" i="48" s="1"/>
  <c r="W7" i="48" s="1"/>
  <c r="T45" i="16"/>
  <c r="Y42" i="48" s="1"/>
  <c r="Y7" i="48" s="1"/>
  <c r="U45" i="16"/>
  <c r="Z42" i="48" s="1"/>
  <c r="Z7" i="48" s="1"/>
  <c r="D46" i="16"/>
  <c r="F46" i="16"/>
  <c r="R43" i="48" s="1"/>
  <c r="R8" i="48" s="1"/>
  <c r="J46" i="16"/>
  <c r="U43" i="48" s="1"/>
  <c r="K46" i="16"/>
  <c r="V43" i="48" s="1"/>
  <c r="V8" i="48" s="1"/>
  <c r="L46" i="16"/>
  <c r="W43" i="48" s="1"/>
  <c r="W8" i="48" s="1"/>
  <c r="M46" i="16"/>
  <c r="X43" i="48" s="1"/>
  <c r="X8" i="48" s="1"/>
  <c r="T46" i="16"/>
  <c r="Y43" i="48" s="1"/>
  <c r="Y8" i="48" s="1"/>
  <c r="U46" i="16"/>
  <c r="Z43" i="48" s="1"/>
  <c r="Z8" i="48" s="1"/>
  <c r="D47" i="16"/>
  <c r="F47" i="16"/>
  <c r="R46" i="48" s="1"/>
  <c r="R11" i="48" s="1"/>
  <c r="I47" i="16"/>
  <c r="J47" i="16"/>
  <c r="U46" i="48" s="1"/>
  <c r="K47" i="16"/>
  <c r="V46" i="48" s="1"/>
  <c r="V11" i="48" s="1"/>
  <c r="L47" i="16"/>
  <c r="W46" i="48" s="1"/>
  <c r="W11" i="48" s="1"/>
  <c r="T47" i="16"/>
  <c r="Y46" i="48" s="1"/>
  <c r="Y11" i="48" s="1"/>
  <c r="D48" i="16"/>
  <c r="F48" i="16"/>
  <c r="R47" i="48" s="1"/>
  <c r="R12" i="48" s="1"/>
  <c r="G48" i="16"/>
  <c r="S47" i="48" s="1"/>
  <c r="S12" i="48" s="1"/>
  <c r="I48" i="16"/>
  <c r="J48" i="16"/>
  <c r="U47" i="48" s="1"/>
  <c r="K48" i="16"/>
  <c r="V47" i="48" s="1"/>
  <c r="V12" i="48" s="1"/>
  <c r="L48" i="16"/>
  <c r="W47" i="48" s="1"/>
  <c r="W12" i="48" s="1"/>
  <c r="T48" i="16"/>
  <c r="Y47" i="48" s="1"/>
  <c r="Y12" i="48" s="1"/>
  <c r="U48" i="16"/>
  <c r="Z47" i="48" s="1"/>
  <c r="Z12" i="48" s="1"/>
  <c r="D49" i="16"/>
  <c r="F49" i="16"/>
  <c r="I49" i="16"/>
  <c r="J49" i="16"/>
  <c r="U51" i="48" s="1"/>
  <c r="K49" i="16"/>
  <c r="L49" i="16"/>
  <c r="T49" i="16"/>
  <c r="D50" i="16"/>
  <c r="F50" i="16"/>
  <c r="R48" i="48" s="1"/>
  <c r="R13" i="48" s="1"/>
  <c r="G50" i="16"/>
  <c r="S48" i="48" s="1"/>
  <c r="S13" i="48" s="1"/>
  <c r="I50" i="16"/>
  <c r="J50" i="16"/>
  <c r="U48" i="48" s="1"/>
  <c r="K50" i="16"/>
  <c r="V48" i="48" s="1"/>
  <c r="V13" i="48" s="1"/>
  <c r="L50" i="16"/>
  <c r="W48" i="48" s="1"/>
  <c r="W13" i="48" s="1"/>
  <c r="M50" i="16"/>
  <c r="X48" i="48" s="1"/>
  <c r="X13" i="48" s="1"/>
  <c r="T50" i="16"/>
  <c r="Y48" i="48" s="1"/>
  <c r="Y13" i="48" s="1"/>
  <c r="U50" i="16"/>
  <c r="Z48" i="48" s="1"/>
  <c r="Z13" i="48" s="1"/>
  <c r="D51" i="16"/>
  <c r="F51" i="16"/>
  <c r="R54" i="48" s="1"/>
  <c r="R19" i="48" s="1"/>
  <c r="G51" i="16"/>
  <c r="S54" i="48" s="1"/>
  <c r="S19" i="48" s="1"/>
  <c r="I51" i="16"/>
  <c r="J51" i="16"/>
  <c r="U54" i="48" s="1"/>
  <c r="K51" i="16"/>
  <c r="V54" i="48" s="1"/>
  <c r="V19" i="48" s="1"/>
  <c r="L51" i="16"/>
  <c r="W54" i="48" s="1"/>
  <c r="W19" i="48" s="1"/>
  <c r="M51" i="16"/>
  <c r="X54" i="48" s="1"/>
  <c r="X19" i="48" s="1"/>
  <c r="T51" i="16"/>
  <c r="Y54" i="48" s="1"/>
  <c r="Y19" i="48" s="1"/>
  <c r="U51" i="16"/>
  <c r="Z54" i="48" s="1"/>
  <c r="Z19" i="48" s="1"/>
  <c r="D52" i="16"/>
  <c r="F52" i="16"/>
  <c r="R52" i="48" s="1"/>
  <c r="R17" i="48" s="1"/>
  <c r="J52" i="16"/>
  <c r="U52" i="48" s="1"/>
  <c r="K52" i="16"/>
  <c r="V52" i="48" s="1"/>
  <c r="V17" i="48" s="1"/>
  <c r="L52" i="16"/>
  <c r="W52" i="48" s="1"/>
  <c r="W17" i="48" s="1"/>
  <c r="T52" i="16"/>
  <c r="Y52" i="48" s="1"/>
  <c r="Y17" i="48" s="1"/>
  <c r="D53" i="16"/>
  <c r="F53" i="16"/>
  <c r="R66" i="48" s="1"/>
  <c r="R31" i="48" s="1"/>
  <c r="J53" i="16"/>
  <c r="U66" i="48" s="1"/>
  <c r="K53" i="16"/>
  <c r="V66" i="48" s="1"/>
  <c r="V31" i="48" s="1"/>
  <c r="L53" i="16"/>
  <c r="W66" i="48" s="1"/>
  <c r="W31" i="48" s="1"/>
  <c r="T53" i="16"/>
  <c r="Y66" i="48" s="1"/>
  <c r="Y31" i="48" s="1"/>
  <c r="D54" i="16"/>
  <c r="F54" i="16"/>
  <c r="R50" i="48" s="1"/>
  <c r="R15" i="48" s="1"/>
  <c r="J54" i="16"/>
  <c r="U50" i="48" s="1"/>
  <c r="K54" i="16"/>
  <c r="V50" i="48" s="1"/>
  <c r="V15" i="48" s="1"/>
  <c r="L54" i="16"/>
  <c r="W50" i="48" s="1"/>
  <c r="W15" i="48" s="1"/>
  <c r="T54" i="16"/>
  <c r="Y50" i="48" s="1"/>
  <c r="Y15" i="48" s="1"/>
  <c r="D55" i="16"/>
  <c r="F55" i="16"/>
  <c r="R44" i="48" s="1"/>
  <c r="R9" i="48" s="1"/>
  <c r="I55" i="16"/>
  <c r="J55" i="16"/>
  <c r="U44" i="48" s="1"/>
  <c r="K55" i="16"/>
  <c r="V44" i="48" s="1"/>
  <c r="V9" i="48" s="1"/>
  <c r="L55" i="16"/>
  <c r="W44" i="48" s="1"/>
  <c r="W9" i="48" s="1"/>
  <c r="T55" i="16"/>
  <c r="Y44" i="48" s="1"/>
  <c r="Y9" i="48" s="1"/>
  <c r="D56" i="16"/>
  <c r="F56" i="16"/>
  <c r="R55" i="48" s="1"/>
  <c r="R20" i="48" s="1"/>
  <c r="J56" i="16"/>
  <c r="U55" i="48" s="1"/>
  <c r="K56" i="16"/>
  <c r="V55" i="48" s="1"/>
  <c r="V20" i="48" s="1"/>
  <c r="L56" i="16"/>
  <c r="W55" i="48" s="1"/>
  <c r="W20" i="48" s="1"/>
  <c r="T56" i="16"/>
  <c r="Y55" i="48" s="1"/>
  <c r="Y20" i="48" s="1"/>
  <c r="D57" i="16"/>
  <c r="F57" i="16"/>
  <c r="R45" i="48" s="1"/>
  <c r="R10" i="48" s="1"/>
  <c r="G57" i="16"/>
  <c r="S45" i="48" s="1"/>
  <c r="S10" i="48" s="1"/>
  <c r="I57" i="16"/>
  <c r="J57" i="16"/>
  <c r="U45" i="48" s="1"/>
  <c r="K57" i="16"/>
  <c r="V45" i="48" s="1"/>
  <c r="V10" i="48" s="1"/>
  <c r="L57" i="16"/>
  <c r="W45" i="48" s="1"/>
  <c r="W10" i="48" s="1"/>
  <c r="M57" i="16"/>
  <c r="X45" i="48" s="1"/>
  <c r="X10" i="48" s="1"/>
  <c r="T57" i="16"/>
  <c r="Y45" i="48" s="1"/>
  <c r="Y10" i="48" s="1"/>
  <c r="D58" i="16"/>
  <c r="F58" i="16"/>
  <c r="R56" i="48" s="1"/>
  <c r="R21" i="48" s="1"/>
  <c r="G58" i="16"/>
  <c r="S56" i="48" s="1"/>
  <c r="S21" i="48" s="1"/>
  <c r="I58" i="16"/>
  <c r="J58" i="16"/>
  <c r="U56" i="48" s="1"/>
  <c r="K58" i="16"/>
  <c r="V56" i="48" s="1"/>
  <c r="V21" i="48" s="1"/>
  <c r="L58" i="16"/>
  <c r="W56" i="48" s="1"/>
  <c r="W21" i="48" s="1"/>
  <c r="M58" i="16"/>
  <c r="X56" i="48" s="1"/>
  <c r="X21" i="48" s="1"/>
  <c r="T58" i="16"/>
  <c r="Y56" i="48" s="1"/>
  <c r="Y21" i="48" s="1"/>
  <c r="U58" i="16"/>
  <c r="Z56" i="48" s="1"/>
  <c r="Z21" i="48" s="1"/>
  <c r="D59" i="16"/>
  <c r="F59" i="16"/>
  <c r="R57" i="48" s="1"/>
  <c r="R22" i="48" s="1"/>
  <c r="I59" i="16"/>
  <c r="J59" i="16"/>
  <c r="U57" i="48" s="1"/>
  <c r="K59" i="16"/>
  <c r="V57" i="48" s="1"/>
  <c r="V22" i="48" s="1"/>
  <c r="L59" i="16"/>
  <c r="W57" i="48" s="1"/>
  <c r="W22" i="48" s="1"/>
  <c r="T59" i="16"/>
  <c r="Y57" i="48" s="1"/>
  <c r="Y22" i="48" s="1"/>
  <c r="U59" i="16"/>
  <c r="Z57" i="48" s="1"/>
  <c r="Z22" i="48" s="1"/>
  <c r="D60" i="16"/>
  <c r="F60" i="16"/>
  <c r="R58" i="48" s="1"/>
  <c r="R23" i="48" s="1"/>
  <c r="I60" i="16"/>
  <c r="J60" i="16"/>
  <c r="U58" i="48" s="1"/>
  <c r="K60" i="16"/>
  <c r="V58" i="48" s="1"/>
  <c r="V23" i="48" s="1"/>
  <c r="L60" i="16"/>
  <c r="W58" i="48" s="1"/>
  <c r="W23" i="48" s="1"/>
  <c r="M60" i="16"/>
  <c r="X58" i="48" s="1"/>
  <c r="X23" i="48" s="1"/>
  <c r="T60" i="16"/>
  <c r="Y58" i="48" s="1"/>
  <c r="Y23" i="48" s="1"/>
  <c r="D61" i="16"/>
  <c r="F61" i="16"/>
  <c r="R53" i="48" s="1"/>
  <c r="R18" i="48" s="1"/>
  <c r="J61" i="16"/>
  <c r="U53" i="48" s="1"/>
  <c r="K61" i="16"/>
  <c r="V53" i="48" s="1"/>
  <c r="V18" i="48" s="1"/>
  <c r="L61" i="16"/>
  <c r="W53" i="48" s="1"/>
  <c r="W18" i="48" s="1"/>
  <c r="T61" i="16"/>
  <c r="Y53" i="48" s="1"/>
  <c r="Y18" i="48" s="1"/>
  <c r="D62" i="16"/>
  <c r="E62" i="16"/>
  <c r="Q59" i="48" s="1"/>
  <c r="Q24" i="48" s="1"/>
  <c r="F62" i="16"/>
  <c r="R59" i="48" s="1"/>
  <c r="R24" i="48" s="1"/>
  <c r="G62" i="16"/>
  <c r="S59" i="48" s="1"/>
  <c r="S24" i="48" s="1"/>
  <c r="H62" i="16"/>
  <c r="T59" i="48" s="1"/>
  <c r="T24" i="48" s="1"/>
  <c r="I62" i="16"/>
  <c r="J62" i="16"/>
  <c r="U59" i="48" s="1"/>
  <c r="K62" i="16"/>
  <c r="V59" i="48" s="1"/>
  <c r="V24" i="48" s="1"/>
  <c r="L62" i="16"/>
  <c r="W59" i="48" s="1"/>
  <c r="W24" i="48" s="1"/>
  <c r="M62" i="16"/>
  <c r="X59" i="48" s="1"/>
  <c r="X24" i="48" s="1"/>
  <c r="T62" i="16"/>
  <c r="Y59" i="48" s="1"/>
  <c r="Y24" i="48" s="1"/>
  <c r="U62" i="16"/>
  <c r="Z59" i="48" s="1"/>
  <c r="Z24" i="48" s="1"/>
  <c r="D63" i="16"/>
  <c r="F63" i="16"/>
  <c r="R60" i="48" s="1"/>
  <c r="R25" i="48" s="1"/>
  <c r="I63" i="16"/>
  <c r="J63" i="16"/>
  <c r="U60" i="48" s="1"/>
  <c r="K63" i="16"/>
  <c r="V60" i="48" s="1"/>
  <c r="V25" i="48" s="1"/>
  <c r="L63" i="16"/>
  <c r="W60" i="48" s="1"/>
  <c r="W25" i="48" s="1"/>
  <c r="T63" i="16"/>
  <c r="Y60" i="48" s="1"/>
  <c r="Y25" i="48" s="1"/>
  <c r="U63" i="16"/>
  <c r="Z60" i="48" s="1"/>
  <c r="Z25" i="48" s="1"/>
  <c r="D64" i="16"/>
  <c r="F64" i="16"/>
  <c r="R41" i="48" s="1"/>
  <c r="R6" i="48" s="1"/>
  <c r="I64" i="16"/>
  <c r="J64" i="16"/>
  <c r="U41" i="48" s="1"/>
  <c r="K64" i="16"/>
  <c r="V41" i="48" s="1"/>
  <c r="V6" i="48" s="1"/>
  <c r="L64" i="16"/>
  <c r="W41" i="48" s="1"/>
  <c r="W6" i="48" s="1"/>
  <c r="T64" i="16"/>
  <c r="Y41" i="48" s="1"/>
  <c r="Y6" i="48" s="1"/>
  <c r="D65" i="16"/>
  <c r="F65" i="16"/>
  <c r="R61" i="48" s="1"/>
  <c r="R26" i="48" s="1"/>
  <c r="I65" i="16"/>
  <c r="J65" i="16"/>
  <c r="U61" i="48" s="1"/>
  <c r="K65" i="16"/>
  <c r="V61" i="48" s="1"/>
  <c r="V26" i="48" s="1"/>
  <c r="L65" i="16"/>
  <c r="W61" i="48" s="1"/>
  <c r="W26" i="48" s="1"/>
  <c r="T65" i="16"/>
  <c r="Y61" i="48" s="1"/>
  <c r="Y26" i="48" s="1"/>
  <c r="U65" i="16"/>
  <c r="Z61" i="48" s="1"/>
  <c r="Z26" i="48" s="1"/>
  <c r="D66" i="16"/>
  <c r="F66" i="16"/>
  <c r="R62" i="48" s="1"/>
  <c r="R27" i="48" s="1"/>
  <c r="J66" i="16"/>
  <c r="U62" i="48" s="1"/>
  <c r="K66" i="16"/>
  <c r="V62" i="48" s="1"/>
  <c r="V27" i="48" s="1"/>
  <c r="L66" i="16"/>
  <c r="W62" i="48" s="1"/>
  <c r="W27" i="48" s="1"/>
  <c r="T66" i="16"/>
  <c r="Y62" i="48" s="1"/>
  <c r="Y27" i="48" s="1"/>
  <c r="D67" i="16"/>
  <c r="F67" i="16"/>
  <c r="R63" i="48" s="1"/>
  <c r="R28" i="48" s="1"/>
  <c r="J67" i="16"/>
  <c r="U63" i="48" s="1"/>
  <c r="K67" i="16"/>
  <c r="V63" i="48" s="1"/>
  <c r="V28" i="48" s="1"/>
  <c r="L67" i="16"/>
  <c r="W63" i="48" s="1"/>
  <c r="W28" i="48" s="1"/>
  <c r="T67" i="16"/>
  <c r="Y63" i="48" s="1"/>
  <c r="Y28" i="48" s="1"/>
  <c r="D68" i="16"/>
  <c r="F68" i="16"/>
  <c r="R65" i="48" s="1"/>
  <c r="R30" i="48" s="1"/>
  <c r="I68" i="16"/>
  <c r="J68" i="16"/>
  <c r="U65" i="48" s="1"/>
  <c r="K68" i="16"/>
  <c r="V65" i="48" s="1"/>
  <c r="V30" i="48" s="1"/>
  <c r="L68" i="16"/>
  <c r="W65" i="48" s="1"/>
  <c r="W30" i="48" s="1"/>
  <c r="M68" i="16"/>
  <c r="X65" i="48" s="1"/>
  <c r="X30" i="48" s="1"/>
  <c r="T68" i="16"/>
  <c r="Y65" i="48" s="1"/>
  <c r="Y30" i="48" s="1"/>
  <c r="D69" i="16"/>
  <c r="F69" i="16"/>
  <c r="R64" i="48" s="1"/>
  <c r="R29" i="48" s="1"/>
  <c r="I69" i="16"/>
  <c r="J69" i="16"/>
  <c r="U64" i="48" s="1"/>
  <c r="K69" i="16"/>
  <c r="V64" i="48" s="1"/>
  <c r="V29" i="48" s="1"/>
  <c r="L69" i="16"/>
  <c r="W64" i="48" s="1"/>
  <c r="W29" i="48" s="1"/>
  <c r="T69" i="16"/>
  <c r="Y64" i="48" s="1"/>
  <c r="Y29" i="48" s="1"/>
  <c r="U69" i="16"/>
  <c r="Z64" i="48" s="1"/>
  <c r="Z29" i="48" s="1"/>
  <c r="D70" i="16"/>
  <c r="F70" i="16"/>
  <c r="R49" i="48" s="1"/>
  <c r="R14" i="48" s="1"/>
  <c r="G70" i="16"/>
  <c r="S49" i="48" s="1"/>
  <c r="S14" i="48" s="1"/>
  <c r="I70" i="16"/>
  <c r="J70" i="16"/>
  <c r="U49" i="48" s="1"/>
  <c r="K70" i="16"/>
  <c r="V49" i="48" s="1"/>
  <c r="V14" i="48" s="1"/>
  <c r="L70" i="16"/>
  <c r="W49" i="48" s="1"/>
  <c r="W14" i="48" s="1"/>
  <c r="T70" i="16"/>
  <c r="Y49" i="48" s="1"/>
  <c r="Y14" i="48" s="1"/>
  <c r="U70" i="16"/>
  <c r="Z49" i="48" s="1"/>
  <c r="Z14" i="48" s="1"/>
  <c r="D71" i="16"/>
  <c r="F71" i="16"/>
  <c r="R67" i="48" s="1"/>
  <c r="R32" i="48" s="1"/>
  <c r="I71" i="16"/>
  <c r="J71" i="16"/>
  <c r="U67" i="48" s="1"/>
  <c r="K71" i="16"/>
  <c r="V67" i="48" s="1"/>
  <c r="V32" i="48" s="1"/>
  <c r="L71" i="16"/>
  <c r="W67" i="48" s="1"/>
  <c r="W32" i="48" s="1"/>
  <c r="T71" i="16"/>
  <c r="Y67" i="48" s="1"/>
  <c r="Y32" i="48" s="1"/>
  <c r="U71" i="16"/>
  <c r="Z67" i="48" s="1"/>
  <c r="Z32" i="48" s="1"/>
  <c r="D72" i="16"/>
  <c r="F72" i="16"/>
  <c r="R68" i="48" s="1"/>
  <c r="R33" i="48" s="1"/>
  <c r="G72" i="16"/>
  <c r="S68" i="48" s="1"/>
  <c r="S33" i="48" s="1"/>
  <c r="I72" i="16"/>
  <c r="J72" i="16"/>
  <c r="U68" i="48" s="1"/>
  <c r="K72" i="16"/>
  <c r="V68" i="48" s="1"/>
  <c r="V33" i="48" s="1"/>
  <c r="L72" i="16"/>
  <c r="W68" i="48" s="1"/>
  <c r="W33" i="48" s="1"/>
  <c r="T72" i="16"/>
  <c r="Y68" i="48" s="1"/>
  <c r="Y33" i="48" s="1"/>
  <c r="U72" i="16"/>
  <c r="Z68" i="48" s="1"/>
  <c r="Z33" i="48" s="1"/>
  <c r="C62" i="16"/>
  <c r="G68" i="48" l="1"/>
  <c r="G33" i="48" s="1"/>
  <c r="G67" i="48"/>
  <c r="G32" i="48" s="1"/>
  <c r="G49" i="48"/>
  <c r="G64" i="48"/>
  <c r="G29" i="48" s="1"/>
  <c r="G65" i="48"/>
  <c r="G30" i="48" s="1"/>
  <c r="G61" i="48"/>
  <c r="G26" i="48" s="1"/>
  <c r="G41" i="48"/>
  <c r="G6" i="48" s="1"/>
  <c r="G60" i="48"/>
  <c r="G25" i="48" s="1"/>
  <c r="G59" i="48"/>
  <c r="G24" i="48" s="1"/>
  <c r="G58" i="48"/>
  <c r="G23" i="48" s="1"/>
  <c r="G57" i="48"/>
  <c r="G56" i="48"/>
  <c r="G21" i="48" s="1"/>
  <c r="G45" i="48"/>
  <c r="G10" i="48" s="1"/>
  <c r="G44" i="48"/>
  <c r="G9" i="48" s="1"/>
  <c r="G54" i="48"/>
  <c r="G19" i="48" s="1"/>
  <c r="G48" i="48"/>
  <c r="G51" i="48"/>
  <c r="G16" i="48" s="1"/>
  <c r="G47" i="48"/>
  <c r="G12" i="48" s="1"/>
  <c r="G46" i="48"/>
  <c r="G11" i="48" s="1"/>
  <c r="G42" i="48"/>
  <c r="F59" i="48"/>
  <c r="E59" i="48"/>
  <c r="Y51" i="48"/>
  <c r="Y16" i="48" s="1"/>
  <c r="Y34" i="48" s="1"/>
  <c r="W51" i="48"/>
  <c r="W16" i="48" s="1"/>
  <c r="W34" i="48" s="1"/>
  <c r="V51" i="48"/>
  <c r="V16" i="48" s="1"/>
  <c r="V34" i="48" s="1"/>
  <c r="R51" i="48"/>
  <c r="R16" i="48" s="1"/>
  <c r="R34" i="48" s="1"/>
  <c r="C45" i="16"/>
  <c r="C49" i="16"/>
  <c r="E51" i="48" s="1"/>
  <c r="C57" i="16"/>
  <c r="C65" i="16"/>
  <c r="C53" i="16"/>
  <c r="C61" i="16"/>
  <c r="C69" i="16"/>
  <c r="C46" i="16"/>
  <c r="C50" i="16"/>
  <c r="C54" i="16"/>
  <c r="C58" i="16"/>
  <c r="C66" i="16"/>
  <c r="C70" i="16"/>
  <c r="C47" i="16"/>
  <c r="C51" i="16"/>
  <c r="C55" i="16"/>
  <c r="C59" i="16"/>
  <c r="C63" i="16"/>
  <c r="C67" i="16"/>
  <c r="C71" i="16"/>
  <c r="C48" i="16"/>
  <c r="C52" i="16"/>
  <c r="C56" i="16"/>
  <c r="C60" i="16"/>
  <c r="C64" i="16"/>
  <c r="C68" i="16"/>
  <c r="C72" i="16"/>
  <c r="K73" i="16"/>
  <c r="J73" i="16"/>
  <c r="F73" i="16"/>
  <c r="T73" i="16"/>
  <c r="L73" i="16"/>
  <c r="D73" i="16"/>
  <c r="F67" i="48" l="1"/>
  <c r="F32" i="48" s="1"/>
  <c r="E67" i="48"/>
  <c r="E32" i="48" s="1"/>
  <c r="E50" i="48"/>
  <c r="E15" i="48" s="1"/>
  <c r="F50" i="48"/>
  <c r="F15" i="48" s="1"/>
  <c r="F51" i="48"/>
  <c r="F16" i="48" s="1"/>
  <c r="F68" i="48"/>
  <c r="F33" i="48" s="1"/>
  <c r="E68" i="48"/>
  <c r="E33" i="48" s="1"/>
  <c r="F55" i="48"/>
  <c r="F20" i="48" s="1"/>
  <c r="E55" i="48"/>
  <c r="E20" i="48" s="1"/>
  <c r="F63" i="48"/>
  <c r="F28" i="48" s="1"/>
  <c r="E63" i="48"/>
  <c r="E28" i="48" s="1"/>
  <c r="E54" i="48"/>
  <c r="E19" i="48" s="1"/>
  <c r="F54" i="48"/>
  <c r="F19" i="48" s="1"/>
  <c r="E48" i="48"/>
  <c r="F48" i="48"/>
  <c r="F13" i="48" s="1"/>
  <c r="F66" i="48"/>
  <c r="F31" i="48" s="1"/>
  <c r="E66" i="48"/>
  <c r="E31" i="48" s="1"/>
  <c r="F42" i="48"/>
  <c r="F7" i="48" s="1"/>
  <c r="E42" i="48"/>
  <c r="E7" i="48" s="1"/>
  <c r="F58" i="48"/>
  <c r="F23" i="48" s="1"/>
  <c r="E58" i="48"/>
  <c r="E23" i="48" s="1"/>
  <c r="E62" i="48"/>
  <c r="E27" i="48" s="1"/>
  <c r="F62" i="48"/>
  <c r="F27" i="48" s="1"/>
  <c r="F60" i="48"/>
  <c r="F25" i="48" s="1"/>
  <c r="E60" i="48"/>
  <c r="E25" i="48" s="1"/>
  <c r="F61" i="48"/>
  <c r="F26" i="48" s="1"/>
  <c r="E61" i="48"/>
  <c r="E26" i="48" s="1"/>
  <c r="F44" i="48"/>
  <c r="E44" i="48"/>
  <c r="E9" i="48" s="1"/>
  <c r="F53" i="48"/>
  <c r="F18" i="48" s="1"/>
  <c r="E53" i="48"/>
  <c r="E18" i="48" s="1"/>
  <c r="F65" i="48"/>
  <c r="F30" i="48" s="1"/>
  <c r="E65" i="48"/>
  <c r="E30" i="48" s="1"/>
  <c r="F52" i="48"/>
  <c r="F17" i="48" s="1"/>
  <c r="E52" i="48"/>
  <c r="E17" i="48" s="1"/>
  <c r="F46" i="48"/>
  <c r="F11" i="48" s="1"/>
  <c r="E46" i="48"/>
  <c r="E11" i="48" s="1"/>
  <c r="F43" i="48"/>
  <c r="F8" i="48" s="1"/>
  <c r="E43" i="48"/>
  <c r="E8" i="48" s="1"/>
  <c r="F41" i="48"/>
  <c r="F6" i="48" s="1"/>
  <c r="E41" i="48"/>
  <c r="F47" i="48"/>
  <c r="F12" i="48" s="1"/>
  <c r="E47" i="48"/>
  <c r="E12" i="48" s="1"/>
  <c r="F57" i="48"/>
  <c r="F22" i="48" s="1"/>
  <c r="E57" i="48"/>
  <c r="E22" i="48" s="1"/>
  <c r="E49" i="48"/>
  <c r="E14" i="48" s="1"/>
  <c r="F49" i="48"/>
  <c r="F14" i="48" s="1"/>
  <c r="E56" i="48"/>
  <c r="E21" i="48" s="1"/>
  <c r="F56" i="48"/>
  <c r="F21" i="48" s="1"/>
  <c r="F64" i="48"/>
  <c r="F29" i="48" s="1"/>
  <c r="E64" i="48"/>
  <c r="E29" i="48" s="1"/>
  <c r="F45" i="48"/>
  <c r="F10" i="48" s="1"/>
  <c r="E45" i="48"/>
  <c r="E10" i="48" s="1"/>
  <c r="E13" i="48"/>
  <c r="F24" i="48"/>
  <c r="E24" i="48"/>
  <c r="F9" i="48"/>
  <c r="E16" i="48"/>
  <c r="E6" i="48" l="1"/>
  <c r="C37" i="43" l="1"/>
  <c r="C36" i="43"/>
  <c r="C35" i="43"/>
  <c r="C34" i="43"/>
  <c r="C33" i="43"/>
  <c r="C32" i="43"/>
  <c r="C31" i="43"/>
  <c r="C30" i="43"/>
  <c r="C29" i="43"/>
  <c r="C28" i="43"/>
  <c r="C27" i="43"/>
  <c r="C26" i="43"/>
  <c r="C25" i="43"/>
  <c r="C24" i="43"/>
  <c r="C23" i="43"/>
  <c r="C22" i="43"/>
  <c r="C21" i="43"/>
  <c r="C20" i="43"/>
  <c r="C19" i="43"/>
  <c r="C18" i="43"/>
  <c r="C17" i="43"/>
  <c r="C16" i="43"/>
  <c r="C15" i="43"/>
  <c r="C14" i="43"/>
  <c r="C13" i="43"/>
  <c r="C12" i="43"/>
  <c r="C11" i="43"/>
  <c r="C10" i="43"/>
  <c r="D19" i="43" l="1"/>
  <c r="D28" i="43"/>
  <c r="D21" i="43"/>
  <c r="D29" i="43"/>
  <c r="D14" i="43"/>
  <c r="D22" i="43"/>
  <c r="D30" i="43"/>
  <c r="D31" i="43"/>
  <c r="D27" i="43"/>
  <c r="D32" i="43"/>
  <c r="D23" i="43"/>
  <c r="D16" i="43"/>
  <c r="D17" i="43"/>
  <c r="D33" i="43"/>
  <c r="D15" i="43"/>
  <c r="D24" i="43"/>
  <c r="D25" i="43"/>
  <c r="D10" i="43"/>
  <c r="D18" i="43"/>
  <c r="D26" i="43"/>
  <c r="D34" i="43"/>
  <c r="D11" i="43"/>
  <c r="D35" i="43"/>
  <c r="D36" i="43"/>
  <c r="D12" i="43"/>
  <c r="D20" i="43"/>
  <c r="D13" i="43"/>
  <c r="D37" i="43"/>
  <c r="K3"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2" i="36"/>
  <c r="M1" i="36"/>
  <c r="L1" i="36"/>
  <c r="B30" i="36"/>
  <c r="B29" i="36"/>
  <c r="B28" i="36"/>
  <c r="B27" i="36"/>
  <c r="B26" i="36"/>
  <c r="B25" i="36"/>
  <c r="B24" i="36"/>
  <c r="B23" i="36"/>
  <c r="B22" i="36"/>
  <c r="B21" i="36"/>
  <c r="B20" i="36"/>
  <c r="B19" i="36"/>
  <c r="B18" i="36"/>
  <c r="B17" i="36"/>
  <c r="B16" i="36"/>
  <c r="B15" i="36"/>
  <c r="B14" i="36"/>
  <c r="B13" i="36"/>
  <c r="B12" i="36"/>
  <c r="B11" i="36"/>
  <c r="B10" i="36"/>
  <c r="B9" i="36"/>
  <c r="B8" i="36"/>
  <c r="B7" i="36"/>
  <c r="B6" i="36"/>
  <c r="B5" i="36"/>
  <c r="B4" i="36"/>
  <c r="B3" i="36"/>
  <c r="D38" i="43" l="1"/>
  <c r="D5" i="43"/>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4" i="34"/>
  <c r="B3" i="34"/>
  <c r="E18" i="29" l="1"/>
  <c r="E8" i="29"/>
  <c r="E9" i="29"/>
  <c r="E10" i="29"/>
  <c r="E11" i="29"/>
  <c r="E12" i="29"/>
  <c r="E13" i="29"/>
  <c r="E14" i="29"/>
  <c r="E15" i="29"/>
  <c r="E16" i="29"/>
  <c r="E17"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7" i="29"/>
  <c r="C22" i="28" l="1"/>
  <c r="K22" i="50" s="1"/>
  <c r="R22" i="50" s="1"/>
  <c r="C24" i="28"/>
  <c r="K24" i="50" s="1"/>
  <c r="R24" i="50" s="1"/>
  <c r="C25" i="28"/>
  <c r="K25" i="50" s="1"/>
  <c r="R25" i="50" s="1"/>
  <c r="C15" i="28"/>
  <c r="K15" i="50" s="1"/>
  <c r="R15" i="50" s="1"/>
  <c r="C7" i="28"/>
  <c r="K7" i="50" s="1"/>
  <c r="R7" i="50" s="1"/>
  <c r="C18" i="28"/>
  <c r="K18" i="50" s="1"/>
  <c r="R18" i="50" s="1"/>
  <c r="C16" i="28"/>
  <c r="K16" i="50" s="1"/>
  <c r="R16" i="50" s="1"/>
  <c r="C21" i="28"/>
  <c r="K21" i="50" s="1"/>
  <c r="R21" i="50" s="1"/>
  <c r="C23" i="28"/>
  <c r="K23" i="50" s="1"/>
  <c r="R23" i="50" s="1"/>
  <c r="C20" i="28"/>
  <c r="K20" i="50" s="1"/>
  <c r="R20" i="50" s="1"/>
  <c r="C31" i="28"/>
  <c r="K31" i="50" s="1"/>
  <c r="R31" i="50" s="1"/>
  <c r="C10" i="28"/>
  <c r="K10" i="50" s="1"/>
  <c r="R10" i="50" s="1"/>
  <c r="C9" i="28"/>
  <c r="K9" i="50" s="1"/>
  <c r="R9" i="50" s="1"/>
  <c r="C27" i="28"/>
  <c r="K27" i="50" s="1"/>
  <c r="R27" i="50" s="1"/>
  <c r="C19" i="28"/>
  <c r="K19" i="50" s="1"/>
  <c r="R19" i="50" s="1"/>
  <c r="C12" i="28"/>
  <c r="K12" i="50" s="1"/>
  <c r="R12" i="50" s="1"/>
  <c r="C6" i="28"/>
  <c r="K6" i="50" s="1"/>
  <c r="R6" i="50" s="1"/>
  <c r="C28" i="28"/>
  <c r="K28" i="50" s="1"/>
  <c r="R28" i="50" s="1"/>
  <c r="C26" i="28"/>
  <c r="K26" i="50" s="1"/>
  <c r="R26" i="50" s="1"/>
  <c r="C17" i="28"/>
  <c r="K17" i="50" s="1"/>
  <c r="R17" i="50" s="1"/>
  <c r="C8" i="28"/>
  <c r="K8" i="50" s="1"/>
  <c r="R8" i="50" s="1"/>
  <c r="C32" i="28"/>
  <c r="K32" i="50" s="1"/>
  <c r="R32" i="50" s="1"/>
  <c r="C29" i="28"/>
  <c r="K29" i="50" s="1"/>
  <c r="R29" i="50" s="1"/>
  <c r="C13" i="28"/>
  <c r="K13" i="50" s="1"/>
  <c r="R13" i="50" s="1"/>
  <c r="C11" i="28"/>
  <c r="K11" i="50" s="1"/>
  <c r="R11" i="50" s="1"/>
  <c r="C5" i="28"/>
  <c r="K5" i="50" s="1"/>
  <c r="R5" i="50" s="1"/>
  <c r="C30" i="28"/>
  <c r="K30" i="50" s="1"/>
  <c r="R30" i="50" s="1"/>
  <c r="C14" i="28"/>
  <c r="K14" i="50" s="1"/>
  <c r="R14" i="50" s="1"/>
  <c r="T3" i="28" l="1"/>
  <c r="H11" i="28" s="1"/>
  <c r="H17" i="28"/>
  <c r="H26" i="28"/>
  <c r="H6" i="28"/>
  <c r="H12" i="28"/>
  <c r="H27" i="28"/>
  <c r="H9" i="28"/>
  <c r="H31" i="28"/>
  <c r="H20" i="28"/>
  <c r="H15" i="28"/>
  <c r="H25" i="28"/>
  <c r="H22" i="28"/>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5" i="25"/>
  <c r="H24" i="28" l="1"/>
  <c r="H7" i="28"/>
  <c r="H10" i="28"/>
  <c r="H19" i="28"/>
  <c r="H28" i="28"/>
  <c r="H8" i="28"/>
  <c r="H32" i="28"/>
  <c r="H16" i="28"/>
  <c r="H29" i="28"/>
  <c r="H21" i="28"/>
  <c r="H13" i="28"/>
  <c r="H18" i="28"/>
  <c r="H23" i="28"/>
  <c r="L5" i="25"/>
  <c r="M5" i="25" s="1"/>
  <c r="H14" i="28"/>
  <c r="H30" i="28"/>
  <c r="H5" i="28"/>
  <c r="H33" i="28" s="1"/>
  <c r="H28" i="25"/>
  <c r="L28" i="25"/>
  <c r="G28" i="25"/>
  <c r="F28" i="25"/>
  <c r="I28" i="25"/>
  <c r="H20" i="25"/>
  <c r="I20" i="25"/>
  <c r="L20" i="25"/>
  <c r="G20" i="25"/>
  <c r="F20" i="25"/>
  <c r="H16" i="25"/>
  <c r="G16" i="25"/>
  <c r="L16" i="25"/>
  <c r="F16" i="25"/>
  <c r="I16" i="25"/>
  <c r="H12" i="25"/>
  <c r="L12" i="25"/>
  <c r="I12" i="25"/>
  <c r="G12" i="25"/>
  <c r="F12" i="25"/>
  <c r="H8" i="25"/>
  <c r="L8" i="25"/>
  <c r="G8" i="25"/>
  <c r="F8" i="25"/>
  <c r="I8" i="25"/>
  <c r="L31" i="25"/>
  <c r="G31" i="25"/>
  <c r="F31" i="25"/>
  <c r="I31" i="25"/>
  <c r="H31" i="25"/>
  <c r="L27" i="25"/>
  <c r="G27" i="25"/>
  <c r="F27" i="25"/>
  <c r="I27" i="25"/>
  <c r="H27" i="25"/>
  <c r="L23" i="25"/>
  <c r="G23" i="25"/>
  <c r="F23" i="25"/>
  <c r="I23" i="25"/>
  <c r="H23" i="25"/>
  <c r="L19" i="25"/>
  <c r="G19" i="25"/>
  <c r="F19" i="25"/>
  <c r="H19" i="25"/>
  <c r="I19" i="25"/>
  <c r="L15" i="25"/>
  <c r="G15" i="25"/>
  <c r="F15" i="25"/>
  <c r="H15" i="25"/>
  <c r="I15" i="25"/>
  <c r="L11" i="25"/>
  <c r="G11" i="25"/>
  <c r="F11" i="25"/>
  <c r="H11" i="25"/>
  <c r="I11" i="25"/>
  <c r="L7" i="25"/>
  <c r="G7" i="25"/>
  <c r="F7" i="25"/>
  <c r="I7" i="25"/>
  <c r="H7" i="25"/>
  <c r="F30" i="25"/>
  <c r="I30" i="25"/>
  <c r="H30" i="25"/>
  <c r="L30" i="25"/>
  <c r="G30" i="25"/>
  <c r="F26" i="25"/>
  <c r="I26" i="25"/>
  <c r="H26" i="25"/>
  <c r="L26" i="25"/>
  <c r="G26" i="25"/>
  <c r="F22" i="25"/>
  <c r="G22" i="25"/>
  <c r="I22" i="25"/>
  <c r="H22" i="25"/>
  <c r="L22" i="25"/>
  <c r="F18" i="25"/>
  <c r="I18" i="25"/>
  <c r="L18" i="25"/>
  <c r="H18" i="25"/>
  <c r="G18" i="25"/>
  <c r="F14" i="25"/>
  <c r="G14" i="25"/>
  <c r="I14" i="25"/>
  <c r="H14" i="25"/>
  <c r="L14" i="25"/>
  <c r="F10" i="25"/>
  <c r="I10" i="25"/>
  <c r="L10" i="25"/>
  <c r="H10" i="25"/>
  <c r="G10" i="25"/>
  <c r="F6" i="25"/>
  <c r="I6" i="25"/>
  <c r="L6" i="25"/>
  <c r="G6" i="25"/>
  <c r="H6" i="25"/>
  <c r="H32" i="25"/>
  <c r="L32" i="25"/>
  <c r="G32" i="25"/>
  <c r="F32" i="25"/>
  <c r="I32" i="25"/>
  <c r="H24" i="25"/>
  <c r="I24" i="25"/>
  <c r="L24" i="25"/>
  <c r="G24" i="25"/>
  <c r="F24" i="25"/>
  <c r="I5" i="25"/>
  <c r="H5" i="25"/>
  <c r="F5" i="25"/>
  <c r="G5" i="25"/>
  <c r="I29" i="25"/>
  <c r="H29" i="25"/>
  <c r="L29" i="25"/>
  <c r="G29" i="25"/>
  <c r="F29" i="25"/>
  <c r="I25" i="25"/>
  <c r="H25" i="25"/>
  <c r="L25" i="25"/>
  <c r="G25" i="25"/>
  <c r="F25" i="25"/>
  <c r="I21" i="25"/>
  <c r="H21" i="25"/>
  <c r="F21" i="25"/>
  <c r="L21" i="25"/>
  <c r="G21" i="25"/>
  <c r="I17" i="25"/>
  <c r="H17" i="25"/>
  <c r="F17" i="25"/>
  <c r="L17" i="25"/>
  <c r="G17" i="25"/>
  <c r="I13" i="25"/>
  <c r="H13" i="25"/>
  <c r="F13" i="25"/>
  <c r="L13" i="25"/>
  <c r="G13" i="25"/>
  <c r="I9" i="25"/>
  <c r="F9" i="25"/>
  <c r="H9" i="25"/>
  <c r="L9" i="25"/>
  <c r="G9" i="25"/>
  <c r="F31" i="36"/>
  <c r="D31" i="36"/>
  <c r="K5" i="25" l="1"/>
  <c r="D5" i="25" s="1"/>
  <c r="D5" i="28" s="1"/>
  <c r="M17" i="25"/>
  <c r="K17" i="25" s="1"/>
  <c r="M23" i="25"/>
  <c r="K23" i="25" s="1"/>
  <c r="M20" i="25"/>
  <c r="K20" i="25" s="1"/>
  <c r="M21" i="25"/>
  <c r="F6" i="36" s="1"/>
  <c r="M24" i="25"/>
  <c r="K24" i="25" s="1"/>
  <c r="M22" i="25"/>
  <c r="F26" i="36" s="1"/>
  <c r="M11" i="25"/>
  <c r="K11" i="25" s="1"/>
  <c r="M27" i="25"/>
  <c r="F14" i="36" s="1"/>
  <c r="M9" i="25"/>
  <c r="K9" i="25" s="1"/>
  <c r="M18" i="25"/>
  <c r="K18" i="25" s="1"/>
  <c r="M15" i="25"/>
  <c r="K15" i="25" s="1"/>
  <c r="M31" i="25"/>
  <c r="K31" i="25" s="1"/>
  <c r="M8" i="25"/>
  <c r="K8" i="25" s="1"/>
  <c r="M28" i="25"/>
  <c r="K28" i="25" s="1"/>
  <c r="D28" i="25" s="1"/>
  <c r="D28" i="28" s="1"/>
  <c r="M29" i="25"/>
  <c r="K29" i="25" s="1"/>
  <c r="M10" i="25"/>
  <c r="K10" i="25" s="1"/>
  <c r="M30" i="25"/>
  <c r="K30" i="25" s="1"/>
  <c r="M7" i="25"/>
  <c r="K7" i="25" s="1"/>
  <c r="M13" i="25"/>
  <c r="F12" i="36" s="1"/>
  <c r="M25" i="25"/>
  <c r="K25" i="25" s="1"/>
  <c r="M32" i="25"/>
  <c r="K32" i="25" s="1"/>
  <c r="M6" i="25"/>
  <c r="M14" i="25"/>
  <c r="K14" i="25" s="1"/>
  <c r="M26" i="25"/>
  <c r="K26" i="25" s="1"/>
  <c r="M19" i="25"/>
  <c r="F23" i="36" s="1"/>
  <c r="M12" i="25"/>
  <c r="F4" i="36" s="1"/>
  <c r="M16" i="25"/>
  <c r="F5" i="36" s="1"/>
  <c r="L33" i="25"/>
  <c r="I33" i="25"/>
  <c r="F33" i="25"/>
  <c r="G33" i="25"/>
  <c r="H33" i="25"/>
  <c r="H31" i="36"/>
  <c r="L28" i="50" l="1"/>
  <c r="G28" i="28"/>
  <c r="L5" i="50"/>
  <c r="G5" i="28"/>
  <c r="F10" i="36"/>
  <c r="F27" i="36"/>
  <c r="K27" i="25"/>
  <c r="D27" i="25" s="1"/>
  <c r="D26" i="28" s="1"/>
  <c r="F25" i="36"/>
  <c r="F11" i="36"/>
  <c r="F9" i="36"/>
  <c r="O5" i="28"/>
  <c r="F19" i="36"/>
  <c r="K16" i="25"/>
  <c r="D16" i="25" s="1"/>
  <c r="O28" i="28"/>
  <c r="K21" i="25"/>
  <c r="D21" i="25" s="1"/>
  <c r="F7" i="36"/>
  <c r="F16" i="36"/>
  <c r="D10" i="25"/>
  <c r="D9" i="28" s="1"/>
  <c r="D29" i="25"/>
  <c r="D29" i="28" s="1"/>
  <c r="D32" i="25"/>
  <c r="F8" i="36"/>
  <c r="K22" i="25"/>
  <c r="K19" i="25"/>
  <c r="D19" i="25" s="1"/>
  <c r="M33" i="25"/>
  <c r="K33" i="25" s="1"/>
  <c r="D33" i="25" s="1"/>
  <c r="D33" i="28" s="1"/>
  <c r="F17" i="36"/>
  <c r="K12" i="25"/>
  <c r="D12" i="25" s="1"/>
  <c r="D7" i="25"/>
  <c r="D7" i="28" s="1"/>
  <c r="D18" i="25"/>
  <c r="D18" i="28" s="1"/>
  <c r="D14" i="25"/>
  <c r="D14" i="28" s="1"/>
  <c r="D30" i="25"/>
  <c r="D30" i="28" s="1"/>
  <c r="D8" i="25"/>
  <c r="D8" i="28" s="1"/>
  <c r="D20" i="25"/>
  <c r="D20" i="28" s="1"/>
  <c r="D25" i="25"/>
  <c r="D31" i="25"/>
  <c r="D9" i="25"/>
  <c r="D24" i="25"/>
  <c r="D24" i="28" s="1"/>
  <c r="D23" i="25"/>
  <c r="D15" i="25"/>
  <c r="D15" i="28" s="1"/>
  <c r="D17" i="25"/>
  <c r="D11" i="25"/>
  <c r="D11" i="28" s="1"/>
  <c r="K6" i="25"/>
  <c r="K13" i="25"/>
  <c r="D26" i="25"/>
  <c r="D25" i="28" s="1"/>
  <c r="F3" i="36"/>
  <c r="F13" i="36"/>
  <c r="F29" i="36"/>
  <c r="F21" i="36"/>
  <c r="F20" i="36"/>
  <c r="F24" i="36"/>
  <c r="F30" i="36"/>
  <c r="D30" i="36"/>
  <c r="F18" i="36"/>
  <c r="F15" i="36"/>
  <c r="F28" i="36"/>
  <c r="F22" i="36"/>
  <c r="D14" i="36"/>
  <c r="H14" i="36" s="1"/>
  <c r="D7" i="36"/>
  <c r="D9" i="36"/>
  <c r="L14" i="50" l="1"/>
  <c r="G14" i="28"/>
  <c r="L26" i="50"/>
  <c r="G26" i="28"/>
  <c r="L8" i="50"/>
  <c r="G8" i="28"/>
  <c r="L15" i="50"/>
  <c r="G15" i="28"/>
  <c r="L33" i="50"/>
  <c r="G33" i="28"/>
  <c r="L18" i="50"/>
  <c r="G18" i="28"/>
  <c r="L7" i="50"/>
  <c r="G7" i="28"/>
  <c r="L24" i="50"/>
  <c r="G24" i="28"/>
  <c r="L30" i="50"/>
  <c r="G30" i="28"/>
  <c r="H7" i="36"/>
  <c r="L11" i="50"/>
  <c r="G11" i="28"/>
  <c r="L29" i="50"/>
  <c r="G29" i="28"/>
  <c r="D13" i="36"/>
  <c r="L9" i="50"/>
  <c r="G9" i="28"/>
  <c r="L20" i="50"/>
  <c r="G20" i="28"/>
  <c r="L25" i="50"/>
  <c r="G25" i="28"/>
  <c r="O26" i="28"/>
  <c r="H13" i="36"/>
  <c r="D3" i="36"/>
  <c r="H3" i="36" s="1"/>
  <c r="H9" i="36"/>
  <c r="D27" i="36"/>
  <c r="H27" i="36" s="1"/>
  <c r="D17" i="36"/>
  <c r="H17" i="36" s="1"/>
  <c r="D18" i="36"/>
  <c r="H18" i="36" s="1"/>
  <c r="D19" i="36"/>
  <c r="H19" i="36" s="1"/>
  <c r="D24" i="36"/>
  <c r="H24" i="36" s="1"/>
  <c r="D20" i="36"/>
  <c r="H20" i="36" s="1"/>
  <c r="D23" i="36"/>
  <c r="H23" i="36" s="1"/>
  <c r="D19" i="28"/>
  <c r="D28" i="36"/>
  <c r="H28" i="36" s="1"/>
  <c r="D23" i="28"/>
  <c r="D10" i="36"/>
  <c r="H10" i="36" s="1"/>
  <c r="D27" i="28"/>
  <c r="O14" i="28"/>
  <c r="D5" i="36"/>
  <c r="H5" i="36" s="1"/>
  <c r="D16" i="28"/>
  <c r="D16" i="36"/>
  <c r="H16" i="36" s="1"/>
  <c r="D17" i="28"/>
  <c r="D11" i="36"/>
  <c r="H11" i="36" s="1"/>
  <c r="D10" i="28"/>
  <c r="O8" i="28"/>
  <c r="O7" i="28"/>
  <c r="O29" i="28"/>
  <c r="D4" i="36"/>
  <c r="H4" i="36" s="1"/>
  <c r="D12" i="28"/>
  <c r="O15" i="28"/>
  <c r="D21" i="36"/>
  <c r="H21" i="36" s="1"/>
  <c r="D31" i="28"/>
  <c r="O30" i="28"/>
  <c r="O9" i="28"/>
  <c r="D6" i="36"/>
  <c r="H6" i="36" s="1"/>
  <c r="D21" i="28"/>
  <c r="D8" i="36"/>
  <c r="H8" i="36" s="1"/>
  <c r="D25" i="36"/>
  <c r="H25" i="36" s="1"/>
  <c r="D15" i="36"/>
  <c r="H15" i="36" s="1"/>
  <c r="O33" i="28"/>
  <c r="O25" i="28"/>
  <c r="O11" i="28"/>
  <c r="O24" i="28"/>
  <c r="O20" i="28"/>
  <c r="O18" i="28"/>
  <c r="D22" i="36"/>
  <c r="H22" i="36" s="1"/>
  <c r="D32" i="28"/>
  <c r="P60" i="16"/>
  <c r="P58" i="16"/>
  <c r="P56" i="16"/>
  <c r="P54" i="16"/>
  <c r="P52" i="16"/>
  <c r="P50" i="16"/>
  <c r="P48" i="16"/>
  <c r="P46" i="16"/>
  <c r="P55" i="16"/>
  <c r="J44" i="48" s="1"/>
  <c r="P70" i="16"/>
  <c r="P68" i="16"/>
  <c r="P66" i="16"/>
  <c r="P64" i="16"/>
  <c r="P62" i="16"/>
  <c r="P53" i="16"/>
  <c r="P47" i="16"/>
  <c r="P61" i="16"/>
  <c r="P59" i="16"/>
  <c r="P57" i="16"/>
  <c r="P51" i="16"/>
  <c r="P49" i="16"/>
  <c r="P72" i="16"/>
  <c r="P69" i="16"/>
  <c r="P45" i="16"/>
  <c r="P63" i="16"/>
  <c r="P67" i="16"/>
  <c r="P71" i="16"/>
  <c r="P65" i="16"/>
  <c r="M72" i="16"/>
  <c r="X68" i="48" s="1"/>
  <c r="X33" i="48" s="1"/>
  <c r="M53" i="16"/>
  <c r="X66" i="48" s="1"/>
  <c r="X31" i="48" s="1"/>
  <c r="M45" i="16"/>
  <c r="X42" i="48" s="1"/>
  <c r="X7" i="48" s="1"/>
  <c r="M69" i="16"/>
  <c r="X64" i="48" s="1"/>
  <c r="X29" i="48" s="1"/>
  <c r="M67" i="16"/>
  <c r="X63" i="48" s="1"/>
  <c r="X28" i="48" s="1"/>
  <c r="M63" i="16"/>
  <c r="X60" i="48" s="1"/>
  <c r="X25" i="48" s="1"/>
  <c r="M59" i="16"/>
  <c r="X57" i="48" s="1"/>
  <c r="X22" i="48" s="1"/>
  <c r="M52" i="16"/>
  <c r="X52" i="48" s="1"/>
  <c r="X17" i="48" s="1"/>
  <c r="M48" i="16"/>
  <c r="X47" i="48" s="1"/>
  <c r="X12" i="48" s="1"/>
  <c r="M47" i="16"/>
  <c r="X46" i="48" s="1"/>
  <c r="X11" i="48" s="1"/>
  <c r="M70" i="16"/>
  <c r="X49" i="48" s="1"/>
  <c r="X14" i="48" s="1"/>
  <c r="M66" i="16"/>
  <c r="X62" i="48" s="1"/>
  <c r="X27" i="48" s="1"/>
  <c r="M65" i="16"/>
  <c r="X61" i="48" s="1"/>
  <c r="X26" i="48" s="1"/>
  <c r="M64" i="16"/>
  <c r="X41" i="48" s="1"/>
  <c r="X6" i="48" s="1"/>
  <c r="M61" i="16"/>
  <c r="X53" i="48" s="1"/>
  <c r="X18" i="48" s="1"/>
  <c r="M56" i="16"/>
  <c r="X55" i="48" s="1"/>
  <c r="X20" i="48" s="1"/>
  <c r="M49" i="16"/>
  <c r="M71" i="16"/>
  <c r="X67" i="48" s="1"/>
  <c r="X32" i="48" s="1"/>
  <c r="M55" i="16"/>
  <c r="X44" i="48" s="1"/>
  <c r="X9" i="48" s="1"/>
  <c r="M54" i="16"/>
  <c r="X50" i="48" s="1"/>
  <c r="X15" i="48" s="1"/>
  <c r="D22" i="25"/>
  <c r="D6" i="25"/>
  <c r="D13" i="25"/>
  <c r="H30" i="36"/>
  <c r="L31" i="50" l="1"/>
  <c r="G31" i="28"/>
  <c r="L12" i="50"/>
  <c r="G12" i="28"/>
  <c r="L19" i="50"/>
  <c r="G19" i="28"/>
  <c r="L27" i="50"/>
  <c r="G27" i="28"/>
  <c r="L17" i="50"/>
  <c r="G17" i="28"/>
  <c r="L32" i="50"/>
  <c r="G32" i="28"/>
  <c r="L23" i="50"/>
  <c r="G23" i="28"/>
  <c r="L10" i="50"/>
  <c r="G10" i="28"/>
  <c r="L21" i="50"/>
  <c r="G21" i="28"/>
  <c r="L16" i="50"/>
  <c r="G16" i="28"/>
  <c r="J63" i="48"/>
  <c r="J28" i="48" s="1"/>
  <c r="J68" i="48"/>
  <c r="J33" i="48" s="1"/>
  <c r="J57" i="48"/>
  <c r="J22" i="48" s="1"/>
  <c r="J59" i="48"/>
  <c r="J24" i="48" s="1"/>
  <c r="J49" i="48"/>
  <c r="J14" i="48" s="1"/>
  <c r="J48" i="48"/>
  <c r="J13" i="48" s="1"/>
  <c r="J56" i="48"/>
  <c r="J21" i="48" s="1"/>
  <c r="X51" i="48"/>
  <c r="X16" i="48" s="1"/>
  <c r="X34" i="48" s="1"/>
  <c r="J60" i="48"/>
  <c r="J25" i="48" s="1"/>
  <c r="J51" i="48"/>
  <c r="J16" i="48" s="1"/>
  <c r="J53" i="48"/>
  <c r="J18" i="48" s="1"/>
  <c r="J41" i="48"/>
  <c r="J6" i="48" s="1"/>
  <c r="J52" i="48"/>
  <c r="J17" i="48" s="1"/>
  <c r="J58" i="48"/>
  <c r="J23" i="48" s="1"/>
  <c r="J61" i="48"/>
  <c r="J26" i="48" s="1"/>
  <c r="J42" i="48"/>
  <c r="J7" i="48" s="1"/>
  <c r="J54" i="48"/>
  <c r="J19" i="48" s="1"/>
  <c r="J46" i="48"/>
  <c r="J11" i="48" s="1"/>
  <c r="J62" i="48"/>
  <c r="J27" i="48" s="1"/>
  <c r="J43" i="48"/>
  <c r="J8" i="48" s="1"/>
  <c r="J50" i="48"/>
  <c r="J15" i="48" s="1"/>
  <c r="J67" i="48"/>
  <c r="J32" i="48" s="1"/>
  <c r="J64" i="48"/>
  <c r="J29" i="48" s="1"/>
  <c r="J45" i="48"/>
  <c r="J10" i="48" s="1"/>
  <c r="J66" i="48"/>
  <c r="J31" i="48" s="1"/>
  <c r="J65" i="48"/>
  <c r="J30" i="48" s="1"/>
  <c r="J9" i="48"/>
  <c r="J47" i="48"/>
  <c r="J12" i="48" s="1"/>
  <c r="J55" i="48"/>
  <c r="J20" i="48" s="1"/>
  <c r="D26" i="36"/>
  <c r="H26" i="36" s="1"/>
  <c r="D22" i="28"/>
  <c r="D12" i="36"/>
  <c r="H12" i="36" s="1"/>
  <c r="D13" i="28"/>
  <c r="O21" i="28"/>
  <c r="O31" i="28"/>
  <c r="O10" i="28"/>
  <c r="O16" i="28"/>
  <c r="O23" i="28"/>
  <c r="D29" i="36"/>
  <c r="H29" i="36" s="1"/>
  <c r="D6" i="28"/>
  <c r="O32" i="28"/>
  <c r="O12" i="28"/>
  <c r="O17" i="28"/>
  <c r="O27" i="28"/>
  <c r="O19" i="28"/>
  <c r="M73" i="16"/>
  <c r="P73" i="16"/>
  <c r="E10" i="43"/>
  <c r="L13" i="50" l="1"/>
  <c r="G13" i="28"/>
  <c r="L6" i="50"/>
  <c r="G6" i="28"/>
  <c r="L22" i="50"/>
  <c r="G22" i="28"/>
  <c r="F10" i="43"/>
  <c r="O6" i="28"/>
  <c r="O22" i="28"/>
  <c r="O13" i="28"/>
  <c r="E18" i="43"/>
  <c r="F18" i="43" s="1"/>
  <c r="F13" i="28" s="1"/>
  <c r="E14" i="43"/>
  <c r="F14" i="43" s="1"/>
  <c r="F10" i="28" s="1"/>
  <c r="E37" i="43"/>
  <c r="F37" i="43" s="1"/>
  <c r="F32" i="28" s="1"/>
  <c r="E31" i="43"/>
  <c r="F31" i="43" s="1"/>
  <c r="F25" i="28" s="1"/>
  <c r="E30" i="43"/>
  <c r="F30" i="43" s="1"/>
  <c r="F27" i="28" s="1"/>
  <c r="E19" i="43"/>
  <c r="F19" i="43" s="1"/>
  <c r="F14" i="28" s="1"/>
  <c r="E28" i="43"/>
  <c r="F28" i="43" s="1"/>
  <c r="F23" i="28" s="1"/>
  <c r="E27" i="43"/>
  <c r="F27" i="43" s="1"/>
  <c r="F22" i="28" s="1"/>
  <c r="E15" i="43"/>
  <c r="F15" i="43" s="1"/>
  <c r="F9" i="28" s="1"/>
  <c r="E35" i="43"/>
  <c r="F35" i="43" s="1"/>
  <c r="F30" i="28" s="1"/>
  <c r="E32" i="43"/>
  <c r="F32" i="43" s="1"/>
  <c r="F26" i="28" s="1"/>
  <c r="E23" i="43"/>
  <c r="F23" i="43" s="1"/>
  <c r="F18" i="28" s="1"/>
  <c r="E20" i="43"/>
  <c r="F20" i="43" s="1"/>
  <c r="F15" i="28" s="1"/>
  <c r="E24" i="43"/>
  <c r="F24" i="43" s="1"/>
  <c r="F19" i="28" s="1"/>
  <c r="E13" i="43"/>
  <c r="F13" i="43" s="1"/>
  <c r="F8" i="28" s="1"/>
  <c r="E26" i="43"/>
  <c r="F26" i="43" s="1"/>
  <c r="F21" i="28" s="1"/>
  <c r="E21" i="43"/>
  <c r="F21" i="43" s="1"/>
  <c r="F16" i="28" s="1"/>
  <c r="E11" i="43"/>
  <c r="E36" i="43"/>
  <c r="F36" i="43" s="1"/>
  <c r="F31" i="28" s="1"/>
  <c r="E12" i="43"/>
  <c r="F12" i="43" s="1"/>
  <c r="F7" i="28" s="1"/>
  <c r="E22" i="43"/>
  <c r="F22" i="43" s="1"/>
  <c r="F17" i="28" s="1"/>
  <c r="E34" i="43"/>
  <c r="F34" i="43" s="1"/>
  <c r="F29" i="28" s="1"/>
  <c r="E25" i="43"/>
  <c r="F25" i="43" s="1"/>
  <c r="F20" i="28" s="1"/>
  <c r="E29" i="43"/>
  <c r="F29" i="43" s="1"/>
  <c r="F24" i="28" s="1"/>
  <c r="E33" i="43"/>
  <c r="F33" i="43" s="1"/>
  <c r="F28" i="28" s="1"/>
  <c r="E17" i="43"/>
  <c r="F17" i="43" s="1"/>
  <c r="F12" i="28" s="1"/>
  <c r="E16" i="43"/>
  <c r="F16" i="43" s="1"/>
  <c r="F11" i="28" s="1"/>
  <c r="F11" i="43" l="1"/>
  <c r="F6" i="28" s="1"/>
  <c r="E38" i="43"/>
  <c r="F38" i="43"/>
  <c r="F33" i="28" s="1"/>
  <c r="F5" i="28"/>
  <c r="N229" i="15"/>
  <c r="X45" i="16" l="1"/>
  <c r="X62" i="16"/>
  <c r="X69" i="16"/>
  <c r="X61" i="16"/>
  <c r="X53" i="16"/>
  <c r="X49" i="16"/>
  <c r="X68" i="16"/>
  <c r="X60" i="16"/>
  <c r="X48" i="16"/>
  <c r="X67" i="16"/>
  <c r="X59" i="16"/>
  <c r="X51" i="16"/>
  <c r="X50" i="16" l="1"/>
  <c r="P48" i="48" s="1"/>
  <c r="P13" i="48" s="1"/>
  <c r="X52" i="16"/>
  <c r="X54" i="16"/>
  <c r="X70" i="16"/>
  <c r="P49" i="48" s="1"/>
  <c r="P14" i="48" s="1"/>
  <c r="X55" i="16"/>
  <c r="P44" i="48" s="1"/>
  <c r="P9" i="48" s="1"/>
  <c r="X63" i="16"/>
  <c r="P60" i="48" s="1"/>
  <c r="X71" i="16"/>
  <c r="X56" i="16"/>
  <c r="P55" i="48" s="1"/>
  <c r="P20" i="48" s="1"/>
  <c r="P47" i="48"/>
  <c r="P12" i="48" s="1"/>
  <c r="P51" i="48"/>
  <c r="P16" i="48" s="1"/>
  <c r="P54" i="48"/>
  <c r="P52" i="48"/>
  <c r="P17" i="48" s="1"/>
  <c r="P66" i="48"/>
  <c r="P31" i="48" s="1"/>
  <c r="P50" i="48"/>
  <c r="P15" i="48" s="1"/>
  <c r="X72" i="16"/>
  <c r="P57" i="48"/>
  <c r="P22" i="48" s="1"/>
  <c r="P58" i="48"/>
  <c r="P23" i="48" s="1"/>
  <c r="P53" i="48"/>
  <c r="P59" i="48"/>
  <c r="P24" i="48" s="1"/>
  <c r="P67" i="48"/>
  <c r="P32" i="48" s="1"/>
  <c r="P42" i="48"/>
  <c r="P63" i="48"/>
  <c r="P28" i="48" s="1"/>
  <c r="P65" i="48"/>
  <c r="P30" i="48" s="1"/>
  <c r="P64" i="48"/>
  <c r="P29" i="48" s="1"/>
  <c r="G69" i="16"/>
  <c r="S64" i="48" s="1"/>
  <c r="S29" i="48" s="1"/>
  <c r="G68" i="16"/>
  <c r="S65" i="48" s="1"/>
  <c r="S30" i="48" s="1"/>
  <c r="G47" i="16"/>
  <c r="S46" i="48" s="1"/>
  <c r="S11" i="48" s="1"/>
  <c r="G46" i="16"/>
  <c r="S43" i="48" s="1"/>
  <c r="S8" i="48" s="1"/>
  <c r="G71" i="16"/>
  <c r="S67" i="48" s="1"/>
  <c r="S32" i="48" s="1"/>
  <c r="G61" i="16"/>
  <c r="S53" i="48" s="1"/>
  <c r="S18" i="48" s="1"/>
  <c r="G60" i="16"/>
  <c r="S58" i="48" s="1"/>
  <c r="S23" i="48" s="1"/>
  <c r="G59" i="16"/>
  <c r="S57" i="48" s="1"/>
  <c r="S22" i="48" s="1"/>
  <c r="G49" i="16"/>
  <c r="G45" i="16"/>
  <c r="S42" i="48" s="1"/>
  <c r="S7" i="48" s="1"/>
  <c r="G67" i="16"/>
  <c r="S63" i="48" s="1"/>
  <c r="S28" i="48" s="1"/>
  <c r="G66" i="16"/>
  <c r="S62" i="48" s="1"/>
  <c r="S27" i="48" s="1"/>
  <c r="G65" i="16"/>
  <c r="S61" i="48" s="1"/>
  <c r="S26" i="48" s="1"/>
  <c r="G64" i="16"/>
  <c r="S41" i="48" s="1"/>
  <c r="S6" i="48" s="1"/>
  <c r="G63" i="16"/>
  <c r="S60" i="48" s="1"/>
  <c r="S25" i="48" s="1"/>
  <c r="G55" i="16"/>
  <c r="S44" i="48" s="1"/>
  <c r="S9" i="48" s="1"/>
  <c r="G52" i="16"/>
  <c r="S52" i="48" s="1"/>
  <c r="S17" i="48" s="1"/>
  <c r="G54" i="16"/>
  <c r="S50" i="48" s="1"/>
  <c r="S15" i="48" s="1"/>
  <c r="G53" i="16"/>
  <c r="S66" i="48" s="1"/>
  <c r="S31" i="48" s="1"/>
  <c r="G56" i="16"/>
  <c r="S55" i="48" s="1"/>
  <c r="S20" i="48" s="1"/>
  <c r="E71" i="16"/>
  <c r="Q67" i="48" s="1"/>
  <c r="Q32" i="48" s="1"/>
  <c r="E66" i="16"/>
  <c r="Q62" i="48" s="1"/>
  <c r="Q27" i="48" s="1"/>
  <c r="E61" i="16"/>
  <c r="Q53" i="48" s="1"/>
  <c r="Q18" i="48" s="1"/>
  <c r="E58" i="16"/>
  <c r="Q56" i="48" s="1"/>
  <c r="Q21" i="48" s="1"/>
  <c r="E56" i="16"/>
  <c r="Q55" i="48" s="1"/>
  <c r="Q20" i="48" s="1"/>
  <c r="E55" i="16"/>
  <c r="Q44" i="48" s="1"/>
  <c r="Q9" i="48" s="1"/>
  <c r="E72" i="16"/>
  <c r="Q68" i="48" s="1"/>
  <c r="Q33" i="48" s="1"/>
  <c r="E54" i="16"/>
  <c r="Q50" i="48" s="1"/>
  <c r="Q15" i="48" s="1"/>
  <c r="E51" i="16"/>
  <c r="Q54" i="48" s="1"/>
  <c r="Q19" i="48" s="1"/>
  <c r="E46" i="16"/>
  <c r="Q43" i="48" s="1"/>
  <c r="Q8" i="48" s="1"/>
  <c r="E68" i="16"/>
  <c r="Q65" i="48" s="1"/>
  <c r="Q30" i="48" s="1"/>
  <c r="E63" i="16"/>
  <c r="Q60" i="48" s="1"/>
  <c r="Q25" i="48" s="1"/>
  <c r="E59" i="16"/>
  <c r="Q57" i="48" s="1"/>
  <c r="Q22" i="48" s="1"/>
  <c r="E53" i="16"/>
  <c r="Q66" i="48" s="1"/>
  <c r="Q31" i="48" s="1"/>
  <c r="E48" i="16"/>
  <c r="Q47" i="48" s="1"/>
  <c r="Q12" i="48" s="1"/>
  <c r="E47" i="16"/>
  <c r="Q46" i="48" s="1"/>
  <c r="Q11" i="48" s="1"/>
  <c r="E45" i="16"/>
  <c r="Q42" i="48" s="1"/>
  <c r="Q7" i="48" s="1"/>
  <c r="E69" i="16"/>
  <c r="Q64" i="48" s="1"/>
  <c r="Q29" i="48" s="1"/>
  <c r="E65" i="16"/>
  <c r="Q61" i="48" s="1"/>
  <c r="Q26" i="48" s="1"/>
  <c r="E60" i="16"/>
  <c r="Q58" i="48" s="1"/>
  <c r="Q23" i="48" s="1"/>
  <c r="E52" i="16"/>
  <c r="Q52" i="48" s="1"/>
  <c r="Q17" i="48" s="1"/>
  <c r="E70" i="16"/>
  <c r="Q49" i="48" s="1"/>
  <c r="Q14" i="48" s="1"/>
  <c r="E64" i="16"/>
  <c r="Q41" i="48" s="1"/>
  <c r="Q6" i="48" s="1"/>
  <c r="E50" i="16"/>
  <c r="Q48" i="48" s="1"/>
  <c r="Q13" i="48" s="1"/>
  <c r="E67" i="16"/>
  <c r="Q63" i="48" s="1"/>
  <c r="Q28" i="48" s="1"/>
  <c r="E49" i="16"/>
  <c r="E57" i="16"/>
  <c r="Q45" i="48" s="1"/>
  <c r="Q10" i="48" s="1"/>
  <c r="I54" i="16"/>
  <c r="I46" i="16"/>
  <c r="I53" i="16"/>
  <c r="I67" i="16"/>
  <c r="I52" i="16"/>
  <c r="I66" i="16"/>
  <c r="I61" i="16"/>
  <c r="I56" i="16"/>
  <c r="N67" i="16"/>
  <c r="N65" i="16"/>
  <c r="N61" i="16"/>
  <c r="N57" i="16"/>
  <c r="N53" i="16"/>
  <c r="N49" i="16"/>
  <c r="N45" i="16"/>
  <c r="N72" i="16"/>
  <c r="N68" i="16"/>
  <c r="N62" i="16"/>
  <c r="N58" i="16"/>
  <c r="N54" i="16"/>
  <c r="N50" i="16"/>
  <c r="N46" i="16"/>
  <c r="N69" i="16"/>
  <c r="N71" i="16"/>
  <c r="N70" i="16"/>
  <c r="N63" i="16"/>
  <c r="N59" i="16"/>
  <c r="N55" i="16"/>
  <c r="H44" i="48" s="1"/>
  <c r="N51" i="16"/>
  <c r="N47" i="16"/>
  <c r="N64" i="16"/>
  <c r="N48" i="16"/>
  <c r="N60" i="16"/>
  <c r="N52" i="16"/>
  <c r="N66" i="16"/>
  <c r="N56" i="16"/>
  <c r="S72" i="16"/>
  <c r="S71" i="16"/>
  <c r="S66" i="16"/>
  <c r="S65" i="16"/>
  <c r="S64" i="16"/>
  <c r="S63" i="16"/>
  <c r="S62" i="16"/>
  <c r="S50" i="16"/>
  <c r="S56" i="16"/>
  <c r="S55" i="16"/>
  <c r="M44" i="48" s="1"/>
  <c r="S54" i="16"/>
  <c r="S53" i="16"/>
  <c r="S52" i="16"/>
  <c r="S51" i="16"/>
  <c r="S69" i="16"/>
  <c r="S68" i="16"/>
  <c r="S67" i="16"/>
  <c r="S57" i="16"/>
  <c r="S47" i="16"/>
  <c r="S46" i="16"/>
  <c r="S45" i="16"/>
  <c r="S70" i="16"/>
  <c r="S59" i="16"/>
  <c r="S58" i="16"/>
  <c r="S49" i="16"/>
  <c r="S61" i="16"/>
  <c r="S48" i="16"/>
  <c r="S60" i="16"/>
  <c r="W71" i="16"/>
  <c r="W56" i="16"/>
  <c r="W55" i="16"/>
  <c r="O44" i="48" s="1"/>
  <c r="W54" i="16"/>
  <c r="W53" i="16"/>
  <c r="W52" i="16"/>
  <c r="W51" i="16"/>
  <c r="W69" i="16"/>
  <c r="W68" i="16"/>
  <c r="W67" i="16"/>
  <c r="W57" i="16"/>
  <c r="W47" i="16"/>
  <c r="W46" i="16"/>
  <c r="W45" i="16"/>
  <c r="W70" i="16"/>
  <c r="W72" i="16"/>
  <c r="W61" i="16"/>
  <c r="W60" i="16"/>
  <c r="W59" i="16"/>
  <c r="W58" i="16"/>
  <c r="W49" i="16"/>
  <c r="W48" i="16"/>
  <c r="W63" i="16"/>
  <c r="W50" i="16"/>
  <c r="W66" i="16"/>
  <c r="W62" i="16"/>
  <c r="W65" i="16"/>
  <c r="W64" i="16"/>
  <c r="X64" i="16"/>
  <c r="X46" i="16"/>
  <c r="O70" i="16"/>
  <c r="O61" i="16"/>
  <c r="O60" i="16"/>
  <c r="O59" i="16"/>
  <c r="O58" i="16"/>
  <c r="O49" i="16"/>
  <c r="O48" i="16"/>
  <c r="O67" i="16"/>
  <c r="O66" i="16"/>
  <c r="O65" i="16"/>
  <c r="O64" i="16"/>
  <c r="O63" i="16"/>
  <c r="O62" i="16"/>
  <c r="O50" i="16"/>
  <c r="O56" i="16"/>
  <c r="O55" i="16"/>
  <c r="O54" i="16"/>
  <c r="O53" i="16"/>
  <c r="O52" i="16"/>
  <c r="O51" i="16"/>
  <c r="O72" i="16"/>
  <c r="O69" i="16"/>
  <c r="O46" i="16"/>
  <c r="O71" i="16"/>
  <c r="O68" i="16"/>
  <c r="O45" i="16"/>
  <c r="O47" i="16"/>
  <c r="O57" i="16"/>
  <c r="X58" i="16"/>
  <c r="Q69" i="16"/>
  <c r="Q67" i="16"/>
  <c r="Q63" i="16"/>
  <c r="Q59" i="16"/>
  <c r="Q52" i="16"/>
  <c r="Q51" i="16"/>
  <c r="Q48" i="16"/>
  <c r="Q47" i="16"/>
  <c r="Q70" i="16"/>
  <c r="Q68" i="16"/>
  <c r="Q66" i="16"/>
  <c r="Q65" i="16"/>
  <c r="Q64" i="16"/>
  <c r="Q61" i="16"/>
  <c r="Q56" i="16"/>
  <c r="Q49" i="16"/>
  <c r="Q71" i="16"/>
  <c r="Q60" i="16"/>
  <c r="Q57" i="16"/>
  <c r="Q55" i="16"/>
  <c r="Q54" i="16"/>
  <c r="Q50" i="16"/>
  <c r="Q72" i="16"/>
  <c r="Q53" i="16"/>
  <c r="Q46" i="16"/>
  <c r="Q62" i="16"/>
  <c r="Q58" i="16"/>
  <c r="Q45" i="16"/>
  <c r="U68" i="16"/>
  <c r="Z65" i="48" s="1"/>
  <c r="Z30" i="48" s="1"/>
  <c r="U66" i="16"/>
  <c r="Z62" i="48" s="1"/>
  <c r="Z27" i="48" s="1"/>
  <c r="U64" i="16"/>
  <c r="Z41" i="48" s="1"/>
  <c r="Z6" i="48" s="1"/>
  <c r="U61" i="16"/>
  <c r="Z53" i="48" s="1"/>
  <c r="Z18" i="48" s="1"/>
  <c r="U56" i="16"/>
  <c r="Z55" i="48" s="1"/>
  <c r="Z20" i="48" s="1"/>
  <c r="U49" i="16"/>
  <c r="U60" i="16"/>
  <c r="Z58" i="48" s="1"/>
  <c r="Z23" i="48" s="1"/>
  <c r="U57" i="16"/>
  <c r="Z45" i="48" s="1"/>
  <c r="Z10" i="48" s="1"/>
  <c r="U55" i="16"/>
  <c r="Z44" i="48" s="1"/>
  <c r="Z9" i="48" s="1"/>
  <c r="U54" i="16"/>
  <c r="Z50" i="48" s="1"/>
  <c r="Z15" i="48" s="1"/>
  <c r="U53" i="16"/>
  <c r="Z66" i="48" s="1"/>
  <c r="Z31" i="48" s="1"/>
  <c r="U52" i="16"/>
  <c r="Z52" i="48" s="1"/>
  <c r="Z17" i="48" s="1"/>
  <c r="U47" i="16"/>
  <c r="Z46" i="48" s="1"/>
  <c r="Z11" i="48" s="1"/>
  <c r="U67" i="16"/>
  <c r="Z63" i="48" s="1"/>
  <c r="Z28" i="48" s="1"/>
  <c r="X66" i="16"/>
  <c r="H72" i="16"/>
  <c r="T68" i="48" s="1"/>
  <c r="T33" i="48" s="1"/>
  <c r="H71" i="16"/>
  <c r="T67" i="48" s="1"/>
  <c r="T32" i="48" s="1"/>
  <c r="H69" i="16"/>
  <c r="T64" i="48" s="1"/>
  <c r="T29" i="48" s="1"/>
  <c r="H67" i="16"/>
  <c r="T63" i="48" s="1"/>
  <c r="T28" i="48" s="1"/>
  <c r="H65" i="16"/>
  <c r="T61" i="48" s="1"/>
  <c r="T26" i="48" s="1"/>
  <c r="H63" i="16"/>
  <c r="T60" i="48" s="1"/>
  <c r="T25" i="48" s="1"/>
  <c r="H60" i="16"/>
  <c r="T58" i="48" s="1"/>
  <c r="T23" i="48" s="1"/>
  <c r="H58" i="16"/>
  <c r="T56" i="48" s="1"/>
  <c r="T21" i="48" s="1"/>
  <c r="H56" i="16"/>
  <c r="T55" i="48" s="1"/>
  <c r="T20" i="48" s="1"/>
  <c r="H54" i="16"/>
  <c r="T50" i="48" s="1"/>
  <c r="T15" i="48" s="1"/>
  <c r="H52" i="16"/>
  <c r="T52" i="48" s="1"/>
  <c r="T17" i="48" s="1"/>
  <c r="H50" i="16"/>
  <c r="T48" i="48" s="1"/>
  <c r="T13" i="48" s="1"/>
  <c r="H48" i="16"/>
  <c r="T47" i="48" s="1"/>
  <c r="T12" i="48" s="1"/>
  <c r="H46" i="16"/>
  <c r="T43" i="48" s="1"/>
  <c r="T8" i="48" s="1"/>
  <c r="H45" i="16"/>
  <c r="T42" i="48" s="1"/>
  <c r="T7" i="48" s="1"/>
  <c r="H70" i="16"/>
  <c r="T49" i="48" s="1"/>
  <c r="T14" i="48" s="1"/>
  <c r="H68" i="16"/>
  <c r="T65" i="48" s="1"/>
  <c r="T30" i="48" s="1"/>
  <c r="H66" i="16"/>
  <c r="T62" i="48" s="1"/>
  <c r="T27" i="48" s="1"/>
  <c r="H64" i="16"/>
  <c r="T41" i="48" s="1"/>
  <c r="T6" i="48" s="1"/>
  <c r="H61" i="16"/>
  <c r="T53" i="48" s="1"/>
  <c r="T18" i="48" s="1"/>
  <c r="H53" i="16"/>
  <c r="T66" i="48" s="1"/>
  <c r="T31" i="48" s="1"/>
  <c r="H59" i="16"/>
  <c r="T57" i="48" s="1"/>
  <c r="T22" i="48" s="1"/>
  <c r="H51" i="16"/>
  <c r="T54" i="48" s="1"/>
  <c r="T19" i="48" s="1"/>
  <c r="H47" i="16"/>
  <c r="T46" i="48" s="1"/>
  <c r="T11" i="48" s="1"/>
  <c r="H57" i="16"/>
  <c r="T45" i="48" s="1"/>
  <c r="T10" i="48" s="1"/>
  <c r="H49" i="16"/>
  <c r="H55" i="16"/>
  <c r="T44" i="48" s="1"/>
  <c r="T9" i="48" s="1"/>
  <c r="R68" i="16"/>
  <c r="R62" i="16"/>
  <c r="R58" i="16"/>
  <c r="R54" i="16"/>
  <c r="R50" i="16"/>
  <c r="R46" i="16"/>
  <c r="R69" i="16"/>
  <c r="R72" i="16"/>
  <c r="R71" i="16"/>
  <c r="R63" i="16"/>
  <c r="R59" i="16"/>
  <c r="R55" i="16"/>
  <c r="L44" i="48" s="1"/>
  <c r="R51" i="16"/>
  <c r="R47" i="16"/>
  <c r="R66" i="16"/>
  <c r="R64" i="16"/>
  <c r="R60" i="16"/>
  <c r="R56" i="16"/>
  <c r="R52" i="16"/>
  <c r="R48" i="16"/>
  <c r="R70" i="16"/>
  <c r="R53" i="16"/>
  <c r="R57" i="16"/>
  <c r="R49" i="16"/>
  <c r="R67" i="16"/>
  <c r="R61" i="16"/>
  <c r="R45" i="16"/>
  <c r="R65" i="16"/>
  <c r="V69" i="16"/>
  <c r="V72" i="16"/>
  <c r="V63" i="16"/>
  <c r="V59" i="16"/>
  <c r="V55" i="16"/>
  <c r="N44" i="48" s="1"/>
  <c r="V51" i="16"/>
  <c r="V47" i="16"/>
  <c r="V66" i="16"/>
  <c r="V64" i="16"/>
  <c r="V60" i="16"/>
  <c r="V56" i="16"/>
  <c r="V52" i="16"/>
  <c r="V48" i="16"/>
  <c r="V71" i="16"/>
  <c r="V67" i="16"/>
  <c r="V65" i="16"/>
  <c r="V61" i="16"/>
  <c r="V57" i="16"/>
  <c r="V53" i="16"/>
  <c r="V49" i="16"/>
  <c r="V45" i="16"/>
  <c r="V68" i="16"/>
  <c r="V70" i="16"/>
  <c r="V58" i="16"/>
  <c r="V62" i="16"/>
  <c r="V46" i="16"/>
  <c r="V50" i="16"/>
  <c r="V54" i="16"/>
  <c r="X65" i="16"/>
  <c r="X47" i="16"/>
  <c r="X57" i="16"/>
  <c r="C73" i="16"/>
  <c r="Z31" i="16"/>
  <c r="Z33" i="16"/>
  <c r="Z35" i="16"/>
  <c r="Z10" i="16"/>
  <c r="Z12" i="16"/>
  <c r="Z14" i="16"/>
  <c r="Z16" i="16"/>
  <c r="Z18" i="16"/>
  <c r="Z20" i="16"/>
  <c r="Z32" i="16"/>
  <c r="Z34" i="16"/>
  <c r="Z9" i="16"/>
  <c r="Z11" i="16"/>
  <c r="Z15" i="16"/>
  <c r="Z17" i="16"/>
  <c r="Z19" i="16"/>
  <c r="Z21" i="16"/>
  <c r="Z23" i="16"/>
  <c r="Z25" i="16"/>
  <c r="Z27" i="16"/>
  <c r="Z29" i="16"/>
  <c r="Z22" i="16"/>
  <c r="Z24" i="16"/>
  <c r="Z26" i="16"/>
  <c r="Z28" i="16"/>
  <c r="Z30" i="16"/>
  <c r="Z13" i="16"/>
  <c r="Z36" i="16"/>
  <c r="N230" i="15"/>
  <c r="N50" i="48" l="1"/>
  <c r="N15" i="48" s="1"/>
  <c r="N56" i="48"/>
  <c r="N51" i="48"/>
  <c r="N61" i="48"/>
  <c r="N26" i="48" s="1"/>
  <c r="N52" i="48"/>
  <c r="N17" i="48" s="1"/>
  <c r="N62" i="48"/>
  <c r="N27" i="48" s="1"/>
  <c r="N57" i="48"/>
  <c r="L61" i="48"/>
  <c r="L26" i="48" s="1"/>
  <c r="L51" i="48"/>
  <c r="L9" i="48"/>
  <c r="L47" i="48"/>
  <c r="L41" i="48"/>
  <c r="L6" i="48" s="1"/>
  <c r="L68" i="48"/>
  <c r="L33" i="48" s="1"/>
  <c r="L50" i="48"/>
  <c r="L15" i="48" s="1"/>
  <c r="Z51" i="48"/>
  <c r="Z16" i="48" s="1"/>
  <c r="Z34" i="48" s="1"/>
  <c r="K59" i="48"/>
  <c r="K24" i="48" s="1"/>
  <c r="K48" i="48"/>
  <c r="K13" i="48" s="1"/>
  <c r="K58" i="48"/>
  <c r="K23" i="48" s="1"/>
  <c r="K53" i="48"/>
  <c r="K65" i="48"/>
  <c r="K30" i="48" s="1"/>
  <c r="K54" i="48"/>
  <c r="K63" i="48"/>
  <c r="K28" i="48" s="1"/>
  <c r="I46" i="48"/>
  <c r="I11" i="48" s="1"/>
  <c r="I43" i="48"/>
  <c r="I8" i="48" s="1"/>
  <c r="I52" i="48"/>
  <c r="I17" i="48" s="1"/>
  <c r="I55" i="48"/>
  <c r="I41" i="48"/>
  <c r="I6" i="48" s="1"/>
  <c r="I47" i="48"/>
  <c r="I58" i="48"/>
  <c r="I23" i="48" s="1"/>
  <c r="P25" i="48"/>
  <c r="P41" i="48"/>
  <c r="P6" i="48" s="1"/>
  <c r="O62" i="48"/>
  <c r="O27" i="48" s="1"/>
  <c r="O51" i="48"/>
  <c r="O53" i="48"/>
  <c r="O18" i="48" s="1"/>
  <c r="O43" i="48"/>
  <c r="O8" i="48" s="1"/>
  <c r="O65" i="48"/>
  <c r="O30" i="48" s="1"/>
  <c r="O66" i="48"/>
  <c r="O31" i="48" s="1"/>
  <c r="O67" i="48"/>
  <c r="O32" i="48" s="1"/>
  <c r="M51" i="48"/>
  <c r="M42" i="48"/>
  <c r="M7" i="48" s="1"/>
  <c r="M63" i="48"/>
  <c r="M28" i="48" s="1"/>
  <c r="M52" i="48"/>
  <c r="M17" i="48" s="1"/>
  <c r="M55" i="48"/>
  <c r="M20" i="48" s="1"/>
  <c r="M41" i="48"/>
  <c r="M6" i="48" s="1"/>
  <c r="M68" i="48"/>
  <c r="M33" i="48" s="1"/>
  <c r="H58" i="48"/>
  <c r="H23" i="48" s="1"/>
  <c r="H54" i="48"/>
  <c r="H19" i="48" s="1"/>
  <c r="H49" i="48"/>
  <c r="H14" i="48" s="1"/>
  <c r="H48" i="48"/>
  <c r="H13" i="48" s="1"/>
  <c r="H65" i="48"/>
  <c r="H30" i="48" s="1"/>
  <c r="H66" i="48"/>
  <c r="H31" i="48" s="1"/>
  <c r="H63" i="48"/>
  <c r="H28" i="48" s="1"/>
  <c r="G13" i="48"/>
  <c r="G52" i="48"/>
  <c r="G17" i="48" s="1"/>
  <c r="G50" i="48"/>
  <c r="G15" i="48" s="1"/>
  <c r="P18" i="48"/>
  <c r="P45" i="48"/>
  <c r="P10" i="48" s="1"/>
  <c r="N48" i="48"/>
  <c r="N13" i="48" s="1"/>
  <c r="N49" i="48"/>
  <c r="N14" i="48" s="1"/>
  <c r="N66" i="48"/>
  <c r="N31" i="48" s="1"/>
  <c r="N63" i="48"/>
  <c r="N28" i="48" s="1"/>
  <c r="N55" i="48"/>
  <c r="N20" i="48" s="1"/>
  <c r="N46" i="48"/>
  <c r="N11" i="48" s="1"/>
  <c r="N60" i="48"/>
  <c r="N25" i="48" s="1"/>
  <c r="L42" i="48"/>
  <c r="L7" i="48" s="1"/>
  <c r="L45" i="48"/>
  <c r="L10" i="48" s="1"/>
  <c r="L52" i="48"/>
  <c r="L17" i="48" s="1"/>
  <c r="L62" i="48"/>
  <c r="L27" i="48" s="1"/>
  <c r="L57" i="48"/>
  <c r="L22" i="48" s="1"/>
  <c r="L64" i="48"/>
  <c r="L29" i="48" s="1"/>
  <c r="L56" i="48"/>
  <c r="L21" i="48" s="1"/>
  <c r="T51" i="48"/>
  <c r="T16" i="48" s="1"/>
  <c r="T34" i="48" s="1"/>
  <c r="K43" i="48"/>
  <c r="K8" i="48" s="1"/>
  <c r="K50" i="48"/>
  <c r="K15" i="48" s="1"/>
  <c r="K67" i="48"/>
  <c r="K32" i="48" s="1"/>
  <c r="K41" i="48"/>
  <c r="K6" i="48" s="1"/>
  <c r="K49" i="48"/>
  <c r="K14" i="48" s="1"/>
  <c r="K52" i="48"/>
  <c r="K17" i="48" s="1"/>
  <c r="K64" i="48"/>
  <c r="K29" i="48" s="1"/>
  <c r="I42" i="48"/>
  <c r="I7" i="48" s="1"/>
  <c r="I64" i="48"/>
  <c r="I29" i="48" s="1"/>
  <c r="I66" i="48"/>
  <c r="I31" i="48" s="1"/>
  <c r="I48" i="48"/>
  <c r="I13" i="48" s="1"/>
  <c r="I61" i="48"/>
  <c r="I26" i="48" s="1"/>
  <c r="I51" i="48"/>
  <c r="I16" i="48" s="1"/>
  <c r="I53" i="48"/>
  <c r="I18" i="48" s="1"/>
  <c r="O41" i="48"/>
  <c r="O6" i="48" s="1"/>
  <c r="O48" i="48"/>
  <c r="O13" i="48" s="1"/>
  <c r="O56" i="48"/>
  <c r="O21" i="48" s="1"/>
  <c r="O68" i="48"/>
  <c r="O33" i="48" s="1"/>
  <c r="O46" i="48"/>
  <c r="O11" i="48" s="1"/>
  <c r="O64" i="48"/>
  <c r="O29" i="48" s="1"/>
  <c r="O50" i="48"/>
  <c r="O15" i="48" s="1"/>
  <c r="M58" i="48"/>
  <c r="M23" i="48" s="1"/>
  <c r="M56" i="48"/>
  <c r="M21" i="48" s="1"/>
  <c r="M43" i="48"/>
  <c r="M8" i="48" s="1"/>
  <c r="M65" i="48"/>
  <c r="M30" i="48" s="1"/>
  <c r="M66" i="48"/>
  <c r="M31" i="48" s="1"/>
  <c r="M48" i="48"/>
  <c r="M13" i="48" s="1"/>
  <c r="M61" i="48"/>
  <c r="M26" i="48" s="1"/>
  <c r="H55" i="48"/>
  <c r="H20" i="48" s="1"/>
  <c r="H9" i="48"/>
  <c r="H47" i="48"/>
  <c r="H12" i="48" s="1"/>
  <c r="H67" i="48"/>
  <c r="H32" i="48" s="1"/>
  <c r="H50" i="48"/>
  <c r="H15" i="48" s="1"/>
  <c r="H68" i="48"/>
  <c r="H33" i="48" s="1"/>
  <c r="H45" i="48"/>
  <c r="H10" i="48" s="1"/>
  <c r="G55" i="48"/>
  <c r="G20" i="48" s="1"/>
  <c r="G63" i="48"/>
  <c r="G28" i="48" s="1"/>
  <c r="P46" i="48"/>
  <c r="P11" i="48" s="1"/>
  <c r="N43" i="48"/>
  <c r="N8" i="48" s="1"/>
  <c r="N65" i="48"/>
  <c r="N30" i="48" s="1"/>
  <c r="N45" i="48"/>
  <c r="N10" i="48" s="1"/>
  <c r="N67" i="48"/>
  <c r="N32" i="48" s="1"/>
  <c r="N21" i="48"/>
  <c r="N58" i="48"/>
  <c r="N23" i="48" s="1"/>
  <c r="N54" i="48"/>
  <c r="N19" i="48" s="1"/>
  <c r="N68" i="48"/>
  <c r="N33" i="48" s="1"/>
  <c r="L53" i="48"/>
  <c r="L18" i="48" s="1"/>
  <c r="L66" i="48"/>
  <c r="L31" i="48" s="1"/>
  <c r="L55" i="48"/>
  <c r="L20" i="48" s="1"/>
  <c r="L46" i="48"/>
  <c r="L11" i="48" s="1"/>
  <c r="L60" i="48"/>
  <c r="L25" i="48" s="1"/>
  <c r="L43" i="48"/>
  <c r="L8" i="48" s="1"/>
  <c r="L59" i="48"/>
  <c r="L24" i="48" s="1"/>
  <c r="K42" i="48"/>
  <c r="K7" i="48" s="1"/>
  <c r="K66" i="48"/>
  <c r="K31" i="48" s="1"/>
  <c r="K44" i="48"/>
  <c r="K9" i="48" s="1"/>
  <c r="K51" i="48"/>
  <c r="K16" i="48" s="1"/>
  <c r="K61" i="48"/>
  <c r="K26" i="48" s="1"/>
  <c r="K46" i="48"/>
  <c r="K11" i="48" s="1"/>
  <c r="K57" i="48"/>
  <c r="K22" i="48" s="1"/>
  <c r="P19" i="48"/>
  <c r="P56" i="48"/>
  <c r="P21" i="48" s="1"/>
  <c r="I65" i="48"/>
  <c r="I30" i="48" s="1"/>
  <c r="I68" i="48"/>
  <c r="I33" i="48" s="1"/>
  <c r="I50" i="48"/>
  <c r="I15" i="48" s="1"/>
  <c r="I59" i="48"/>
  <c r="I24" i="48" s="1"/>
  <c r="I62" i="48"/>
  <c r="I27" i="48" s="1"/>
  <c r="I56" i="48"/>
  <c r="I21" i="48" s="1"/>
  <c r="I49" i="48"/>
  <c r="I14" i="48" s="1"/>
  <c r="O61" i="48"/>
  <c r="O26" i="48" s="1"/>
  <c r="O60" i="48"/>
  <c r="O25" i="48" s="1"/>
  <c r="O57" i="48"/>
  <c r="O22" i="48" s="1"/>
  <c r="O49" i="48"/>
  <c r="O14" i="48" s="1"/>
  <c r="O45" i="48"/>
  <c r="O10" i="48" s="1"/>
  <c r="O54" i="48"/>
  <c r="O19" i="48" s="1"/>
  <c r="M9" i="48"/>
  <c r="M47" i="48"/>
  <c r="M12" i="48" s="1"/>
  <c r="M57" i="48"/>
  <c r="M22" i="48" s="1"/>
  <c r="M46" i="48"/>
  <c r="M11" i="48" s="1"/>
  <c r="M64" i="48"/>
  <c r="M29" i="48" s="1"/>
  <c r="M50" i="48"/>
  <c r="M15" i="48" s="1"/>
  <c r="M59" i="48"/>
  <c r="M24" i="48" s="1"/>
  <c r="M62" i="48"/>
  <c r="M27" i="48" s="1"/>
  <c r="H62" i="48"/>
  <c r="H27" i="48" s="1"/>
  <c r="H41" i="48"/>
  <c r="H6" i="48" s="1"/>
  <c r="H57" i="48"/>
  <c r="H22" i="48" s="1"/>
  <c r="H64" i="48"/>
  <c r="H29" i="48" s="1"/>
  <c r="H56" i="48"/>
  <c r="H21" i="48" s="1"/>
  <c r="H42" i="48"/>
  <c r="H7" i="48" s="1"/>
  <c r="H53" i="48"/>
  <c r="H18" i="48" s="1"/>
  <c r="G22" i="48"/>
  <c r="G53" i="48"/>
  <c r="G18" i="48" s="1"/>
  <c r="G14" i="48"/>
  <c r="G66" i="48"/>
  <c r="G31" i="48" s="1"/>
  <c r="Q51" i="48"/>
  <c r="Q16" i="48" s="1"/>
  <c r="Q34" i="48" s="1"/>
  <c r="P61" i="48"/>
  <c r="P26" i="48" s="1"/>
  <c r="N59" i="48"/>
  <c r="N24" i="48" s="1"/>
  <c r="N42" i="48"/>
  <c r="N7" i="48" s="1"/>
  <c r="N22" i="48"/>
  <c r="N53" i="48"/>
  <c r="N18" i="48" s="1"/>
  <c r="N9" i="48"/>
  <c r="N47" i="48"/>
  <c r="N12" i="48" s="1"/>
  <c r="N41" i="48"/>
  <c r="N6" i="48" s="1"/>
  <c r="N64" i="48"/>
  <c r="N29" i="48" s="1"/>
  <c r="L63" i="48"/>
  <c r="L28" i="48" s="1"/>
  <c r="L49" i="48"/>
  <c r="L14" i="48" s="1"/>
  <c r="L58" i="48"/>
  <c r="L23" i="48" s="1"/>
  <c r="L12" i="48"/>
  <c r="L54" i="48"/>
  <c r="L19" i="48" s="1"/>
  <c r="L67" i="48"/>
  <c r="L32" i="48" s="1"/>
  <c r="L48" i="48"/>
  <c r="L13" i="48" s="1"/>
  <c r="L65" i="48"/>
  <c r="L30" i="48" s="1"/>
  <c r="P62" i="48"/>
  <c r="P27" i="48" s="1"/>
  <c r="K19" i="48"/>
  <c r="K56" i="48"/>
  <c r="K21" i="48" s="1"/>
  <c r="K68" i="48"/>
  <c r="K33" i="48" s="1"/>
  <c r="K18" i="48"/>
  <c r="K45" i="48"/>
  <c r="K10" i="48" s="1"/>
  <c r="K55" i="48"/>
  <c r="K20" i="48" s="1"/>
  <c r="K62" i="48"/>
  <c r="K27" i="48" s="1"/>
  <c r="K47" i="48"/>
  <c r="K12" i="48" s="1"/>
  <c r="K60" i="48"/>
  <c r="K25" i="48" s="1"/>
  <c r="I45" i="48"/>
  <c r="I10" i="48" s="1"/>
  <c r="I67" i="48"/>
  <c r="I32" i="48" s="1"/>
  <c r="I12" i="48"/>
  <c r="I54" i="48"/>
  <c r="I19" i="48" s="1"/>
  <c r="I44" i="48"/>
  <c r="I9" i="48" s="1"/>
  <c r="I60" i="48"/>
  <c r="I25" i="48" s="1"/>
  <c r="I63" i="48"/>
  <c r="I28" i="48" s="1"/>
  <c r="I20" i="48"/>
  <c r="I57" i="48"/>
  <c r="I22" i="48" s="1"/>
  <c r="P7" i="48"/>
  <c r="P43" i="48"/>
  <c r="P8" i="48" s="1"/>
  <c r="O59" i="48"/>
  <c r="O24" i="48" s="1"/>
  <c r="O9" i="48"/>
  <c r="O47" i="48"/>
  <c r="O12" i="48" s="1"/>
  <c r="O58" i="48"/>
  <c r="O23" i="48" s="1"/>
  <c r="O42" i="48"/>
  <c r="O7" i="48" s="1"/>
  <c r="O63" i="48"/>
  <c r="O28" i="48" s="1"/>
  <c r="O52" i="48"/>
  <c r="O17" i="48" s="1"/>
  <c r="O55" i="48"/>
  <c r="O20" i="48" s="1"/>
  <c r="M53" i="48"/>
  <c r="M18" i="48" s="1"/>
  <c r="M49" i="48"/>
  <c r="M14" i="48" s="1"/>
  <c r="M45" i="48"/>
  <c r="M10" i="48" s="1"/>
  <c r="M54" i="48"/>
  <c r="M19" i="48" s="1"/>
  <c r="M60" i="48"/>
  <c r="M25" i="48" s="1"/>
  <c r="M67" i="48"/>
  <c r="M32" i="48" s="1"/>
  <c r="H52" i="48"/>
  <c r="H17" i="48" s="1"/>
  <c r="H46" i="48"/>
  <c r="H11" i="48" s="1"/>
  <c r="H60" i="48"/>
  <c r="H25" i="48" s="1"/>
  <c r="H43" i="48"/>
  <c r="H8" i="48" s="1"/>
  <c r="H59" i="48"/>
  <c r="H24" i="48" s="1"/>
  <c r="H51" i="48"/>
  <c r="H16" i="48" s="1"/>
  <c r="H61" i="48"/>
  <c r="H26" i="48" s="1"/>
  <c r="G62" i="48"/>
  <c r="G27" i="48" s="1"/>
  <c r="G7" i="48"/>
  <c r="G43" i="48"/>
  <c r="G8" i="48" s="1"/>
  <c r="S51" i="48"/>
  <c r="S16" i="48" s="1"/>
  <c r="S34" i="48" s="1"/>
  <c r="P68" i="48"/>
  <c r="P33" i="48" s="1"/>
  <c r="N16" i="48"/>
  <c r="O16" i="48"/>
  <c r="M16" i="48"/>
  <c r="L16" i="48"/>
  <c r="R73" i="16"/>
  <c r="S73" i="16"/>
  <c r="U73" i="16"/>
  <c r="O73" i="16"/>
  <c r="V73" i="16"/>
  <c r="Q73" i="16"/>
  <c r="N73" i="16"/>
  <c r="G73" i="16"/>
  <c r="H73" i="16"/>
  <c r="X73" i="16"/>
  <c r="W73" i="16"/>
  <c r="I73" i="16"/>
  <c r="E73" i="16"/>
  <c r="P34" i="48" l="1"/>
  <c r="I34" i="48"/>
  <c r="J34" i="48"/>
  <c r="M34" i="48"/>
  <c r="L34" i="48"/>
  <c r="H34" i="48"/>
  <c r="O34" i="48"/>
  <c r="G34" i="48"/>
  <c r="N34" i="48"/>
  <c r="K34" i="48"/>
  <c r="C2" i="10"/>
  <c r="D2" i="10"/>
  <c r="E2" i="10"/>
  <c r="F2" i="10"/>
  <c r="G2" i="10"/>
  <c r="H2" i="10"/>
  <c r="I2" i="10"/>
  <c r="J2" i="10"/>
  <c r="C3" i="10"/>
  <c r="D3" i="10"/>
  <c r="E3" i="10"/>
  <c r="F3" i="10"/>
  <c r="G3" i="10"/>
  <c r="H3" i="10"/>
  <c r="I3" i="10"/>
  <c r="J3" i="10"/>
  <c r="C4" i="10"/>
  <c r="D4" i="10"/>
  <c r="E4" i="10"/>
  <c r="F4" i="10"/>
  <c r="G4" i="10"/>
  <c r="H4" i="10"/>
  <c r="I4" i="10"/>
  <c r="J4" i="10"/>
  <c r="C5" i="10"/>
  <c r="D5" i="10"/>
  <c r="E5" i="10"/>
  <c r="F5" i="10"/>
  <c r="G5" i="10"/>
  <c r="H5" i="10"/>
  <c r="I5" i="10"/>
  <c r="J5" i="10"/>
  <c r="C6" i="10"/>
  <c r="D6" i="10"/>
  <c r="E6" i="10"/>
  <c r="F6" i="10"/>
  <c r="G6" i="10"/>
  <c r="H6" i="10"/>
  <c r="I6" i="10"/>
  <c r="J6" i="10"/>
  <c r="B3" i="10"/>
  <c r="B4" i="10"/>
  <c r="B5" i="10"/>
  <c r="B6" i="10"/>
  <c r="B2" i="10"/>
  <c r="F34" i="48" l="1"/>
  <c r="E34" i="48"/>
  <c r="C31" i="36" l="1"/>
  <c r="I31" i="36" s="1"/>
  <c r="G31" i="36" l="1"/>
  <c r="M30" i="36" s="1"/>
  <c r="E31" i="36"/>
  <c r="L30" i="36" s="1"/>
  <c r="U9" i="48" l="1"/>
  <c r="D9" i="48" s="1"/>
  <c r="U17" i="48"/>
  <c r="D17" i="48" s="1"/>
  <c r="U25" i="48"/>
  <c r="D25" i="48" s="1"/>
  <c r="U33" i="48"/>
  <c r="D33" i="48" s="1"/>
  <c r="E32" i="28" s="1"/>
  <c r="M32" i="50" s="1"/>
  <c r="N32" i="50" s="1"/>
  <c r="U10" i="48"/>
  <c r="D10" i="48" s="1"/>
  <c r="U14" i="48"/>
  <c r="D14" i="48" s="1"/>
  <c r="U18" i="48"/>
  <c r="D18" i="48" s="1"/>
  <c r="U22" i="48"/>
  <c r="D22" i="48" s="1"/>
  <c r="U26" i="48"/>
  <c r="D26" i="48" s="1"/>
  <c r="E25" i="28" s="1"/>
  <c r="M25" i="50" s="1"/>
  <c r="N25" i="50" s="1"/>
  <c r="U30" i="48"/>
  <c r="D30" i="48" s="1"/>
  <c r="U13" i="48"/>
  <c r="D13" i="48" s="1"/>
  <c r="U21" i="48"/>
  <c r="D21" i="48" s="1"/>
  <c r="U29" i="48"/>
  <c r="D29" i="48" s="1"/>
  <c r="U7" i="48"/>
  <c r="U11" i="48"/>
  <c r="D11" i="48" s="1"/>
  <c r="U15" i="48"/>
  <c r="D15" i="48" s="1"/>
  <c r="E14" i="28" s="1"/>
  <c r="M14" i="50" s="1"/>
  <c r="N14" i="50" s="1"/>
  <c r="U19" i="48"/>
  <c r="D19" i="48" s="1"/>
  <c r="U23" i="48"/>
  <c r="D23" i="48" s="1"/>
  <c r="U27" i="48"/>
  <c r="D27" i="48" s="1"/>
  <c r="E26" i="28" s="1"/>
  <c r="M26" i="50" s="1"/>
  <c r="N26" i="50" s="1"/>
  <c r="U31" i="48"/>
  <c r="D31" i="48" s="1"/>
  <c r="U8" i="48"/>
  <c r="D8" i="48" s="1"/>
  <c r="U12" i="48"/>
  <c r="D12" i="48" s="1"/>
  <c r="U16" i="48"/>
  <c r="D16" i="48" s="1"/>
  <c r="U20" i="48"/>
  <c r="D20" i="48" s="1"/>
  <c r="E21" i="28" s="1"/>
  <c r="M21" i="50" s="1"/>
  <c r="N21" i="50" s="1"/>
  <c r="U24" i="48"/>
  <c r="D24" i="48" s="1"/>
  <c r="U28" i="48"/>
  <c r="D28" i="48" s="1"/>
  <c r="E27" i="28" s="1"/>
  <c r="M27" i="50" s="1"/>
  <c r="N27" i="50" s="1"/>
  <c r="U6" i="48"/>
  <c r="D6" i="48" s="1"/>
  <c r="U32" i="48"/>
  <c r="D32" i="48" s="1"/>
  <c r="E31" i="28" s="1"/>
  <c r="M31" i="50" s="1"/>
  <c r="N31" i="50" s="1"/>
  <c r="E17" i="28" l="1"/>
  <c r="M17" i="50" s="1"/>
  <c r="N17" i="50" s="1"/>
  <c r="E10" i="28"/>
  <c r="M10" i="50" s="1"/>
  <c r="N10" i="50" s="1"/>
  <c r="E12" i="28"/>
  <c r="M12" i="50" s="1"/>
  <c r="N12" i="50" s="1"/>
  <c r="E24" i="28"/>
  <c r="M24" i="50" s="1"/>
  <c r="N24" i="50" s="1"/>
  <c r="E20" i="28"/>
  <c r="M20" i="50" s="1"/>
  <c r="N20" i="50" s="1"/>
  <c r="E18" i="28"/>
  <c r="M18" i="50" s="1"/>
  <c r="N18" i="50" s="1"/>
  <c r="E23" i="28"/>
  <c r="M23" i="50" s="1"/>
  <c r="N23" i="50" s="1"/>
  <c r="E28" i="28"/>
  <c r="M28" i="50" s="1"/>
  <c r="N28" i="50" s="1"/>
  <c r="E30" i="28"/>
  <c r="M30" i="50" s="1"/>
  <c r="N30" i="50" s="1"/>
  <c r="E19" i="28"/>
  <c r="M19" i="50" s="1"/>
  <c r="N19" i="50" s="1"/>
  <c r="P25" i="28"/>
  <c r="Q25" i="28" s="1"/>
  <c r="W25" i="50" s="1"/>
  <c r="E15" i="28"/>
  <c r="M15" i="50" s="1"/>
  <c r="N15" i="50" s="1"/>
  <c r="P27" i="28"/>
  <c r="Q27" i="28" s="1"/>
  <c r="W27" i="50" s="1"/>
  <c r="P21" i="28"/>
  <c r="Q21" i="28" s="1"/>
  <c r="W21" i="50" s="1"/>
  <c r="P14" i="28"/>
  <c r="Q14" i="28" s="1"/>
  <c r="W14" i="50" s="1"/>
  <c r="P32" i="28"/>
  <c r="Q32" i="28" s="1"/>
  <c r="W32" i="50" s="1"/>
  <c r="P31" i="28"/>
  <c r="Q31" i="28" s="1"/>
  <c r="W31" i="50" s="1"/>
  <c r="P26" i="28"/>
  <c r="Q26" i="28" s="1"/>
  <c r="W26" i="50" s="1"/>
  <c r="E29" i="28"/>
  <c r="M29" i="50" s="1"/>
  <c r="N29" i="50" s="1"/>
  <c r="E13" i="28"/>
  <c r="M13" i="50" s="1"/>
  <c r="N13" i="50" s="1"/>
  <c r="E22" i="28"/>
  <c r="M22" i="50" s="1"/>
  <c r="N22" i="50" s="1"/>
  <c r="E11" i="28"/>
  <c r="M11" i="50" s="1"/>
  <c r="N11" i="50" s="1"/>
  <c r="E8" i="28"/>
  <c r="M8" i="50" s="1"/>
  <c r="N8" i="50" s="1"/>
  <c r="E16" i="28"/>
  <c r="M16" i="50" s="1"/>
  <c r="N16" i="50" s="1"/>
  <c r="E9" i="28"/>
  <c r="M9" i="50" s="1"/>
  <c r="N9" i="50" s="1"/>
  <c r="E5" i="28"/>
  <c r="M5" i="50" s="1"/>
  <c r="N5" i="50" s="1"/>
  <c r="U34" i="48"/>
  <c r="D7" i="48"/>
  <c r="P18" i="28" l="1"/>
  <c r="Q18" i="28" s="1"/>
  <c r="W18" i="50" s="1"/>
  <c r="P20" i="28"/>
  <c r="Q20" i="28" s="1"/>
  <c r="W20" i="50" s="1"/>
  <c r="P24" i="28"/>
  <c r="Q24" i="28" s="1"/>
  <c r="W24" i="50" s="1"/>
  <c r="P17" i="28"/>
  <c r="Q17" i="28" s="1"/>
  <c r="W17" i="50" s="1"/>
  <c r="J5" i="28"/>
  <c r="T5" i="50" s="1"/>
  <c r="P12" i="28"/>
  <c r="Q12" i="28" s="1"/>
  <c r="W12" i="50" s="1"/>
  <c r="P10" i="28"/>
  <c r="Q10" i="28" s="1"/>
  <c r="W10" i="50" s="1"/>
  <c r="E7" i="28"/>
  <c r="M7" i="50" s="1"/>
  <c r="N7" i="50" s="1"/>
  <c r="D34" i="48"/>
  <c r="P5" i="28"/>
  <c r="Q5" i="28" s="1"/>
  <c r="W5" i="50" s="1"/>
  <c r="P11" i="28"/>
  <c r="Q11" i="28" s="1"/>
  <c r="W11" i="50" s="1"/>
  <c r="P15" i="28"/>
  <c r="Q15" i="28" s="1"/>
  <c r="W15" i="50" s="1"/>
  <c r="P23" i="28"/>
  <c r="Q23" i="28" s="1"/>
  <c r="W23" i="50" s="1"/>
  <c r="P9" i="28"/>
  <c r="Q9" i="28" s="1"/>
  <c r="W9" i="50" s="1"/>
  <c r="P22" i="28"/>
  <c r="Q22" i="28" s="1"/>
  <c r="W22" i="50" s="1"/>
  <c r="P19" i="28"/>
  <c r="Q19" i="28" s="1"/>
  <c r="W19" i="50" s="1"/>
  <c r="P16" i="28"/>
  <c r="Q16" i="28" s="1"/>
  <c r="W16" i="50" s="1"/>
  <c r="P13" i="28"/>
  <c r="Q13" i="28" s="1"/>
  <c r="W13" i="50" s="1"/>
  <c r="P30" i="28"/>
  <c r="Q30" i="28" s="1"/>
  <c r="W30" i="50" s="1"/>
  <c r="P8" i="28"/>
  <c r="Q8" i="28" s="1"/>
  <c r="W8" i="50" s="1"/>
  <c r="P29" i="28"/>
  <c r="Q29" i="28" s="1"/>
  <c r="W29" i="50" s="1"/>
  <c r="P28" i="28"/>
  <c r="Q28" i="28" s="1"/>
  <c r="W28" i="50" s="1"/>
  <c r="E6" i="28"/>
  <c r="M6" i="50" s="1"/>
  <c r="N6" i="50" s="1"/>
  <c r="E33" i="28"/>
  <c r="M33" i="50" s="1"/>
  <c r="N33" i="50" l="1"/>
  <c r="P7" i="28"/>
  <c r="Q7" i="28" s="1"/>
  <c r="W7" i="50" s="1"/>
  <c r="P33" i="28"/>
  <c r="Q33" i="28" s="1"/>
  <c r="W33" i="50" s="1"/>
  <c r="P6" i="28"/>
  <c r="Q6" i="28" s="1"/>
  <c r="W6" i="50" s="1"/>
  <c r="I5" i="28"/>
  <c r="S5" i="50" l="1"/>
  <c r="K5" i="28"/>
  <c r="L6" i="28"/>
  <c r="I33" i="28"/>
  <c r="L33" i="28"/>
  <c r="C22" i="36"/>
  <c r="L32" i="28"/>
  <c r="M32" i="28"/>
  <c r="L17" i="28"/>
  <c r="M17" i="28"/>
  <c r="L7" i="28"/>
  <c r="M7" i="28"/>
  <c r="L8" i="28"/>
  <c r="M8" i="28"/>
  <c r="L28" i="28"/>
  <c r="M28" i="28"/>
  <c r="L15" i="28"/>
  <c r="M15" i="28"/>
  <c r="L9" i="28"/>
  <c r="M9" i="28"/>
  <c r="L25" i="28"/>
  <c r="M25" i="28"/>
  <c r="M6" i="28"/>
  <c r="AE12" i="34"/>
  <c r="H12" i="34" s="1"/>
  <c r="L14" i="28"/>
  <c r="M14" i="28"/>
  <c r="C4" i="36"/>
  <c r="L12" i="28"/>
  <c r="M12" i="28"/>
  <c r="L20" i="28"/>
  <c r="M20" i="28"/>
  <c r="L30" i="28"/>
  <c r="M30" i="28"/>
  <c r="L21" i="28"/>
  <c r="M21" i="28"/>
  <c r="L31" i="28"/>
  <c r="M31" i="28"/>
  <c r="M33" i="28"/>
  <c r="AB19" i="34"/>
  <c r="L16" i="28"/>
  <c r="M16" i="28"/>
  <c r="AD7" i="34"/>
  <c r="L23" i="28"/>
  <c r="M23" i="28"/>
  <c r="N30" i="34"/>
  <c r="L11" i="28"/>
  <c r="M11" i="28"/>
  <c r="M22" i="34"/>
  <c r="F22" i="34" s="1"/>
  <c r="L10" i="28"/>
  <c r="M10" i="28"/>
  <c r="AH29" i="34"/>
  <c r="L22" i="28"/>
  <c r="M22" i="28"/>
  <c r="Q24" i="34"/>
  <c r="L27" i="28"/>
  <c r="M27" i="28"/>
  <c r="C12" i="36"/>
  <c r="L13" i="28"/>
  <c r="M13" i="28"/>
  <c r="T11" i="34"/>
  <c r="L19" i="28"/>
  <c r="M19" i="28"/>
  <c r="C15" i="36"/>
  <c r="L29" i="28"/>
  <c r="M29" i="28"/>
  <c r="W9" i="34"/>
  <c r="G9" i="34" s="1"/>
  <c r="L18" i="28"/>
  <c r="M18" i="28"/>
  <c r="L24" i="28"/>
  <c r="M24" i="28"/>
  <c r="L26" i="28"/>
  <c r="M26" i="28"/>
  <c r="R6" i="34"/>
  <c r="J20" i="28"/>
  <c r="T20" i="50" s="1"/>
  <c r="M5" i="28"/>
  <c r="L5" i="28"/>
  <c r="C19" i="36"/>
  <c r="C9" i="36"/>
  <c r="W21" i="34"/>
  <c r="G21" i="34" s="1"/>
  <c r="Y21" i="34"/>
  <c r="C21" i="34" s="1"/>
  <c r="K21" i="34" s="1"/>
  <c r="T21" i="34"/>
  <c r="AC21" i="34"/>
  <c r="AG21" i="34"/>
  <c r="J21" i="34" s="1"/>
  <c r="AE21" i="34"/>
  <c r="H21" i="34" s="1"/>
  <c r="M21" i="34"/>
  <c r="F21" i="34" s="1"/>
  <c r="Q21" i="34"/>
  <c r="R21" i="34"/>
  <c r="Z21" i="34"/>
  <c r="E21" i="34" s="1"/>
  <c r="X21" i="34"/>
  <c r="D21" i="34" s="1"/>
  <c r="P21" i="34"/>
  <c r="AH21" i="34"/>
  <c r="V21" i="34"/>
  <c r="N21" i="34"/>
  <c r="AB21" i="34"/>
  <c r="O21" i="34"/>
  <c r="U21" i="34"/>
  <c r="AA21" i="34"/>
  <c r="AD21" i="34"/>
  <c r="S21" i="34"/>
  <c r="AF21" i="34"/>
  <c r="I21" i="34" s="1"/>
  <c r="H17" i="50" l="1"/>
  <c r="U5" i="50"/>
  <c r="F33" i="50"/>
  <c r="S33" i="50"/>
  <c r="U12" i="34"/>
  <c r="AG12" i="34"/>
  <c r="J12" i="34" s="1"/>
  <c r="N5" i="28"/>
  <c r="N6" i="28"/>
  <c r="AH12" i="34"/>
  <c r="P30" i="34"/>
  <c r="J11" i="28"/>
  <c r="AF30" i="34"/>
  <c r="I30" i="34" s="1"/>
  <c r="X12" i="34"/>
  <c r="D12" i="34" s="1"/>
  <c r="Z12" i="34"/>
  <c r="E12" i="34" s="1"/>
  <c r="AD12" i="34"/>
  <c r="AF12" i="34"/>
  <c r="I12" i="34" s="1"/>
  <c r="N12" i="34"/>
  <c r="N7" i="34"/>
  <c r="Y30" i="34"/>
  <c r="C30" i="34" s="1"/>
  <c r="K30" i="34" s="1"/>
  <c r="P11" i="34"/>
  <c r="T4" i="34"/>
  <c r="T7" i="34"/>
  <c r="AB12" i="34"/>
  <c r="Y12" i="34"/>
  <c r="C12" i="34" s="1"/>
  <c r="K12" i="34" s="1"/>
  <c r="AH30" i="34"/>
  <c r="AA12" i="34"/>
  <c r="M12" i="34"/>
  <c r="F12" i="34" s="1"/>
  <c r="R12" i="34"/>
  <c r="Q12" i="34"/>
  <c r="S12" i="34"/>
  <c r="AC12" i="34"/>
  <c r="AB11" i="34"/>
  <c r="AF24" i="34"/>
  <c r="I24" i="34" s="1"/>
  <c r="C27" i="36"/>
  <c r="G27" i="36" s="1"/>
  <c r="M26" i="36" s="1"/>
  <c r="X30" i="34"/>
  <c r="D30" i="34" s="1"/>
  <c r="U7" i="34"/>
  <c r="M7" i="34"/>
  <c r="F7" i="34" s="1"/>
  <c r="C11" i="36"/>
  <c r="E11" i="36" s="1"/>
  <c r="L10" i="36" s="1"/>
  <c r="M30" i="34"/>
  <c r="F30" i="34" s="1"/>
  <c r="R30" i="34"/>
  <c r="AE30" i="34"/>
  <c r="H30" i="34" s="1"/>
  <c r="AD30" i="34"/>
  <c r="S27" i="34"/>
  <c r="AA30" i="34"/>
  <c r="R4" i="34"/>
  <c r="Y27" i="34"/>
  <c r="C27" i="34" s="1"/>
  <c r="K27" i="34" s="1"/>
  <c r="U27" i="34"/>
  <c r="P6" i="34"/>
  <c r="T27" i="34"/>
  <c r="C17" i="36"/>
  <c r="G17" i="36" s="1"/>
  <c r="M16" i="36" s="1"/>
  <c r="V30" i="34"/>
  <c r="AC30" i="34"/>
  <c r="T30" i="34"/>
  <c r="AG30" i="34"/>
  <c r="J30" i="34" s="1"/>
  <c r="AB30" i="34"/>
  <c r="Z30" i="34"/>
  <c r="E30" i="34" s="1"/>
  <c r="N11" i="34"/>
  <c r="AF27" i="34"/>
  <c r="I27" i="34" s="1"/>
  <c r="M27" i="34"/>
  <c r="F27" i="34" s="1"/>
  <c r="N24" i="28"/>
  <c r="N19" i="28"/>
  <c r="N10" i="28"/>
  <c r="N33" i="28"/>
  <c r="N14" i="28"/>
  <c r="N25" i="28"/>
  <c r="N15" i="28"/>
  <c r="N8" i="28"/>
  <c r="N17" i="28"/>
  <c r="W30" i="34"/>
  <c r="G30" i="34" s="1"/>
  <c r="U30" i="34"/>
  <c r="Q30" i="34"/>
  <c r="V27" i="34"/>
  <c r="AB27" i="34"/>
  <c r="P27" i="34"/>
  <c r="S7" i="34"/>
  <c r="AA7" i="34"/>
  <c r="AB4" i="34"/>
  <c r="P24" i="34"/>
  <c r="X4" i="34"/>
  <c r="D4" i="34" s="1"/>
  <c r="N24" i="34"/>
  <c r="T9" i="34"/>
  <c r="AE7" i="34"/>
  <c r="H7" i="34" s="1"/>
  <c r="AC4" i="34"/>
  <c r="U4" i="34"/>
  <c r="X24" i="34"/>
  <c r="D24" i="34" s="1"/>
  <c r="AF9" i="34"/>
  <c r="I9" i="34" s="1"/>
  <c r="V4" i="34"/>
  <c r="AA24" i="34"/>
  <c r="T24" i="34"/>
  <c r="S30" i="34"/>
  <c r="Y9" i="34"/>
  <c r="C9" i="34" s="1"/>
  <c r="K9" i="34" s="1"/>
  <c r="AG27" i="34"/>
  <c r="J27" i="34" s="1"/>
  <c r="O27" i="34"/>
  <c r="AH27" i="34"/>
  <c r="R7" i="34"/>
  <c r="Z7" i="34"/>
  <c r="E7" i="34" s="1"/>
  <c r="C28" i="36"/>
  <c r="E28" i="36" s="1"/>
  <c r="L27" i="36" s="1"/>
  <c r="S4" i="34"/>
  <c r="AG4" i="34"/>
  <c r="J4" i="34" s="1"/>
  <c r="AF4" i="34"/>
  <c r="I4" i="34" s="1"/>
  <c r="W24" i="34"/>
  <c r="G24" i="34" s="1"/>
  <c r="AG24" i="34"/>
  <c r="J24" i="34" s="1"/>
  <c r="Q9" i="34"/>
  <c r="N9" i="34"/>
  <c r="AB24" i="34"/>
  <c r="U24" i="34"/>
  <c r="O9" i="34"/>
  <c r="AD9" i="34"/>
  <c r="W11" i="34"/>
  <c r="G11" i="34" s="1"/>
  <c r="AF11" i="34"/>
  <c r="I11" i="34" s="1"/>
  <c r="AA11" i="34"/>
  <c r="T22" i="34"/>
  <c r="T12" i="34"/>
  <c r="O12" i="34"/>
  <c r="W12" i="34"/>
  <c r="G12" i="34" s="1"/>
  <c r="P12" i="34"/>
  <c r="V12" i="34"/>
  <c r="M11" i="34"/>
  <c r="F11" i="34" s="1"/>
  <c r="V11" i="34"/>
  <c r="Q11" i="34"/>
  <c r="V22" i="34"/>
  <c r="Y11" i="34"/>
  <c r="C11" i="34" s="1"/>
  <c r="K11" i="34" s="1"/>
  <c r="S11" i="34"/>
  <c r="X11" i="34"/>
  <c r="D11" i="34" s="1"/>
  <c r="R22" i="34"/>
  <c r="AF7" i="34"/>
  <c r="I7" i="34" s="1"/>
  <c r="P7" i="34"/>
  <c r="AB7" i="34"/>
  <c r="W7" i="34"/>
  <c r="G7" i="34" s="1"/>
  <c r="AD4" i="34"/>
  <c r="W4" i="34"/>
  <c r="G4" i="34" s="1"/>
  <c r="AA4" i="34"/>
  <c r="S24" i="34"/>
  <c r="AD24" i="34"/>
  <c r="R24" i="34"/>
  <c r="C10" i="36"/>
  <c r="G10" i="36" s="1"/>
  <c r="M9" i="36" s="1"/>
  <c r="M9" i="34"/>
  <c r="F9" i="34" s="1"/>
  <c r="P9" i="34"/>
  <c r="AA9" i="34"/>
  <c r="AC9" i="34"/>
  <c r="V9" i="34"/>
  <c r="R9" i="34"/>
  <c r="Q28" i="34"/>
  <c r="R11" i="34"/>
  <c r="AC11" i="34"/>
  <c r="Z11" i="34"/>
  <c r="E11" i="34" s="1"/>
  <c r="S22" i="34"/>
  <c r="P22" i="34"/>
  <c r="AH11" i="34"/>
  <c r="C23" i="36"/>
  <c r="G23" i="36" s="1"/>
  <c r="M22" i="36" s="1"/>
  <c r="AC22" i="34"/>
  <c r="AD11" i="34"/>
  <c r="U11" i="34"/>
  <c r="O11" i="34"/>
  <c r="AE11" i="34"/>
  <c r="H11" i="34" s="1"/>
  <c r="AG11" i="34"/>
  <c r="J11" i="34" s="1"/>
  <c r="AE22" i="34"/>
  <c r="H22" i="34" s="1"/>
  <c r="AB22" i="34"/>
  <c r="N26" i="28"/>
  <c r="N18" i="28"/>
  <c r="N27" i="28"/>
  <c r="AG7" i="34"/>
  <c r="J7" i="34" s="1"/>
  <c r="Q7" i="34"/>
  <c r="X7" i="34"/>
  <c r="D7" i="34" s="1"/>
  <c r="AC7" i="34"/>
  <c r="Z4" i="34"/>
  <c r="E4" i="34" s="1"/>
  <c r="N4" i="34"/>
  <c r="Q4" i="34"/>
  <c r="O4" i="34"/>
  <c r="M24" i="34"/>
  <c r="F24" i="34" s="1"/>
  <c r="V24" i="34"/>
  <c r="Z24" i="34"/>
  <c r="E24" i="34" s="1"/>
  <c r="Y24" i="34"/>
  <c r="C24" i="34" s="1"/>
  <c r="K24" i="34" s="1"/>
  <c r="AE9" i="34"/>
  <c r="H9" i="34" s="1"/>
  <c r="AG9" i="34"/>
  <c r="J9" i="34" s="1"/>
  <c r="AH9" i="34"/>
  <c r="X9" i="34"/>
  <c r="D9" i="34" s="1"/>
  <c r="W27" i="34"/>
  <c r="G27" i="34" s="1"/>
  <c r="AA27" i="34"/>
  <c r="R27" i="34"/>
  <c r="AE27" i="34"/>
  <c r="H27" i="34" s="1"/>
  <c r="X27" i="34"/>
  <c r="D27" i="34" s="1"/>
  <c r="R13" i="34"/>
  <c r="AE19" i="34"/>
  <c r="H19" i="34" s="1"/>
  <c r="V7" i="34"/>
  <c r="AH7" i="34"/>
  <c r="Y7" i="34"/>
  <c r="C7" i="34" s="1"/>
  <c r="K7" i="34" s="1"/>
  <c r="O7" i="34"/>
  <c r="P4" i="34"/>
  <c r="AE4" i="34"/>
  <c r="H4" i="34" s="1"/>
  <c r="AH4" i="34"/>
  <c r="M4" i="34"/>
  <c r="F4" i="34" s="1"/>
  <c r="Y4" i="34"/>
  <c r="C4" i="34" s="1"/>
  <c r="K4" i="34" s="1"/>
  <c r="AE24" i="34"/>
  <c r="H24" i="34" s="1"/>
  <c r="O24" i="34"/>
  <c r="AH24" i="34"/>
  <c r="AC24" i="34"/>
  <c r="U9" i="34"/>
  <c r="AB9" i="34"/>
  <c r="Z9" i="34"/>
  <c r="E9" i="34" s="1"/>
  <c r="S9" i="34"/>
  <c r="Q27" i="34"/>
  <c r="Z27" i="34"/>
  <c r="E27" i="34" s="1"/>
  <c r="AC27" i="34"/>
  <c r="N27" i="34"/>
  <c r="AD27" i="34"/>
  <c r="S19" i="34"/>
  <c r="AD22" i="34"/>
  <c r="W22" i="34"/>
  <c r="G22" i="34" s="1"/>
  <c r="X22" i="34"/>
  <c r="D22" i="34" s="1"/>
  <c r="AH22" i="34"/>
  <c r="Y22" i="34"/>
  <c r="C22" i="34" s="1"/>
  <c r="K22" i="34" s="1"/>
  <c r="P13" i="34"/>
  <c r="Y13" i="34"/>
  <c r="C13" i="34" s="1"/>
  <c r="K13" i="34" s="1"/>
  <c r="R28" i="34"/>
  <c r="Q19" i="34"/>
  <c r="AC19" i="34"/>
  <c r="AA29" i="34"/>
  <c r="AF22" i="34"/>
  <c r="I22" i="34" s="1"/>
  <c r="AG22" i="34"/>
  <c r="J22" i="34" s="1"/>
  <c r="U22" i="34"/>
  <c r="AA22" i="34"/>
  <c r="Z22" i="34"/>
  <c r="E22" i="34" s="1"/>
  <c r="V28" i="34"/>
  <c r="AF13" i="34"/>
  <c r="I13" i="34" s="1"/>
  <c r="O13" i="34"/>
  <c r="P28" i="34"/>
  <c r="X28" i="34"/>
  <c r="D28" i="34" s="1"/>
  <c r="S13" i="34"/>
  <c r="X19" i="34"/>
  <c r="D19" i="34" s="1"/>
  <c r="AD28" i="34"/>
  <c r="AA28" i="34"/>
  <c r="AC28" i="34"/>
  <c r="AA13" i="34"/>
  <c r="AC13" i="34"/>
  <c r="T13" i="34"/>
  <c r="AG19" i="34"/>
  <c r="J19" i="34" s="1"/>
  <c r="R19" i="34"/>
  <c r="C5" i="36"/>
  <c r="I5" i="36" s="1"/>
  <c r="AB29" i="34"/>
  <c r="M29" i="34"/>
  <c r="F29" i="34" s="1"/>
  <c r="N28" i="34"/>
  <c r="S28" i="34"/>
  <c r="AE28" i="34"/>
  <c r="H28" i="34" s="1"/>
  <c r="M13" i="34"/>
  <c r="F13" i="34" s="1"/>
  <c r="AB13" i="34"/>
  <c r="AA19" i="34"/>
  <c r="AD19" i="34"/>
  <c r="O19" i="34"/>
  <c r="R29" i="34"/>
  <c r="T29" i="34"/>
  <c r="U19" i="34"/>
  <c r="U29" i="34"/>
  <c r="Z13" i="34"/>
  <c r="E13" i="34" s="1"/>
  <c r="U13" i="34"/>
  <c r="Y28" i="34"/>
  <c r="C28" i="34" s="1"/>
  <c r="K28" i="34" s="1"/>
  <c r="U28" i="34"/>
  <c r="W28" i="34"/>
  <c r="G28" i="34" s="1"/>
  <c r="Z28" i="34"/>
  <c r="E28" i="34" s="1"/>
  <c r="M28" i="34"/>
  <c r="F28" i="34" s="1"/>
  <c r="T28" i="34"/>
  <c r="AH13" i="34"/>
  <c r="AD13" i="34"/>
  <c r="AE13" i="34"/>
  <c r="H13" i="34" s="1"/>
  <c r="T19" i="34"/>
  <c r="AF19" i="34"/>
  <c r="I19" i="34" s="1"/>
  <c r="W19" i="34"/>
  <c r="G19" i="34" s="1"/>
  <c r="M19" i="34"/>
  <c r="F19" i="34" s="1"/>
  <c r="Z19" i="34"/>
  <c r="E19" i="34" s="1"/>
  <c r="W29" i="34"/>
  <c r="G29" i="34" s="1"/>
  <c r="AF29" i="34"/>
  <c r="I29" i="34" s="1"/>
  <c r="P29" i="34"/>
  <c r="AD29" i="34"/>
  <c r="N29" i="34"/>
  <c r="V29" i="34"/>
  <c r="N13" i="34"/>
  <c r="V13" i="34"/>
  <c r="AG28" i="34"/>
  <c r="J28" i="34" s="1"/>
  <c r="AF28" i="34"/>
  <c r="I28" i="34" s="1"/>
  <c r="AH28" i="34"/>
  <c r="AB28" i="34"/>
  <c r="O28" i="34"/>
  <c r="W13" i="34"/>
  <c r="G13" i="34" s="1"/>
  <c r="Q13" i="34"/>
  <c r="X13" i="34"/>
  <c r="D13" i="34" s="1"/>
  <c r="AG13" i="34"/>
  <c r="J13" i="34" s="1"/>
  <c r="V19" i="34"/>
  <c r="N19" i="34"/>
  <c r="P19" i="34"/>
  <c r="Y19" i="34"/>
  <c r="C19" i="34" s="1"/>
  <c r="K19" i="34" s="1"/>
  <c r="AH19" i="34"/>
  <c r="AC29" i="34"/>
  <c r="Y29" i="34"/>
  <c r="C29" i="34" s="1"/>
  <c r="K29" i="34" s="1"/>
  <c r="Z29" i="34"/>
  <c r="E29" i="34" s="1"/>
  <c r="O29" i="34"/>
  <c r="AE29" i="34"/>
  <c r="H29" i="34" s="1"/>
  <c r="C26" i="36"/>
  <c r="G26" i="36" s="1"/>
  <c r="M25" i="36" s="1"/>
  <c r="Q29" i="34"/>
  <c r="X29" i="34"/>
  <c r="D29" i="34" s="1"/>
  <c r="AG29" i="34"/>
  <c r="J29" i="34" s="1"/>
  <c r="S29" i="34"/>
  <c r="N29" i="28"/>
  <c r="N22" i="28"/>
  <c r="N16" i="28"/>
  <c r="N31" i="28"/>
  <c r="N30" i="28"/>
  <c r="N23" i="28"/>
  <c r="N9" i="28"/>
  <c r="N28" i="28"/>
  <c r="N7" i="28"/>
  <c r="N32" i="28"/>
  <c r="I6" i="28"/>
  <c r="J6" i="28"/>
  <c r="T6" i="50" s="1"/>
  <c r="I7" i="28"/>
  <c r="J7" i="28"/>
  <c r="I21" i="28"/>
  <c r="J21" i="28"/>
  <c r="I26" i="28"/>
  <c r="J26" i="28"/>
  <c r="N22" i="34"/>
  <c r="Q22" i="34"/>
  <c r="O22" i="34"/>
  <c r="I25" i="28"/>
  <c r="J25" i="28"/>
  <c r="I29" i="28"/>
  <c r="J29" i="28"/>
  <c r="N13" i="28"/>
  <c r="I22" i="28"/>
  <c r="J22" i="28"/>
  <c r="T22" i="50" s="1"/>
  <c r="N11" i="28"/>
  <c r="I16" i="28"/>
  <c r="J16" i="28"/>
  <c r="N21" i="28"/>
  <c r="N20" i="28"/>
  <c r="I12" i="28"/>
  <c r="J12" i="28"/>
  <c r="I28" i="28"/>
  <c r="J28" i="28"/>
  <c r="I8" i="28"/>
  <c r="J8" i="28"/>
  <c r="I15" i="28"/>
  <c r="J15" i="28"/>
  <c r="I18" i="28"/>
  <c r="J18" i="28"/>
  <c r="I27" i="28"/>
  <c r="J27" i="28"/>
  <c r="I23" i="28"/>
  <c r="J23" i="28"/>
  <c r="I32" i="28"/>
  <c r="J32" i="28"/>
  <c r="I20" i="28"/>
  <c r="I9" i="28"/>
  <c r="J9" i="28"/>
  <c r="T9" i="50" s="1"/>
  <c r="C16" i="36"/>
  <c r="I16" i="36" s="1"/>
  <c r="I17" i="28"/>
  <c r="J17" i="28"/>
  <c r="I13" i="28"/>
  <c r="J13" i="28"/>
  <c r="O30" i="34"/>
  <c r="I11" i="28"/>
  <c r="N12" i="28"/>
  <c r="I31" i="28"/>
  <c r="J31" i="28"/>
  <c r="I30" i="28"/>
  <c r="J30" i="28"/>
  <c r="T30" i="50" s="1"/>
  <c r="I24" i="28"/>
  <c r="J24" i="28"/>
  <c r="T24" i="50" s="1"/>
  <c r="I19" i="28"/>
  <c r="J19" i="28"/>
  <c r="T19" i="50" s="1"/>
  <c r="I10" i="28"/>
  <c r="J10" i="28"/>
  <c r="I14" i="28"/>
  <c r="J14" i="28"/>
  <c r="T14" i="50" s="1"/>
  <c r="J33" i="28"/>
  <c r="X6" i="34"/>
  <c r="D6" i="34" s="1"/>
  <c r="O6" i="34"/>
  <c r="M6" i="34"/>
  <c r="F6" i="34" s="1"/>
  <c r="S6" i="34"/>
  <c r="AB6" i="34"/>
  <c r="T6" i="34"/>
  <c r="N6" i="34"/>
  <c r="AG6" i="34"/>
  <c r="J6" i="34" s="1"/>
  <c r="AD6" i="34"/>
  <c r="AC6" i="34"/>
  <c r="AE6" i="34"/>
  <c r="H6" i="34" s="1"/>
  <c r="Q6" i="34"/>
  <c r="AH6" i="34"/>
  <c r="U6" i="34"/>
  <c r="W6" i="34"/>
  <c r="G6" i="34" s="1"/>
  <c r="AA6" i="34"/>
  <c r="AF6" i="34"/>
  <c r="I6" i="34" s="1"/>
  <c r="Z6" i="34"/>
  <c r="E6" i="34" s="1"/>
  <c r="V6" i="34"/>
  <c r="Y6" i="34"/>
  <c r="C6" i="34" s="1"/>
  <c r="K6" i="34" s="1"/>
  <c r="I19" i="36"/>
  <c r="E19" i="36"/>
  <c r="L18" i="36" s="1"/>
  <c r="G19" i="36"/>
  <c r="M18" i="36" s="1"/>
  <c r="C6" i="36"/>
  <c r="Y16" i="34"/>
  <c r="C16" i="34" s="1"/>
  <c r="K16" i="34" s="1"/>
  <c r="Q16" i="34"/>
  <c r="Z16" i="34"/>
  <c r="E16" i="34" s="1"/>
  <c r="AC16" i="34"/>
  <c r="N16" i="34"/>
  <c r="P16" i="34"/>
  <c r="AE16" i="34"/>
  <c r="H16" i="34" s="1"/>
  <c r="AB16" i="34"/>
  <c r="T16" i="34"/>
  <c r="AA16" i="34"/>
  <c r="W16" i="34"/>
  <c r="G16" i="34" s="1"/>
  <c r="X16" i="34"/>
  <c r="D16" i="34" s="1"/>
  <c r="AD16" i="34"/>
  <c r="R16" i="34"/>
  <c r="M16" i="34"/>
  <c r="F16" i="34" s="1"/>
  <c r="AH16" i="34"/>
  <c r="O16" i="34"/>
  <c r="U16" i="34"/>
  <c r="V16" i="34"/>
  <c r="S16" i="34"/>
  <c r="AF16" i="34"/>
  <c r="I16" i="34" s="1"/>
  <c r="AG16" i="34"/>
  <c r="J16" i="34" s="1"/>
  <c r="C30" i="36"/>
  <c r="T14" i="34"/>
  <c r="AC14" i="34"/>
  <c r="AA14" i="34"/>
  <c r="R14" i="34"/>
  <c r="V14" i="34"/>
  <c r="S14" i="34"/>
  <c r="Z14" i="34"/>
  <c r="E14" i="34" s="1"/>
  <c r="U14" i="34"/>
  <c r="AD14" i="34"/>
  <c r="AF14" i="34"/>
  <c r="I14" i="34" s="1"/>
  <c r="O14" i="34"/>
  <c r="Y14" i="34"/>
  <c r="C14" i="34" s="1"/>
  <c r="K14" i="34" s="1"/>
  <c r="X14" i="34"/>
  <c r="D14" i="34" s="1"/>
  <c r="N14" i="34"/>
  <c r="M14" i="34"/>
  <c r="F14" i="34" s="1"/>
  <c r="AH14" i="34"/>
  <c r="W14" i="34"/>
  <c r="G14" i="34" s="1"/>
  <c r="AE14" i="34"/>
  <c r="H14" i="34" s="1"/>
  <c r="P14" i="34"/>
  <c r="AB14" i="34"/>
  <c r="AG14" i="34"/>
  <c r="J14" i="34" s="1"/>
  <c r="Q14" i="34"/>
  <c r="C14" i="36"/>
  <c r="S17" i="34"/>
  <c r="T17" i="34"/>
  <c r="AD17" i="34"/>
  <c r="AH17" i="34"/>
  <c r="AG17" i="34"/>
  <c r="J17" i="34" s="1"/>
  <c r="Q17" i="34"/>
  <c r="Y17" i="34"/>
  <c r="C17" i="34" s="1"/>
  <c r="K17" i="34" s="1"/>
  <c r="Z17" i="34"/>
  <c r="E17" i="34" s="1"/>
  <c r="P17" i="34"/>
  <c r="X17" i="34"/>
  <c r="D17" i="34" s="1"/>
  <c r="AB17" i="34"/>
  <c r="W17" i="34"/>
  <c r="G17" i="34" s="1"/>
  <c r="AF17" i="34"/>
  <c r="I17" i="34" s="1"/>
  <c r="V17" i="34"/>
  <c r="R17" i="34"/>
  <c r="U17" i="34"/>
  <c r="O17" i="34"/>
  <c r="M17" i="34"/>
  <c r="F17" i="34" s="1"/>
  <c r="AE17" i="34"/>
  <c r="H17" i="34" s="1"/>
  <c r="AC17" i="34"/>
  <c r="N17" i="34"/>
  <c r="AA17" i="34"/>
  <c r="C18" i="36"/>
  <c r="AH5" i="34"/>
  <c r="AC5" i="34"/>
  <c r="Q5" i="34"/>
  <c r="Z5" i="34"/>
  <c r="E5" i="34" s="1"/>
  <c r="P5" i="34"/>
  <c r="Y5" i="34"/>
  <c r="C5" i="34" s="1"/>
  <c r="K5" i="34" s="1"/>
  <c r="X5" i="34"/>
  <c r="D5" i="34" s="1"/>
  <c r="N5" i="34"/>
  <c r="W5" i="34"/>
  <c r="G5" i="34" s="1"/>
  <c r="AF5" i="34"/>
  <c r="I5" i="34" s="1"/>
  <c r="AE5" i="34"/>
  <c r="H5" i="34" s="1"/>
  <c r="T5" i="34"/>
  <c r="AA5" i="34"/>
  <c r="S5" i="34"/>
  <c r="R5" i="34"/>
  <c r="AB5" i="34"/>
  <c r="U5" i="34"/>
  <c r="AD5" i="34"/>
  <c r="V5" i="34"/>
  <c r="M5" i="34"/>
  <c r="F5" i="34" s="1"/>
  <c r="AG5" i="34"/>
  <c r="J5" i="34" s="1"/>
  <c r="O5" i="34"/>
  <c r="U3" i="34"/>
  <c r="S3" i="34"/>
  <c r="Z3" i="34"/>
  <c r="E3" i="34" s="1"/>
  <c r="O3" i="34"/>
  <c r="AE3" i="34"/>
  <c r="H3" i="34" s="1"/>
  <c r="C29" i="36"/>
  <c r="Y3" i="34"/>
  <c r="C3" i="34" s="1"/>
  <c r="K3" i="34" s="1"/>
  <c r="T3" i="34"/>
  <c r="AG3" i="34"/>
  <c r="J3" i="34" s="1"/>
  <c r="AD3" i="34"/>
  <c r="M3" i="34"/>
  <c r="F3" i="34" s="1"/>
  <c r="R3" i="34"/>
  <c r="AA3" i="34"/>
  <c r="X3" i="34"/>
  <c r="D3" i="34" s="1"/>
  <c r="W3" i="34"/>
  <c r="G3" i="34" s="1"/>
  <c r="AH3" i="34"/>
  <c r="V3" i="34"/>
  <c r="Q3" i="34"/>
  <c r="AC3" i="34"/>
  <c r="P3" i="34"/>
  <c r="AB3" i="34"/>
  <c r="AF3" i="34"/>
  <c r="I3" i="34" s="1"/>
  <c r="N3" i="34"/>
  <c r="I4" i="36"/>
  <c r="G4" i="36"/>
  <c r="M3" i="36" s="1"/>
  <c r="E4" i="36"/>
  <c r="L3" i="36" s="1"/>
  <c r="AH8" i="34"/>
  <c r="X8" i="34"/>
  <c r="D8" i="34" s="1"/>
  <c r="Z8" i="34"/>
  <c r="E8" i="34" s="1"/>
  <c r="T8" i="34"/>
  <c r="AD8" i="34"/>
  <c r="S8" i="34"/>
  <c r="N8" i="34"/>
  <c r="Y8" i="34"/>
  <c r="C8" i="34" s="1"/>
  <c r="K8" i="34" s="1"/>
  <c r="AA8" i="34"/>
  <c r="R8" i="34"/>
  <c r="U8" i="34"/>
  <c r="AC8" i="34"/>
  <c r="O8" i="34"/>
  <c r="V8" i="34"/>
  <c r="Q8" i="34"/>
  <c r="AE8" i="34"/>
  <c r="H8" i="34" s="1"/>
  <c r="AF8" i="34"/>
  <c r="I8" i="34" s="1"/>
  <c r="C8" i="36"/>
  <c r="AB8" i="34"/>
  <c r="P8" i="34"/>
  <c r="M8" i="34"/>
  <c r="F8" i="34" s="1"/>
  <c r="W8" i="34"/>
  <c r="G8" i="34" s="1"/>
  <c r="AG8" i="34"/>
  <c r="J8" i="34" s="1"/>
  <c r="Z23" i="34"/>
  <c r="E23" i="34" s="1"/>
  <c r="C21" i="36"/>
  <c r="U23" i="34"/>
  <c r="V23" i="34"/>
  <c r="AC23" i="34"/>
  <c r="AG23" i="34"/>
  <c r="J23" i="34" s="1"/>
  <c r="S23" i="34"/>
  <c r="M23" i="34"/>
  <c r="F23" i="34" s="1"/>
  <c r="W23" i="34"/>
  <c r="G23" i="34" s="1"/>
  <c r="AD23" i="34"/>
  <c r="AA23" i="34"/>
  <c r="R23" i="34"/>
  <c r="X23" i="34"/>
  <c r="D23" i="34" s="1"/>
  <c r="AH23" i="34"/>
  <c r="P23" i="34"/>
  <c r="AE23" i="34"/>
  <c r="H23" i="34" s="1"/>
  <c r="Q23" i="34"/>
  <c r="N23" i="34"/>
  <c r="AF23" i="34"/>
  <c r="I23" i="34" s="1"/>
  <c r="AB23" i="34"/>
  <c r="T23" i="34"/>
  <c r="Y23" i="34"/>
  <c r="C23" i="34" s="1"/>
  <c r="K23" i="34" s="1"/>
  <c r="O23" i="34"/>
  <c r="C20" i="36"/>
  <c r="T10" i="34"/>
  <c r="N10" i="34"/>
  <c r="AC10" i="34"/>
  <c r="Q10" i="34"/>
  <c r="V10" i="34"/>
  <c r="AH10" i="34"/>
  <c r="U10" i="34"/>
  <c r="X10" i="34"/>
  <c r="D10" i="34" s="1"/>
  <c r="AG10" i="34"/>
  <c r="J10" i="34" s="1"/>
  <c r="P10" i="34"/>
  <c r="R10" i="34"/>
  <c r="AB10" i="34"/>
  <c r="Y10" i="34"/>
  <c r="C10" i="34" s="1"/>
  <c r="K10" i="34" s="1"/>
  <c r="S10" i="34"/>
  <c r="O10" i="34"/>
  <c r="AD10" i="34"/>
  <c r="AA10" i="34"/>
  <c r="AF10" i="34"/>
  <c r="I10" i="34" s="1"/>
  <c r="AE10" i="34"/>
  <c r="H10" i="34" s="1"/>
  <c r="Z10" i="34"/>
  <c r="E10" i="34" s="1"/>
  <c r="W10" i="34"/>
  <c r="G10" i="34" s="1"/>
  <c r="M10" i="34"/>
  <c r="F10" i="34" s="1"/>
  <c r="G9" i="36"/>
  <c r="M8" i="36" s="1"/>
  <c r="E9" i="36"/>
  <c r="L8" i="36" s="1"/>
  <c r="I9" i="36"/>
  <c r="G22" i="36"/>
  <c r="M21" i="36" s="1"/>
  <c r="E22" i="36"/>
  <c r="L21" i="36" s="1"/>
  <c r="I22" i="36"/>
  <c r="G15" i="36"/>
  <c r="M14" i="36" s="1"/>
  <c r="E15" i="36"/>
  <c r="L14" i="36" s="1"/>
  <c r="I15" i="36"/>
  <c r="C3" i="36"/>
  <c r="Q26" i="34"/>
  <c r="AG26" i="34"/>
  <c r="J26" i="34" s="1"/>
  <c r="V26" i="34"/>
  <c r="Z26" i="34"/>
  <c r="E26" i="34" s="1"/>
  <c r="S26" i="34"/>
  <c r="AH26" i="34"/>
  <c r="AA26" i="34"/>
  <c r="O26" i="34"/>
  <c r="R26" i="34"/>
  <c r="W26" i="34"/>
  <c r="G26" i="34" s="1"/>
  <c r="Y26" i="34"/>
  <c r="C26" i="34" s="1"/>
  <c r="K26" i="34" s="1"/>
  <c r="AC26" i="34"/>
  <c r="X26" i="34"/>
  <c r="D26" i="34" s="1"/>
  <c r="AE26" i="34"/>
  <c r="H26" i="34" s="1"/>
  <c r="AB26" i="34"/>
  <c r="N26" i="34"/>
  <c r="U26" i="34"/>
  <c r="P26" i="34"/>
  <c r="M26" i="34"/>
  <c r="F26" i="34" s="1"/>
  <c r="AD26" i="34"/>
  <c r="T26" i="34"/>
  <c r="AF26" i="34"/>
  <c r="I26" i="34" s="1"/>
  <c r="E12" i="36"/>
  <c r="L11" i="36" s="1"/>
  <c r="I12" i="36"/>
  <c r="G12" i="36"/>
  <c r="M11" i="36" s="1"/>
  <c r="C25" i="36"/>
  <c r="V15" i="34"/>
  <c r="R15" i="34"/>
  <c r="AB15" i="34"/>
  <c r="Y15" i="34"/>
  <c r="C15" i="34" s="1"/>
  <c r="K15" i="34" s="1"/>
  <c r="W15" i="34"/>
  <c r="G15" i="34" s="1"/>
  <c r="AA15" i="34"/>
  <c r="AE15" i="34"/>
  <c r="H15" i="34" s="1"/>
  <c r="T15" i="34"/>
  <c r="X15" i="34"/>
  <c r="D15" i="34" s="1"/>
  <c r="AC15" i="34"/>
  <c r="N15" i="34"/>
  <c r="P15" i="34"/>
  <c r="AH15" i="34"/>
  <c r="AF15" i="34"/>
  <c r="I15" i="34" s="1"/>
  <c r="U15" i="34"/>
  <c r="Q15" i="34"/>
  <c r="M15" i="34"/>
  <c r="F15" i="34" s="1"/>
  <c r="AD15" i="34"/>
  <c r="Z15" i="34"/>
  <c r="E15" i="34" s="1"/>
  <c r="S15" i="34"/>
  <c r="O15" i="34"/>
  <c r="AG15" i="34"/>
  <c r="J15" i="34" s="1"/>
  <c r="C7" i="36"/>
  <c r="W25" i="34"/>
  <c r="G25" i="34" s="1"/>
  <c r="AG25" i="34"/>
  <c r="J25" i="34" s="1"/>
  <c r="AB25" i="34"/>
  <c r="AC25" i="34"/>
  <c r="P25" i="34"/>
  <c r="AH25" i="34"/>
  <c r="AE25" i="34"/>
  <c r="H25" i="34" s="1"/>
  <c r="Q25" i="34"/>
  <c r="X25" i="34"/>
  <c r="D25" i="34" s="1"/>
  <c r="AF25" i="34"/>
  <c r="I25" i="34" s="1"/>
  <c r="Z25" i="34"/>
  <c r="E25" i="34" s="1"/>
  <c r="T25" i="34"/>
  <c r="R25" i="34"/>
  <c r="S25" i="34"/>
  <c r="N25" i="34"/>
  <c r="M25" i="34"/>
  <c r="F25" i="34" s="1"/>
  <c r="AA25" i="34"/>
  <c r="O25" i="34"/>
  <c r="V25" i="34"/>
  <c r="Y25" i="34"/>
  <c r="C25" i="34" s="1"/>
  <c r="K25" i="34" s="1"/>
  <c r="U25" i="34"/>
  <c r="AD25" i="34"/>
  <c r="C13" i="36"/>
  <c r="M20" i="34"/>
  <c r="F20" i="34" s="1"/>
  <c r="AB20" i="34"/>
  <c r="AA20" i="34"/>
  <c r="R20" i="34"/>
  <c r="AC20" i="34"/>
  <c r="T20" i="34"/>
  <c r="AE20" i="34"/>
  <c r="H20" i="34" s="1"/>
  <c r="O20" i="34"/>
  <c r="Q20" i="34"/>
  <c r="U20" i="34"/>
  <c r="AF20" i="34"/>
  <c r="I20" i="34" s="1"/>
  <c r="V20" i="34"/>
  <c r="AD20" i="34"/>
  <c r="P20" i="34"/>
  <c r="Y20" i="34"/>
  <c r="C20" i="34" s="1"/>
  <c r="K20" i="34" s="1"/>
  <c r="X20" i="34"/>
  <c r="D20" i="34" s="1"/>
  <c r="S20" i="34"/>
  <c r="W20" i="34"/>
  <c r="G20" i="34" s="1"/>
  <c r="AG20" i="34"/>
  <c r="J20" i="34" s="1"/>
  <c r="Z20" i="34"/>
  <c r="E20" i="34" s="1"/>
  <c r="AH20" i="34"/>
  <c r="N20" i="34"/>
  <c r="O18" i="34"/>
  <c r="R18" i="34"/>
  <c r="AF18" i="34"/>
  <c r="I18" i="34" s="1"/>
  <c r="U18" i="34"/>
  <c r="X18" i="34"/>
  <c r="D18" i="34" s="1"/>
  <c r="C24" i="36"/>
  <c r="AE18" i="34"/>
  <c r="H18" i="34" s="1"/>
  <c r="Y18" i="34"/>
  <c r="C18" i="34" s="1"/>
  <c r="K18" i="34" s="1"/>
  <c r="W18" i="34"/>
  <c r="G18" i="34" s="1"/>
  <c r="V18" i="34"/>
  <c r="N18" i="34"/>
  <c r="AG18" i="34"/>
  <c r="J18" i="34" s="1"/>
  <c r="AD18" i="34"/>
  <c r="Z18" i="34"/>
  <c r="E18" i="34" s="1"/>
  <c r="S18" i="34"/>
  <c r="AA18" i="34"/>
  <c r="P18" i="34"/>
  <c r="AH18" i="34"/>
  <c r="Q18" i="34"/>
  <c r="AC18" i="34"/>
  <c r="AB18" i="34"/>
  <c r="T18" i="34"/>
  <c r="M18" i="34"/>
  <c r="F18" i="34" s="1"/>
  <c r="T11" i="50" l="1"/>
  <c r="K11" i="28"/>
  <c r="H31" i="50" s="1"/>
  <c r="T13" i="50"/>
  <c r="F26" i="50"/>
  <c r="S9" i="50"/>
  <c r="S32" i="50"/>
  <c r="T27" i="50"/>
  <c r="T8" i="50"/>
  <c r="S28" i="50"/>
  <c r="S16" i="50"/>
  <c r="F28" i="50"/>
  <c r="S22" i="50"/>
  <c r="S29" i="50"/>
  <c r="T26" i="50"/>
  <c r="S14" i="50"/>
  <c r="F32" i="50"/>
  <c r="S24" i="50"/>
  <c r="G24" i="50"/>
  <c r="T31" i="50"/>
  <c r="F31" i="50"/>
  <c r="S11" i="50"/>
  <c r="S13" i="50"/>
  <c r="S20" i="50"/>
  <c r="G29" i="50"/>
  <c r="T23" i="50"/>
  <c r="S27" i="50"/>
  <c r="G27" i="50"/>
  <c r="T15" i="50"/>
  <c r="S8" i="50"/>
  <c r="T12" i="50"/>
  <c r="T25" i="50"/>
  <c r="S26" i="50"/>
  <c r="T7" i="50"/>
  <c r="F30" i="50"/>
  <c r="S6" i="50"/>
  <c r="S10" i="50"/>
  <c r="F23" i="50"/>
  <c r="S30" i="50"/>
  <c r="S17" i="50"/>
  <c r="S18" i="50"/>
  <c r="S21" i="50"/>
  <c r="G33" i="50"/>
  <c r="T33" i="50"/>
  <c r="T10" i="50"/>
  <c r="F25" i="50"/>
  <c r="S19" i="50"/>
  <c r="F24" i="50"/>
  <c r="S31" i="50"/>
  <c r="T17" i="50"/>
  <c r="T32" i="50"/>
  <c r="F29" i="50"/>
  <c r="S23" i="50"/>
  <c r="T18" i="50"/>
  <c r="F27" i="50"/>
  <c r="S15" i="50"/>
  <c r="T28" i="50"/>
  <c r="S12" i="50"/>
  <c r="T16" i="50"/>
  <c r="T29" i="50"/>
  <c r="S25" i="50"/>
  <c r="T21" i="50"/>
  <c r="S7" i="50"/>
  <c r="G25" i="50"/>
  <c r="G26" i="50"/>
  <c r="G32" i="50"/>
  <c r="G23" i="50"/>
  <c r="G28" i="50"/>
  <c r="G30" i="50"/>
  <c r="G31" i="50"/>
  <c r="K20" i="28"/>
  <c r="K33" i="28"/>
  <c r="I27" i="36"/>
  <c r="E27" i="36"/>
  <c r="L26" i="36" s="1"/>
  <c r="I11" i="36"/>
  <c r="G11" i="36"/>
  <c r="M10" i="36" s="1"/>
  <c r="I10" i="36"/>
  <c r="I17" i="36"/>
  <c r="E17" i="36"/>
  <c r="L16" i="36" s="1"/>
  <c r="G28" i="36"/>
  <c r="M27" i="36" s="1"/>
  <c r="G5" i="36"/>
  <c r="M4" i="36" s="1"/>
  <c r="I28" i="36"/>
  <c r="E5" i="36"/>
  <c r="L4" i="36" s="1"/>
  <c r="E26" i="36"/>
  <c r="L25" i="36" s="1"/>
  <c r="E10" i="36"/>
  <c r="L9" i="36" s="1"/>
  <c r="I23" i="36"/>
  <c r="E23" i="36"/>
  <c r="L22" i="36" s="1"/>
  <c r="I26" i="36"/>
  <c r="K9" i="28"/>
  <c r="K32" i="28"/>
  <c r="K27" i="28"/>
  <c r="K15" i="28"/>
  <c r="K28" i="28"/>
  <c r="K29" i="28"/>
  <c r="K14" i="28"/>
  <c r="K19" i="28"/>
  <c r="K30" i="28"/>
  <c r="K13" i="28"/>
  <c r="K26" i="28"/>
  <c r="K7" i="28"/>
  <c r="K21" i="28"/>
  <c r="K6" i="28"/>
  <c r="G16" i="36"/>
  <c r="M15" i="36" s="1"/>
  <c r="E16" i="36"/>
  <c r="L15" i="36" s="1"/>
  <c r="K10" i="28"/>
  <c r="K24" i="28"/>
  <c r="K31" i="28"/>
  <c r="K17" i="28"/>
  <c r="K22" i="28"/>
  <c r="K23" i="28"/>
  <c r="K18" i="28"/>
  <c r="K8" i="28"/>
  <c r="K12" i="28"/>
  <c r="K16" i="28"/>
  <c r="K25" i="28"/>
  <c r="G30" i="36"/>
  <c r="M29" i="36" s="1"/>
  <c r="E30" i="36"/>
  <c r="L29" i="36" s="1"/>
  <c r="I30" i="36"/>
  <c r="E13" i="36"/>
  <c r="L12" i="36" s="1"/>
  <c r="G13" i="36"/>
  <c r="M12" i="36" s="1"/>
  <c r="I13" i="36"/>
  <c r="G7" i="36"/>
  <c r="M6" i="36" s="1"/>
  <c r="E7" i="36"/>
  <c r="L6" i="36" s="1"/>
  <c r="I7" i="36"/>
  <c r="G20" i="36"/>
  <c r="M19" i="36" s="1"/>
  <c r="I20" i="36"/>
  <c r="E20" i="36"/>
  <c r="L19" i="36" s="1"/>
  <c r="I29" i="36"/>
  <c r="G29" i="36"/>
  <c r="M28" i="36" s="1"/>
  <c r="E29" i="36"/>
  <c r="L28" i="36" s="1"/>
  <c r="E6" i="36"/>
  <c r="L5" i="36" s="1"/>
  <c r="G6" i="36"/>
  <c r="M5" i="36" s="1"/>
  <c r="I6" i="36"/>
  <c r="G8" i="36"/>
  <c r="M7" i="36" s="1"/>
  <c r="E8" i="36"/>
  <c r="L7" i="36" s="1"/>
  <c r="I8" i="36"/>
  <c r="G18" i="36"/>
  <c r="M17" i="36" s="1"/>
  <c r="E18" i="36"/>
  <c r="L17" i="36" s="1"/>
  <c r="I18" i="36"/>
  <c r="G14" i="36"/>
  <c r="M13" i="36" s="1"/>
  <c r="E14" i="36"/>
  <c r="L13" i="36" s="1"/>
  <c r="I14" i="36"/>
  <c r="I24" i="36"/>
  <c r="E24" i="36"/>
  <c r="L23" i="36" s="1"/>
  <c r="G24" i="36"/>
  <c r="M23" i="36" s="1"/>
  <c r="G25" i="36"/>
  <c r="M24" i="36" s="1"/>
  <c r="E25" i="36"/>
  <c r="L24" i="36" s="1"/>
  <c r="I25" i="36"/>
  <c r="G3" i="36"/>
  <c r="M2" i="36" s="1"/>
  <c r="E3" i="36"/>
  <c r="L2" i="36" s="1"/>
  <c r="I3" i="36"/>
  <c r="E21" i="36"/>
  <c r="L20" i="36" s="1"/>
  <c r="G21" i="36"/>
  <c r="M20" i="36" s="1"/>
  <c r="I21" i="36"/>
  <c r="H20" i="50" l="1"/>
  <c r="U18" i="50"/>
  <c r="H30" i="50"/>
  <c r="U6" i="50"/>
  <c r="H14" i="50"/>
  <c r="U26" i="50"/>
  <c r="H10" i="50"/>
  <c r="U28" i="50"/>
  <c r="H19" i="50"/>
  <c r="U25" i="50"/>
  <c r="H16" i="50"/>
  <c r="U8" i="50"/>
  <c r="H28" i="50"/>
  <c r="U22" i="50"/>
  <c r="H32" i="50"/>
  <c r="U24" i="50"/>
  <c r="H9" i="50"/>
  <c r="U7" i="50"/>
  <c r="H23" i="50"/>
  <c r="U30" i="50"/>
  <c r="H13" i="50"/>
  <c r="U29" i="50"/>
  <c r="H11" i="50"/>
  <c r="U27" i="50"/>
  <c r="U11" i="50"/>
  <c r="H18" i="50"/>
  <c r="U17" i="50"/>
  <c r="H5" i="50"/>
  <c r="U20" i="50"/>
  <c r="H6" i="50"/>
  <c r="U16" i="50"/>
  <c r="H12" i="50"/>
  <c r="U10" i="50"/>
  <c r="H25" i="50"/>
  <c r="U19" i="50"/>
  <c r="H22" i="50"/>
  <c r="U32" i="50"/>
  <c r="H8" i="50"/>
  <c r="H29" i="50"/>
  <c r="U23" i="50"/>
  <c r="H24" i="50"/>
  <c r="U31" i="50"/>
  <c r="H7" i="50"/>
  <c r="U21" i="50"/>
  <c r="H15" i="50"/>
  <c r="U13" i="50"/>
  <c r="H21" i="50"/>
  <c r="U14" i="50"/>
  <c r="H27" i="50"/>
  <c r="U15" i="50"/>
  <c r="H26" i="50"/>
  <c r="U9" i="50"/>
  <c r="H33" i="50"/>
  <c r="U33" i="50"/>
</calcChain>
</file>

<file path=xl/sharedStrings.xml><?xml version="1.0" encoding="utf-8"?>
<sst xmlns="http://schemas.openxmlformats.org/spreadsheetml/2006/main" count="62411" uniqueCount="2811">
  <si>
    <t>ITM_NEWA</t>
  </si>
  <si>
    <t>Cereals (including seeds)</t>
  </si>
  <si>
    <t>Wheat and spelt</t>
  </si>
  <si>
    <t>Soft wheat and spelt</t>
  </si>
  <si>
    <t>Durum wheat</t>
  </si>
  <si>
    <t>Rye and meslin</t>
  </si>
  <si>
    <t>TIME</t>
  </si>
  <si>
    <t>GEO</t>
  </si>
  <si>
    <t>ITM_NEWA_LABEL</t>
  </si>
  <si>
    <t>INDIC_AG</t>
  </si>
  <si>
    <t>UNIT</t>
  </si>
  <si>
    <t>Value</t>
  </si>
  <si>
    <t>Flag and Footnotes</t>
  </si>
  <si>
    <t>European Union - 28 countries</t>
  </si>
  <si>
    <t>Subsidies on products</t>
  </si>
  <si>
    <t>Million euro</t>
  </si>
  <si>
    <t>e</t>
  </si>
  <si>
    <t>Barley</t>
  </si>
  <si>
    <t>Oats and summer cereal mixtures</t>
  </si>
  <si>
    <t>Grain maize</t>
  </si>
  <si>
    <t>Rice</t>
  </si>
  <si>
    <t>Other cereals</t>
  </si>
  <si>
    <t>INDUSTRIAL CROPS</t>
  </si>
  <si>
    <t>Oil seeds and oleaginous fruits (including seeds)</t>
  </si>
  <si>
    <t>Rape and turnip rape seed</t>
  </si>
  <si>
    <t>Sunflower</t>
  </si>
  <si>
    <t>Soya</t>
  </si>
  <si>
    <t>Other oleaginous products</t>
  </si>
  <si>
    <t>Protein crops (including seeds)</t>
  </si>
  <si>
    <t>Raw tobacco</t>
  </si>
  <si>
    <t>Sugar beet</t>
  </si>
  <si>
    <t>Other industrial crops</t>
  </si>
  <si>
    <t>Fibre plants</t>
  </si>
  <si>
    <t>Hops</t>
  </si>
  <si>
    <t>Other industrial crops: others</t>
  </si>
  <si>
    <t>FORAGE PLANTS</t>
  </si>
  <si>
    <t>Fodder maize</t>
  </si>
  <si>
    <t>Fodder root crops (including forage beet)</t>
  </si>
  <si>
    <t>Other forage plants</t>
  </si>
  <si>
    <t>VEGETABLES AND HORTICULTURAL PRODUCTS</t>
  </si>
  <si>
    <t>Fresh vegetables</t>
  </si>
  <si>
    <t>Cauliflower</t>
  </si>
  <si>
    <t>Tomatoes</t>
  </si>
  <si>
    <t>Other fresh vegetables</t>
  </si>
  <si>
    <t>Plants and flowers</t>
  </si>
  <si>
    <t>Nursery plants</t>
  </si>
  <si>
    <t>Ornamental plants and flowers (including Christmas trees)</t>
  </si>
  <si>
    <t>Plantations</t>
  </si>
  <si>
    <t>POTATOES (including seeds)</t>
  </si>
  <si>
    <t>FRUITS</t>
  </si>
  <si>
    <t>Fresh fruit</t>
  </si>
  <si>
    <t>Dessert apples</t>
  </si>
  <si>
    <t>Dessert pears</t>
  </si>
  <si>
    <t>Peaches</t>
  </si>
  <si>
    <t>Other fresh fruit</t>
  </si>
  <si>
    <t>Citrus fruits</t>
  </si>
  <si>
    <t>Sweet oranges</t>
  </si>
  <si>
    <t>Mandarins</t>
  </si>
  <si>
    <t>Lemons</t>
  </si>
  <si>
    <t>Other citrus fruits</t>
  </si>
  <si>
    <t>Tropical fruit</t>
  </si>
  <si>
    <t>Grapes</t>
  </si>
  <si>
    <t>Dessert grapes</t>
  </si>
  <si>
    <t>Other grapes</t>
  </si>
  <si>
    <t>Olives</t>
  </si>
  <si>
    <t>Table olives</t>
  </si>
  <si>
    <t>Other olives</t>
  </si>
  <si>
    <t>WINE</t>
  </si>
  <si>
    <t>Table wine</t>
  </si>
  <si>
    <t>Quality wine</t>
  </si>
  <si>
    <t>OLIVE OIL</t>
  </si>
  <si>
    <t>OTHER CROP PRODUCTS</t>
  </si>
  <si>
    <t>Vegetable materials used primarily for plaiting</t>
  </si>
  <si>
    <t>Seeds</t>
  </si>
  <si>
    <t>Other crop products: others</t>
  </si>
  <si>
    <t>CROP OUTPUT</t>
  </si>
  <si>
    <t>ANIMALS</t>
  </si>
  <si>
    <t>Cattle</t>
  </si>
  <si>
    <t>Pigs</t>
  </si>
  <si>
    <t>Equines</t>
  </si>
  <si>
    <t>Sheep and goats</t>
  </si>
  <si>
    <t>Poultry</t>
  </si>
  <si>
    <t>Other animals</t>
  </si>
  <si>
    <t>ANIMAL PRODUCTS</t>
  </si>
  <si>
    <t>Milk</t>
  </si>
  <si>
    <t>Eggs</t>
  </si>
  <si>
    <t>Other animal products</t>
  </si>
  <si>
    <t>Raw wool</t>
  </si>
  <si>
    <t>Silkworm cocoons</t>
  </si>
  <si>
    <t>Other animal products: others</t>
  </si>
  <si>
    <t>ANIMAL OUTPUT</t>
  </si>
  <si>
    <t>AGRICULTURAL GOODS OUTPUT</t>
  </si>
  <si>
    <t>AGRICULTURAL SERVICES OUTPUT</t>
  </si>
  <si>
    <t>AGRICULTURAL SERVICES</t>
  </si>
  <si>
    <t>RENTING OF MILK QUOTA</t>
  </si>
  <si>
    <t>AGRICULTURAL OUTPUT</t>
  </si>
  <si>
    <t>SECONDARY ACTIVITIES (INSEPARABLE)</t>
  </si>
  <si>
    <t>TRANSFORMATION OF AGRICULTURAL PRODUCTS</t>
  </si>
  <si>
    <t>TRANSFORMATION OF AGRICULTURAL PRODUCTS - cereals</t>
  </si>
  <si>
    <t>TRANSFORMATION OF AGRICULTURAL PRODUCTS - vegetables</t>
  </si>
  <si>
    <t>TRANSFORMATION OF AGRICULTURAL PRODUCTS - fruits</t>
  </si>
  <si>
    <t>TRANSFORMATION OF AGRICULTURAL PRODUCTS - wine</t>
  </si>
  <si>
    <t>TRANSFORMATION OF AGRICULTURAL PRODUCTS - animals</t>
  </si>
  <si>
    <t>TRANSFORMATION OF AGRICULTURAL PRODUCTS - animal products</t>
  </si>
  <si>
    <t>TRANSFORMATION OF AGRICULTURAL PRODUCTS - animal products : milk</t>
  </si>
  <si>
    <t>TRANSFORMATION OF AGRICULTURAL PRODUCTS - animal products : other animal products</t>
  </si>
  <si>
    <t>TRANSFORMATION OF AGRICULTURAL PRODUCTS - other</t>
  </si>
  <si>
    <t>OTHER NON-SEPARABLE SECONDARY ACTIVITIES (GOODS AND SERVICES)</t>
  </si>
  <si>
    <t>OUTPUT OF THE AGRICULTURAL 'INDUSTRY'</t>
  </si>
  <si>
    <t>TOTAL INTERMEDIATE CONSUMPTION</t>
  </si>
  <si>
    <t>:</t>
  </si>
  <si>
    <t>SEEDS AND PLANTING STOCK (INTERMEDIATE CONSUMPTION)</t>
  </si>
  <si>
    <t>SEEDS AND PLANTING STOCK (INTERMEDIATE CONSUMPTION) supplied by other agricultural holdings</t>
  </si>
  <si>
    <t>SEEDS AND PLANTING STOCK (INTERMEDIATE CONSUMPTION) purchased from outside the agricultural 'industry'</t>
  </si>
  <si>
    <t>ENERGY; LUBRICANTS</t>
  </si>
  <si>
    <t>ENERGY; LUBRICANTS - electricity</t>
  </si>
  <si>
    <t>ENERGY; LUBRICANTS - gas</t>
  </si>
  <si>
    <t>ENERGY; LUBRICANTS - other fuels and propellants</t>
  </si>
  <si>
    <t>ENERGY; LUBRICANTS - energy; lubricants: other</t>
  </si>
  <si>
    <t>FERTILISERS AND SOIL IMPROVERS</t>
  </si>
  <si>
    <t>FERTILISERS AND SOIL IMPROVERS - Fertilisers supplied by other agricultural holdings</t>
  </si>
  <si>
    <t>FERTILISERS AND SOIL IMPROVERS - Fertilisers purchased from outside the agricultural 'industry'</t>
  </si>
  <si>
    <t>PLANT PROTECTION PRODUCTS, HERBICIDES, INSECTICIDES AND PESTICIDES</t>
  </si>
  <si>
    <t>VETERINARY EXPENSES</t>
  </si>
  <si>
    <t>FEEDINGSTUFFS (INTERMEDIATE CONSUMPTION)</t>
  </si>
  <si>
    <t>FEEDINGSTUFFS (INTERMEDIATE CONSUMPTION) - feedingstuffs supplied by other agricultural holdings</t>
  </si>
  <si>
    <t>FEEDINGSTUFFS (INTERMEDIATE CONSUMPTION) - feedingstuffs purchased from outside the agricultural 'industry'</t>
  </si>
  <si>
    <t>FEEDINGSTUFFS (INTERMEDIATE CONSUMPTION) - feedingstuffs produced and consumed by the same holding</t>
  </si>
  <si>
    <t>MAINTENANCE OF MATERIALS</t>
  </si>
  <si>
    <t>MAINTENANCE OF BUILDINGS</t>
  </si>
  <si>
    <t>AGRICULTURAL SERVICES (INTERMEDIATE CONSUMPTION)</t>
  </si>
  <si>
    <t>FINANCIAL INTERMEDIATION SERVICES INDIRECTLY MEASURED (FISIM)</t>
  </si>
  <si>
    <t>OTHER GOODS AND SERVICES</t>
  </si>
  <si>
    <t>GROSS VALUE ADDED AT BASIC PRICES</t>
  </si>
  <si>
    <t>FIXED CAPITAL CONSUMPTION</t>
  </si>
  <si>
    <t>FIXED CAPITAL CONSUMPTION : EQUIPMENT</t>
  </si>
  <si>
    <t>FIXED CAPITAL CONSUMPTION : BUILDINGS</t>
  </si>
  <si>
    <t>PLANTATIONS</t>
  </si>
  <si>
    <t>OTHERS</t>
  </si>
  <si>
    <t>NET VALUE ADDED AT BASIC PRICES</t>
  </si>
  <si>
    <t>COMPENSATION OF EMPLOYEES</t>
  </si>
  <si>
    <t>OTHER TAXES ON PRODUCTION</t>
  </si>
  <si>
    <t>OTHER SUBSIDIES ON PRODUCTION</t>
  </si>
  <si>
    <t>FACTOR INCOME</t>
  </si>
  <si>
    <t>OPERATING SURPLUS/MIXED INCOME</t>
  </si>
  <si>
    <t>RENTS AND OTHER REAL ESTATE RENTAL CHARGES TO BE PAID</t>
  </si>
  <si>
    <t>INTEREST PAID</t>
  </si>
  <si>
    <t>INTEREST RECEIVED</t>
  </si>
  <si>
    <t>ENTREPRENEURIAL INCOME</t>
  </si>
  <si>
    <t>GFCF IN AGRICULTURAL PRODUCTS</t>
  </si>
  <si>
    <t>GFCF IN PLANTATIONS</t>
  </si>
  <si>
    <t>GFCF IN ANIMALS</t>
  </si>
  <si>
    <t>GFCF IN NON-AGRICULTURAL PRODUCTS</t>
  </si>
  <si>
    <t>GFCF IN MATERIALS</t>
  </si>
  <si>
    <t>GFCF IN MACHINES AND OTHER EQUIPMENT</t>
  </si>
  <si>
    <t>GFCF IN TRANSPORT EQUIPMENT</t>
  </si>
  <si>
    <t>GFCF IN BUILDINGS</t>
  </si>
  <si>
    <t>GFCF IN FARM BUILDINGS (NON-RESIDENTIAL)</t>
  </si>
  <si>
    <t>GFCF IN OTHER WORKS EXCEPT LAND IMPROVEMENTS (OTHER BUILDINGS, STRUCTURES, ETC.)</t>
  </si>
  <si>
    <t>OTHER GFCF</t>
  </si>
  <si>
    <t>GFCF IN INTANGIBLE FIXED ASSETS (E.G. COMPUTER SOFTWARE)</t>
  </si>
  <si>
    <t>ADDITION TO THE VALUE OF NON-FINANCIAL NON-PRODUCED ASSETS</t>
  </si>
  <si>
    <t>GFCF IN MAJOR LAND IMPROVEMENTS</t>
  </si>
  <si>
    <t>COSTS LINKED TO THE PURCHASE OF LAND AND PRODUCTION RIGHTS</t>
  </si>
  <si>
    <t>GROSS FIXED CAPITAL FORMATION (EXCLUDING DEDUCTIBLE VAT)</t>
  </si>
  <si>
    <t>NET FIXED CAPITAL FORMATION (EXCLUDING DEDUCTIBLE VAT)</t>
  </si>
  <si>
    <t>CHANGES IN STOCKS</t>
  </si>
  <si>
    <t>CAPITAL TRANSFERS</t>
  </si>
  <si>
    <t>INVESTMENT GRANTS</t>
  </si>
  <si>
    <t>OTHER CAPITAL TRANSFERS</t>
  </si>
  <si>
    <t>Belgium</t>
  </si>
  <si>
    <t>Bulgaria</t>
  </si>
  <si>
    <t>Czechia</t>
  </si>
  <si>
    <t>Denmark</t>
  </si>
  <si>
    <t>Germany (until 1990 former territory of the FRG)</t>
  </si>
  <si>
    <t>Estonia</t>
  </si>
  <si>
    <t>Ireland</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</si>
  <si>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</si>
  <si>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</si>
  <si>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</si>
  <si>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</si>
  <si>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</si>
  <si>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</si>
  <si>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</si>
  <si>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</si>
  <si>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</si>
  <si>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</si>
  <si>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</si>
  <si>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</si>
  <si>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</si>
  <si>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</si>
  <si>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</si>
  <si>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</si>
  <si>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</si>
  <si>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</si>
  <si>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</si>
  <si>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</si>
  <si>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United Kingdom</t>
  </si>
  <si>
    <t>Iceland</t>
  </si>
  <si>
    <t>Norway</t>
  </si>
  <si>
    <t>Switzerland</t>
  </si>
  <si>
    <t>North Macedonia</t>
  </si>
  <si>
    <t xml:space="preserve">This workbook calculates the EU's Producer Support Estimate for Agriculture. </t>
  </si>
  <si>
    <t>This sheet explains the method.</t>
  </si>
  <si>
    <t>Step</t>
  </si>
  <si>
    <t>Sheet</t>
  </si>
  <si>
    <t>Purpose</t>
  </si>
  <si>
    <t>Calculation</t>
  </si>
  <si>
    <t>Using data</t>
  </si>
  <si>
    <t>output by sector</t>
  </si>
  <si>
    <t>Calculate each country's output by sector, as a % of total EU output in each sector.</t>
  </si>
  <si>
    <t xml:space="preserve">(Country's output for each sector) / (divided by total EU output for that sector). </t>
  </si>
  <si>
    <t>Raw output</t>
  </si>
  <si>
    <t>MPS</t>
  </si>
  <si>
    <t xml:space="preserve">Distribute EU market price support to countries. </t>
  </si>
  <si>
    <t xml:space="preserve">(Total EU market price support in sector) * (Country's output in sector as a % of EU total) </t>
  </si>
  <si>
    <t>MPS by sector (coppied for ease, raw data in raw MPS), output by sector.</t>
  </si>
  <si>
    <t>Subsidies</t>
  </si>
  <si>
    <t>Calculate total subsidies for each country</t>
  </si>
  <si>
    <t>(EAGF + 2*EAFRD)</t>
  </si>
  <si>
    <t>Raw subsidies</t>
  </si>
  <si>
    <t>Total production</t>
  </si>
  <si>
    <t xml:space="preserve">Distribute total production at farm gate (data from OECD) to countries, in proportion to their share of total production at basic price (data from eurostat). </t>
  </si>
  <si>
    <t>(Country's share of EU's total farm output at basic price in sector) * (EU total production at farm gate in sector)</t>
  </si>
  <si>
    <t xml:space="preserve">raw OECD PSE, raw output. </t>
  </si>
  <si>
    <t>CGD PSE</t>
  </si>
  <si>
    <t xml:space="preserve">Calculate gross farm reciepts. </t>
  </si>
  <si>
    <t>(Output + subsidies)</t>
  </si>
  <si>
    <t>total output, subsidies, MPS</t>
  </si>
  <si>
    <t>Calculate  % PSE for each country</t>
  </si>
  <si>
    <t>(Subsidies + MPS)/(gross farm reciepts)</t>
  </si>
  <si>
    <t>Chart 1 - % PSE, rest of world</t>
  </si>
  <si>
    <t>Chart 2 - Estimated % PSE, EU member states</t>
  </si>
  <si>
    <t>Annex 1 -  EU Member Producer Support Estimate (PSE) (2017)</t>
  </si>
  <si>
    <t>Annex 2 - EU Member %PSE and PSE/ GDP (2017)</t>
  </si>
  <si>
    <t>% gross farm receipts</t>
  </si>
  <si>
    <t>Millions EUR</t>
  </si>
  <si>
    <t>% Gross Farm Income</t>
  </si>
  <si>
    <t>% GDP</t>
  </si>
  <si>
    <t>Country Name</t>
  </si>
  <si>
    <t>ISO</t>
  </si>
  <si>
    <t>Subsidy</t>
  </si>
  <si>
    <t>Total</t>
  </si>
  <si>
    <t>PSE</t>
  </si>
  <si>
    <t>%PSE</t>
  </si>
  <si>
    <t>PSE/ GDP</t>
  </si>
  <si>
    <t>Argentina</t>
  </si>
  <si>
    <t>ARG</t>
  </si>
  <si>
    <t>Australia</t>
  </si>
  <si>
    <t>AUS</t>
  </si>
  <si>
    <t>Brazil</t>
  </si>
  <si>
    <t>BRA</t>
  </si>
  <si>
    <t>Canada</t>
  </si>
  <si>
    <t>CAN</t>
  </si>
  <si>
    <t>Chile</t>
  </si>
  <si>
    <t>CHL</t>
  </si>
  <si>
    <t>China (People's Republic of)</t>
  </si>
  <si>
    <t>CHN</t>
  </si>
  <si>
    <t>Slovak Republic</t>
  </si>
  <si>
    <t>European Union (28 countries)</t>
  </si>
  <si>
    <t>EUU</t>
  </si>
  <si>
    <t>India</t>
  </si>
  <si>
    <t>IND</t>
  </si>
  <si>
    <t>Czech Republic</t>
  </si>
  <si>
    <t>Japan</t>
  </si>
  <si>
    <t>JPN</t>
  </si>
  <si>
    <t>Korea</t>
  </si>
  <si>
    <t>KOR</t>
  </si>
  <si>
    <t>Mexico</t>
  </si>
  <si>
    <t>MEX</t>
  </si>
  <si>
    <t>New Zealand</t>
  </si>
  <si>
    <t>NZL</t>
  </si>
  <si>
    <t>NOR</t>
  </si>
  <si>
    <t>OECD - Total</t>
  </si>
  <si>
    <t>OECD</t>
  </si>
  <si>
    <t>Russia</t>
  </si>
  <si>
    <t>RUS</t>
  </si>
  <si>
    <t>South Africa</t>
  </si>
  <si>
    <t>ZAF</t>
  </si>
  <si>
    <t>CHE</t>
  </si>
  <si>
    <t>Turkey</t>
  </si>
  <si>
    <t>TUR</t>
  </si>
  <si>
    <t>Ukraine</t>
  </si>
  <si>
    <t>UKR</t>
  </si>
  <si>
    <t>United States</t>
  </si>
  <si>
    <t>USA</t>
  </si>
  <si>
    <t>Viet Nam</t>
  </si>
  <si>
    <t>VNM</t>
  </si>
  <si>
    <t>Germany</t>
  </si>
  <si>
    <t>EU Total</t>
  </si>
  <si>
    <t>Total figures (million euros)</t>
  </si>
  <si>
    <t>PSE % gross farm receipts</t>
  </si>
  <si>
    <t>PSE % production</t>
  </si>
  <si>
    <t>PSE % GDP</t>
  </si>
  <si>
    <t>Exchange rate USD - EUR</t>
  </si>
  <si>
    <t>A. Subsidy</t>
  </si>
  <si>
    <t>B. MPS</t>
  </si>
  <si>
    <t>C. Farm output</t>
  </si>
  <si>
    <t>D. Gross farm receipts</t>
  </si>
  <si>
    <t>E. GDP</t>
  </si>
  <si>
    <t>lookup</t>
  </si>
  <si>
    <t>(A + C)</t>
  </si>
  <si>
    <t>(A) / (D)</t>
  </si>
  <si>
    <t>(B) / (D)</t>
  </si>
  <si>
    <t>(A + B) / (D)</t>
  </si>
  <si>
    <t>(A) / (C)</t>
  </si>
  <si>
    <t>(B) / (C)</t>
  </si>
  <si>
    <t>(A + B) / (C)</t>
  </si>
  <si>
    <t>(A) / (G)</t>
  </si>
  <si>
    <t>(B) / (G)</t>
  </si>
  <si>
    <t>(A + B) / (G)</t>
  </si>
  <si>
    <t>Products grouped</t>
  </si>
  <si>
    <t>All products</t>
  </si>
  <si>
    <t>Sheepmeat and pigmeat</t>
  </si>
  <si>
    <t>Beef</t>
  </si>
  <si>
    <t>Wheat and rice</t>
  </si>
  <si>
    <t>Milk and eggs</t>
  </si>
  <si>
    <t>Potatoes</t>
  </si>
  <si>
    <t>Other</t>
  </si>
  <si>
    <t>Common wheat</t>
  </si>
  <si>
    <t>Maize (fodder and grain)</t>
  </si>
  <si>
    <t>Oats</t>
  </si>
  <si>
    <t>Soybeans</t>
  </si>
  <si>
    <t>Rapeseeds</t>
  </si>
  <si>
    <t>Sugar</t>
  </si>
  <si>
    <t>Beef and veal</t>
  </si>
  <si>
    <t>Pigmeat</t>
  </si>
  <si>
    <t>Poultrymeat</t>
  </si>
  <si>
    <t>Sheepmeat</t>
  </si>
  <si>
    <t>Wine</t>
  </si>
  <si>
    <t>Other commodities</t>
  </si>
  <si>
    <t>Total farm income</t>
  </si>
  <si>
    <t>EAFG</t>
  </si>
  <si>
    <t>EAFRD</t>
  </si>
  <si>
    <t>Total Subsidy</t>
  </si>
  <si>
    <t>million euros</t>
  </si>
  <si>
    <t>Subsidy PSE</t>
  </si>
  <si>
    <t>EU</t>
  </si>
  <si>
    <t>European Agricultural Guarantee Fund</t>
  </si>
  <si>
    <t>European Agricultural Fund for Rural Development</t>
  </si>
  <si>
    <t>Country</t>
  </si>
  <si>
    <t>Total Subsidies</t>
  </si>
  <si>
    <t>EAGF total spending</t>
  </si>
  <si>
    <t>EAGF direct payments</t>
  </si>
  <si>
    <t>EAGF market interventions</t>
  </si>
  <si>
    <t>EAGF audit</t>
  </si>
  <si>
    <t>EAFRD total spending</t>
  </si>
  <si>
    <t>EAFRD rural development "implementation of payment appropriations"</t>
  </si>
  <si>
    <t>Rural development co-funding by EU member*</t>
  </si>
  <si>
    <t xml:space="preserve">*this column duplicates EAFRD rural development payments, because members match payments from EAFRD. </t>
  </si>
  <si>
    <t>Member state receipts from the European Agricultural Guarantee Fund (EAGF) &amp; European Agricultural Fund for Rural Development (EAFRD)</t>
  </si>
  <si>
    <t>Measure</t>
  </si>
  <si>
    <t>Sources:</t>
  </si>
  <si>
    <t>Links</t>
  </si>
  <si>
    <t>Long description</t>
  </si>
  <si>
    <t>Short description</t>
  </si>
  <si>
    <t>EAGF</t>
  </si>
  <si>
    <t>ANNEXES TO THE REPORT FROM THE COMMISSION TO THE EUROPEAN PARLIAMENT AND THE COUNCIL 11th FINANCIAL REPORT FROM THE COMMISSION TO THE EUROPEAN PARLIAMENT AND THE COUNCIL on the EUROPEAN AGRICULTURAL GUARANTEE FUND</t>
  </si>
  <si>
    <t>https://eur-lex.europa.eu/resource.html?uri=cellar:68fb4e01-b804-11e8-99ee-01aa75ed71a1.0020.02/DOC_2&amp;format=PDF</t>
  </si>
  <si>
    <t xml:space="preserve"> Audit of agricultural expenditure financed by the European Agricultural Guarantee Fund (EAGF)</t>
  </si>
  <si>
    <t>REPORT FROM THE COMMISSION TO THE EUROPEAN PARLIAMENT AND THE COUNCIL 11th FINANCIAL REPORT FROM THE COMMISSION TO THE EUROPEAN PARLIAMENT AND THE COUNCIL on the EUROPEAN AGRICULTURAL GUARANTEE FUND</t>
  </si>
  <si>
    <t>https://eur-lex.europa.eu/legal-content/EN/TXT/PDF/?uri=CELEX:52018DC0629&amp;from=EN</t>
  </si>
  <si>
    <t xml:space="preserve"> Direct payments aimed at contributing to farm</t>
  </si>
  <si>
    <t>Indicator</t>
  </si>
  <si>
    <t xml:space="preserve"> Improving the competitiveness of the agricultural sector through interventions in agricultural markets</t>
  </si>
  <si>
    <t>AUT</t>
  </si>
  <si>
    <t>-</t>
  </si>
  <si>
    <t xml:space="preserve"> Rural development programmes- Implementation of commitment appropriations</t>
  </si>
  <si>
    <t>EAFRD rural development "implementation of commitment appropriations"</t>
  </si>
  <si>
    <t xml:space="preserve"> Rural development programmes- Implementation of payment appropriations</t>
  </si>
  <si>
    <t xml:space="preserve"> Total Expenditure</t>
  </si>
  <si>
    <t>BEL</t>
  </si>
  <si>
    <t>BGR</t>
  </si>
  <si>
    <t>HRV</t>
  </si>
  <si>
    <t>CYP</t>
  </si>
  <si>
    <t>CZE</t>
  </si>
  <si>
    <t>DNK</t>
  </si>
  <si>
    <t>EST</t>
  </si>
  <si>
    <t>FIN</t>
  </si>
  <si>
    <t>FRA</t>
  </si>
  <si>
    <t>DEU</t>
  </si>
  <si>
    <t>GRC</t>
  </si>
  <si>
    <t>HUN</t>
  </si>
  <si>
    <t>IRL</t>
  </si>
  <si>
    <t>ITA</t>
  </si>
  <si>
    <t>LVA</t>
  </si>
  <si>
    <t>LTU</t>
  </si>
  <si>
    <t>LUX</t>
  </si>
  <si>
    <t>MLT</t>
  </si>
  <si>
    <t>NLD</t>
  </si>
  <si>
    <t>POL</t>
  </si>
  <si>
    <t>PRT</t>
  </si>
  <si>
    <t>ROU</t>
  </si>
  <si>
    <t>SVK</t>
  </si>
  <si>
    <t>SVN</t>
  </si>
  <si>
    <t>ESP</t>
  </si>
  <si>
    <t>SWE</t>
  </si>
  <si>
    <t>GBR</t>
  </si>
  <si>
    <t>Imputed Share of Market Price Support based on Share of output</t>
  </si>
  <si>
    <t>Year</t>
  </si>
  <si>
    <t>Sectors for which there was MPS in 2017</t>
  </si>
  <si>
    <t>Sectors with No MPS in 2017</t>
  </si>
  <si>
    <t>Maize</t>
  </si>
  <si>
    <t>Share of Commodity Group Output by Member State</t>
  </si>
  <si>
    <t>Eurostat product names:</t>
  </si>
  <si>
    <t>OECD product names:</t>
  </si>
  <si>
    <t>Wheat and Spelt</t>
  </si>
  <si>
    <t>Grain Maize</t>
  </si>
  <si>
    <t xml:space="preserve">Output, Eurostat: </t>
  </si>
  <si>
    <t>http://appsso.eurostat.ec.europa.eu/nui/show.do?dataset=aact_eaa01&amp;lang=en</t>
  </si>
  <si>
    <t>EU MPS, OECD PSE database</t>
  </si>
  <si>
    <t>https://www.oecd.org/unitedstates/producerandconsumersupportestimatesdatabase.htm</t>
  </si>
  <si>
    <t>Notes</t>
  </si>
  <si>
    <t xml:space="preserve">Calculation: MPS by sector (whole EU) * each country's total output of each product as a % of EU total. </t>
  </si>
  <si>
    <t>Durum wheat is allocated according to common wheat, as production of Durum appears as zero in the data</t>
  </si>
  <si>
    <t>The "other" column is treated differently in the remaining spreadsheets as it represents a basket of commodities</t>
  </si>
  <si>
    <t>Sector</t>
  </si>
  <si>
    <t>Total Market Price Support</t>
  </si>
  <si>
    <t xml:space="preserve">Source: </t>
  </si>
  <si>
    <t>OECD PSE database</t>
  </si>
  <si>
    <t>Datafile link</t>
  </si>
  <si>
    <t>http://stats.oecd.org/wbos/fileview2.aspx?IDFile=b19a487e-0c57-4e5d-8d37-911afad77ba5</t>
  </si>
  <si>
    <t>Back to index</t>
  </si>
  <si>
    <t>TABLE 1. EU28: Agricultural Support Estimate / Total Transfers</t>
  </si>
  <si>
    <t>Current commodity production and payment limits</t>
  </si>
  <si>
    <t>Payment rates</t>
  </si>
  <si>
    <t>Input constraints</t>
  </si>
  <si>
    <t>Payment eligibility based on</t>
  </si>
  <si>
    <t>Production exceptions</t>
  </si>
  <si>
    <t>Attribution to commodities</t>
  </si>
  <si>
    <t>Payment source</t>
  </si>
  <si>
    <t>SOURCE</t>
  </si>
  <si>
    <t>with (mandatory)</t>
  </si>
  <si>
    <t>with (voluntary)</t>
  </si>
  <si>
    <t>without</t>
  </si>
  <si>
    <t>area</t>
  </si>
  <si>
    <t>animal</t>
  </si>
  <si>
    <t>receipts</t>
  </si>
  <si>
    <t>income</t>
  </si>
  <si>
    <t>single</t>
  </si>
  <si>
    <t>group</t>
  </si>
  <si>
    <t>all</t>
  </si>
  <si>
    <t>Currency / Unit</t>
  </si>
  <si>
    <t>limit</t>
  </si>
  <si>
    <t>no limit</t>
  </si>
  <si>
    <t>fixed</t>
  </si>
  <si>
    <t>variable</t>
  </si>
  <si>
    <t xml:space="preserve"> animal welfare</t>
  </si>
  <si>
    <t>environment</t>
  </si>
  <si>
    <t>other</t>
  </si>
  <si>
    <t>of</t>
  </si>
  <si>
    <t>commodity(ies)</t>
  </si>
  <si>
    <t>with</t>
  </si>
  <si>
    <t>Commodities</t>
  </si>
  <si>
    <t>Group of commodities</t>
  </si>
  <si>
    <t>All commodities</t>
  </si>
  <si>
    <t>nat'l</t>
  </si>
  <si>
    <t>sub nat'l</t>
  </si>
  <si>
    <t xml:space="preserve"> </t>
  </si>
  <si>
    <t>Acronym</t>
  </si>
  <si>
    <t>VP</t>
  </si>
  <si>
    <t>I.    Total value of production (at farm gate)</t>
  </si>
  <si>
    <t>Data</t>
  </si>
  <si>
    <t>EUR mn</t>
  </si>
  <si>
    <t>VP1P</t>
  </si>
  <si>
    <t xml:space="preserve">               I.1.  of which, Share of MPS commodities (%)</t>
  </si>
  <si>
    <t>(SUM of VP in COM MPS)/I*100</t>
  </si>
  <si>
    <t>%</t>
  </si>
  <si>
    <t>VC</t>
  </si>
  <si>
    <t>II.   Total value of consumption (at farm gate)</t>
  </si>
  <si>
    <t xml:space="preserve">  (II.1)/(I.1)*100</t>
  </si>
  <si>
    <t>VC1</t>
  </si>
  <si>
    <t>Value of consumption (farm gate): Standard MPS commodities</t>
  </si>
  <si>
    <t>SUM of VC in COM MPS</t>
  </si>
  <si>
    <t>III.1  Producer Support Estimate (PSE)</t>
  </si>
  <si>
    <t>A+B+C+D+E+F+G</t>
  </si>
  <si>
    <t>CO</t>
  </si>
  <si>
    <t xml:space="preserve">          A.  Support based on commodity outputs</t>
  </si>
  <si>
    <t>A.1+A.2</t>
  </si>
  <si>
    <t xml:space="preserve">               A1.  Market Price Support  </t>
  </si>
  <si>
    <t>SUM of COM MPS</t>
  </si>
  <si>
    <t>MPSCW</t>
  </si>
  <si>
    <t>x</t>
  </si>
  <si>
    <t>CW</t>
  </si>
  <si>
    <t>COM MPS</t>
  </si>
  <si>
    <t>MPSDW</t>
  </si>
  <si>
    <t>DW</t>
  </si>
  <si>
    <t>MPSBA</t>
  </si>
  <si>
    <t>BA</t>
  </si>
  <si>
    <t>MPSMA</t>
  </si>
  <si>
    <t>MA</t>
  </si>
  <si>
    <t>MPSOA</t>
  </si>
  <si>
    <t>OA</t>
  </si>
  <si>
    <t>MPSRI</t>
  </si>
  <si>
    <t>RI</t>
  </si>
  <si>
    <t>MPSSB</t>
  </si>
  <si>
    <t>SB</t>
  </si>
  <si>
    <t>MPSSF</t>
  </si>
  <si>
    <t>SF</t>
  </si>
  <si>
    <t>MPSRP</t>
  </si>
  <si>
    <t>RP</t>
  </si>
  <si>
    <t>MPSRS</t>
  </si>
  <si>
    <t>RS</t>
  </si>
  <si>
    <t>MPSMK</t>
  </si>
  <si>
    <t>MK</t>
  </si>
  <si>
    <t>MPSBF</t>
  </si>
  <si>
    <t>BF</t>
  </si>
  <si>
    <t>MPSPK</t>
  </si>
  <si>
    <t>PK</t>
  </si>
  <si>
    <t>MPSPT</t>
  </si>
  <si>
    <t>PT</t>
  </si>
  <si>
    <t>MPSSH</t>
  </si>
  <si>
    <t>SH</t>
  </si>
  <si>
    <t>MPSEG</t>
  </si>
  <si>
    <t>EG</t>
  </si>
  <si>
    <t>MPSTM</t>
  </si>
  <si>
    <t>TM</t>
  </si>
  <si>
    <t>MPSWI</t>
  </si>
  <si>
    <t>WI</t>
  </si>
  <si>
    <t>MPSPO</t>
  </si>
  <si>
    <t>PO</t>
  </si>
  <si>
    <t>MPSFL</t>
  </si>
  <si>
    <t>FL</t>
  </si>
  <si>
    <t>MPSXE</t>
  </si>
  <si>
    <t>XE</t>
  </si>
  <si>
    <r>
      <t>MPS-</t>
    </r>
    <r>
      <rPr>
        <sz val="10"/>
        <rFont val="Arial"/>
        <family val="2"/>
      </rPr>
      <t>∑</t>
    </r>
    <r>
      <rPr>
        <sz val="10"/>
        <rFont val="Times New Roman"/>
        <family val="1"/>
      </rPr>
      <t>(COM MPS)</t>
    </r>
  </si>
  <si>
    <t xml:space="preserve">               A2.  Payments based on output</t>
  </si>
  <si>
    <t>SUM of POi</t>
  </si>
  <si>
    <t>PO1</t>
  </si>
  <si>
    <t>Aid to small cereal producers  Common wheat</t>
  </si>
  <si>
    <t>Budget</t>
  </si>
  <si>
    <t>PO2</t>
  </si>
  <si>
    <t>Aid to small cereal producers  Durum wheat</t>
  </si>
  <si>
    <t>PO3</t>
  </si>
  <si>
    <t>Aid to small cereal producers  Rye</t>
  </si>
  <si>
    <t>PO4</t>
  </si>
  <si>
    <t>Aid to small cereal producers  Oats</t>
  </si>
  <si>
    <t>PO5</t>
  </si>
  <si>
    <t>Aid to small cereal producers  Barley</t>
  </si>
  <si>
    <t>PO6</t>
  </si>
  <si>
    <t>Aid to small cereal producers  Maize</t>
  </si>
  <si>
    <t>PO7</t>
  </si>
  <si>
    <t>Aid to small cereal producers  Rice</t>
  </si>
  <si>
    <t>PO8</t>
  </si>
  <si>
    <t>Production aid for indica rice</t>
  </si>
  <si>
    <t>PO9</t>
  </si>
  <si>
    <t>Other interventions for rice</t>
  </si>
  <si>
    <t>PO10</t>
  </si>
  <si>
    <t>Production aid for colza and rapeseed</t>
  </si>
  <si>
    <t>PO11</t>
  </si>
  <si>
    <t>Production aid for sunflower seed</t>
  </si>
  <si>
    <t>PO12</t>
  </si>
  <si>
    <t>Production aid for soyabeans</t>
  </si>
  <si>
    <t>PO13</t>
  </si>
  <si>
    <t>Production aid for flaxseed</t>
  </si>
  <si>
    <t>PO14</t>
  </si>
  <si>
    <t>Production aid for other oilseeds</t>
  </si>
  <si>
    <t>PO15</t>
  </si>
  <si>
    <t>Production aid for dried peas and field beans</t>
  </si>
  <si>
    <t>PO16</t>
  </si>
  <si>
    <t>Production aid for fibre flax</t>
  </si>
  <si>
    <t>PO17</t>
  </si>
  <si>
    <t>Production aid for hemp</t>
  </si>
  <si>
    <t>PO18</t>
  </si>
  <si>
    <t>Seed payments  Common Wheat</t>
  </si>
  <si>
    <t>PO19</t>
  </si>
  <si>
    <t>Seed payments  Durum Wheat</t>
  </si>
  <si>
    <t>PO20</t>
  </si>
  <si>
    <t>Seed payments  Barley</t>
  </si>
  <si>
    <t>PO21</t>
  </si>
  <si>
    <t>Seed payments  Oats</t>
  </si>
  <si>
    <t>PO22</t>
  </si>
  <si>
    <t>Seed payments  Maize</t>
  </si>
  <si>
    <t>PO23</t>
  </si>
  <si>
    <t>Seed payments  Rice</t>
  </si>
  <si>
    <t>PO24</t>
  </si>
  <si>
    <t>Seed payments  Soyabean</t>
  </si>
  <si>
    <t>PO25</t>
  </si>
  <si>
    <t>Seed payments  Sunflower</t>
  </si>
  <si>
    <t>PO26</t>
  </si>
  <si>
    <t>Seed payments  Rapeseed</t>
  </si>
  <si>
    <t>PO27</t>
  </si>
  <si>
    <t>Seed payments  Others</t>
  </si>
  <si>
    <t>PO28</t>
  </si>
  <si>
    <t>Payment for starch potatoes</t>
  </si>
  <si>
    <t>PO29</t>
  </si>
  <si>
    <t>Payments for olive oil</t>
  </si>
  <si>
    <t>PO30</t>
  </si>
  <si>
    <t>Production aid for silkworms</t>
  </si>
  <si>
    <t>PO31</t>
  </si>
  <si>
    <t>Premiums for tobacco before 1992</t>
  </si>
  <si>
    <t>PO32</t>
  </si>
  <si>
    <t>Premiums for tobacco from 1992</t>
  </si>
  <si>
    <t>PO33</t>
  </si>
  <si>
    <t>Conversion premium (tobacco)</t>
  </si>
  <si>
    <t>PO34</t>
  </si>
  <si>
    <t>Payments per tonne for on farm stockholding of honey</t>
  </si>
  <si>
    <t>PO35</t>
  </si>
  <si>
    <t>Production aid for ananas in Açores</t>
  </si>
  <si>
    <t>PO36</t>
  </si>
  <si>
    <t>Production aid for bananas</t>
  </si>
  <si>
    <t>PO37</t>
  </si>
  <si>
    <t>Agri-monetary aid (45%) common wheat</t>
  </si>
  <si>
    <t>PO38</t>
  </si>
  <si>
    <t>Agri-monetary aid (45%) Durum wheat</t>
  </si>
  <si>
    <t>PO39</t>
  </si>
  <si>
    <t>Agri-monetary aid (45%) Barley</t>
  </si>
  <si>
    <t>PO40</t>
  </si>
  <si>
    <t>Agri-monetary aid (45%) Oats</t>
  </si>
  <si>
    <t>PO41</t>
  </si>
  <si>
    <t>Agri-monetary aid (45%) Maize</t>
  </si>
  <si>
    <t>PO42</t>
  </si>
  <si>
    <t>Agri-monetary aid (45%) Rice</t>
  </si>
  <si>
    <t>PO43</t>
  </si>
  <si>
    <t>Agri-monetary aid (45%) Sugarbeet</t>
  </si>
  <si>
    <t>PO44</t>
  </si>
  <si>
    <t>Agri-monetary aid (45%) Rapeseed</t>
  </si>
  <si>
    <t>PO45</t>
  </si>
  <si>
    <t>Agri-monetary aid (45%) Sunflower</t>
  </si>
  <si>
    <t>PO46</t>
  </si>
  <si>
    <t>Agri-monetary aid (45%) Soyabean</t>
  </si>
  <si>
    <t>PO47</t>
  </si>
  <si>
    <t>Agri-monetary aid (45%) Milk</t>
  </si>
  <si>
    <t>PO48</t>
  </si>
  <si>
    <t>Agri-monetary aid (45%) Other cereals and oilseeds</t>
  </si>
  <si>
    <t>PO49</t>
  </si>
  <si>
    <t>Agrimonetary aid (Nat.)  Dairy</t>
  </si>
  <si>
    <t>PO50</t>
  </si>
  <si>
    <t>Agrimonetary aid (Nat.)  Common wheat</t>
  </si>
  <si>
    <t>PO51</t>
  </si>
  <si>
    <t>Agrimonetary aid (Nat.)  Durum wheat</t>
  </si>
  <si>
    <t>PO52</t>
  </si>
  <si>
    <t>Agrimonetary aid (Nat.)  Barley</t>
  </si>
  <si>
    <t>PO53</t>
  </si>
  <si>
    <t>Agrimonetary aid (Nat.)  Maize</t>
  </si>
  <si>
    <t>PO54</t>
  </si>
  <si>
    <t>Agrimonetary aid (Nat.)  Oats</t>
  </si>
  <si>
    <t>PO55</t>
  </si>
  <si>
    <t>Agrimonetary aid (Nat.)  Other cereals</t>
  </si>
  <si>
    <t>PO56</t>
  </si>
  <si>
    <t>Agrimonetary aid (Nat.)  Soyabeans</t>
  </si>
  <si>
    <t>PO57</t>
  </si>
  <si>
    <t>Agrimonetary aid (Nat.)  Sunflower</t>
  </si>
  <si>
    <t>PO58</t>
  </si>
  <si>
    <t>Agrimonetary aid (Nat.)  Rapeseed</t>
  </si>
  <si>
    <t>PO59</t>
  </si>
  <si>
    <t>Agrimonetary aid (Nat.)  Other oilseeds</t>
  </si>
  <si>
    <t>PO60</t>
  </si>
  <si>
    <t>Agrimonetary aid (Nat.)  Rice</t>
  </si>
  <si>
    <t>PO61</t>
  </si>
  <si>
    <t>Agrimonetary aid (Nat.)  Other</t>
  </si>
  <si>
    <t>PO62</t>
  </si>
  <si>
    <t>National output payments for wheat</t>
  </si>
  <si>
    <t>PO63</t>
  </si>
  <si>
    <t>National output payments for maize</t>
  </si>
  <si>
    <t>PO64</t>
  </si>
  <si>
    <t>National subsidies for sugar beet for processing</t>
  </si>
  <si>
    <t>PO65</t>
  </si>
  <si>
    <t>National subsidies to soybeans</t>
  </si>
  <si>
    <t>PO66</t>
  </si>
  <si>
    <t>National output payments for potatoes (incl. seed)</t>
  </si>
  <si>
    <t>PO67</t>
  </si>
  <si>
    <t>National deficiency payment for potatoes</t>
  </si>
  <si>
    <t>PO68</t>
  </si>
  <si>
    <t>National output payments for wine</t>
  </si>
  <si>
    <t>PO69</t>
  </si>
  <si>
    <t>National production aid for olive oil</t>
  </si>
  <si>
    <t>PO70</t>
  </si>
  <si>
    <t>National output payments for other crop products</t>
  </si>
  <si>
    <t>PO71</t>
  </si>
  <si>
    <t>National output payments for other livestock products</t>
  </si>
  <si>
    <t>PO72</t>
  </si>
  <si>
    <t>Dairy premium</t>
  </si>
  <si>
    <t>PO73</t>
  </si>
  <si>
    <t>Supplement to dairy premium</t>
  </si>
  <si>
    <t>PO74</t>
  </si>
  <si>
    <t>Dairy premium in remote regions</t>
  </si>
  <si>
    <t>PO75</t>
  </si>
  <si>
    <t>Dairy premium  national expenditures</t>
  </si>
  <si>
    <t>PO76</t>
  </si>
  <si>
    <t>Dairy premium supplements  national expenditures</t>
  </si>
  <si>
    <t>PO77</t>
  </si>
  <si>
    <t>Other national output payments for milk</t>
  </si>
  <si>
    <t>PO78</t>
  </si>
  <si>
    <t>Non-marketing and conversion dairy premiums</t>
  </si>
  <si>
    <t>PO79</t>
  </si>
  <si>
    <t>Compensation for temporary suspension of quotas</t>
  </si>
  <si>
    <t>PO80</t>
  </si>
  <si>
    <t>Compensation for non-allocation of milk quotas (temporary)</t>
  </si>
  <si>
    <t>PO81</t>
  </si>
  <si>
    <t>Purchase of milk quotas (distribution of quotas)</t>
  </si>
  <si>
    <t>PO82</t>
  </si>
  <si>
    <t>Production aid for milk in remote regions</t>
  </si>
  <si>
    <t>PO83</t>
  </si>
  <si>
    <t>Payments per tonne for on farm stockholding of local cheese</t>
  </si>
  <si>
    <t>PO84</t>
  </si>
  <si>
    <t>(Guidance) Non-commercialisation of milk</t>
  </si>
  <si>
    <t>PO85</t>
  </si>
  <si>
    <t>(Guidance) Stock farming (Italy)</t>
  </si>
  <si>
    <t>PO86</t>
  </si>
  <si>
    <t>National output payments for beef</t>
  </si>
  <si>
    <t>PO87</t>
  </si>
  <si>
    <t>National output payments for pigmeat</t>
  </si>
  <si>
    <t>PO88</t>
  </si>
  <si>
    <t>National output payments for poultry meat</t>
  </si>
  <si>
    <t>PO89</t>
  </si>
  <si>
    <t>National output payments for eggs</t>
  </si>
  <si>
    <t>PO90</t>
  </si>
  <si>
    <t>National deficiency payment for eggs</t>
  </si>
  <si>
    <t>PO91</t>
  </si>
  <si>
    <t>National output payments for sheep meat</t>
  </si>
  <si>
    <t>PO92</t>
  </si>
  <si>
    <t>National output payments for wool</t>
  </si>
  <si>
    <t>PI</t>
  </si>
  <si>
    <t xml:space="preserve">          B.  Payments based on input use</t>
  </si>
  <si>
    <t>B.1+B.2+B.3</t>
  </si>
  <si>
    <t>PIV</t>
  </si>
  <si>
    <t xml:space="preserve">                B1.  Variable input use</t>
  </si>
  <si>
    <t>SUM of PIVi</t>
  </si>
  <si>
    <t>PIV1</t>
  </si>
  <si>
    <t>Production aid for dried fodder before 1995</t>
  </si>
  <si>
    <t>Ruminants</t>
  </si>
  <si>
    <t>GCT8</t>
  </si>
  <si>
    <t>PIV2</t>
  </si>
  <si>
    <t>Production aid for dried fodder from 1995</t>
  </si>
  <si>
    <t>PIV3</t>
  </si>
  <si>
    <t>Agri-monetary (Labour insurance 35%) Common wheat</t>
  </si>
  <si>
    <t>PIV4</t>
  </si>
  <si>
    <t>Agri-monetary (Labour insurance 35%) Durum Wheat</t>
  </si>
  <si>
    <t>PIV5</t>
  </si>
  <si>
    <t>Agri-monetary (Labour insurance 35%) Barley</t>
  </si>
  <si>
    <t>PIV6</t>
  </si>
  <si>
    <t>Agri-monetary (Labour insurance 35%) Oats</t>
  </si>
  <si>
    <t>PIV7</t>
  </si>
  <si>
    <t>Agri-monetary (Labour insurance 35%) Maize</t>
  </si>
  <si>
    <t>PIV8</t>
  </si>
  <si>
    <t>Agri-monetary (Labour insurance 35%) Rice</t>
  </si>
  <si>
    <t>PIV9</t>
  </si>
  <si>
    <t>Agri-monetary (Labour insurance 35%) Sugarbeet</t>
  </si>
  <si>
    <t>PIV10</t>
  </si>
  <si>
    <t>Agri-monetary (Labour insurance 35%) Rapeseed</t>
  </si>
  <si>
    <t>PIV11</t>
  </si>
  <si>
    <t>Agri-monetary (Labour insurance 35%) Sunflower</t>
  </si>
  <si>
    <t>PIV12</t>
  </si>
  <si>
    <t>Agri-monetary (Labour insurance 35%) Milk</t>
  </si>
  <si>
    <t>PIV13</t>
  </si>
  <si>
    <t>Agri-monetary (Labour insurance 35%) Beef</t>
  </si>
  <si>
    <t>PIV14</t>
  </si>
  <si>
    <t>Agri-monetary (Labour insurance 35%) Pigmeat</t>
  </si>
  <si>
    <t>PIV15</t>
  </si>
  <si>
    <t>Agri-monetary (Labour insurance 35%) sheepmeat</t>
  </si>
  <si>
    <t>PIV16</t>
  </si>
  <si>
    <t>Agri-monetary (Labour insurance 35%) Poultry</t>
  </si>
  <si>
    <t>PIV17</t>
  </si>
  <si>
    <t>Agri-monetary (Labour insurance 35%) Eggs</t>
  </si>
  <si>
    <t>PIV18</t>
  </si>
  <si>
    <t>Agri-monetary (Labour insurance 35%) Potatoes</t>
  </si>
  <si>
    <t>PIV19</t>
  </si>
  <si>
    <t>Agri-monetary (Labour insurance 35%) Tomatoes</t>
  </si>
  <si>
    <t>PIV20</t>
  </si>
  <si>
    <t>Agri-monetary (Labour insurance 35%) Plants and flowers</t>
  </si>
  <si>
    <t>PIV21</t>
  </si>
  <si>
    <t>Agri-monetary (Labour insurance 35%) Wine</t>
  </si>
  <si>
    <t>PIV22</t>
  </si>
  <si>
    <t>Agri-monetary (Labour insurance 35%) Non-PSE</t>
  </si>
  <si>
    <t>PIV23</t>
  </si>
  <si>
    <t>Payments to purchase breeding animals  national expenditures</t>
  </si>
  <si>
    <t>All livestock</t>
  </si>
  <si>
    <t>GCT7</t>
  </si>
  <si>
    <t>PIV24</t>
  </si>
  <si>
    <t>Payments to purchase seeds  national expenditures</t>
  </si>
  <si>
    <t>All crops</t>
  </si>
  <si>
    <t>GCT1</t>
  </si>
  <si>
    <t>PIV25</t>
  </si>
  <si>
    <t>Agri-environmental programmes  RDR expenditures</t>
  </si>
  <si>
    <t>AC</t>
  </si>
  <si>
    <t>PIV26</t>
  </si>
  <si>
    <t>Agri-environmental programmes  national expenditures</t>
  </si>
  <si>
    <t>PIV27</t>
  </si>
  <si>
    <t>Annual soil improvement subsidies (liming/erosion control)  national expenditures</t>
  </si>
  <si>
    <t>PIV28</t>
  </si>
  <si>
    <t>Insurance subsidies (crops)  national expenditures</t>
  </si>
  <si>
    <t>PIV29</t>
  </si>
  <si>
    <t>Insurance subsidies (livestock)  national expenditures</t>
  </si>
  <si>
    <t>PIV30</t>
  </si>
  <si>
    <t>Insurance subsidies (all com.)  national expenditures</t>
  </si>
  <si>
    <t>PIV31</t>
  </si>
  <si>
    <t>Insurance subsidies (crops)  (includes art. 68   CAP 2014 P2.M17.1)</t>
  </si>
  <si>
    <t>PIV32</t>
  </si>
  <si>
    <t>Insurance subsidies (all com.)   (includes art. 68   CAP 2014 P2.M17.1)</t>
  </si>
  <si>
    <t>PIV33</t>
  </si>
  <si>
    <t>Electronic l&amp;R for sheep and goat</t>
  </si>
  <si>
    <t>PIV34</t>
  </si>
  <si>
    <t>Water transport allowance</t>
  </si>
  <si>
    <t>PIV35</t>
  </si>
  <si>
    <t>Fuel subsidies  national expenditures</t>
  </si>
  <si>
    <t>PIV36</t>
  </si>
  <si>
    <t>Fuel tax rebates  national expenditures</t>
  </si>
  <si>
    <t>PIV37</t>
  </si>
  <si>
    <t>Fertiliser subsidies  national expenditures</t>
  </si>
  <si>
    <t>PIV38</t>
  </si>
  <si>
    <t>Pesticides subsidies  national expenditures</t>
  </si>
  <si>
    <t>PIV39</t>
  </si>
  <si>
    <t>Transport subsidies (crops and forage)  national expenditures</t>
  </si>
  <si>
    <t>PIV40</t>
  </si>
  <si>
    <t>Transport subsidies (livestock)  national expenditures</t>
  </si>
  <si>
    <t>PIV41</t>
  </si>
  <si>
    <t>Transport subsidies (all commodities)  national expenditures</t>
  </si>
  <si>
    <t>PIV42</t>
  </si>
  <si>
    <t>Compensation for losses due to natural disaster   input purchase  national expenditures</t>
  </si>
  <si>
    <t>PIV43</t>
  </si>
  <si>
    <t>Credit payments for the purchase of variable inputs  national expenditures</t>
  </si>
  <si>
    <t>PIV44</t>
  </si>
  <si>
    <t>Labour subsidy (annual leave  outside help  day-off )  national expenditures</t>
  </si>
  <si>
    <t>PIV45</t>
  </si>
  <si>
    <t>Irrigation water subsidies  national expenditures</t>
  </si>
  <si>
    <t>PIV46</t>
  </si>
  <si>
    <t>Subsidy for the collaborative use of agricultural machinery  national expenditures</t>
  </si>
  <si>
    <t>PIV47</t>
  </si>
  <si>
    <t>Other variable input subsidies  national expenditures</t>
  </si>
  <si>
    <t>PIV48</t>
  </si>
  <si>
    <t>Insurance subsidies (wine)</t>
  </si>
  <si>
    <t>PIF</t>
  </si>
  <si>
    <t xml:space="preserve">                B2.  Fixed capital formation</t>
  </si>
  <si>
    <t>SUM of PIFi</t>
  </si>
  <si>
    <t>PIF1</t>
  </si>
  <si>
    <t>Investments in agricultural holdings/farm modernisation</t>
  </si>
  <si>
    <t>PIF2</t>
  </si>
  <si>
    <t>(Guidance) Farm modernisation</t>
  </si>
  <si>
    <t>PIF3</t>
  </si>
  <si>
    <t>(Guidance) Investment in agricultural holdings</t>
  </si>
  <si>
    <t>PIF4</t>
  </si>
  <si>
    <t>Investment in agricultural holdings  National expenditures</t>
  </si>
  <si>
    <t>PIF5</t>
  </si>
  <si>
    <t>Setting-up of young farmers (Guarantee/EAFRD)</t>
  </si>
  <si>
    <t>PIF6</t>
  </si>
  <si>
    <t>(Guidance) Setting-up of young farmers</t>
  </si>
  <si>
    <t>PIF7</t>
  </si>
  <si>
    <t>Setting-up of young farmers  National expenditures</t>
  </si>
  <si>
    <t>PIF8</t>
  </si>
  <si>
    <t>Investment assistance in mountainous areas and LFAs  national expenditures</t>
  </si>
  <si>
    <t>PIF9</t>
  </si>
  <si>
    <t>Other capital grants  national expenditures</t>
  </si>
  <si>
    <t>PIF10</t>
  </si>
  <si>
    <t>Other interest concessions  national expenditures</t>
  </si>
  <si>
    <t>PIF11</t>
  </si>
  <si>
    <t>Debt rescheduling/write off  national expenditures</t>
  </si>
  <si>
    <t>PIF12</t>
  </si>
  <si>
    <t>Meeting standards (manure handling)</t>
  </si>
  <si>
    <t>PIF13</t>
  </si>
  <si>
    <t>Meeting standards (manure handling)  National expenditures</t>
  </si>
  <si>
    <t>PIF14</t>
  </si>
  <si>
    <t>Meeting standards (all)</t>
  </si>
  <si>
    <t>PIF15</t>
  </si>
  <si>
    <t>Meeting standards (all)  National expenditures</t>
  </si>
  <si>
    <t>PIF16</t>
  </si>
  <si>
    <t>Investments in the dairy sector (incl. restructuring)  national expenditures</t>
  </si>
  <si>
    <t>Milk and beef</t>
  </si>
  <si>
    <t>GCT12</t>
  </si>
  <si>
    <t>PIF17</t>
  </si>
  <si>
    <t>Investments in the pigmeat sector  national expenditures</t>
  </si>
  <si>
    <t>PIF18</t>
  </si>
  <si>
    <t>Investments in the poultry sector  national expenditures</t>
  </si>
  <si>
    <t>PIF19</t>
  </si>
  <si>
    <t>Investments in the egg sector  national expenditures</t>
  </si>
  <si>
    <t>PIF20</t>
  </si>
  <si>
    <t>Restructuring and conversion of vineyards</t>
  </si>
  <si>
    <t>PIF21</t>
  </si>
  <si>
    <t>(Guidance) Improvement of agricultural structure (vineyards) (Greece)</t>
  </si>
  <si>
    <t>PIF22</t>
  </si>
  <si>
    <t>Investments in vineyards  orchards  hops gardens  national expenditures</t>
  </si>
  <si>
    <t>Other crops</t>
  </si>
  <si>
    <t>GCT5</t>
  </si>
  <si>
    <t>PIF23</t>
  </si>
  <si>
    <t>Vineyard restructuring  national expenditures</t>
  </si>
  <si>
    <t>PIF24</t>
  </si>
  <si>
    <t>Restructuring in the fruits and vegetables sector</t>
  </si>
  <si>
    <t>All fruits and vegetables</t>
  </si>
  <si>
    <t>GCT6</t>
  </si>
  <si>
    <t>PIF25</t>
  </si>
  <si>
    <t>Support for the establishment of perennial energy crops</t>
  </si>
  <si>
    <t>PIF26</t>
  </si>
  <si>
    <t>Restoring agricultural production potential damaged by natural disasters and introducing appropriate prevention actions</t>
  </si>
  <si>
    <t>PIF27</t>
  </si>
  <si>
    <t>Input supplying in the livestock sector of most remote regions</t>
  </si>
  <si>
    <t>PIF28</t>
  </si>
  <si>
    <t>Input supplying in the crop sector of most remote regions</t>
  </si>
  <si>
    <t>PIF29</t>
  </si>
  <si>
    <t>Complementary measures for the improvement of agricultural structures in Greece and Portugal</t>
  </si>
  <si>
    <t>PIF30</t>
  </si>
  <si>
    <t>(Guidance) Drainage programme (Ireland)</t>
  </si>
  <si>
    <t>PIF31</t>
  </si>
  <si>
    <t>(Guidance) Drainage programme (North Ireland)</t>
  </si>
  <si>
    <t>PIF32</t>
  </si>
  <si>
    <t>(Guidance) Irrigation programme (Corse)</t>
  </si>
  <si>
    <t>PIF33</t>
  </si>
  <si>
    <t>(Guidance) Irrigation programme (Mezzogiorno)</t>
  </si>
  <si>
    <t>PIF34</t>
  </si>
  <si>
    <t>(Guidance) Irrigation programme (Greece)</t>
  </si>
  <si>
    <t>PIF35</t>
  </si>
  <si>
    <t>Irrigation  national expenditures</t>
  </si>
  <si>
    <t>PIF36</t>
  </si>
  <si>
    <t>Drainage  national expenditures</t>
  </si>
  <si>
    <t>PIF37</t>
  </si>
  <si>
    <t>Other water management (dykes)  national expenditures</t>
  </si>
  <si>
    <t>PIF38</t>
  </si>
  <si>
    <t>Other long term land improvement  national expenditures</t>
  </si>
  <si>
    <t>PIF39</t>
  </si>
  <si>
    <t>Restoring agricultural production potential damaged by natural disasters and introducing appropriate prevention instruments  national expenditures</t>
  </si>
  <si>
    <t>PIF40</t>
  </si>
  <si>
    <t>Other national expenditures on fixed capital formation  national expenditures</t>
  </si>
  <si>
    <t>PIF41</t>
  </si>
  <si>
    <t>P2. M04 - Investments in physical assets</t>
  </si>
  <si>
    <t>PIF42</t>
  </si>
  <si>
    <t>P2. M04 - Investments in physical assets  national expenditures</t>
  </si>
  <si>
    <t>PIF43</t>
  </si>
  <si>
    <t>P2. M06 - Farm and business development. Small farms</t>
  </si>
  <si>
    <t>PIF44</t>
  </si>
  <si>
    <t>P2. M06 - Farm and business development  national expenditures</t>
  </si>
  <si>
    <t>PIS</t>
  </si>
  <si>
    <t xml:space="preserve">                B3.  On-farm services</t>
  </si>
  <si>
    <t>SUM of PISi</t>
  </si>
  <si>
    <t>PIS1</t>
  </si>
  <si>
    <t>Per hectare payment against phyloxera</t>
  </si>
  <si>
    <t>PIS2</t>
  </si>
  <si>
    <t>Disease eradication</t>
  </si>
  <si>
    <t>PIS3</t>
  </si>
  <si>
    <t>Other veterinary measures</t>
  </si>
  <si>
    <t>PIS4</t>
  </si>
  <si>
    <t>Plant health measures</t>
  </si>
  <si>
    <t>PIS5</t>
  </si>
  <si>
    <t>Measures for most remote regions</t>
  </si>
  <si>
    <t>PIS6</t>
  </si>
  <si>
    <t>Funds for emergency veterinary measures</t>
  </si>
  <si>
    <t>PIS7</t>
  </si>
  <si>
    <t>Phytosanitary interventions</t>
  </si>
  <si>
    <t>PIS8</t>
  </si>
  <si>
    <t>Food and feed security measures</t>
  </si>
  <si>
    <t>PIS9</t>
  </si>
  <si>
    <t>Other food and feed security measures</t>
  </si>
  <si>
    <t>PIS10</t>
  </si>
  <si>
    <t>Completion of earlier veterinary and plant health measures</t>
  </si>
  <si>
    <t>PIS11</t>
  </si>
  <si>
    <t>Measures to control epizootic diseases</t>
  </si>
  <si>
    <t>PIS12</t>
  </si>
  <si>
    <t>Transhumance</t>
  </si>
  <si>
    <t>PIS13</t>
  </si>
  <si>
    <t>Pest control  national expenditures</t>
  </si>
  <si>
    <t>PIS14</t>
  </si>
  <si>
    <t>Disease control  national expenditures</t>
  </si>
  <si>
    <t>PIS15</t>
  </si>
  <si>
    <t>Pest and disease control  national expenditures</t>
  </si>
  <si>
    <t>PIS16</t>
  </si>
  <si>
    <t>Premiums for the slaughter of adult cattle other than cows (mainly UK)</t>
  </si>
  <si>
    <t>PIS17</t>
  </si>
  <si>
    <t>Programme for obligatory slaughter</t>
  </si>
  <si>
    <t>PIS18</t>
  </si>
  <si>
    <t>Exceptional support measures for beef and veal</t>
  </si>
  <si>
    <t>PIS19</t>
  </si>
  <si>
    <t>(Guidance) N. Ireland programme (beef)</t>
  </si>
  <si>
    <t>PIS20</t>
  </si>
  <si>
    <t>Exceptional support measures for pigmeat</t>
  </si>
  <si>
    <t>PIS21</t>
  </si>
  <si>
    <t>National premiums for the slaughter of cattle (disease eradication)</t>
  </si>
  <si>
    <t>PIS22</t>
  </si>
  <si>
    <t>National premiums for the slaughter of sheep (disease eradication)</t>
  </si>
  <si>
    <t>PIS23</t>
  </si>
  <si>
    <t>National premiums for the slaughter of pigs (disease eradication)</t>
  </si>
  <si>
    <t>PIS24</t>
  </si>
  <si>
    <t>National premiums for the slaughter of poultry (disease eradication)</t>
  </si>
  <si>
    <t>PIS25</t>
  </si>
  <si>
    <t>(Guidance) Aid for farm holding management</t>
  </si>
  <si>
    <t>PIS26</t>
  </si>
  <si>
    <t>(Guidance) Aid for farm holding in partnership</t>
  </si>
  <si>
    <t>PIS27</t>
  </si>
  <si>
    <t>(Guidance)  Pilot projects  studies  etc.</t>
  </si>
  <si>
    <t>PIS28</t>
  </si>
  <si>
    <t>(Guidance) Extension (Greece)</t>
  </si>
  <si>
    <t>PIS29</t>
  </si>
  <si>
    <t>(Guidance)  Advisory services (Italy)</t>
  </si>
  <si>
    <t>PIS30</t>
  </si>
  <si>
    <t>Use of farm and forestry advisory services</t>
  </si>
  <si>
    <t>PIS31</t>
  </si>
  <si>
    <t>Technical assistance/extension  national expenditures</t>
  </si>
  <si>
    <t>PIS32</t>
  </si>
  <si>
    <t>Breeding improvements  national expenditures</t>
  </si>
  <si>
    <t>PIS33</t>
  </si>
  <si>
    <t>Seed service  national expenditures</t>
  </si>
  <si>
    <t>PIS34</t>
  </si>
  <si>
    <t>Setting-up of farm relief and farm management services  national expenditures</t>
  </si>
  <si>
    <t>PIS35</t>
  </si>
  <si>
    <t>Land restructuring (reparcelling)  national expenditures</t>
  </si>
  <si>
    <t>PIS36</t>
  </si>
  <si>
    <t>Environmental extension  RDR expenditures</t>
  </si>
  <si>
    <t>PIS37</t>
  </si>
  <si>
    <t>Environmental extension  national expenditures</t>
  </si>
  <si>
    <t>PIS38</t>
  </si>
  <si>
    <t>Other national expenditures for livestock</t>
  </si>
  <si>
    <t>PIS39</t>
  </si>
  <si>
    <t>Other national expenditures for on-farm services</t>
  </si>
  <si>
    <t>PIS40</t>
  </si>
  <si>
    <t>P2. M02 - Advisory services  farm management and farm relief services</t>
  </si>
  <si>
    <t>PIS41</t>
  </si>
  <si>
    <t>P2. M03 - Quality schemes for agricultural products and foodstuffs</t>
  </si>
  <si>
    <t>PIS42</t>
  </si>
  <si>
    <t>P2. M17 - Risk management</t>
  </si>
  <si>
    <t>PIS43</t>
  </si>
  <si>
    <t>P2. M02 - Advisory services  farm management and farm relief services  national payments</t>
  </si>
  <si>
    <t>PIS44</t>
  </si>
  <si>
    <t>P2. M03 - Quality schemes for agricultural products and foodstuffs  national payments</t>
  </si>
  <si>
    <t>PIS45</t>
  </si>
  <si>
    <t>P2. M17 - Risk management  national payments</t>
  </si>
  <si>
    <t>PC</t>
  </si>
  <si>
    <t xml:space="preserve">          C.  Payments based on current A/An/R/I, production required</t>
  </si>
  <si>
    <t>SUM of PCi</t>
  </si>
  <si>
    <t>PC1</t>
  </si>
  <si>
    <t>Production aid for durum wheat</t>
  </si>
  <si>
    <t>PC2</t>
  </si>
  <si>
    <t>Supplementary aid for durum wheat</t>
  </si>
  <si>
    <t>PC3</t>
  </si>
  <si>
    <t>Aid to durum wheat</t>
  </si>
  <si>
    <t>PC4</t>
  </si>
  <si>
    <t>Quality premium for durum wheat</t>
  </si>
  <si>
    <t>PC5</t>
  </si>
  <si>
    <t>Per hectare payment for maize</t>
  </si>
  <si>
    <t>PC6</t>
  </si>
  <si>
    <t>Payments for rice</t>
  </si>
  <si>
    <t>PC7</t>
  </si>
  <si>
    <t>POSEI- area payments for rice</t>
  </si>
  <si>
    <t>PC8</t>
  </si>
  <si>
    <t>Other measures for rice</t>
  </si>
  <si>
    <t>PC9</t>
  </si>
  <si>
    <t>Area payments for common wheat (incl. top-ups)  national expenditures</t>
  </si>
  <si>
    <t>PC10</t>
  </si>
  <si>
    <t>Area payments for durum wheat (incl. top-ups)  national expenditures</t>
  </si>
  <si>
    <t>PC11</t>
  </si>
  <si>
    <t>Area payments for rapeseed (incl. top-ups)  national expenditures</t>
  </si>
  <si>
    <t>PC12</t>
  </si>
  <si>
    <t>Payments for nitrate reduction  Maize</t>
  </si>
  <si>
    <t>PC13</t>
  </si>
  <si>
    <t>Payments for nitrate reduction  Sugar  RDR expenditures</t>
  </si>
  <si>
    <t>PC14</t>
  </si>
  <si>
    <t>Payments for nitrate reduction  other commodities  RDR expenditures</t>
  </si>
  <si>
    <t>PC15</t>
  </si>
  <si>
    <t>Payments for nitrate reduction  Maize  national expenditures</t>
  </si>
  <si>
    <t>PC16</t>
  </si>
  <si>
    <t>Payments for nitrate reduction  Sugar  national expenditures</t>
  </si>
  <si>
    <t>PC17</t>
  </si>
  <si>
    <t>Payments for nitrate reduction  other commodities  national expenditures</t>
  </si>
  <si>
    <t>PC18</t>
  </si>
  <si>
    <t>Production aid for lupins</t>
  </si>
  <si>
    <t>PC19</t>
  </si>
  <si>
    <t>Per hectare payments for non-textile flax seed  other</t>
  </si>
  <si>
    <t>PC20</t>
  </si>
  <si>
    <t>Payments for hops</t>
  </si>
  <si>
    <t>PC21</t>
  </si>
  <si>
    <t>Payments for hops (incl. top-up and restructuring)  national expenditures</t>
  </si>
  <si>
    <t>PC22</t>
  </si>
  <si>
    <t>Payments for the sugar industry in most remote regions</t>
  </si>
  <si>
    <t>PC23</t>
  </si>
  <si>
    <t>Area payments for sugar (incl. top-ups)  national expenditures</t>
  </si>
  <si>
    <t>PC24</t>
  </si>
  <si>
    <t>Area payments for sugar</t>
  </si>
  <si>
    <t>PC25</t>
  </si>
  <si>
    <t>Payments for potatoes</t>
  </si>
  <si>
    <t>PC26</t>
  </si>
  <si>
    <t>Area payments for potatoes (incl. top-up)  national expenditures</t>
  </si>
  <si>
    <t>PC27</t>
  </si>
  <si>
    <t>Vineyard restructuring</t>
  </si>
  <si>
    <t>PC28</t>
  </si>
  <si>
    <t>(Guidance) Conversion of vineyards (Charentes)</t>
  </si>
  <si>
    <t>PC29</t>
  </si>
  <si>
    <t>(Guidance) Premimum for the conversion of vineyards</t>
  </si>
  <si>
    <t>PC30</t>
  </si>
  <si>
    <t>(Guidance) Vineyard restructuring</t>
  </si>
  <si>
    <t>PC31</t>
  </si>
  <si>
    <t>Payments for wine in most remote regions</t>
  </si>
  <si>
    <t>PC32</t>
  </si>
  <si>
    <t>Per hectare payments for raisins</t>
  </si>
  <si>
    <t>PC33</t>
  </si>
  <si>
    <t>Area payments for wine  national expenditures</t>
  </si>
  <si>
    <t>PC34</t>
  </si>
  <si>
    <t>Payments for integrated production of wine  RDR expenditures</t>
  </si>
  <si>
    <t>PC35</t>
  </si>
  <si>
    <t>Payments for integrated production of wine  national expenditures</t>
  </si>
  <si>
    <t>PC36</t>
  </si>
  <si>
    <t>Vineyard improvement/restructuring  national expenditures</t>
  </si>
  <si>
    <t>PC37</t>
  </si>
  <si>
    <t>Payments for olives in the smaller Aegean islands</t>
  </si>
  <si>
    <t>PC38</t>
  </si>
  <si>
    <t>(Guidance) Frost olive groves</t>
  </si>
  <si>
    <t>PC39</t>
  </si>
  <si>
    <t>Payment per ha of olive groves  EU expenditures</t>
  </si>
  <si>
    <t>PC40</t>
  </si>
  <si>
    <t>Payment per ha of olive groves  national expenditures</t>
  </si>
  <si>
    <t>PC41</t>
  </si>
  <si>
    <t>Area payment for nuts</t>
  </si>
  <si>
    <t>PC42</t>
  </si>
  <si>
    <t>Area payment for nuts  national expenditures</t>
  </si>
  <si>
    <t>PC43</t>
  </si>
  <si>
    <t>Payment per ha of cotton</t>
  </si>
  <si>
    <t>PC44</t>
  </si>
  <si>
    <t>Suckler cow premiums before 1992</t>
  </si>
  <si>
    <t>PC45</t>
  </si>
  <si>
    <t>Suckler cow premiums from 1992</t>
  </si>
  <si>
    <t>PC46</t>
  </si>
  <si>
    <t>Suckler cow premium in most remote regions</t>
  </si>
  <si>
    <t>PC47</t>
  </si>
  <si>
    <t>Special beef/cow premiums before 1992</t>
  </si>
  <si>
    <t>PC48</t>
  </si>
  <si>
    <t>Special beef/cow premiums from 1992</t>
  </si>
  <si>
    <t>PC49</t>
  </si>
  <si>
    <t>Beef payment in LFA  Art. 68</t>
  </si>
  <si>
    <t>PC50</t>
  </si>
  <si>
    <t>Beef payment in most remote regions</t>
  </si>
  <si>
    <t>PC51</t>
  </si>
  <si>
    <t>Deseasonnalisation premium</t>
  </si>
  <si>
    <t>PC52</t>
  </si>
  <si>
    <t>Extensification cow premium</t>
  </si>
  <si>
    <t>PC53</t>
  </si>
  <si>
    <t>Additional payments for suckler cows</t>
  </si>
  <si>
    <t>PC54</t>
  </si>
  <si>
    <t>Premiums for fattening young male calves (Calf processing scheme)</t>
  </si>
  <si>
    <t>PC55</t>
  </si>
  <si>
    <t>Slaughter premium</t>
  </si>
  <si>
    <t>PC56</t>
  </si>
  <si>
    <t>Slaughter premia in remote regions</t>
  </si>
  <si>
    <t>PC57</t>
  </si>
  <si>
    <t>Calf premiums</t>
  </si>
  <si>
    <t>PC58</t>
  </si>
  <si>
    <t>Early slaughter of calves (Early marketing premium)</t>
  </si>
  <si>
    <t>PC59</t>
  </si>
  <si>
    <t>(Guidance) Beef premium</t>
  </si>
  <si>
    <t>PC60</t>
  </si>
  <si>
    <t>Ewe and goat premiums before 1992</t>
  </si>
  <si>
    <t>PC61</t>
  </si>
  <si>
    <t>Ewe and goat premiums from 1992</t>
  </si>
  <si>
    <t>PC62</t>
  </si>
  <si>
    <t>Additional payments in the sheep sector</t>
  </si>
  <si>
    <t>PC63</t>
  </si>
  <si>
    <t>Fixed premium for ewe and goat in LFAs before 1992</t>
  </si>
  <si>
    <t>PC64</t>
  </si>
  <si>
    <t>Fixed premium for ewe and goat in LFAs from 1992</t>
  </si>
  <si>
    <t>PC65</t>
  </si>
  <si>
    <t>Slaughter premiums for sheepmeat</t>
  </si>
  <si>
    <t>PC66</t>
  </si>
  <si>
    <t>Grass premium-sheep</t>
  </si>
  <si>
    <t>PC67</t>
  </si>
  <si>
    <t>Grass premium-dairy</t>
  </si>
  <si>
    <t>PC68</t>
  </si>
  <si>
    <t>Dairy cow premium  art. 68</t>
  </si>
  <si>
    <t>PC69</t>
  </si>
  <si>
    <t>Dairy cow premium in LFA  art. 68</t>
  </si>
  <si>
    <t>PC70</t>
  </si>
  <si>
    <t>Dairy cow premium (NMS)  national expenditures</t>
  </si>
  <si>
    <t>PC71</t>
  </si>
  <si>
    <t>Suckler cow premiums (incl. top-ups) no limits  national expenditures</t>
  </si>
  <si>
    <t>PC72</t>
  </si>
  <si>
    <t>Suckler cow premiums (limits)  national expenditures</t>
  </si>
  <si>
    <t>PC73</t>
  </si>
  <si>
    <t>Special beef premiums (incl. top-ups)  national expenditures</t>
  </si>
  <si>
    <t>PC74</t>
  </si>
  <si>
    <t>Beef extensification premium  national expenditures</t>
  </si>
  <si>
    <t>PC75</t>
  </si>
  <si>
    <t>Beef and calves slaughter premium  national expenditures</t>
  </si>
  <si>
    <t>PC76</t>
  </si>
  <si>
    <t>Cattle premiums in LFAs  national expenditures</t>
  </si>
  <si>
    <t>PC77</t>
  </si>
  <si>
    <t>Calf-birth Premium  national expenditures</t>
  </si>
  <si>
    <t>PC78</t>
  </si>
  <si>
    <t>Ewe and goat premiums (incl. top-ups)  national expenditures</t>
  </si>
  <si>
    <t>PC79</t>
  </si>
  <si>
    <t>Ewe and goat premiums in LFAs  national expenditures</t>
  </si>
  <si>
    <t>PC80</t>
  </si>
  <si>
    <t>Slaughter premiums for sheepmeat  national expenditures</t>
  </si>
  <si>
    <t>PC81</t>
  </si>
  <si>
    <t>Pig premium (including top-up  and exceptional circumstances)  national expenditures</t>
  </si>
  <si>
    <t>PC82</t>
  </si>
  <si>
    <t>Pig premium  Art. 68</t>
  </si>
  <si>
    <t>PC83</t>
  </si>
  <si>
    <t>Poultry premium (incl. exceptional assistance)  national expenditures</t>
  </si>
  <si>
    <t>PC84</t>
  </si>
  <si>
    <t>Payments for eggs (per laying hen)  national expenditures</t>
  </si>
  <si>
    <t>PC85</t>
  </si>
  <si>
    <t>Other national payments for single crops  national expenditures</t>
  </si>
  <si>
    <t>PC86</t>
  </si>
  <si>
    <t>Other national payments for single livestock  national expenditures</t>
  </si>
  <si>
    <t>PC87</t>
  </si>
  <si>
    <t>Per hectare payment to all crops</t>
  </si>
  <si>
    <t>COP</t>
  </si>
  <si>
    <t>GCT11</t>
  </si>
  <si>
    <t>PC88</t>
  </si>
  <si>
    <t>POSEI- area payments for COP</t>
  </si>
  <si>
    <t>PC89</t>
  </si>
  <si>
    <t>Per hectare payment for cereals</t>
  </si>
  <si>
    <t>Grains</t>
  </si>
  <si>
    <t>GCT3</t>
  </si>
  <si>
    <t>PC90</t>
  </si>
  <si>
    <t>Grass silage payments after 2000</t>
  </si>
  <si>
    <t>PC91</t>
  </si>
  <si>
    <t>Payments for growing traditional cereal</t>
  </si>
  <si>
    <t>PC92</t>
  </si>
  <si>
    <t>Other measures for cereals</t>
  </si>
  <si>
    <t>PC93</t>
  </si>
  <si>
    <t>Area payments for arable crops (incl. top-ups)  national expenditures</t>
  </si>
  <si>
    <t>PC94</t>
  </si>
  <si>
    <t>Area payments for cereals (top-ups)  national expenditures</t>
  </si>
  <si>
    <t>PC95</t>
  </si>
  <si>
    <t>Area payments for cereals after 1992 (with set-aside)  national expenditures</t>
  </si>
  <si>
    <t>PC96</t>
  </si>
  <si>
    <t>Area payments for cereals until 1992  national expenditures</t>
  </si>
  <si>
    <t>PC97</t>
  </si>
  <si>
    <t>Set aside related to per hectare aid  national expenditures</t>
  </si>
  <si>
    <t>PC98</t>
  </si>
  <si>
    <t>Payments for seed production  national expenditures</t>
  </si>
  <si>
    <t>PC99</t>
  </si>
  <si>
    <t>Payments for seed production  Art. 68</t>
  </si>
  <si>
    <t>PC100</t>
  </si>
  <si>
    <t>Per hectare payments for oilseeds</t>
  </si>
  <si>
    <t>Oilseeds</t>
  </si>
  <si>
    <t>GCT4</t>
  </si>
  <si>
    <t>PC101</t>
  </si>
  <si>
    <t>Per hectare payments for peas  beans and lupins</t>
  </si>
  <si>
    <t>Protein crops</t>
  </si>
  <si>
    <t>GCT10</t>
  </si>
  <si>
    <t>PC102</t>
  </si>
  <si>
    <t>Payment for protein crops</t>
  </si>
  <si>
    <t>PC103</t>
  </si>
  <si>
    <t>Area payments for protein crops (incl. top-ups)  national expenditures</t>
  </si>
  <si>
    <t>PC104</t>
  </si>
  <si>
    <t>Regional payment for crops (drying aid)</t>
  </si>
  <si>
    <t>PC105</t>
  </si>
  <si>
    <t>Payment for energy crops</t>
  </si>
  <si>
    <t>PC106</t>
  </si>
  <si>
    <t>Area aid - energy crops  national expenditures</t>
  </si>
  <si>
    <t>PC107</t>
  </si>
  <si>
    <t>Set aside related to per hectare aid</t>
  </si>
  <si>
    <t>PC108</t>
  </si>
  <si>
    <t>Temporary set-aside</t>
  </si>
  <si>
    <t>PC109</t>
  </si>
  <si>
    <t>Five-year set-aside</t>
  </si>
  <si>
    <t>PC110</t>
  </si>
  <si>
    <t>Measures to improve fruits and vegetable production</t>
  </si>
  <si>
    <t>PC111</t>
  </si>
  <si>
    <t>Transitional fruit and veg payment-tomatoes</t>
  </si>
  <si>
    <t>PC112</t>
  </si>
  <si>
    <t>Transitional fruit and veg payment- other products than tomatoes</t>
  </si>
  <si>
    <t>PC113</t>
  </si>
  <si>
    <t>Transitional soft fruit payment</t>
  </si>
  <si>
    <t>PC114</t>
  </si>
  <si>
    <t>Payments to fruits and vegetables in remote regions</t>
  </si>
  <si>
    <t>PC115</t>
  </si>
  <si>
    <t>Payments to floriculture</t>
  </si>
  <si>
    <t>PC116</t>
  </si>
  <si>
    <t>(Guidance) Set aside</t>
  </si>
  <si>
    <t>PC117</t>
  </si>
  <si>
    <t>(Guidance) Extensification</t>
  </si>
  <si>
    <t>PC118</t>
  </si>
  <si>
    <t>(Guidance) Programme D.O.M.</t>
  </si>
  <si>
    <t>PC119</t>
  </si>
  <si>
    <t>Compensatory allowances/less-favoured area payments for livestock (often before 2000)  guidance</t>
  </si>
  <si>
    <t>PC120</t>
  </si>
  <si>
    <t>Less-favoured area payments without limits  payments per head  national expenditures</t>
  </si>
  <si>
    <t>PC121</t>
  </si>
  <si>
    <t>Less-favoured area  payments without limits  payments per ha  national expenditures</t>
  </si>
  <si>
    <t>PC122</t>
  </si>
  <si>
    <t>Less-favoured area  payments  payments per ha of extensive grassland  EU expenditures</t>
  </si>
  <si>
    <t>PC123</t>
  </si>
  <si>
    <t>Less-favoured area  payments  payments per ha of extensive grassland  National expenditures</t>
  </si>
  <si>
    <t>PC124</t>
  </si>
  <si>
    <t>Green set-aside/fallows  RDR expenditures</t>
  </si>
  <si>
    <t>PC125</t>
  </si>
  <si>
    <t>Green set-aside/fallows  national expenditures</t>
  </si>
  <si>
    <t>PC126</t>
  </si>
  <si>
    <t>Orchard improvement  national expenditures</t>
  </si>
  <si>
    <t>PC127</t>
  </si>
  <si>
    <t>Payments for fruits and vegetables (integrated production system)  national expenditures</t>
  </si>
  <si>
    <t>PC128</t>
  </si>
  <si>
    <t>Extensive management of grassland  RDR expenditures</t>
  </si>
  <si>
    <t>PC129</t>
  </si>
  <si>
    <t>Extensive management of grassland  Guidance expenditures</t>
  </si>
  <si>
    <t>PC130</t>
  </si>
  <si>
    <t>Extensive management of grassland  national expenditures</t>
  </si>
  <si>
    <t>PC131</t>
  </si>
  <si>
    <t>Extensive management of grassland  Article 68</t>
  </si>
  <si>
    <t>PC132</t>
  </si>
  <si>
    <t>Restoration of permanent pastures  RDR expenditures</t>
  </si>
  <si>
    <t>PC133</t>
  </si>
  <si>
    <t>Restoration of permanent pastures  national expenditures</t>
  </si>
  <si>
    <t>PC134</t>
  </si>
  <si>
    <t>Conversion of arable land into pastures  RDR expenditures</t>
  </si>
  <si>
    <t>PC135</t>
  </si>
  <si>
    <t>Conversion of arable land into pastures  national expenditures</t>
  </si>
  <si>
    <t>PC136</t>
  </si>
  <si>
    <t>Payments to organic crop farming  RDR expenditures</t>
  </si>
  <si>
    <t>PC137</t>
  </si>
  <si>
    <t>Payments to organic crop farming  national expenditures</t>
  </si>
  <si>
    <t>PC138</t>
  </si>
  <si>
    <t>Extensive management of arable land  RDR expenditures</t>
  </si>
  <si>
    <t>PC139</t>
  </si>
  <si>
    <t>Extensive management of arable land  national expenditures</t>
  </si>
  <si>
    <t>PC140</t>
  </si>
  <si>
    <t>Winter cover on arable land  RDR expenditures</t>
  </si>
  <si>
    <t>All arable crops</t>
  </si>
  <si>
    <t>GCT2</t>
  </si>
  <si>
    <t>PC141</t>
  </si>
  <si>
    <t>Winter cover on arable land  national expenditures</t>
  </si>
  <si>
    <t>PC142</t>
  </si>
  <si>
    <t>Winter cover on arable land  Article 68</t>
  </si>
  <si>
    <t>PC143</t>
  </si>
  <si>
    <t>Crop rotation  RDR expenditures</t>
  </si>
  <si>
    <t>PC144</t>
  </si>
  <si>
    <t>Crop rotation  national expenditures</t>
  </si>
  <si>
    <t>PC145</t>
  </si>
  <si>
    <t>Crop rotation  Art. 68</t>
  </si>
  <si>
    <t>PC146</t>
  </si>
  <si>
    <t>Sustainable animal breeding  RDR expenditures</t>
  </si>
  <si>
    <t>PC147</t>
  </si>
  <si>
    <t>Sustainable animal breeding  national expenditures</t>
  </si>
  <si>
    <t>PC148</t>
  </si>
  <si>
    <t>Animal welfare payments  article 68</t>
  </si>
  <si>
    <t>PC149</t>
  </si>
  <si>
    <t>Animal welfare payments  RDR</t>
  </si>
  <si>
    <t>PC150</t>
  </si>
  <si>
    <t>Animal welfare payments  national expenditures</t>
  </si>
  <si>
    <t>PC151</t>
  </si>
  <si>
    <t>Other livestock payments</t>
  </si>
  <si>
    <t>PC152</t>
  </si>
  <si>
    <t>Other agri-environmental payments to groups  RDR expenditures</t>
  </si>
  <si>
    <t>PC153</t>
  </si>
  <si>
    <t>Other agri-environmental payments to groups  national expenditures</t>
  </si>
  <si>
    <t>PC154</t>
  </si>
  <si>
    <t>Direct aids for specific types of farming and quality production. Art. 68</t>
  </si>
  <si>
    <t>PC155</t>
  </si>
  <si>
    <t>Disaster payments per ha of crop commodity groups  national expenditures</t>
  </si>
  <si>
    <t>PC156</t>
  </si>
  <si>
    <t>Disaster payments per head of livestock commodity groups</t>
  </si>
  <si>
    <t>PC157</t>
  </si>
  <si>
    <t>Disaster payments - national  based on losses in crop receipts  national expenditures</t>
  </si>
  <si>
    <t>PC158</t>
  </si>
  <si>
    <t>Disaster payments - national  based on losses in livestock receipts  national expenditures</t>
  </si>
  <si>
    <t>PC159</t>
  </si>
  <si>
    <t>Compensation for emergency veterinary measures  national expenditures</t>
  </si>
  <si>
    <t>PC160</t>
  </si>
  <si>
    <t>Biomass production  RDR expenditures</t>
  </si>
  <si>
    <t>PC161</t>
  </si>
  <si>
    <t>Biomass production  national expenditures</t>
  </si>
  <si>
    <t>PC162</t>
  </si>
  <si>
    <t>Biomass production  Art. 68</t>
  </si>
  <si>
    <t>PC163</t>
  </si>
  <si>
    <t>Payments for ruminants (top-up from 2005)  national expenditures</t>
  </si>
  <si>
    <t>PC164</t>
  </si>
  <si>
    <t>Beef &amp; sheep development programmes under Art  68</t>
  </si>
  <si>
    <t>PC165</t>
  </si>
  <si>
    <t>Premium for keeping farm animals  national expenditures</t>
  </si>
  <si>
    <t>PC166</t>
  </si>
  <si>
    <t>Northern aid in Finland  area payments for arable crops</t>
  </si>
  <si>
    <t>PC167</t>
  </si>
  <si>
    <t>Northern and southern aid in Finland  aid/unit of livestock</t>
  </si>
  <si>
    <t>PC168</t>
  </si>
  <si>
    <t>Other national aid/supplement to LFA in Finland</t>
  </si>
  <si>
    <t>PC169</t>
  </si>
  <si>
    <t>National aid for crop production/supplement to AE in Finland</t>
  </si>
  <si>
    <t>PC170</t>
  </si>
  <si>
    <t>National support to Northern Sweden</t>
  </si>
  <si>
    <t>PC171</t>
  </si>
  <si>
    <t>Other national crop payments</t>
  </si>
  <si>
    <t>PC172</t>
  </si>
  <si>
    <t>Other national livestock payments</t>
  </si>
  <si>
    <t>PC173</t>
  </si>
  <si>
    <t>Less-favoured area payments from 2000  RDR expenditures</t>
  </si>
  <si>
    <t>PC174</t>
  </si>
  <si>
    <t>(Guidance) Compensatory allowances/less-favoured area payments after 2000</t>
  </si>
  <si>
    <t>PC175</t>
  </si>
  <si>
    <t>Compensatory allowances/less-favoured area payments from 2000  national expenditures</t>
  </si>
  <si>
    <t>PC176</t>
  </si>
  <si>
    <t>Additional aid (modulation floor)</t>
  </si>
  <si>
    <t>PC177</t>
  </si>
  <si>
    <t>Transitional aid in Finland (1995-1999)  national expenditures</t>
  </si>
  <si>
    <t>PC178</t>
  </si>
  <si>
    <t>Disaster payments per ha to all commodities  national expenditures</t>
  </si>
  <si>
    <t>PC179</t>
  </si>
  <si>
    <t>Disaster payments based on losses in receipts of all commodities</t>
  </si>
  <si>
    <t>PC180</t>
  </si>
  <si>
    <t>Extensive management of all land  RDR expenditures</t>
  </si>
  <si>
    <t>PC181</t>
  </si>
  <si>
    <t>Extensive management of all land  national expenditures</t>
  </si>
  <si>
    <t>PC182</t>
  </si>
  <si>
    <t>Organic farming  RDR expenditures includes CAP 2014-20 M11)</t>
  </si>
  <si>
    <t>PC183</t>
  </si>
  <si>
    <t>Organic farming  national expenditures</t>
  </si>
  <si>
    <t>PC184</t>
  </si>
  <si>
    <t>Organic farming  Article 68</t>
  </si>
  <si>
    <t>PC185</t>
  </si>
  <si>
    <t>Maintenance of protected/environmentally sensitive areas  RDR expenditures</t>
  </si>
  <si>
    <t>PC186</t>
  </si>
  <si>
    <t>Maintenance of protected/environmentally sensitive areas  national expenditures</t>
  </si>
  <si>
    <t>PC187</t>
  </si>
  <si>
    <t>Maintenance of protected/environmentally sensitive areas  article 68</t>
  </si>
  <si>
    <t>PC188</t>
  </si>
  <si>
    <t>Environmentally friendly production  RDR expenditures</t>
  </si>
  <si>
    <t>PC189</t>
  </si>
  <si>
    <t>Environmentally friendly production  national expenditures</t>
  </si>
  <si>
    <t>PC190</t>
  </si>
  <si>
    <t>Environmentally friendly production  Article 68</t>
  </si>
  <si>
    <t>PC191</t>
  </si>
  <si>
    <t>Integrated farming  RDR expenditures</t>
  </si>
  <si>
    <t>PC192</t>
  </si>
  <si>
    <t>Integrated farming  national expenditures</t>
  </si>
  <si>
    <t>PC193</t>
  </si>
  <si>
    <t>Other agri-environmental payments to all land  RDR expenditures</t>
  </si>
  <si>
    <t>PC194</t>
  </si>
  <si>
    <t>Other agri-environmental payments to all land  national expenditures</t>
  </si>
  <si>
    <t>PC195</t>
  </si>
  <si>
    <t>Payments based on farm income level  national expenditures</t>
  </si>
  <si>
    <t>PC196</t>
  </si>
  <si>
    <t>Meeting standards based on Community legislation</t>
  </si>
  <si>
    <t>PC197</t>
  </si>
  <si>
    <t>Meeting standards based on Community legislation  national expenditures</t>
  </si>
  <si>
    <t>PC198</t>
  </si>
  <si>
    <t>Participation of farmers in food quality schemes</t>
  </si>
  <si>
    <t>PC199</t>
  </si>
  <si>
    <t>Participation of farmers in food quality schemes  national expenditures</t>
  </si>
  <si>
    <t>PC200</t>
  </si>
  <si>
    <t>Holdings undergoing restructuring due to a reform of</t>
  </si>
  <si>
    <t>PC201</t>
  </si>
  <si>
    <t>Other national payments to all commodities</t>
  </si>
  <si>
    <t>PC202</t>
  </si>
  <si>
    <t>Green harvesting (wine)</t>
  </si>
  <si>
    <t>PC203</t>
  </si>
  <si>
    <t>Voluntary Coupled Support [RS]</t>
  </si>
  <si>
    <t>PC204</t>
  </si>
  <si>
    <t>Voluntary Coupled Support [Mk and Milk products]</t>
  </si>
  <si>
    <t>PC205</t>
  </si>
  <si>
    <t>Voluntary Coupled Support [SH and goats]</t>
  </si>
  <si>
    <t>PC206</t>
  </si>
  <si>
    <t>Voluntary Coupled Support [Beef and Veal]</t>
  </si>
  <si>
    <t>PC207</t>
  </si>
  <si>
    <t>Voluntary Coupled Support [XE]</t>
  </si>
  <si>
    <t>PC208</t>
  </si>
  <si>
    <t>Voluntary Coupled Support [Protein Crops]</t>
  </si>
  <si>
    <t>PC209</t>
  </si>
  <si>
    <t>Voluntary Coupled Support [F&amp;V]</t>
  </si>
  <si>
    <t>PC210</t>
  </si>
  <si>
    <t>P2. M10 - Agri-environment-climate - area based</t>
  </si>
  <si>
    <t>PC211</t>
  </si>
  <si>
    <t>P2. M10 - Agri-environment-climate - based on animal numbers</t>
  </si>
  <si>
    <t>PC212</t>
  </si>
  <si>
    <t>P2. M12 - Natura 2000 and Water Framework Directive payments</t>
  </si>
  <si>
    <t>PC213</t>
  </si>
  <si>
    <t>P2. M13 - Payments to areas facing natural or other specific constraints</t>
  </si>
  <si>
    <t>PC214</t>
  </si>
  <si>
    <t>P2. M17.2 &amp;M17.3 payment to mutual funds to compensate farmers losses</t>
  </si>
  <si>
    <t>PC215</t>
  </si>
  <si>
    <t>P2. M10 - Agri-environment-climate - area based  national payments</t>
  </si>
  <si>
    <t>PC216</t>
  </si>
  <si>
    <t>P2. M10 - Agri-environment-climate - based on animal numbers  national payments</t>
  </si>
  <si>
    <t>PC217</t>
  </si>
  <si>
    <t>P2. M12 - Natura 2000 and Water Framework Directive payments  national payments</t>
  </si>
  <si>
    <t>PC218</t>
  </si>
  <si>
    <t>P2. M13 - Payments to areas facing natural or other specific constraints  national payments</t>
  </si>
  <si>
    <t>PHR</t>
  </si>
  <si>
    <t xml:space="preserve">          D.  Payments based on non-current A/An/R/I, production required</t>
  </si>
  <si>
    <t>SUM of PHRi</t>
  </si>
  <si>
    <t>PHR1</t>
  </si>
  <si>
    <t>National expenditures in D</t>
  </si>
  <si>
    <t>PHR2</t>
  </si>
  <si>
    <t>Semi-subsistence farms  EU expenditures</t>
  </si>
  <si>
    <t>PHNR</t>
  </si>
  <si>
    <t xml:space="preserve">          E.  Payments based on non-current A/An/R/I, production not required</t>
  </si>
  <si>
    <t>SUM of PHNRi</t>
  </si>
  <si>
    <t>PHNR1</t>
  </si>
  <si>
    <t>Single payment scheme (historical+constraint)</t>
  </si>
  <si>
    <t>OT</t>
  </si>
  <si>
    <t>PHNR2</t>
  </si>
  <si>
    <t>Single payment scheme (historical without constraint)</t>
  </si>
  <si>
    <t>PHNR3</t>
  </si>
  <si>
    <t>Single payment scheme (regional)</t>
  </si>
  <si>
    <t>PHNR4</t>
  </si>
  <si>
    <t>SAPS (NMS)</t>
  </si>
  <si>
    <t>PHNR5</t>
  </si>
  <si>
    <t>Separate payments for sugar in NMS</t>
  </si>
  <si>
    <t>PHNR6</t>
  </si>
  <si>
    <t>Separate payments for fruits and vegetables</t>
  </si>
  <si>
    <t>PHNR7</t>
  </si>
  <si>
    <t>CNDP-RDR</t>
  </si>
  <si>
    <t>PHNR8</t>
  </si>
  <si>
    <t>Article 68 based on historical criteria</t>
  </si>
  <si>
    <t>PHNR9</t>
  </si>
  <si>
    <t>National expenditures in E</t>
  </si>
  <si>
    <t>PHNR10</t>
  </si>
  <si>
    <t>Redistributive payment</t>
  </si>
  <si>
    <t>PHNR11</t>
  </si>
  <si>
    <t>Basic Payment scheme (BPS)</t>
  </si>
  <si>
    <t>PHNR12</t>
  </si>
  <si>
    <t>Payments for agricultural pracitces beneficial for the climate and the environment - greening</t>
  </si>
  <si>
    <t>PHNR13</t>
  </si>
  <si>
    <t>Payments for farmers in areas with natural constraints</t>
  </si>
  <si>
    <t>PHNR14</t>
  </si>
  <si>
    <t>Payments for young farmers</t>
  </si>
  <si>
    <t>PHNR15</t>
  </si>
  <si>
    <t>Small farmers scheme</t>
  </si>
  <si>
    <t>PN</t>
  </si>
  <si>
    <t xml:space="preserve">          F.  Payments based on non-commodity criteria</t>
  </si>
  <si>
    <t>F.1+F.2+F.3</t>
  </si>
  <si>
    <t>PNLT</t>
  </si>
  <si>
    <t xml:space="preserve">                F1.  long-term resource retirement</t>
  </si>
  <si>
    <t>SUM of PNLT</t>
  </si>
  <si>
    <t>PNLT1</t>
  </si>
  <si>
    <t>Permanent abandonment premiums in respect of areas under vine</t>
  </si>
  <si>
    <t>PNLT2</t>
  </si>
  <si>
    <t>Grubbing-up scheme (wine reform 2007)</t>
  </si>
  <si>
    <t>PNLT3</t>
  </si>
  <si>
    <t>(Guidance) Abandonment areas under vines</t>
  </si>
  <si>
    <t>PNLT4</t>
  </si>
  <si>
    <t>(Guidance) Premium for abandonment of area under vines (Prime cessation viticulture)</t>
  </si>
  <si>
    <t>PNLT5</t>
  </si>
  <si>
    <t>(Guidance) Abandonment of vine growing and wine making (Abandon vitivinicole)</t>
  </si>
  <si>
    <t>PNLT6</t>
  </si>
  <si>
    <t>Permanent abandonment of areas under vines  national expenditures</t>
  </si>
  <si>
    <t>PNLT7</t>
  </si>
  <si>
    <t>Permanent abandonment of olive trees and orchards  national expenditures</t>
  </si>
  <si>
    <t>PNLT8</t>
  </si>
  <si>
    <t>Buying back of sugar quota</t>
  </si>
  <si>
    <t>PNLT9</t>
  </si>
  <si>
    <t>Premium for definite abandonment or reduction of milk production</t>
  </si>
  <si>
    <t>PNLT10</t>
  </si>
  <si>
    <t>Premium for cessation of milk production</t>
  </si>
  <si>
    <t>PNLT11</t>
  </si>
  <si>
    <t>Premium for definite cessation or reduction of milk production</t>
  </si>
  <si>
    <t>PNLT12</t>
  </si>
  <si>
    <t>Other measures (milk  Portugal)</t>
  </si>
  <si>
    <t>PNLT13</t>
  </si>
  <si>
    <t>Premium for definite abandonment or reduction of milk production  national expenditures</t>
  </si>
  <si>
    <t>PNLT14</t>
  </si>
  <si>
    <t>Buyout pig farmers  national expenditures</t>
  </si>
  <si>
    <t>PNLT15</t>
  </si>
  <si>
    <t>Buyout livestock farmers  national expenditures</t>
  </si>
  <si>
    <t>PNLT16</t>
  </si>
  <si>
    <t>Long-term set-aside  national expenditures</t>
  </si>
  <si>
    <t>PNLT17</t>
  </si>
  <si>
    <t>Afforestation  RDR expenditures</t>
  </si>
  <si>
    <t>PNLT18</t>
  </si>
  <si>
    <t>(Guidance) Forestry</t>
  </si>
  <si>
    <t>PNLT19</t>
  </si>
  <si>
    <t>(Guidance) Mediterranean forestry programme (Programmes forêts méditerranéennes)</t>
  </si>
  <si>
    <t>PNLT20</t>
  </si>
  <si>
    <t>Afforestation  national expenditures</t>
  </si>
  <si>
    <t>PNLT21</t>
  </si>
  <si>
    <t>Other national expenditures for long term resource retirement</t>
  </si>
  <si>
    <t>PNSO</t>
  </si>
  <si>
    <t xml:space="preserve">                F2.  a specific non-commodity output</t>
  </si>
  <si>
    <t>SUM of PNSO</t>
  </si>
  <si>
    <t>PNSO1</t>
  </si>
  <si>
    <t>Preservation of biodiversity  RDR expenditures</t>
  </si>
  <si>
    <t>PNSO2</t>
  </si>
  <si>
    <t>Preservation of biodiversity  national expenditures</t>
  </si>
  <si>
    <t>PNSO3</t>
  </si>
  <si>
    <t>Preservation of local breeds  article 68</t>
  </si>
  <si>
    <t>PNSO4</t>
  </si>
  <si>
    <t>PNSO5</t>
  </si>
  <si>
    <t>PNSO6</t>
  </si>
  <si>
    <t>Landscape payments  RDR expenditures</t>
  </si>
  <si>
    <t>PNSO7</t>
  </si>
  <si>
    <t>Landscape payments  national expenditures</t>
  </si>
  <si>
    <t>PNSO8</t>
  </si>
  <si>
    <t>Conversion of ag land to wetlands and ponds  RDR expenditures</t>
  </si>
  <si>
    <t>PNSO9</t>
  </si>
  <si>
    <t>Conversion of ag land to wetlands and ponds  national expenditures</t>
  </si>
  <si>
    <t>PNSO10</t>
  </si>
  <si>
    <t>Amenities (Terraces  stone walls  hedges  shelter belts  buffer strips  etc.)  RDR expenditures</t>
  </si>
  <si>
    <t>PNSO11</t>
  </si>
  <si>
    <t>Amenities (Terraces  stone walls  hedges  shelter belts  buffer strips  etc.)  national expenditures</t>
  </si>
  <si>
    <t>PNOP</t>
  </si>
  <si>
    <t xml:space="preserve">                F3.  other non-commodity criteria</t>
  </si>
  <si>
    <t>SUM of PNOPi</t>
  </si>
  <si>
    <t>PNOP1</t>
  </si>
  <si>
    <t>LFA  EU expenditures</t>
  </si>
  <si>
    <t>PNOP2</t>
  </si>
  <si>
    <t>LFA  national expenditures</t>
  </si>
  <si>
    <t>PM</t>
  </si>
  <si>
    <t xml:space="preserve">          G.  Miscellaneous payments</t>
  </si>
  <si>
    <t>SUM of PMi</t>
  </si>
  <si>
    <t>PM1</t>
  </si>
  <si>
    <t>(Guidance) N. Ireland projects in the cereal sector</t>
  </si>
  <si>
    <t>PM2</t>
  </si>
  <si>
    <t>Income aid</t>
  </si>
  <si>
    <t>PM3</t>
  </si>
  <si>
    <t>Cereals  Others</t>
  </si>
  <si>
    <t>PM4</t>
  </si>
  <si>
    <t>Oilseeds   Others</t>
  </si>
  <si>
    <t>PM5</t>
  </si>
  <si>
    <t>Sugar   Others</t>
  </si>
  <si>
    <t>PM6</t>
  </si>
  <si>
    <t>Dairy   Others</t>
  </si>
  <si>
    <t>PM7</t>
  </si>
  <si>
    <t>Beef   Others</t>
  </si>
  <si>
    <t>PM8</t>
  </si>
  <si>
    <t>Pigmeat   Others</t>
  </si>
  <si>
    <t>PM9</t>
  </si>
  <si>
    <t>Poultry and eggs   Others</t>
  </si>
  <si>
    <t>PM10</t>
  </si>
  <si>
    <t>Shepmeat and goatmeat   Others</t>
  </si>
  <si>
    <t>PM11</t>
  </si>
  <si>
    <t>Olive oil  Other</t>
  </si>
  <si>
    <t>PM12</t>
  </si>
  <si>
    <t>Fruits and vegetables   Others</t>
  </si>
  <si>
    <t>PM13</t>
  </si>
  <si>
    <t>Protein plants   other</t>
  </si>
  <si>
    <t>PM14</t>
  </si>
  <si>
    <t>Tobacco   Others</t>
  </si>
  <si>
    <t>PM15</t>
  </si>
  <si>
    <t>Wine   Others</t>
  </si>
  <si>
    <t>PM16</t>
  </si>
  <si>
    <t>Fibre plants &amp; silkworms  other (other flax + other)</t>
  </si>
  <si>
    <t>PM17</t>
  </si>
  <si>
    <t>Seeds  hops  olives  others</t>
  </si>
  <si>
    <t>PM18</t>
  </si>
  <si>
    <t>Refunds processed prods. Other</t>
  </si>
  <si>
    <t>PM19</t>
  </si>
  <si>
    <t>Other animal product aid measures   Others</t>
  </si>
  <si>
    <t>PM20</t>
  </si>
  <si>
    <t>Clearance of previous year's account</t>
  </si>
  <si>
    <t>PM21</t>
  </si>
  <si>
    <t>National miscellaneous expenditures</t>
  </si>
  <si>
    <t>PSEP</t>
  </si>
  <si>
    <t xml:space="preserve">III.2  Percentage PSE  </t>
  </si>
  <si>
    <t>100*III.1/(I+A.2+B+C+D+E+F+G)</t>
  </si>
  <si>
    <t>PNPC</t>
  </si>
  <si>
    <t>III.3  Producer NPC</t>
  </si>
  <si>
    <t>(I+A.2+sum of LVO in COM MPS)/(I-N-sum of TPT in COM MPS)</t>
  </si>
  <si>
    <t>Ratio</t>
  </si>
  <si>
    <t>PNAC</t>
  </si>
  <si>
    <t xml:space="preserve">III.4  Producer NAC  </t>
  </si>
  <si>
    <t>1+(III.2)/(100-(III.2))</t>
  </si>
  <si>
    <t>GSSE</t>
  </si>
  <si>
    <t>IV.  General Services Support Estimate (GSSE)</t>
  </si>
  <si>
    <t>H+I+J+K+L+M</t>
  </si>
  <si>
    <t>GSSEH</t>
  </si>
  <si>
    <t xml:space="preserve">          H.  Agricultural knowledge and innovation system</t>
  </si>
  <si>
    <t>H1+H2</t>
  </si>
  <si>
    <t>GSSEHA</t>
  </si>
  <si>
    <t>  H1. Agricultural knowledge generation</t>
  </si>
  <si>
    <t>SUM of GSSEHAi</t>
  </si>
  <si>
    <t>GSSEHA1</t>
  </si>
  <si>
    <t>Office communautaire des varietés végétales</t>
  </si>
  <si>
    <t>TO</t>
  </si>
  <si>
    <t>GSSEHA2</t>
  </si>
  <si>
    <t>Restructuring of agricultural survey</t>
  </si>
  <si>
    <t>GSSEHA3</t>
  </si>
  <si>
    <t>Plant and animal genetic resources</t>
  </si>
  <si>
    <t>GSSEHA4</t>
  </si>
  <si>
    <t>Pilot project  improved methods for animal friendly production</t>
  </si>
  <si>
    <t>GSSEHA5</t>
  </si>
  <si>
    <t>(Guidance) Farm accounts</t>
  </si>
  <si>
    <t>GSSEHA6</t>
  </si>
  <si>
    <t>Farm accountancy network</t>
  </si>
  <si>
    <t>GSSEHA7</t>
  </si>
  <si>
    <t>Horizon 2020</t>
  </si>
  <si>
    <t>GSSEHA8</t>
  </si>
  <si>
    <t>National expenditures on knowledge generation</t>
  </si>
  <si>
    <t>GSSEHB</t>
  </si>
  <si>
    <t>  H2. Agricultural knowledge transfer</t>
  </si>
  <si>
    <t>H2a+H2b</t>
  </si>
  <si>
    <t>GSSEHBEDU</t>
  </si>
  <si>
    <t>H2a. Education</t>
  </si>
  <si>
    <t>SUM of GSSEXBEDUi</t>
  </si>
  <si>
    <t>GSSEHBEDU1</t>
  </si>
  <si>
    <t>Vocational training (includes CAP 2014-20 M01)</t>
  </si>
  <si>
    <t>GSSEHBEDU2</t>
  </si>
  <si>
    <t>(Guidance) Vocational training in the agricultural sector</t>
  </si>
  <si>
    <t>GSSEHBEDU3</t>
  </si>
  <si>
    <t>(Guidance) Vocational training</t>
  </si>
  <si>
    <t>GSSEHBEDU4</t>
  </si>
  <si>
    <t>(Guidance) Ireland/N. Ireland programme</t>
  </si>
  <si>
    <t>GSSEHBEDU5</t>
  </si>
  <si>
    <t>(Guidance) REGIS</t>
  </si>
  <si>
    <t>GSSEHBEDU6</t>
  </si>
  <si>
    <t>(Guidance) INTEREG</t>
  </si>
  <si>
    <t>GSSEHBEDU7</t>
  </si>
  <si>
    <t>National expenditures on knowledge transfer  education</t>
  </si>
  <si>
    <t>GSSEHBEXT</t>
  </si>
  <si>
    <t>H2b. Extension services</t>
  </si>
  <si>
    <t>SUM of GSSEHBEXTi</t>
  </si>
  <si>
    <t>GSSEHBEXT1</t>
  </si>
  <si>
    <t>Training and information</t>
  </si>
  <si>
    <t>GSSEHBEXT2</t>
  </si>
  <si>
    <t>Provision of farm advisory and extension services in BG and RO</t>
  </si>
  <si>
    <t>GSSEHBEXT3</t>
  </si>
  <si>
    <t>Studies  training  technical assistance in remote regions</t>
  </si>
  <si>
    <t>GSSEHBEXT4</t>
  </si>
  <si>
    <t>Setting up of management  relief and advisory services</t>
  </si>
  <si>
    <t>GSSEHBEXT5</t>
  </si>
  <si>
    <t>(Guidance) Information on farm structures</t>
  </si>
  <si>
    <t>GSSEHBEXT6</t>
  </si>
  <si>
    <t>P2.M01 - Knowledge transfer and information actions</t>
  </si>
  <si>
    <t>GSSEHBEXT7</t>
  </si>
  <si>
    <t>National expenditures on knowledge transfer  extension services</t>
  </si>
  <si>
    <t>GSSEI</t>
  </si>
  <si>
    <t xml:space="preserve">          I.  Inspection and control</t>
  </si>
  <si>
    <t>I1+I2+I3</t>
  </si>
  <si>
    <t>GSSEIA</t>
  </si>
  <si>
    <t>  I1. Agricultural product safety and inspection</t>
  </si>
  <si>
    <t>SUM of GSSEIAi</t>
  </si>
  <si>
    <t>GSSEIA1</t>
  </si>
  <si>
    <t>Executive Agency for Health and Consumers</t>
  </si>
  <si>
    <t>GSSEIA2</t>
  </si>
  <si>
    <t>Inspection</t>
  </si>
  <si>
    <t>GSSEIA3</t>
  </si>
  <si>
    <t>National expenditures on agricultural product safety and inspection</t>
  </si>
  <si>
    <t>GSSEIB</t>
  </si>
  <si>
    <t>  I2. Pest and disease inspection and control</t>
  </si>
  <si>
    <t>SUM of GSSEIBi</t>
  </si>
  <si>
    <t>GSSEIB1</t>
  </si>
  <si>
    <t>Office for veterinary and Plant Health Inspection Control</t>
  </si>
  <si>
    <t>GSSEIB2</t>
  </si>
  <si>
    <t>Animal transportation controls</t>
  </si>
  <si>
    <t>GSSEIB3</t>
  </si>
  <si>
    <t>National expenditures on pest and disease inspection and control</t>
  </si>
  <si>
    <t>GSSEIC</t>
  </si>
  <si>
    <t>  I3. Input control</t>
  </si>
  <si>
    <t>SUM of GSSEICi</t>
  </si>
  <si>
    <t>GSSEIC1</t>
  </si>
  <si>
    <t>National expenditures on input control</t>
  </si>
  <si>
    <t>GSSEIC2</t>
  </si>
  <si>
    <t>Environmental monitoring of pesticide use through honeybees (pilot project)</t>
  </si>
  <si>
    <t>GSSEJ</t>
  </si>
  <si>
    <t xml:space="preserve">          J.  Development and maintenance of infrastructure</t>
  </si>
  <si>
    <t>J1+J2+J3+J4</t>
  </si>
  <si>
    <t>GSSEJA</t>
  </si>
  <si>
    <t>  J1. Hydrological infrastructure</t>
  </si>
  <si>
    <t>SUM of GSSEJAi</t>
  </si>
  <si>
    <t>GSSEJA1</t>
  </si>
  <si>
    <t>(Guidance) Flood protection programme in Hérault</t>
  </si>
  <si>
    <t>GSSEJA2</t>
  </si>
  <si>
    <t>National expenditure on hydrological infrastructure</t>
  </si>
  <si>
    <t>GSSEJB</t>
  </si>
  <si>
    <t>  J2. Storage, marketing and other physical infrastructure</t>
  </si>
  <si>
    <t>SUM of GSSEJBi</t>
  </si>
  <si>
    <t>GSSEJB1</t>
  </si>
  <si>
    <t>National restructuring programme for cotton</t>
  </si>
  <si>
    <t>GSSEJB2</t>
  </si>
  <si>
    <t>Agri-monetary aid and other (10%)</t>
  </si>
  <si>
    <t>GSSEJB3</t>
  </si>
  <si>
    <t>(Guidance) Joint investment</t>
  </si>
  <si>
    <t>GSSEJB4</t>
  </si>
  <si>
    <t>(Guidance) Infrastructure</t>
  </si>
  <si>
    <t>GSSEJB5</t>
  </si>
  <si>
    <t>(Guidance) General Programme in Germany</t>
  </si>
  <si>
    <t>GSSEJB6</t>
  </si>
  <si>
    <t>(Guidance) Integrated development programme in Western Isles of Scotland</t>
  </si>
  <si>
    <t>GSSEJB7</t>
  </si>
  <si>
    <t>(Guidance) Integrated Development programme in Lozère</t>
  </si>
  <si>
    <t>GSSEJB8</t>
  </si>
  <si>
    <t>(Guidance) Integrated Development programme in Belgium</t>
  </si>
  <si>
    <t>GSSEJB9</t>
  </si>
  <si>
    <t>(Guidance) Programme for infrastructure development in Germany</t>
  </si>
  <si>
    <t>GSSEJB10</t>
  </si>
  <si>
    <t>(Guidance) Integrated development programme in Greece</t>
  </si>
  <si>
    <t>GSSEJB11</t>
  </si>
  <si>
    <t>(Guidance) Integrated development programme in Portugal</t>
  </si>
  <si>
    <t>GSSEJB12</t>
  </si>
  <si>
    <t>(Guidance) Integrated Mediterranean Programme for infrastructure (R. 1760/78)</t>
  </si>
  <si>
    <t>GSSEJB13</t>
  </si>
  <si>
    <t>(Guidance) North Italian programme</t>
  </si>
  <si>
    <t>GSSEJB14</t>
  </si>
  <si>
    <t>(Guidance) W. Isles of Scotland program.</t>
  </si>
  <si>
    <t>GSSEJB15</t>
  </si>
  <si>
    <t>(Guidance) Community initiatives</t>
  </si>
  <si>
    <t>GSSEJB16</t>
  </si>
  <si>
    <t>(Guidance) Portuguese programme</t>
  </si>
  <si>
    <t>GSSEJB17</t>
  </si>
  <si>
    <t>(Guidance) Agricultural development in Spain</t>
  </si>
  <si>
    <t>GSSEJB18</t>
  </si>
  <si>
    <t>Measures to assist small farmers (dairy)</t>
  </si>
  <si>
    <t>GSSEJB19</t>
  </si>
  <si>
    <t>Market losses  storage  specific marketing actions (raisin)</t>
  </si>
  <si>
    <t>GSSEJB20</t>
  </si>
  <si>
    <t>Structural assistance to sugar refiners</t>
  </si>
  <si>
    <t>GSSEJB21</t>
  </si>
  <si>
    <t>National expenditure on storage  marketing and other physical infrastructure</t>
  </si>
  <si>
    <t>GSSEJC</t>
  </si>
  <si>
    <t>  J3. Institutional infrastructure</t>
  </si>
  <si>
    <t>SUM of GSSEJCi</t>
  </si>
  <si>
    <t>GSSEJC1</t>
  </si>
  <si>
    <t>Specific measures (Citrus registry+hazelnuts)</t>
  </si>
  <si>
    <t>GSSEJC2</t>
  </si>
  <si>
    <t>Marketing aid to producer groups in most remote regions  Cereals</t>
  </si>
  <si>
    <t>GSSEJC3</t>
  </si>
  <si>
    <t>Marketing aid to producer groups in most remote regions  Supplying regional fruits and vegetable markets</t>
  </si>
  <si>
    <t>GSSEJC4</t>
  </si>
  <si>
    <t>Marketing aid to producer groups in most remote regions  Fruits and vegetable contracts</t>
  </si>
  <si>
    <t>GSSEJC5</t>
  </si>
  <si>
    <t>Marketing aid to producer groups in most remote regions  Livestock</t>
  </si>
  <si>
    <t>GSSEJC6</t>
  </si>
  <si>
    <t>Marketing aid to producer groups in most remote regions  Processing of sugar beets in Azores</t>
  </si>
  <si>
    <t>GSSEJC7</t>
  </si>
  <si>
    <t>Marketing aid to producer groups in most remote regions  processing of Madeira wine</t>
  </si>
  <si>
    <t>GSSEJC8</t>
  </si>
  <si>
    <t>Marketing aid to producer groups in most remote regions  Marketing of Madeira wine</t>
  </si>
  <si>
    <t>GSSEJC9</t>
  </si>
  <si>
    <t>Marketing aid to producer groups in most remote regions  Qualilty wine</t>
  </si>
  <si>
    <t>GSSEJC10</t>
  </si>
  <si>
    <t>Marketing aid to producer groups in most remote regions  local marketing</t>
  </si>
  <si>
    <t>GSSEJC11</t>
  </si>
  <si>
    <t>Marketing aid to producer groups in most remote regions   Tomatoes</t>
  </si>
  <si>
    <t>GSSEJC12</t>
  </si>
  <si>
    <t>Marketing aid to producer groups in most remote regions  Production of vanilla and oil extracts</t>
  </si>
  <si>
    <t>GSSEJC13</t>
  </si>
  <si>
    <t>Aid for Marketing outside production regions  plant products</t>
  </si>
  <si>
    <t>GSSEJC14</t>
  </si>
  <si>
    <t>Marketing aid for quality products in most remote regions</t>
  </si>
  <si>
    <t>GSSEJC15</t>
  </si>
  <si>
    <t>Producer groups  EU expenditures</t>
  </si>
  <si>
    <t>GSSEJC16</t>
  </si>
  <si>
    <t>Support for farmers' cooperatives</t>
  </si>
  <si>
    <t>GSSEJC17</t>
  </si>
  <si>
    <t>(Guidance) Mutual aid groups</t>
  </si>
  <si>
    <t>GSSEJC18</t>
  </si>
  <si>
    <t>(Guidance) Producer groups of fruits and vegetables</t>
  </si>
  <si>
    <t>GSSEJC19</t>
  </si>
  <si>
    <t>(Guidance) Producer groups</t>
  </si>
  <si>
    <t>GSSEJC20</t>
  </si>
  <si>
    <t>(Guidance) Support to producer groups  cotton</t>
  </si>
  <si>
    <t>GSSEJC21</t>
  </si>
  <si>
    <t>(Guidance) Replacement service</t>
  </si>
  <si>
    <t>GSSEJC22</t>
  </si>
  <si>
    <t>National expenditure on institutional infrastructure</t>
  </si>
  <si>
    <t>GSSEJC23</t>
  </si>
  <si>
    <t>Markets observatory and crisis prevention</t>
  </si>
  <si>
    <t>GSSEJC24</t>
  </si>
  <si>
    <t>P2. M16 - Cooperation</t>
  </si>
  <si>
    <t>GSSEJD</t>
  </si>
  <si>
    <t>  J4. Farm restructuring</t>
  </si>
  <si>
    <t>SUM of GSSEJDi</t>
  </si>
  <si>
    <t>GSSEJD1</t>
  </si>
  <si>
    <t>Early retirement</t>
  </si>
  <si>
    <t>GSSEJD2</t>
  </si>
  <si>
    <t>Diversification into non-agricultural activities</t>
  </si>
  <si>
    <t>GSSEJD3</t>
  </si>
  <si>
    <t>Others</t>
  </si>
  <si>
    <t>GSSEJD4</t>
  </si>
  <si>
    <t>(Guidance) Cessation of farming</t>
  </si>
  <si>
    <t>GSSEJD5</t>
  </si>
  <si>
    <t>(Guidance) Early retirement</t>
  </si>
  <si>
    <t>GSSEJD6</t>
  </si>
  <si>
    <t>(Guidance) Vineyard and wine conversion</t>
  </si>
  <si>
    <t>GSSEJD7</t>
  </si>
  <si>
    <t>National expenditure on farm restructuring</t>
  </si>
  <si>
    <t>GSSEJD8</t>
  </si>
  <si>
    <t>Restructuring and conversion vineyards</t>
  </si>
  <si>
    <t>GSSEK</t>
  </si>
  <si>
    <t xml:space="preserve">          K.  Marketing and promotion</t>
  </si>
  <si>
    <t>K1+K2</t>
  </si>
  <si>
    <t>GSSEKA</t>
  </si>
  <si>
    <t xml:space="preserve">  K1. Collective schemes for processing and marketing       </t>
  </si>
  <si>
    <t>SUM of GSSEKAi</t>
  </si>
  <si>
    <t>GSSEKA1</t>
  </si>
  <si>
    <t>Improvement of milk quality</t>
  </si>
  <si>
    <t>GSSEKA2</t>
  </si>
  <si>
    <t>Marketing plans (nuts)</t>
  </si>
  <si>
    <t>GSSEKA3</t>
  </si>
  <si>
    <t>Specific measures (processing of asparagus)</t>
  </si>
  <si>
    <t>GSSEKA4</t>
  </si>
  <si>
    <t>Improving the processing and marketing of agricultural products</t>
  </si>
  <si>
    <t>GSSEKA5</t>
  </si>
  <si>
    <t>Adding value to agricultural and forestry products</t>
  </si>
  <si>
    <t>GSSEKA6</t>
  </si>
  <si>
    <t>Aid for marketing quality products</t>
  </si>
  <si>
    <t>GSSEKA7</t>
  </si>
  <si>
    <t>Processing aid for beef meat produced in most remote regions</t>
  </si>
  <si>
    <t>GSSEKA8</t>
  </si>
  <si>
    <t>National expenditure on collective schemes for processing and marketing</t>
  </si>
  <si>
    <t>GSSEKB</t>
  </si>
  <si>
    <t>  K2. Promotion of agricultural products</t>
  </si>
  <si>
    <t>SUM of GSSEKBi</t>
  </si>
  <si>
    <t>GSSEKB1</t>
  </si>
  <si>
    <t>Subsidies for rice deliveries to Reunion (rice)</t>
  </si>
  <si>
    <t>GSSEKB2</t>
  </si>
  <si>
    <t>Specific measures (fibre plans)</t>
  </si>
  <si>
    <t>GSSEKB3</t>
  </si>
  <si>
    <t>Market development (dairy)</t>
  </si>
  <si>
    <t>GSSEKB4</t>
  </si>
  <si>
    <t>Other measures to expand the market for milk products</t>
  </si>
  <si>
    <t>GSSEKB5</t>
  </si>
  <si>
    <t>Promotion and marketing measures (beef)</t>
  </si>
  <si>
    <t>GSSEKB6</t>
  </si>
  <si>
    <t>Promotion of fruits and vegetables</t>
  </si>
  <si>
    <t>GSSEKB7</t>
  </si>
  <si>
    <t>Cooperation for development of new products  processes and technologies in the agriculture and food sector and in the forestry sector</t>
  </si>
  <si>
    <t>GSSEKB8</t>
  </si>
  <si>
    <t>Measures to apiculture</t>
  </si>
  <si>
    <t>GSSEKB9</t>
  </si>
  <si>
    <t>Quality promotion measures</t>
  </si>
  <si>
    <t>GSSEKB10</t>
  </si>
  <si>
    <t>Accession compensatory amounts granted in intra-community trade</t>
  </si>
  <si>
    <t>GSSEKB11</t>
  </si>
  <si>
    <t>Monetary compensatory amounts levied or paid in trade</t>
  </si>
  <si>
    <t>GSSEKB12</t>
  </si>
  <si>
    <t>GSSEKB13</t>
  </si>
  <si>
    <t>Aid to producer groups for preliminary recognition (fruits and veg)</t>
  </si>
  <si>
    <t>GSSEKB14</t>
  </si>
  <si>
    <t>(Guidance) Processing and marketing</t>
  </si>
  <si>
    <t>GSSEKB15</t>
  </si>
  <si>
    <t>(Guidance) Vineyard programme in the South of France</t>
  </si>
  <si>
    <t>GSSEKB16</t>
  </si>
  <si>
    <t>(Guidance) Citrus plan</t>
  </si>
  <si>
    <t>GSSEKB17</t>
  </si>
  <si>
    <t>(Guidance) Wine (Portugal)</t>
  </si>
  <si>
    <t>GSSEKB18</t>
  </si>
  <si>
    <t>(Guidance) Citrus fruit</t>
  </si>
  <si>
    <t>GSSEKB19</t>
  </si>
  <si>
    <t>(Guidance) Individual Projects</t>
  </si>
  <si>
    <t>GSSEKB20</t>
  </si>
  <si>
    <t>(Guidance) Management services</t>
  </si>
  <si>
    <t>GSSEKB21</t>
  </si>
  <si>
    <t>Information and promotion activities</t>
  </si>
  <si>
    <t>GSSEKB22</t>
  </si>
  <si>
    <t>National expenditure on promotion of agricultural products</t>
  </si>
  <si>
    <t>GSSEKB23</t>
  </si>
  <si>
    <t>Promotion wine</t>
  </si>
  <si>
    <t>GSSEL</t>
  </si>
  <si>
    <t xml:space="preserve">          L.  Cost of public stockholding</t>
  </si>
  <si>
    <t>SUM of GSSELi</t>
  </si>
  <si>
    <t>GSSEL1</t>
  </si>
  <si>
    <t>Intervention storage of cereals</t>
  </si>
  <si>
    <t>GSSEL2</t>
  </si>
  <si>
    <t>Intervention storage of oilseeds</t>
  </si>
  <si>
    <t>GSSEL3</t>
  </si>
  <si>
    <t>Intervention storage of rice</t>
  </si>
  <si>
    <t>GSSEL4</t>
  </si>
  <si>
    <t>Intervention storage of sugar</t>
  </si>
  <si>
    <t>GSSEL5</t>
  </si>
  <si>
    <t>Intervention storage of skimmed milk powder</t>
  </si>
  <si>
    <t>GSSEL6</t>
  </si>
  <si>
    <t>Intervention storage of butter and cream</t>
  </si>
  <si>
    <t>GSSEL7</t>
  </si>
  <si>
    <t>Intervention for other milk products</t>
  </si>
  <si>
    <t>GSSEL8</t>
  </si>
  <si>
    <t>Intervention storage of beef</t>
  </si>
  <si>
    <t>GSSEL9</t>
  </si>
  <si>
    <t>Intervention storage of pigmeat</t>
  </si>
  <si>
    <t>GSSEL10</t>
  </si>
  <si>
    <t>Intervention storage of sheep and goats</t>
  </si>
  <si>
    <t>GSSEL11</t>
  </si>
  <si>
    <t>Intervention storage of olive oil</t>
  </si>
  <si>
    <t>GSSEL12</t>
  </si>
  <si>
    <t>Intervention for products of the wine-growing sector</t>
  </si>
  <si>
    <t>GSSEL13</t>
  </si>
  <si>
    <t>Buying-in of alcohol from compulsory distillation</t>
  </si>
  <si>
    <t>GSSEL14</t>
  </si>
  <si>
    <t>Intervention storage of tobacco</t>
  </si>
  <si>
    <t>GSSEL15</t>
  </si>
  <si>
    <t>Repayments to member States of costs for depreciation of butter stocks and other costs</t>
  </si>
  <si>
    <t>GSSEL16</t>
  </si>
  <si>
    <t>National expenditures on public stockholding</t>
  </si>
  <si>
    <t>GSSEM</t>
  </si>
  <si>
    <t xml:space="preserve">          M.  Miscellaneous</t>
  </si>
  <si>
    <t>SUM of GSSEMi</t>
  </si>
  <si>
    <t>GSSEM1</t>
  </si>
  <si>
    <t>(Guidance) Not allocable (Spain)</t>
  </si>
  <si>
    <t>GSSEM2</t>
  </si>
  <si>
    <t>(Guidance) Emergency action</t>
  </si>
  <si>
    <t>GSSEM3</t>
  </si>
  <si>
    <t>(Guidance) Operation programmes</t>
  </si>
  <si>
    <t>GSSEM4</t>
  </si>
  <si>
    <t>(Guidance) Emergency measures</t>
  </si>
  <si>
    <t>GSSEM5</t>
  </si>
  <si>
    <t>(Guidance) Emergency aid (Portugal)</t>
  </si>
  <si>
    <t>GSSEM6</t>
  </si>
  <si>
    <t>(Guidance) Transitional measures</t>
  </si>
  <si>
    <t>GSSEM7</t>
  </si>
  <si>
    <t>CSE</t>
  </si>
  <si>
    <t>V.1  Consumer Support Estimate (CSE)</t>
  </si>
  <si>
    <t>N+O+P+Q</t>
  </si>
  <si>
    <t>TPC</t>
  </si>
  <si>
    <t xml:space="preserve">          N.  Transfers to producers from consumers (-)</t>
  </si>
  <si>
    <t xml:space="preserve"> (N.1)/(I.1)*100</t>
  </si>
  <si>
    <t>TPC1</t>
  </si>
  <si>
    <t>Transfers to producers from consumers of which, MPS commodities</t>
  </si>
  <si>
    <t>SUM of TPC in COM MPS</t>
  </si>
  <si>
    <t>OTC</t>
  </si>
  <si>
    <t xml:space="preserve">          O.  Other transfers from consumers (-)</t>
  </si>
  <si>
    <t xml:space="preserve"> (O.1)/(I.1)*100</t>
  </si>
  <si>
    <t>OTC1</t>
  </si>
  <si>
    <t>Other transfers from consumers of which, MPS commodities</t>
  </si>
  <si>
    <t>SUM of OTC in COM MPS</t>
  </si>
  <si>
    <t>TCT</t>
  </si>
  <si>
    <t xml:space="preserve">          P.  Transfers to consumers from taxpayers</t>
  </si>
  <si>
    <t>P1 + P2</t>
  </si>
  <si>
    <t>TCTC</t>
  </si>
  <si>
    <t>P.1.Commodity specific transfers to consumers</t>
  </si>
  <si>
    <t>SUM of TCTC in COM MPS</t>
  </si>
  <si>
    <t>TCTC1</t>
  </si>
  <si>
    <t>Production refunds for starch from rice</t>
  </si>
  <si>
    <t>SUM of TCTN in COM MPS</t>
  </si>
  <si>
    <t>TCTC2</t>
  </si>
  <si>
    <t>Refunds on sugar used in the chemical industry</t>
  </si>
  <si>
    <t>TCTC3</t>
  </si>
  <si>
    <t>Measures to aid the disposal of raw sugar</t>
  </si>
  <si>
    <t>TCTC4</t>
  </si>
  <si>
    <t>Other intervention for sugar</t>
  </si>
  <si>
    <t>TCTC5</t>
  </si>
  <si>
    <t>Sugar production levies</t>
  </si>
  <si>
    <t>TCTC6</t>
  </si>
  <si>
    <t>Sugar storage levies (net)</t>
  </si>
  <si>
    <t>TCTC7</t>
  </si>
  <si>
    <t>Sugar chemical industry levies (net)</t>
  </si>
  <si>
    <t>TCTC8</t>
  </si>
  <si>
    <t>Other measures relating to butterfat</t>
  </si>
  <si>
    <t>TCTC9</t>
  </si>
  <si>
    <t>School milk</t>
  </si>
  <si>
    <t>TCTC10</t>
  </si>
  <si>
    <t>Aid for SMP for use as feed for calves</t>
  </si>
  <si>
    <t>TCTC11</t>
  </si>
  <si>
    <t>Aid for liquid skimmed milk for use as feed for calves</t>
  </si>
  <si>
    <t>TCTC12</t>
  </si>
  <si>
    <t>Aid for SMP for use as feed for animal other than calves</t>
  </si>
  <si>
    <t>TCTC13</t>
  </si>
  <si>
    <t>Aid for liquid skimmed milk for use as feed for animals other calves</t>
  </si>
  <si>
    <t>TCTC14</t>
  </si>
  <si>
    <t>Aid for skimmed milk processed into casein</t>
  </si>
  <si>
    <t>TCTC15</t>
  </si>
  <si>
    <t>Aid for powdered milk with 10% fat for use as feed for calves</t>
  </si>
  <si>
    <t>TCTC16</t>
  </si>
  <si>
    <t>Other Aid (milk)</t>
  </si>
  <si>
    <t>TCTC17</t>
  </si>
  <si>
    <t>Consumption aid for olive oil</t>
  </si>
  <si>
    <t>TCTC18</t>
  </si>
  <si>
    <t>Schemes related to consumption of olive oil</t>
  </si>
  <si>
    <t>TCTC19</t>
  </si>
  <si>
    <t>Other measures for olive oil</t>
  </si>
  <si>
    <t>TCTC20</t>
  </si>
  <si>
    <t>Aid for cotton</t>
  </si>
  <si>
    <t>TCTC21</t>
  </si>
  <si>
    <t>Compensatory payments and premiums for potatoes starch</t>
  </si>
  <si>
    <t>TCTC22</t>
  </si>
  <si>
    <t>Production aid for processed tomato products</t>
  </si>
  <si>
    <t>TCTC23</t>
  </si>
  <si>
    <t>Production aid for tinned pineapple</t>
  </si>
  <si>
    <t>TCTC24</t>
  </si>
  <si>
    <t>Distillation of wine</t>
  </si>
  <si>
    <t>TCTC25</t>
  </si>
  <si>
    <t>Compulsory distillation of the by-products of wine making</t>
  </si>
  <si>
    <t>TCTC26</t>
  </si>
  <si>
    <t>Promotion of wine consumption</t>
  </si>
  <si>
    <t>TCTC27</t>
  </si>
  <si>
    <t>Storage aid for table olives</t>
  </si>
  <si>
    <t>TCTC28</t>
  </si>
  <si>
    <t>Processing of rhum in most remore regions</t>
  </si>
  <si>
    <t>TCTC29</t>
  </si>
  <si>
    <t>Consumption aid for local beef and veal in most remote regions</t>
  </si>
  <si>
    <t>TCTC30</t>
  </si>
  <si>
    <t>Consumption aid for dairy products in most remote regions</t>
  </si>
  <si>
    <t>TCTC31</t>
  </si>
  <si>
    <t>Dairy product distribution as urgent response to humanitarian crises</t>
  </si>
  <si>
    <t>TCTN</t>
  </si>
  <si>
    <t>P.2.Non-commodity specific transfers to consumers</t>
  </si>
  <si>
    <t>TCTN1</t>
  </si>
  <si>
    <t>Production refunds for starch for cereals</t>
  </si>
  <si>
    <t>TCTN2</t>
  </si>
  <si>
    <t>Refunds for oilseeds</t>
  </si>
  <si>
    <t>TCTN3</t>
  </si>
  <si>
    <t>Compensation for withdrawal and buying in and for free distribution operations</t>
  </si>
  <si>
    <t>TCTN4</t>
  </si>
  <si>
    <t>Compensation to promote Community citrus fruit</t>
  </si>
  <si>
    <t>TCTN5</t>
  </si>
  <si>
    <t>Compensation to encourage processing of citrus fruit</t>
  </si>
  <si>
    <t>TCTN6</t>
  </si>
  <si>
    <t>Production aid for fruit-based products</t>
  </si>
  <si>
    <t>TCTN7</t>
  </si>
  <si>
    <t>Other measures in the fruits and vegetables sector</t>
  </si>
  <si>
    <t>TCTN8</t>
  </si>
  <si>
    <t>Distribution of agricultural products to the most deprived persons in the Community</t>
  </si>
  <si>
    <t>TCTN9</t>
  </si>
  <si>
    <t>Free distribution of fruits and vegetables</t>
  </si>
  <si>
    <t>TCTN10</t>
  </si>
  <si>
    <t>School fruit scheme</t>
  </si>
  <si>
    <t>TCTN11</t>
  </si>
  <si>
    <t>Pilot project - F&amp;V consumption</t>
  </si>
  <si>
    <t>TCTN12</t>
  </si>
  <si>
    <t>National expenditures on consumption aid</t>
  </si>
  <si>
    <t>EFC</t>
  </si>
  <si>
    <t xml:space="preserve">          Q.  Excess feed cost   </t>
  </si>
  <si>
    <t>SUM of COM MPS (feed crops only)</t>
  </si>
  <si>
    <t>CSEP</t>
  </si>
  <si>
    <t xml:space="preserve">V.2  Percentage CSE   </t>
  </si>
  <si>
    <t xml:space="preserve">  100* (V.1) / ((II)-(P))</t>
  </si>
  <si>
    <t>CNPC</t>
  </si>
  <si>
    <t xml:space="preserve">V.3  Consumer NPC   </t>
  </si>
  <si>
    <t>II/(II-N-O)</t>
  </si>
  <si>
    <t>CNAC</t>
  </si>
  <si>
    <t xml:space="preserve">V.4  Consumer NAC   </t>
  </si>
  <si>
    <t xml:space="preserve">  1-(V.2) / (100+(V.2))</t>
  </si>
  <si>
    <t>TSE</t>
  </si>
  <si>
    <t xml:space="preserve">VI.  Total Support Estimate (TSE)   </t>
  </si>
  <si>
    <t xml:space="preserve">  (III.1)+(IV)+(P)</t>
  </si>
  <si>
    <t>TSEC</t>
  </si>
  <si>
    <r>
      <t xml:space="preserve">      </t>
    </r>
    <r>
      <rPr>
        <b/>
        <i/>
        <sz val="10"/>
        <rFont val="Times"/>
        <family val="1"/>
      </rPr>
      <t xml:space="preserve">    R. Transfers from consumers </t>
    </r>
    <r>
      <rPr>
        <b/>
        <sz val="10"/>
        <rFont val="Times"/>
        <family val="1"/>
      </rPr>
      <t xml:space="preserve"> </t>
    </r>
  </si>
  <si>
    <t xml:space="preserve">  -((N) + (O)) </t>
  </si>
  <si>
    <t>TSEX</t>
  </si>
  <si>
    <r>
      <t xml:space="preserve">    </t>
    </r>
    <r>
      <rPr>
        <b/>
        <i/>
        <sz val="10"/>
        <rFont val="Times"/>
        <family val="1"/>
      </rPr>
      <t xml:space="preserve">      S. Transfers from taxpayers</t>
    </r>
  </si>
  <si>
    <t xml:space="preserve">  (III.1) + (N) + (IV) + (P)</t>
  </si>
  <si>
    <t>TSEB</t>
  </si>
  <si>
    <r>
      <t xml:space="preserve">    </t>
    </r>
    <r>
      <rPr>
        <b/>
        <i/>
        <sz val="10"/>
        <rFont val="Times"/>
        <family val="1"/>
      </rPr>
      <t xml:space="preserve">      T. Budget revenues</t>
    </r>
    <r>
      <rPr>
        <b/>
        <sz val="10"/>
        <rFont val="Times"/>
        <family val="1"/>
      </rPr>
      <t xml:space="preserve"> (-)   </t>
    </r>
  </si>
  <si>
    <t xml:space="preserve">  (O)</t>
  </si>
  <si>
    <t>AF</t>
  </si>
  <si>
    <t>Alfalfa</t>
  </si>
  <si>
    <t>AP</t>
  </si>
  <si>
    <t>Apples</t>
  </si>
  <si>
    <t>AV</t>
  </si>
  <si>
    <t>Avocado</t>
  </si>
  <si>
    <t>BN</t>
  </si>
  <si>
    <t>Beans</t>
  </si>
  <si>
    <t>BS</t>
  </si>
  <si>
    <t>Bananas</t>
  </si>
  <si>
    <t>CC</t>
  </si>
  <si>
    <t>Chinese cabbage</t>
  </si>
  <si>
    <t>CF</t>
  </si>
  <si>
    <t>Coffee</t>
  </si>
  <si>
    <t>CN</t>
  </si>
  <si>
    <t>Coconut</t>
  </si>
  <si>
    <t>Cocoa beans</t>
  </si>
  <si>
    <t>CP</t>
  </si>
  <si>
    <t>Chick pea</t>
  </si>
  <si>
    <t>CS</t>
  </si>
  <si>
    <t>Cashew nuts</t>
  </si>
  <si>
    <t>CT</t>
  </si>
  <si>
    <t>Cotton</t>
  </si>
  <si>
    <t>CU</t>
  </si>
  <si>
    <t>Cucumber</t>
  </si>
  <si>
    <t>CV</t>
  </si>
  <si>
    <t>Cassava</t>
  </si>
  <si>
    <t>FV</t>
  </si>
  <si>
    <t>Fruits and vegetables</t>
  </si>
  <si>
    <t>FX</t>
  </si>
  <si>
    <t>Flaxseed</t>
  </si>
  <si>
    <t>GA</t>
  </si>
  <si>
    <t>Garlic</t>
  </si>
  <si>
    <t>GP</t>
  </si>
  <si>
    <t>Grapefruit</t>
  </si>
  <si>
    <t>GR</t>
  </si>
  <si>
    <t>IF</t>
  </si>
  <si>
    <t>Fruit and vegetables imported</t>
  </si>
  <si>
    <t>LN</t>
  </si>
  <si>
    <t>Lentils</t>
  </si>
  <si>
    <t>MG</t>
  </si>
  <si>
    <t>Mango</t>
  </si>
  <si>
    <t>MN</t>
  </si>
  <si>
    <t>Mandarin</t>
  </si>
  <si>
    <t>OG</t>
  </si>
  <si>
    <t>Other grains</t>
  </si>
  <si>
    <t>ON</t>
  </si>
  <si>
    <t>Onion</t>
  </si>
  <si>
    <t>OP</t>
  </si>
  <si>
    <t>Other pulses</t>
  </si>
  <si>
    <t>OR</t>
  </si>
  <si>
    <t>Orange</t>
  </si>
  <si>
    <t>PA</t>
  </si>
  <si>
    <t>Pineapple</t>
  </si>
  <si>
    <t>PB</t>
  </si>
  <si>
    <t>Pepper</t>
  </si>
  <si>
    <t>PE</t>
  </si>
  <si>
    <t>Dry peas</t>
  </si>
  <si>
    <t>Plantain</t>
  </si>
  <si>
    <t>Pig meat</t>
  </si>
  <si>
    <t>PL</t>
  </si>
  <si>
    <t>Palm Oil</t>
  </si>
  <si>
    <t>Peanuts</t>
  </si>
  <si>
    <t>PP</t>
  </si>
  <si>
    <t>Red pepper</t>
  </si>
  <si>
    <t>PR</t>
  </si>
  <si>
    <t>Pears</t>
  </si>
  <si>
    <t>Poultry meat</t>
  </si>
  <si>
    <t>RB</t>
  </si>
  <si>
    <t>Rubber</t>
  </si>
  <si>
    <t>Rapeseed</t>
  </si>
  <si>
    <t>Refined sugar</t>
  </si>
  <si>
    <t>RY</t>
  </si>
  <si>
    <t>Rye</t>
  </si>
  <si>
    <t>Sheep meat</t>
  </si>
  <si>
    <t>SO</t>
  </si>
  <si>
    <t>Sorghum</t>
  </si>
  <si>
    <t>SP</t>
  </si>
  <si>
    <t>Spinaches</t>
  </si>
  <si>
    <t>SW</t>
  </si>
  <si>
    <t>Strawberries</t>
  </si>
  <si>
    <t>TB</t>
  </si>
  <si>
    <t>Tobacco</t>
  </si>
  <si>
    <t>TE</t>
  </si>
  <si>
    <t>Tea</t>
  </si>
  <si>
    <t>WL</t>
  </si>
  <si>
    <t>Wool</t>
  </si>
  <si>
    <t>WM</t>
  </si>
  <si>
    <t>Water melon</t>
  </si>
  <si>
    <t>WO</t>
  </si>
  <si>
    <t>Welsh Onion</t>
  </si>
  <si>
    <t>WT</t>
  </si>
  <si>
    <t>Wheat</t>
  </si>
  <si>
    <t>Non MPS commodities</t>
  </si>
  <si>
    <t>XEFV</t>
  </si>
  <si>
    <t>XF</t>
  </si>
  <si>
    <t>Fruit and vegetables exported</t>
  </si>
  <si>
    <t>GCT9</t>
  </si>
  <si>
    <t>Non-ruminants</t>
  </si>
  <si>
    <t>EU Production, OECD Estimate</t>
  </si>
  <si>
    <t>EU production, Eurostat data</t>
  </si>
  <si>
    <t>Figure</t>
  </si>
  <si>
    <t>Total value of production (at farm gate)</t>
  </si>
  <si>
    <t>Agricultural output at basic price</t>
  </si>
  <si>
    <t>Euros</t>
  </si>
  <si>
    <t xml:space="preserve">Agricultural Output basic price </t>
  </si>
  <si>
    <t xml:space="preserve">Total value of production (farm gate). </t>
  </si>
  <si>
    <t>Million euros</t>
  </si>
  <si>
    <t>% of EU total</t>
  </si>
  <si>
    <t>Eurostat</t>
  </si>
  <si>
    <t>EU total figure from OECD data, distributed between countries proportionate to share of output at basic price</t>
  </si>
  <si>
    <t>European Union total</t>
  </si>
  <si>
    <t>This sheet calculates the share of each EU sector produced by each member state using details sector data in the raw output tab. Those shares are used to allocate market price support (see MPS tab)</t>
  </si>
  <si>
    <t>Source:</t>
  </si>
  <si>
    <t>Link:</t>
  </si>
  <si>
    <t>Value of output by commodity group and member state, Millions of Euros</t>
  </si>
  <si>
    <t>Total output</t>
  </si>
  <si>
    <t>Notes from Ian M: I noticed that the production using all these headings only covers a portion of total production. If you look at EU support, lots of it is in the "other" category. I looked at which categories we missed, and marked them with an n in the outptut (raw) spreadsheet. So, I think we need to add an extra column to this sheet for other, which sums production in those (14) categories - mainly fruit and fresh veg. I've matched them up with Belgium to check it accounts for the difference (bottom right of this sheet, and column K in the raw sheet).</t>
  </si>
  <si>
    <t>Share of commodity group output by member state</t>
  </si>
  <si>
    <t>Dataset: 2018 - Monitoring and evaluation : Reference Tables</t>
  </si>
  <si>
    <t>Time</t>
  </si>
  <si>
    <t>2010</t>
  </si>
  <si>
    <t>2011</t>
  </si>
  <si>
    <t>2012</t>
  </si>
  <si>
    <t>2013</t>
  </si>
  <si>
    <t>2014</t>
  </si>
  <si>
    <t>2015</t>
  </si>
  <si>
    <t>2016</t>
  </si>
  <si>
    <t>2017</t>
  </si>
  <si>
    <t>PSECSE indicator</t>
  </si>
  <si>
    <t>Unit</t>
  </si>
  <si>
    <t/>
  </si>
  <si>
    <t>Euro</t>
  </si>
  <si>
    <t>Euro, Millions</t>
  </si>
  <si>
    <t>i</t>
  </si>
  <si>
    <t>Data extracted on 07 Nov 2019 09:11 UTC (GMT) from OECD.Stat</t>
  </si>
  <si>
    <t>Production value at basic price</t>
  </si>
  <si>
    <t>Eurostat: Economic accounts for agriculture - values at current prices</t>
  </si>
  <si>
    <t>n</t>
  </si>
  <si>
    <t>To get data:</t>
  </si>
  <si>
    <t>Category</t>
  </si>
  <si>
    <t>Selection</t>
  </si>
  <si>
    <t>Acricultural indicator</t>
  </si>
  <si>
    <t>List of products</t>
  </si>
  <si>
    <t xml:space="preserve">All products except those with code including "000" (higher level categories). Include wine, potatoes and olive oil, which do not have lower level categories. </t>
  </si>
  <si>
    <t>ISL</t>
  </si>
  <si>
    <t>MKD</t>
  </si>
  <si>
    <t xml:space="preserve">This sheet provides a lookup table on commodities contained in the 'other' category. Categorisation by authors. </t>
  </si>
  <si>
    <t>Other food categories</t>
  </si>
  <si>
    <t>Data:</t>
  </si>
  <si>
    <t>Producer Price Support as % of GFR</t>
  </si>
  <si>
    <t>Link</t>
  </si>
  <si>
    <t>http://stats.oecd.org/OECDStat_Metadata/ShowMetadata.ashx?Dataset=MON2019_REFERENCE_TABLE&amp;ShowOnWeb=true&amp;Lang=en</t>
  </si>
  <si>
    <t>Date Accessed</t>
  </si>
  <si>
    <t>Colombia</t>
  </si>
  <si>
    <t>COL</t>
  </si>
  <si>
    <t>Costa Rica</t>
  </si>
  <si>
    <t>CRI</t>
  </si>
  <si>
    <t>Israel</t>
  </si>
  <si>
    <t>ISR</t>
  </si>
  <si>
    <t>Kazakhstan</t>
  </si>
  <si>
    <t>KAZ</t>
  </si>
  <si>
    <t>Philippines</t>
  </si>
  <si>
    <t>PHL</t>
  </si>
  <si>
    <t>LOCATION</t>
  </si>
  <si>
    <t>INDICATOR</t>
  </si>
  <si>
    <t>SUBJECT</t>
  </si>
  <si>
    <t>MEASURE</t>
  </si>
  <si>
    <t>FREQUENCY</t>
  </si>
  <si>
    <t>Flag Codes</t>
  </si>
  <si>
    <t>EXCH</t>
  </si>
  <si>
    <t>TOT</t>
  </si>
  <si>
    <t>NATUSD</t>
  </si>
  <si>
    <t>A</t>
  </si>
  <si>
    <t>Exchange ratesTotal, National currency units/US dollar, 2000 – 2018</t>
  </si>
  <si>
    <t>https://data.oecd.org/conversion/exchange-rates.htm</t>
  </si>
  <si>
    <t>IDN</t>
  </si>
  <si>
    <t>EU28</t>
  </si>
  <si>
    <t>SAU</t>
  </si>
  <si>
    <t>EA19</t>
  </si>
  <si>
    <t>PER</t>
  </si>
  <si>
    <t>Data Source</t>
  </si>
  <si>
    <t>World Development Indicators</t>
  </si>
  <si>
    <t>Last Updated Date</t>
  </si>
  <si>
    <t>Country Code</t>
  </si>
  <si>
    <t>Indicator Name</t>
  </si>
  <si>
    <t>Indicator Code</t>
  </si>
  <si>
    <t>Aruba</t>
  </si>
  <si>
    <t>ABW</t>
  </si>
  <si>
    <t>GDP, PPP (current international $)</t>
  </si>
  <si>
    <t>NY.GDP.MKTP.PP.CD</t>
  </si>
  <si>
    <t>Afghanistan</t>
  </si>
  <si>
    <t>AFG</t>
  </si>
  <si>
    <t>Angola</t>
  </si>
  <si>
    <t>AGO</t>
  </si>
  <si>
    <t>Albania</t>
  </si>
  <si>
    <t>ALB</t>
  </si>
  <si>
    <t>Andorra</t>
  </si>
  <si>
    <t>AND</t>
  </si>
  <si>
    <t>Arab World</t>
  </si>
  <si>
    <t>ARB</t>
  </si>
  <si>
    <t>United Arab Emirates</t>
  </si>
  <si>
    <t>ARE</t>
  </si>
  <si>
    <t>Armenia</t>
  </si>
  <si>
    <t>ARM</t>
  </si>
  <si>
    <t>American Samoa</t>
  </si>
  <si>
    <t>ASM</t>
  </si>
  <si>
    <t>Antigua and Barbuda</t>
  </si>
  <si>
    <t>ATG</t>
  </si>
  <si>
    <t>Azerbaijan</t>
  </si>
  <si>
    <t>AZE</t>
  </si>
  <si>
    <t>Burundi</t>
  </si>
  <si>
    <t>BDI</t>
  </si>
  <si>
    <t>Benin</t>
  </si>
  <si>
    <t>BEN</t>
  </si>
  <si>
    <t>Burkina Faso</t>
  </si>
  <si>
    <t>BFA</t>
  </si>
  <si>
    <t>Bangladesh</t>
  </si>
  <si>
    <t>BGD</t>
  </si>
  <si>
    <t>Bahrain</t>
  </si>
  <si>
    <t>BHR</t>
  </si>
  <si>
    <t>Bahamas, The</t>
  </si>
  <si>
    <t>BHS</t>
  </si>
  <si>
    <t>Bosnia and Herzegovina</t>
  </si>
  <si>
    <t>BIH</t>
  </si>
  <si>
    <t>Belarus</t>
  </si>
  <si>
    <t>BLR</t>
  </si>
  <si>
    <t>Belize</t>
  </si>
  <si>
    <t>BLZ</t>
  </si>
  <si>
    <t>Bermuda</t>
  </si>
  <si>
    <t>BMU</t>
  </si>
  <si>
    <t>Bolivia</t>
  </si>
  <si>
    <t>BOL</t>
  </si>
  <si>
    <t>Barbados</t>
  </si>
  <si>
    <t>BRB</t>
  </si>
  <si>
    <t>Brunei Darussalam</t>
  </si>
  <si>
    <t>BRN</t>
  </si>
  <si>
    <t>Bhutan</t>
  </si>
  <si>
    <t>BTN</t>
  </si>
  <si>
    <t>Botswana</t>
  </si>
  <si>
    <t>BWA</t>
  </si>
  <si>
    <t>Central African Republic</t>
  </si>
  <si>
    <t>CAF</t>
  </si>
  <si>
    <t>Central Europe and the Baltics</t>
  </si>
  <si>
    <t>CEB</t>
  </si>
  <si>
    <t>Channel Islands</t>
  </si>
  <si>
    <t>CHI</t>
  </si>
  <si>
    <t>China</t>
  </si>
  <si>
    <t>Cote d'Ivoire</t>
  </si>
  <si>
    <t>CIV</t>
  </si>
  <si>
    <t>Cameroon</t>
  </si>
  <si>
    <t>CMR</t>
  </si>
  <si>
    <t>Congo, Dem. Rep.</t>
  </si>
  <si>
    <t>COD</t>
  </si>
  <si>
    <t>Congo, Rep.</t>
  </si>
  <si>
    <t>COG</t>
  </si>
  <si>
    <t>Comoros</t>
  </si>
  <si>
    <t>COM</t>
  </si>
  <si>
    <t>Cabo Verde</t>
  </si>
  <si>
    <t>CPV</t>
  </si>
  <si>
    <t>Caribbean small states</t>
  </si>
  <si>
    <t>CSS</t>
  </si>
  <si>
    <t>Cuba</t>
  </si>
  <si>
    <t>CUB</t>
  </si>
  <si>
    <t>Curacao</t>
  </si>
  <si>
    <t>CUW</t>
  </si>
  <si>
    <t>Cayman Islands</t>
  </si>
  <si>
    <t>CYM</t>
  </si>
  <si>
    <t>Djibouti</t>
  </si>
  <si>
    <t>DJI</t>
  </si>
  <si>
    <t>Dominica</t>
  </si>
  <si>
    <t>DMA</t>
  </si>
  <si>
    <t>Dominican Republic</t>
  </si>
  <si>
    <t>DOM</t>
  </si>
  <si>
    <t>Algeria</t>
  </si>
  <si>
    <t>DZA</t>
  </si>
  <si>
    <t>East Asia &amp; Pacific (excluding high income)</t>
  </si>
  <si>
    <t>EAP</t>
  </si>
  <si>
    <t>Early-demographic dividend</t>
  </si>
  <si>
    <t>EAR</t>
  </si>
  <si>
    <t>East Asia &amp; Pacific</t>
  </si>
  <si>
    <t>EAS</t>
  </si>
  <si>
    <t>Europe &amp; Central Asia (excluding high income)</t>
  </si>
  <si>
    <t>ECA</t>
  </si>
  <si>
    <t>Europe &amp; Central Asia</t>
  </si>
  <si>
    <t>ECS</t>
  </si>
  <si>
    <t>Ecuador</t>
  </si>
  <si>
    <t>ECU</t>
  </si>
  <si>
    <t>Egypt, Arab Rep.</t>
  </si>
  <si>
    <t>EGY</t>
  </si>
  <si>
    <t>Euro area</t>
  </si>
  <si>
    <t>EMU</t>
  </si>
  <si>
    <t>Eritrea</t>
  </si>
  <si>
    <t>ERI</t>
  </si>
  <si>
    <t>Ethiopia</t>
  </si>
  <si>
    <t>ETH</t>
  </si>
  <si>
    <t>European Union</t>
  </si>
  <si>
    <t>Fragile and conflict affected situations</t>
  </si>
  <si>
    <t>FCS</t>
  </si>
  <si>
    <t>Fiji</t>
  </si>
  <si>
    <t>FJI</t>
  </si>
  <si>
    <t>Faroe Islands</t>
  </si>
  <si>
    <t>FRO</t>
  </si>
  <si>
    <t>Micronesia, Fed. Sts.</t>
  </si>
  <si>
    <t>FSM</t>
  </si>
  <si>
    <t>Gabon</t>
  </si>
  <si>
    <t>GAB</t>
  </si>
  <si>
    <t>Georgia</t>
  </si>
  <si>
    <t>Ghana</t>
  </si>
  <si>
    <t>GHA</t>
  </si>
  <si>
    <t>Gibraltar</t>
  </si>
  <si>
    <t>GIB</t>
  </si>
  <si>
    <t>Guinea</t>
  </si>
  <si>
    <t>GIN</t>
  </si>
  <si>
    <t>Gambia, The</t>
  </si>
  <si>
    <t>GMB</t>
  </si>
  <si>
    <t>Guinea-Bissau</t>
  </si>
  <si>
    <t>GNB</t>
  </si>
  <si>
    <t>Equatorial Guinea</t>
  </si>
  <si>
    <t>GNQ</t>
  </si>
  <si>
    <t>Grenada</t>
  </si>
  <si>
    <t>GRD</t>
  </si>
  <si>
    <t>Greenland</t>
  </si>
  <si>
    <t>GRL</t>
  </si>
  <si>
    <t>Guatemala</t>
  </si>
  <si>
    <t>GTM</t>
  </si>
  <si>
    <t>Guam</t>
  </si>
  <si>
    <t>GUM</t>
  </si>
  <si>
    <t>Guyana</t>
  </si>
  <si>
    <t>GUY</t>
  </si>
  <si>
    <t>High income</t>
  </si>
  <si>
    <t>HIC</t>
  </si>
  <si>
    <t>Hong Kong SAR, China</t>
  </si>
  <si>
    <t>HKG</t>
  </si>
  <si>
    <t>Honduras</t>
  </si>
  <si>
    <t>HND</t>
  </si>
  <si>
    <t>Heavily indebted poor countries (HIPC)</t>
  </si>
  <si>
    <t>HPC</t>
  </si>
  <si>
    <t>Haiti</t>
  </si>
  <si>
    <t>HTI</t>
  </si>
  <si>
    <t>IBRD only</t>
  </si>
  <si>
    <t>IBD</t>
  </si>
  <si>
    <t>IDA &amp; IBRD total</t>
  </si>
  <si>
    <t>IBT</t>
  </si>
  <si>
    <t>IDA total</t>
  </si>
  <si>
    <t>IDA</t>
  </si>
  <si>
    <t>IDA blend</t>
  </si>
  <si>
    <t>IDB</t>
  </si>
  <si>
    <t>Indonesia</t>
  </si>
  <si>
    <t>IDA only</t>
  </si>
  <si>
    <t>IDX</t>
  </si>
  <si>
    <t>Isle of Man</t>
  </si>
  <si>
    <t>IMN</t>
  </si>
  <si>
    <t>Not classified</t>
  </si>
  <si>
    <t>INX</t>
  </si>
  <si>
    <t>Iran, Islamic Rep.</t>
  </si>
  <si>
    <t>IRN</t>
  </si>
  <si>
    <t>Iraq</t>
  </si>
  <si>
    <t>IRQ</t>
  </si>
  <si>
    <t>Jamaica</t>
  </si>
  <si>
    <t>JAM</t>
  </si>
  <si>
    <t>Jordan</t>
  </si>
  <si>
    <t>JOR</t>
  </si>
  <si>
    <t>Kenya</t>
  </si>
  <si>
    <t>KEN</t>
  </si>
  <si>
    <t>Kyrgyz Republic</t>
  </si>
  <si>
    <t>KGZ</t>
  </si>
  <si>
    <t>Cambodia</t>
  </si>
  <si>
    <t>KHM</t>
  </si>
  <si>
    <t>Kiribati</t>
  </si>
  <si>
    <t>KIR</t>
  </si>
  <si>
    <t>St. Kitts and Nevis</t>
  </si>
  <si>
    <t>KNA</t>
  </si>
  <si>
    <t>Korea, Rep.</t>
  </si>
  <si>
    <t>Kuwait</t>
  </si>
  <si>
    <t>KWT</t>
  </si>
  <si>
    <t>Latin America &amp; Caribbean (excluding high income)</t>
  </si>
  <si>
    <t>LAC</t>
  </si>
  <si>
    <t>Lao PDR</t>
  </si>
  <si>
    <t>LAO</t>
  </si>
  <si>
    <t>Lebanon</t>
  </si>
  <si>
    <t>LBN</t>
  </si>
  <si>
    <t>Liberia</t>
  </si>
  <si>
    <t>LBR</t>
  </si>
  <si>
    <t>Libya</t>
  </si>
  <si>
    <t>LBY</t>
  </si>
  <si>
    <t>St. Lucia</t>
  </si>
  <si>
    <t>LCA</t>
  </si>
  <si>
    <t>Latin America &amp; Caribbean</t>
  </si>
  <si>
    <t>LCN</t>
  </si>
  <si>
    <t>Least developed countries: UN classification</t>
  </si>
  <si>
    <t>LDC</t>
  </si>
  <si>
    <t>Low income</t>
  </si>
  <si>
    <t>LIC</t>
  </si>
  <si>
    <t>Liechtenstein</t>
  </si>
  <si>
    <t>LIE</t>
  </si>
  <si>
    <t>Sri Lanka</t>
  </si>
  <si>
    <t>LKA</t>
  </si>
  <si>
    <t>Lower middle income</t>
  </si>
  <si>
    <t>LMC</t>
  </si>
  <si>
    <t>Low &amp; middle income</t>
  </si>
  <si>
    <t>LMY</t>
  </si>
  <si>
    <t>Lesotho</t>
  </si>
  <si>
    <t>LSO</t>
  </si>
  <si>
    <t>Late-demographic dividend</t>
  </si>
  <si>
    <t>LTE</t>
  </si>
  <si>
    <t>Macao SAR, China</t>
  </si>
  <si>
    <t>MAC</t>
  </si>
  <si>
    <t>St. Martin (French part)</t>
  </si>
  <si>
    <t>MAF</t>
  </si>
  <si>
    <t>Morocco</t>
  </si>
  <si>
    <t>MAR</t>
  </si>
  <si>
    <t>Monaco</t>
  </si>
  <si>
    <t>MCO</t>
  </si>
  <si>
    <t>Moldova</t>
  </si>
  <si>
    <t>MDA</t>
  </si>
  <si>
    <t>Madagascar</t>
  </si>
  <si>
    <t>MDG</t>
  </si>
  <si>
    <t>Maldives</t>
  </si>
  <si>
    <t>MDV</t>
  </si>
  <si>
    <t>Middle East &amp; North Africa</t>
  </si>
  <si>
    <t>MEA</t>
  </si>
  <si>
    <t>Marshall Islands</t>
  </si>
  <si>
    <t>MHL</t>
  </si>
  <si>
    <t>Middle income</t>
  </si>
  <si>
    <t>MIC</t>
  </si>
  <si>
    <t>Mali</t>
  </si>
  <si>
    <t>MLI</t>
  </si>
  <si>
    <t>Myanmar</t>
  </si>
  <si>
    <t>MMR</t>
  </si>
  <si>
    <t>Middle East &amp; North Africa (excluding high income)</t>
  </si>
  <si>
    <t>MNA</t>
  </si>
  <si>
    <t>Montenegro</t>
  </si>
  <si>
    <t>MNE</t>
  </si>
  <si>
    <t>Mongolia</t>
  </si>
  <si>
    <t>MNG</t>
  </si>
  <si>
    <t>Northern Mariana Islands</t>
  </si>
  <si>
    <t>MNP</t>
  </si>
  <si>
    <t>Mozambique</t>
  </si>
  <si>
    <t>MOZ</t>
  </si>
  <si>
    <t>Mauritania</t>
  </si>
  <si>
    <t>MRT</t>
  </si>
  <si>
    <t>Mauritius</t>
  </si>
  <si>
    <t>MUS</t>
  </si>
  <si>
    <t>Malawi</t>
  </si>
  <si>
    <t>MWI</t>
  </si>
  <si>
    <t>Malaysia</t>
  </si>
  <si>
    <t>MYS</t>
  </si>
  <si>
    <t>North America</t>
  </si>
  <si>
    <t>NAC</t>
  </si>
  <si>
    <t>Namibia</t>
  </si>
  <si>
    <t>NAM</t>
  </si>
  <si>
    <t>New Caledonia</t>
  </si>
  <si>
    <t>NCL</t>
  </si>
  <si>
    <t>Niger</t>
  </si>
  <si>
    <t>NER</t>
  </si>
  <si>
    <t>Nigeria</t>
  </si>
  <si>
    <t>NGA</t>
  </si>
  <si>
    <t>Nicaragua</t>
  </si>
  <si>
    <t>NIC</t>
  </si>
  <si>
    <t>Nepal</t>
  </si>
  <si>
    <t>NPL</t>
  </si>
  <si>
    <t>Nauru</t>
  </si>
  <si>
    <t>NRU</t>
  </si>
  <si>
    <t>OECD members</t>
  </si>
  <si>
    <t>OED</t>
  </si>
  <si>
    <t>Oman</t>
  </si>
  <si>
    <t>OMN</t>
  </si>
  <si>
    <t>Other small states</t>
  </si>
  <si>
    <t>OSS</t>
  </si>
  <si>
    <t>Pakistan</t>
  </si>
  <si>
    <t>PAK</t>
  </si>
  <si>
    <t>Panama</t>
  </si>
  <si>
    <t>PAN</t>
  </si>
  <si>
    <t>Peru</t>
  </si>
  <si>
    <t>Palau</t>
  </si>
  <si>
    <t>PLW</t>
  </si>
  <si>
    <t>Papua New Guinea</t>
  </si>
  <si>
    <t>PNG</t>
  </si>
  <si>
    <t>Pre-demographic dividend</t>
  </si>
  <si>
    <t>PRE</t>
  </si>
  <si>
    <t>Puerto Rico</t>
  </si>
  <si>
    <t>PRI</t>
  </si>
  <si>
    <t>Korea, Dem. People’s Rep.</t>
  </si>
  <si>
    <t>PRK</t>
  </si>
  <si>
    <t>Paraguay</t>
  </si>
  <si>
    <t>PRY</t>
  </si>
  <si>
    <t>West Bank and Gaza</t>
  </si>
  <si>
    <t>Pacific island small states</t>
  </si>
  <si>
    <t>PSS</t>
  </si>
  <si>
    <t>Post-demographic dividend</t>
  </si>
  <si>
    <t>PST</t>
  </si>
  <si>
    <t>French Polynesia</t>
  </si>
  <si>
    <t>PYF</t>
  </si>
  <si>
    <t>Qatar</t>
  </si>
  <si>
    <t>QAT</t>
  </si>
  <si>
    <t>Russian Federation</t>
  </si>
  <si>
    <t>Rwanda</t>
  </si>
  <si>
    <t>RWA</t>
  </si>
  <si>
    <t>South Asia</t>
  </si>
  <si>
    <t>SAS</t>
  </si>
  <si>
    <t>Saudi Arabia</t>
  </si>
  <si>
    <t>Sudan</t>
  </si>
  <si>
    <t>SDN</t>
  </si>
  <si>
    <t>Senegal</t>
  </si>
  <si>
    <t>SEN</t>
  </si>
  <si>
    <t>Singapore</t>
  </si>
  <si>
    <t>SGP</t>
  </si>
  <si>
    <t>Solomon Islands</t>
  </si>
  <si>
    <t>SLB</t>
  </si>
  <si>
    <t>Sierra Leone</t>
  </si>
  <si>
    <t>SLE</t>
  </si>
  <si>
    <t>El Salvador</t>
  </si>
  <si>
    <t>SLV</t>
  </si>
  <si>
    <t>San Marino</t>
  </si>
  <si>
    <t>SMR</t>
  </si>
  <si>
    <t>Somalia</t>
  </si>
  <si>
    <t>SOM</t>
  </si>
  <si>
    <t>Serbia</t>
  </si>
  <si>
    <t>SRB</t>
  </si>
  <si>
    <t>Sub-Saharan Africa (excluding high income)</t>
  </si>
  <si>
    <t>SSA</t>
  </si>
  <si>
    <t>South Sudan</t>
  </si>
  <si>
    <t>SSD</t>
  </si>
  <si>
    <t>Sub-Saharan Africa</t>
  </si>
  <si>
    <t>SSF</t>
  </si>
  <si>
    <t>Small states</t>
  </si>
  <si>
    <t>SST</t>
  </si>
  <si>
    <t>Sao Tome and Principe</t>
  </si>
  <si>
    <t>STP</t>
  </si>
  <si>
    <t>Suriname</t>
  </si>
  <si>
    <t>SUR</t>
  </si>
  <si>
    <t>Eswatini</t>
  </si>
  <si>
    <t>SWZ</t>
  </si>
  <si>
    <t>Sint Maarten (Dutch part)</t>
  </si>
  <si>
    <t>SXM</t>
  </si>
  <si>
    <t>Seychelles</t>
  </si>
  <si>
    <t>SYC</t>
  </si>
  <si>
    <t>Syrian Arab Republic</t>
  </si>
  <si>
    <t>SYR</t>
  </si>
  <si>
    <t>Turks and Caicos Islands</t>
  </si>
  <si>
    <t>TCA</t>
  </si>
  <si>
    <t>Chad</t>
  </si>
  <si>
    <t>TCD</t>
  </si>
  <si>
    <t>East Asia &amp; Pacific (IDA &amp; IBRD countries)</t>
  </si>
  <si>
    <t>TEA</t>
  </si>
  <si>
    <t>Europe &amp; Central Asia (IDA &amp; IBRD countries)</t>
  </si>
  <si>
    <t>TEC</t>
  </si>
  <si>
    <t>Togo</t>
  </si>
  <si>
    <t>TGO</t>
  </si>
  <si>
    <t>Thailand</t>
  </si>
  <si>
    <t>THA</t>
  </si>
  <si>
    <t>Tajikistan</t>
  </si>
  <si>
    <t>TJK</t>
  </si>
  <si>
    <t>Turkmenistan</t>
  </si>
  <si>
    <t>TKM</t>
  </si>
  <si>
    <t>Latin America &amp; the Caribbean (IDA &amp; IBRD countries)</t>
  </si>
  <si>
    <t>TLA</t>
  </si>
  <si>
    <t>Timor-Leste</t>
  </si>
  <si>
    <t>TLS</t>
  </si>
  <si>
    <t>Middle East &amp; North Africa (IDA &amp; IBRD countries)</t>
  </si>
  <si>
    <t>TMN</t>
  </si>
  <si>
    <t>Tonga</t>
  </si>
  <si>
    <t>TON</t>
  </si>
  <si>
    <t>South Asia (IDA &amp; IBRD)</t>
  </si>
  <si>
    <t>TSA</t>
  </si>
  <si>
    <t>Sub-Saharan Africa (IDA &amp; IBRD countries)</t>
  </si>
  <si>
    <t>TSS</t>
  </si>
  <si>
    <t>Trinidad and Tobago</t>
  </si>
  <si>
    <t>TTO</t>
  </si>
  <si>
    <t>Tunisia</t>
  </si>
  <si>
    <t>TUN</t>
  </si>
  <si>
    <t>Tuvalu</t>
  </si>
  <si>
    <t>TUV</t>
  </si>
  <si>
    <t>Tanzania</t>
  </si>
  <si>
    <t>TZA</t>
  </si>
  <si>
    <t>Uganda</t>
  </si>
  <si>
    <t>UGA</t>
  </si>
  <si>
    <t>Upper middle income</t>
  </si>
  <si>
    <t>UMC</t>
  </si>
  <si>
    <t>Uruguay</t>
  </si>
  <si>
    <t>URY</t>
  </si>
  <si>
    <t>Uzbekistan</t>
  </si>
  <si>
    <t>UZB</t>
  </si>
  <si>
    <t>St. Vincent and the Grenadines</t>
  </si>
  <si>
    <t>VCT</t>
  </si>
  <si>
    <t>Venezuela, RB</t>
  </si>
  <si>
    <t>VEN</t>
  </si>
  <si>
    <t>British Virgin Islands</t>
  </si>
  <si>
    <t>VGB</t>
  </si>
  <si>
    <t>Virgin Islands (U.S.)</t>
  </si>
  <si>
    <t>VIR</t>
  </si>
  <si>
    <t>Vietnam</t>
  </si>
  <si>
    <t>Vanuatu</t>
  </si>
  <si>
    <t>VUT</t>
  </si>
  <si>
    <t>World</t>
  </si>
  <si>
    <t>WLD</t>
  </si>
  <si>
    <t>Samoa</t>
  </si>
  <si>
    <t>WSM</t>
  </si>
  <si>
    <t>Kosovo</t>
  </si>
  <si>
    <t>XKX</t>
  </si>
  <si>
    <t>Yemen, Rep.</t>
  </si>
  <si>
    <t>YEM</t>
  </si>
  <si>
    <t>Zambia</t>
  </si>
  <si>
    <t>ZMB</t>
  </si>
  <si>
    <t>Zimbabwe</t>
  </si>
  <si>
    <t>ZWE</t>
  </si>
  <si>
    <t>Country name</t>
  </si>
  <si>
    <t>Anguilla</t>
  </si>
  <si>
    <t>AIA</t>
  </si>
  <si>
    <t>Antigua</t>
  </si>
  <si>
    <t>Bahamas</t>
  </si>
  <si>
    <t>BES Islands</t>
  </si>
  <si>
    <t>BES</t>
  </si>
  <si>
    <t>Bonaire</t>
  </si>
  <si>
    <t>Bosnia</t>
  </si>
  <si>
    <t>Brunei</t>
  </si>
  <si>
    <t>Burkino Faso</t>
  </si>
  <si>
    <t>Cape Verde</t>
  </si>
  <si>
    <t>Caribbean</t>
  </si>
  <si>
    <t>GB-</t>
  </si>
  <si>
    <t>Congo</t>
  </si>
  <si>
    <t>Congo, DRC</t>
  </si>
  <si>
    <t>Cook Islands</t>
  </si>
  <si>
    <t>COK</t>
  </si>
  <si>
    <t>Cote D'Ivoire</t>
  </si>
  <si>
    <t>East Timor</t>
  </si>
  <si>
    <t>Egypt</t>
  </si>
  <si>
    <t>Equatorial Guniea</t>
  </si>
  <si>
    <t>eSwatini</t>
  </si>
  <si>
    <t>European Union (Convention)</t>
  </si>
  <si>
    <t>European Union (KP)</t>
  </si>
  <si>
    <t>Falklands</t>
  </si>
  <si>
    <t>FLK</t>
  </si>
  <si>
    <t>French Guiana</t>
  </si>
  <si>
    <t>GUF</t>
  </si>
  <si>
    <t>Gambia</t>
  </si>
  <si>
    <t>Guadeloupe</t>
  </si>
  <si>
    <t>GLP</t>
  </si>
  <si>
    <t>Guernsey</t>
  </si>
  <si>
    <t>GGY</t>
  </si>
  <si>
    <t>Guinea Bissau</t>
  </si>
  <si>
    <t>Hong Kong</t>
  </si>
  <si>
    <t>Iran</t>
  </si>
  <si>
    <t>Jersey</t>
  </si>
  <si>
    <t>JEY</t>
  </si>
  <si>
    <t>RKS</t>
  </si>
  <si>
    <t>Kyrgyzstan</t>
  </si>
  <si>
    <t>Laos</t>
  </si>
  <si>
    <t>Latin America &amp; Carribean</t>
  </si>
  <si>
    <t>Macao</t>
  </si>
  <si>
    <t>Macedonia</t>
  </si>
  <si>
    <t>Macedonia, FYR</t>
  </si>
  <si>
    <t>Martinique</t>
  </si>
  <si>
    <t>MTQ</t>
  </si>
  <si>
    <t>Micronesia</t>
  </si>
  <si>
    <t>Montserrat</t>
  </si>
  <si>
    <t>MSR</t>
  </si>
  <si>
    <t>Netherlands Antilles</t>
  </si>
  <si>
    <t>ANT</t>
  </si>
  <si>
    <t>Niue</t>
  </si>
  <si>
    <t>NIU</t>
  </si>
  <si>
    <t>Norfolk Island</t>
  </si>
  <si>
    <t>NFK</t>
  </si>
  <si>
    <t>North Korea</t>
  </si>
  <si>
    <t>Palestine</t>
  </si>
  <si>
    <t>Pitcairn</t>
  </si>
  <si>
    <t>PCN</t>
  </si>
  <si>
    <t>Serbia and Montenegro</t>
  </si>
  <si>
    <t>SCG</t>
  </si>
  <si>
    <t>South Korea</t>
  </si>
  <si>
    <t>St Helena</t>
  </si>
  <si>
    <t>SHN</t>
  </si>
  <si>
    <t>St Kitts</t>
  </si>
  <si>
    <t>St Lucia</t>
  </si>
  <si>
    <t>St Martin</t>
  </si>
  <si>
    <t>St Pierre</t>
  </si>
  <si>
    <t>SPM</t>
  </si>
  <si>
    <t>St Vincent</t>
  </si>
  <si>
    <t>Sub Saharan Africa</t>
  </si>
  <si>
    <t>Svalbard and Jan Mayen</t>
  </si>
  <si>
    <t>SJM</t>
  </si>
  <si>
    <t>Syria</t>
  </si>
  <si>
    <t>Taiwan</t>
  </si>
  <si>
    <t>TWN</t>
  </si>
  <si>
    <t>Tibet</t>
  </si>
  <si>
    <t>TIB</t>
  </si>
  <si>
    <t>United Kingdom of Great Britain and Northern Ireland</t>
  </si>
  <si>
    <t>Tokelau</t>
  </si>
  <si>
    <t>TKL</t>
  </si>
  <si>
    <t>Trinidad</t>
  </si>
  <si>
    <t>Turks &amp; Caicos</t>
  </si>
  <si>
    <t>UAE</t>
  </si>
  <si>
    <t>United States of America</t>
  </si>
  <si>
    <t>US</t>
  </si>
  <si>
    <t>Vatican City State</t>
  </si>
  <si>
    <t>VAT</t>
  </si>
  <si>
    <t>Venezuela</t>
  </si>
  <si>
    <t>Virgin Islands (UK)</t>
  </si>
  <si>
    <t>Virgin Islands (US)</t>
  </si>
  <si>
    <t>Wallis and Futuna Islands</t>
  </si>
  <si>
    <t>WLF</t>
  </si>
  <si>
    <t>Western Sahara</t>
  </si>
  <si>
    <t>ESH</t>
  </si>
  <si>
    <t>Yemen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</si>
</sst>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 #,##0.00_-;_-* &quot;-&quot;??_-;_-@_-"/>
    <numFmt numFmtId="165" formatCode="###,000"/>
    <numFmt numFmtId="166" formatCode="###\ ##0;\-###\ ##0;0;"/>
    <numFmt numFmtId="167" formatCode="##0.0;\-##0.0;0.0;"/>
    <numFmt numFmtId="168" formatCode="##0.00;\-##0.00;0.00;"/>
    <numFmt numFmtId="169" formatCode="##0;\-##0;0;"/>
    <numFmt numFmtId="170" formatCode="\ General"/>
    <numFmt numFmtId="171" formatCode="#,##0_)"/>
    <numFmt numFmtId="172" formatCode="General_)"/>
    <numFmt numFmtId="173" formatCode="_-* #,##0_-;\-* #,##0_-;_-* &quot;-&quot;??_-;_-@_-"/>
    <numFmt numFmtId="174" formatCode="#,##0.00_ ;\-#,##0.00\ "/>
    <numFmt numFmtId="175" formatCode="0.0%"/>
    <numFmt numFmtId="176" formatCode="#,##0_ ;\-#,##0\ "/>
    <numFmt numFmtId="177" formatCode="#,##0;\-#,##0;\-"/>
    <numFmt numFmtId="178" formatCode="0%;\-0%;&quot;-&quot;"/>
    <numFmt numFmtId="179" formatCode="#,##0;#,##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10"/>
      <name val="Arial"/>
      <family val="2"/>
    </font>
    <font>
      <sz val="10"/>
      <name val="Arial"/>
      <family val="2"/>
    </font>
    <font>
      <b/>
      <sz val="10"/>
      <name val="Arial"/>
      <family val="2"/>
    </font>
    <font>
      <b/>
      <sz val="12"/>
      <name val="Arial"/>
      <family val="2"/>
    </font>
    <font>
      <b/>
      <i/>
      <sz val="10"/>
      <name val="Arial"/>
      <family val="2"/>
    </font>
    <font>
      <sz val="10"/>
      <color theme="1"/>
      <name val="Arial"/>
      <family val="2"/>
    </font>
    <font>
      <sz val="10"/>
      <name val="Calibri"/>
      <family val="2"/>
    </font>
    <font>
      <b/>
      <sz val="10"/>
      <name val="Times"/>
      <family val="1"/>
    </font>
    <font>
      <sz val="10"/>
      <name val="Times"/>
      <family val="1"/>
    </font>
    <font>
      <sz val="10"/>
      <name val="Times New Roman"/>
      <family val="1"/>
    </font>
    <font>
      <b/>
      <i/>
      <sz val="10"/>
      <name val="Times"/>
      <family val="1"/>
    </font>
    <font>
      <i/>
      <sz val="10"/>
      <name val="Times"/>
      <family val="1"/>
    </font>
    <font>
      <b/>
      <i/>
      <sz val="10"/>
      <color indexed="10"/>
      <name val="Times"/>
      <family val="1"/>
    </font>
    <font>
      <sz val="12"/>
      <name val="Helv"/>
    </font>
    <font>
      <u/>
      <sz val="10"/>
      <color indexed="12"/>
      <name val="Arial"/>
      <family val="2"/>
    </font>
    <font>
      <sz val="10"/>
      <color theme="3" tint="0.39997558519241921"/>
      <name val="Times"/>
      <family val="1"/>
    </font>
    <font>
      <b/>
      <sz val="10"/>
      <color rgb="FFFF0000"/>
      <name val="Times"/>
      <family val="1"/>
    </font>
    <font>
      <sz val="10"/>
      <name val="Arial"/>
      <family val="2"/>
    </font>
    <font>
      <b/>
      <i/>
      <sz val="10"/>
      <name val="Times"/>
    </font>
    <font>
      <b/>
      <sz val="10"/>
      <name val="Times"/>
    </font>
    <font>
      <sz val="8"/>
      <name val="Verdana"/>
      <family val="2"/>
    </font>
    <font>
      <b/>
      <sz val="8"/>
      <color indexed="9"/>
      <name val="Verdana"/>
      <family val="2"/>
    </font>
    <font>
      <sz val="8"/>
      <color indexed="9"/>
      <name val="Verdana"/>
      <family val="2"/>
    </font>
    <font>
      <b/>
      <sz val="8"/>
      <name val="Verdana"/>
      <family val="2"/>
    </font>
    <font>
      <b/>
      <sz val="9"/>
      <color indexed="10"/>
      <name val="Courier New"/>
      <family val="3"/>
    </font>
    <font>
      <sz val="8"/>
      <name val="Arial"/>
      <family val="2"/>
    </font>
    <font>
      <b/>
      <sz val="8"/>
      <color theme="1"/>
      <name val="Verdana"/>
      <family val="2"/>
    </font>
    <font>
      <sz val="8"/>
      <color theme="1"/>
      <name val="Verdana"/>
      <family val="2"/>
    </font>
    <font>
      <sz val="8"/>
      <color rgb="FF737675"/>
      <name val="Arial"/>
      <family val="2"/>
    </font>
    <font>
      <sz val="10"/>
      <name val="Calibri"/>
      <family val="2"/>
      <scheme val="minor"/>
    </font>
    <font>
      <b/>
      <sz val="10"/>
      <color theme="1"/>
      <name val="Calibri"/>
      <family val="2"/>
      <scheme val="minor"/>
    </font>
    <font>
      <sz val="10"/>
      <color theme="1"/>
      <name val="Calibri"/>
      <family val="2"/>
      <scheme val="minor"/>
    </font>
    <font>
      <b/>
      <sz val="10"/>
      <name val="Calibri"/>
      <family val="2"/>
      <scheme val="minor"/>
    </font>
    <font>
      <u/>
      <sz val="8"/>
      <name val="Verdana"/>
      <family val="2"/>
    </font>
    <font>
      <sz val="10"/>
      <name val="Times"/>
    </font>
    <font>
      <b/>
      <u/>
      <sz val="9"/>
      <color theme="1"/>
      <name val="Verdana"/>
      <family val="2"/>
    </font>
    <font>
      <sz val="8"/>
      <color theme="1"/>
      <name val="Arial"/>
      <family val="2"/>
    </font>
    <font>
      <u/>
      <sz val="8"/>
      <color indexed="9"/>
      <name val="Verdana"/>
      <family val="2"/>
    </font>
    <font>
      <b/>
      <u/>
      <sz val="9"/>
      <color indexed="18"/>
      <name val="Verdana"/>
      <family val="2"/>
    </font>
    <font>
      <sz val="8"/>
      <name val="Arial"/>
      <family val="2"/>
    </font>
    <font>
      <b/>
      <sz val="8"/>
      <name val="Arial"/>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rgb="FF00A1E3"/>
        <bgColor indexed="64"/>
      </patternFill>
    </fill>
    <fill>
      <patternFill patternType="solid">
        <fgColor theme="4" tint="0.79998168889431442"/>
        <bgColor indexed="64"/>
      </patternFill>
    </fill>
    <fill>
      <patternFill patternType="mediumGray">
        <fgColor rgb="FFC0C0C0"/>
        <bgColor rgb="FFFFFFFF"/>
      </patternFill>
    </fill>
    <fill>
      <patternFill patternType="solid">
        <fgColor rgb="FFFFFFFF"/>
        <bgColor rgb="FFFFFFFF"/>
      </patternFill>
    </fill>
    <fill>
      <patternFill patternType="solid">
        <fgColor theme="0"/>
        <bgColor theme="4"/>
      </patternFill>
    </fill>
    <fill>
      <patternFill patternType="solid">
        <fgColor theme="0"/>
        <bgColor theme="4" tint="0.79998168889431442"/>
      </patternFill>
    </fill>
    <fill>
      <patternFill patternType="solid">
        <fgColor rgb="FFC4D8ED"/>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rgb="FF3366FF"/>
      </top>
      <bottom/>
      <diagonal/>
    </border>
    <border>
      <left/>
      <right/>
      <top style="thin">
        <color auto="1"/>
      </top>
      <bottom/>
      <diagonal/>
    </border>
    <border>
      <left/>
      <right/>
      <top/>
      <bottom style="thin">
        <color auto="1"/>
      </bottom>
      <diagonal/>
    </border>
    <border>
      <left/>
      <right/>
      <top/>
      <bottom style="thick">
        <color rgb="FF3366FF"/>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style="thin">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theme="4" tint="0.39997558519241921"/>
      </top>
      <bottom style="thin">
        <color theme="4" tint="0.39997558519241921"/>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style="thin">
        <color indexed="64"/>
      </left>
      <right style="thin">
        <color indexed="64"/>
      </right>
      <top style="thin">
        <color indexed="64"/>
      </top>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right style="thin">
        <color indexed="64"/>
      </right>
      <top/>
      <bottom/>
      <diagonal/>
    </border>
    <border>
      <left/>
      <right style="thin">
        <color indexed="64"/>
      </right>
      <top style="thin">
        <color indexed="64"/>
      </top>
      <bottom/>
      <diagonal/>
    </border>
    <border>
      <left/>
      <right style="thin">
        <color rgb="FFC0C0C0"/>
      </right>
      <top style="thin">
        <color rgb="FFC0C0C0"/>
      </top>
      <bottom style="thin">
        <color rgb="FFC0C0C0"/>
      </bottom>
      <diagonal/>
    </border>
    <border>
      <left/>
      <right style="thin">
        <color indexed="64"/>
      </right>
      <top style="thin">
        <color rgb="FFD3D3D3"/>
      </top>
      <bottom style="thin">
        <color indexed="64"/>
      </bottom>
      <diagonal/>
    </border>
  </borders>
  <cellStyleXfs count="106">
    <xf numFmtId="0" fontId="0"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4" fillId="0" borderId="0" applyNumberFormat="0" applyFill="0" applyBorder="0" applyAlignment="0" applyProtection="0"/>
    <xf numFmtId="0" fontId="6" fillId="0" borderId="0"/>
    <xf numFmtId="9" fontId="26" fillId="0" borderId="0" applyFont="0" applyFill="0" applyBorder="0" applyAlignment="0" applyProtection="0"/>
    <xf numFmtId="0" fontId="5" fillId="0" borderId="0" applyNumberFormat="0" applyFont="0" applyFill="0" applyBorder="0" applyProtection="0">
      <alignment horizontal="left" vertical="center"/>
    </xf>
    <xf numFmtId="0" fontId="28" fillId="0" borderId="0" applyNumberFormat="0" applyFill="0" applyBorder="0" applyProtection="0">
      <alignment horizontal="right" vertical="center" wrapText="1"/>
    </xf>
    <xf numFmtId="0" fontId="28" fillId="0" borderId="0" applyNumberFormat="0" applyFill="0" applyBorder="0" applyProtection="0">
      <alignment horizontal="left" vertical="center" wrapText="1"/>
    </xf>
    <xf numFmtId="0" fontId="5" fillId="0" borderId="10" applyNumberFormat="0" applyFont="0" applyFill="0" applyProtection="0">
      <alignment horizontal="center" vertical="center" wrapText="1"/>
    </xf>
    <xf numFmtId="0" fontId="28" fillId="0" borderId="10" applyNumberFormat="0" applyFill="0" applyProtection="0">
      <alignment horizontal="center" vertical="center" wrapText="1"/>
    </xf>
    <xf numFmtId="0" fontId="28" fillId="0" borderId="10" applyNumberFormat="0" applyFill="0" applyProtection="0">
      <alignment horizontal="center" vertical="center" wrapText="1"/>
    </xf>
    <xf numFmtId="0" fontId="29" fillId="0" borderId="11" applyNumberFormat="0" applyFill="0" applyProtection="0">
      <alignment horizontal="left" vertical="center" wrapText="1"/>
    </xf>
    <xf numFmtId="0" fontId="29" fillId="0" borderId="11" applyNumberFormat="0" applyFill="0" applyProtection="0">
      <alignment horizontal="left" vertical="center" wrapText="1"/>
    </xf>
    <xf numFmtId="165" fontId="29" fillId="0" borderId="11" applyFill="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166" fontId="25" fillId="0" borderId="0" applyFill="0" applyBorder="0" applyProtection="0">
      <alignment horizontal="right" vertical="center" wrapText="1"/>
    </xf>
    <xf numFmtId="0" fontId="25" fillId="0" borderId="12" applyNumberFormat="0" applyFill="0" applyProtection="0">
      <alignment horizontal="left" vertical="center" wrapText="1"/>
    </xf>
    <xf numFmtId="0" fontId="25" fillId="0" borderId="12" applyNumberFormat="0" applyFill="0" applyProtection="0">
      <alignment horizontal="left" vertical="center" wrapText="1"/>
    </xf>
    <xf numFmtId="167" fontId="25" fillId="0" borderId="12" applyFill="0" applyProtection="0">
      <alignment horizontal="right" vertical="center" wrapText="1"/>
    </xf>
    <xf numFmtId="0" fontId="29" fillId="0" borderId="11" applyNumberFormat="0" applyFill="0" applyProtection="0">
      <alignment horizontal="left" vertical="center" wrapText="1"/>
    </xf>
    <xf numFmtId="0" fontId="29" fillId="0" borderId="11" applyNumberFormat="0" applyFill="0" applyProtection="0">
      <alignment horizontal="left" vertical="center" wrapText="1"/>
    </xf>
    <xf numFmtId="165" fontId="29" fillId="0" borderId="11" applyFill="0" applyProtection="0">
      <alignment horizontal="right" vertical="center" wrapText="1"/>
    </xf>
    <xf numFmtId="167" fontId="25" fillId="0" borderId="0" applyFill="0" applyBorder="0" applyProtection="0">
      <alignment horizontal="right" vertical="center" wrapText="1"/>
    </xf>
    <xf numFmtId="168" fontId="25" fillId="0" borderId="0" applyFill="0" applyBorder="0" applyProtection="0">
      <alignment horizontal="right" vertical="center" wrapText="1"/>
    </xf>
    <xf numFmtId="169" fontId="25" fillId="0" borderId="0" applyFill="0" applyBorder="0" applyProtection="0">
      <alignment horizontal="right" vertical="center" wrapText="1"/>
    </xf>
    <xf numFmtId="0" fontId="25" fillId="0" borderId="13" applyNumberFormat="0" applyFill="0" applyProtection="0">
      <alignment horizontal="left" vertical="center" wrapText="1"/>
    </xf>
    <xf numFmtId="0" fontId="25" fillId="0" borderId="13" applyNumberFormat="0" applyFill="0" applyProtection="0">
      <alignment horizontal="left" vertical="center" wrapText="1"/>
    </xf>
    <xf numFmtId="168" fontId="25" fillId="0" borderId="13" applyFill="0" applyProtection="0">
      <alignment horizontal="righ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30" fillId="0" borderId="0"/>
    <xf numFmtId="0" fontId="4" fillId="0" borderId="0"/>
    <xf numFmtId="164" fontId="4" fillId="0" borderId="0" applyFont="0" applyFill="0" applyBorder="0" applyAlignment="0" applyProtection="0"/>
    <xf numFmtId="0" fontId="39" fillId="0" borderId="0" applyNumberFormat="0" applyFill="0" applyBorder="0" applyAlignment="0" applyProtection="0">
      <alignment vertical="top"/>
      <protection locked="0"/>
    </xf>
    <xf numFmtId="0" fontId="25" fillId="0" borderId="0"/>
    <xf numFmtId="172" fontId="38" fillId="0" borderId="0"/>
    <xf numFmtId="0" fontId="25" fillId="0" borderId="0"/>
    <xf numFmtId="0" fontId="25" fillId="0" borderId="0"/>
    <xf numFmtId="0" fontId="25" fillId="0" borderId="0"/>
    <xf numFmtId="164" fontId="42" fillId="0" borderId="0" applyFont="0" applyFill="0" applyBorder="0" applyAlignment="0" applyProtection="0"/>
    <xf numFmtId="0" fontId="3" fillId="0" borderId="0"/>
    <xf numFmtId="164" fontId="25" fillId="0" borderId="0" applyFont="0" applyFill="0" applyBorder="0" applyAlignment="0" applyProtection="0"/>
    <xf numFmtId="9" fontId="25" fillId="0" borderId="0" applyFont="0" applyFill="0" applyBorder="0" applyAlignment="0" applyProtection="0"/>
    <xf numFmtId="0" fontId="2" fillId="0" borderId="0"/>
    <xf numFmtId="164" fontId="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77">
    <xf numFmtId="0" fontId="0" fillId="0" borderId="0" xfId="0"/>
    <xf numFmtId="0" fontId="25" fillId="0" borderId="0" xfId="0" applyFont="1"/>
    <xf numFmtId="0" fontId="24" fillId="0" borderId="0" xfId="42"/>
    <xf numFmtId="4" fontId="0" fillId="0" borderId="0" xfId="0" applyNumberFormat="1"/>
    <xf numFmtId="0" fontId="0" fillId="0" borderId="14" xfId="0" applyBorder="1"/>
    <xf numFmtId="0" fontId="31" fillId="33" borderId="14" xfId="0" applyFont="1" applyFill="1" applyBorder="1"/>
    <xf numFmtId="0" fontId="31" fillId="34" borderId="15" xfId="0" applyFont="1" applyFill="1" applyBorder="1"/>
    <xf numFmtId="0" fontId="33" fillId="0" borderId="0" xfId="73" applyFont="1" applyFill="1" applyBorder="1"/>
    <xf numFmtId="0" fontId="33" fillId="0" borderId="0" xfId="73" applyFont="1" applyFill="1" applyBorder="1" applyAlignment="1">
      <alignment horizontal="center"/>
    </xf>
    <xf numFmtId="0" fontId="32" fillId="0" borderId="0" xfId="73" applyFont="1" applyFill="1" applyBorder="1"/>
    <xf numFmtId="0" fontId="34" fillId="0" borderId="0" xfId="73" applyFont="1" applyFill="1" applyAlignment="1">
      <alignment horizontal="center"/>
    </xf>
    <xf numFmtId="0" fontId="33" fillId="0" borderId="0" xfId="73" applyFont="1" applyFill="1"/>
    <xf numFmtId="170" fontId="35" fillId="0" borderId="0" xfId="78" applyNumberFormat="1" applyFont="1" applyFill="1"/>
    <xf numFmtId="0" fontId="36" fillId="0" borderId="0" xfId="78" applyFont="1" applyFill="1" applyAlignment="1">
      <alignment horizontal="left" indent="1"/>
    </xf>
    <xf numFmtId="0" fontId="36" fillId="0" borderId="0" xfId="78" applyFont="1" applyFill="1"/>
    <xf numFmtId="170" fontId="36" fillId="0" borderId="0" xfId="78" applyNumberFormat="1" applyFont="1" applyFill="1"/>
    <xf numFmtId="170" fontId="35" fillId="0" borderId="0" xfId="78" applyNumberFormat="1" applyFont="1" applyFill="1" applyAlignment="1">
      <alignment wrapText="1"/>
    </xf>
    <xf numFmtId="0" fontId="32" fillId="0" borderId="12" xfId="80" applyFont="1" applyFill="1" applyBorder="1" applyAlignment="1">
      <alignment horizontal="center"/>
    </xf>
    <xf numFmtId="0" fontId="32" fillId="0" borderId="0" xfId="73" applyFont="1" applyFill="1" applyBorder="1" applyAlignment="1">
      <alignment horizontal="left"/>
    </xf>
    <xf numFmtId="0" fontId="33" fillId="0" borderId="0" xfId="73" applyFont="1" applyFill="1" applyBorder="1" applyAlignment="1">
      <alignment horizontal="center" vertical="center"/>
    </xf>
    <xf numFmtId="0" fontId="33" fillId="0" borderId="0" xfId="73" applyFont="1" applyFill="1" applyBorder="1" applyAlignment="1">
      <alignment horizontal="left"/>
    </xf>
    <xf numFmtId="0" fontId="40" fillId="0" borderId="0" xfId="78" applyFont="1" applyFill="1"/>
    <xf numFmtId="0" fontId="32" fillId="0" borderId="0" xfId="78" applyFont="1" applyFill="1" applyBorder="1" applyAlignment="1"/>
    <xf numFmtId="0" fontId="33" fillId="0" borderId="0" xfId="78" applyFont="1" applyFill="1" applyBorder="1"/>
    <xf numFmtId="0" fontId="32" fillId="0" borderId="0" xfId="73" applyFont="1" applyFill="1" applyBorder="1" applyAlignment="1">
      <alignment horizontal="left" vertical="center"/>
    </xf>
    <xf numFmtId="0" fontId="32" fillId="0" borderId="0" xfId="78" applyFont="1" applyFill="1" applyAlignment="1">
      <alignment horizontal="center"/>
    </xf>
    <xf numFmtId="0" fontId="33" fillId="0" borderId="0" xfId="78" applyFont="1" applyFill="1" applyAlignment="1">
      <alignment horizontal="centerContinuous"/>
    </xf>
    <xf numFmtId="0" fontId="33" fillId="0" borderId="0" xfId="78" applyFont="1" applyFill="1" applyAlignment="1">
      <alignment horizontal="right"/>
    </xf>
    <xf numFmtId="0" fontId="33" fillId="0" borderId="0" xfId="78" applyFont="1" applyFill="1"/>
    <xf numFmtId="0" fontId="33" fillId="0" borderId="0" xfId="78" applyFont="1" applyFill="1" applyAlignment="1">
      <alignment horizontal="center"/>
    </xf>
    <xf numFmtId="0" fontId="33" fillId="0" borderId="19" xfId="73" applyFont="1" applyFill="1" applyBorder="1" applyAlignment="1">
      <alignment horizontal="center"/>
    </xf>
    <xf numFmtId="0" fontId="33" fillId="0" borderId="19" xfId="73" applyFont="1" applyFill="1" applyBorder="1"/>
    <xf numFmtId="0" fontId="32" fillId="0" borderId="0" xfId="78" applyFont="1" applyFill="1" applyAlignment="1"/>
    <xf numFmtId="0" fontId="32" fillId="0" borderId="20" xfId="78" applyFont="1" applyFill="1" applyBorder="1" applyAlignment="1">
      <alignment horizontal="center" vertical="center"/>
    </xf>
    <xf numFmtId="0" fontId="32" fillId="0" borderId="0" xfId="78" applyFont="1" applyFill="1"/>
    <xf numFmtId="0" fontId="32" fillId="0" borderId="22" xfId="73" applyFont="1" applyFill="1" applyBorder="1" applyAlignment="1">
      <alignment horizontal="center" vertical="center"/>
    </xf>
    <xf numFmtId="0" fontId="32" fillId="0" borderId="23" xfId="73" applyFont="1" applyFill="1" applyBorder="1" applyAlignment="1">
      <alignment horizontal="center" vertical="center"/>
    </xf>
    <xf numFmtId="0" fontId="33" fillId="0" borderId="26" xfId="73" applyFont="1" applyFill="1" applyBorder="1" applyAlignment="1">
      <alignment horizontal="center" vertical="center"/>
    </xf>
    <xf numFmtId="0" fontId="33" fillId="0" borderId="15" xfId="73" applyFont="1" applyFill="1" applyBorder="1" applyAlignment="1">
      <alignment horizontal="center" vertical="center"/>
    </xf>
    <xf numFmtId="0" fontId="33" fillId="0" borderId="15" xfId="73" applyFont="1" applyFill="1" applyBorder="1" applyAlignment="1">
      <alignment horizontal="center" vertical="center" wrapText="1"/>
    </xf>
    <xf numFmtId="0" fontId="33" fillId="0" borderId="22" xfId="73" applyFont="1" applyFill="1" applyBorder="1" applyAlignment="1">
      <alignment horizontal="center" vertical="center" wrapText="1"/>
    </xf>
    <xf numFmtId="0" fontId="33" fillId="0" borderId="21" xfId="73" applyFont="1" applyFill="1" applyBorder="1" applyAlignment="1">
      <alignment horizontal="center" vertical="center" wrapText="1"/>
    </xf>
    <xf numFmtId="0" fontId="33" fillId="0" borderId="23" xfId="73" applyFont="1" applyFill="1" applyBorder="1" applyAlignment="1">
      <alignment horizontal="center" vertical="center" wrapText="1"/>
    </xf>
    <xf numFmtId="0" fontId="32" fillId="0" borderId="27" xfId="78" applyFont="1" applyFill="1" applyBorder="1" applyAlignment="1">
      <alignment horizontal="center"/>
    </xf>
    <xf numFmtId="49" fontId="32" fillId="0" borderId="12" xfId="73" quotePrefix="1" applyNumberFormat="1" applyFont="1" applyFill="1" applyBorder="1" applyAlignment="1">
      <alignment horizontal="right"/>
    </xf>
    <xf numFmtId="49" fontId="32" fillId="0" borderId="12" xfId="73" applyNumberFormat="1" applyFont="1" applyFill="1" applyBorder="1" applyAlignment="1">
      <alignment horizontal="right"/>
    </xf>
    <xf numFmtId="49" fontId="32" fillId="0" borderId="0" xfId="73" applyNumberFormat="1" applyFont="1" applyFill="1"/>
    <xf numFmtId="0" fontId="33" fillId="0" borderId="28" xfId="73" applyFont="1" applyFill="1" applyBorder="1" applyAlignment="1">
      <alignment horizontal="center" vertical="center"/>
    </xf>
    <xf numFmtId="0" fontId="33" fillId="0" borderId="29" xfId="73" applyFont="1" applyFill="1" applyBorder="1" applyAlignment="1">
      <alignment horizontal="center" vertical="center" wrapText="1"/>
    </xf>
    <xf numFmtId="0" fontId="33" fillId="0" borderId="30" xfId="73" applyFont="1" applyFill="1" applyBorder="1" applyAlignment="1">
      <alignment horizontal="center" vertical="center"/>
    </xf>
    <xf numFmtId="0" fontId="33" fillId="0" borderId="29" xfId="73" applyFont="1" applyFill="1" applyBorder="1" applyAlignment="1">
      <alignment horizontal="center" vertical="center"/>
    </xf>
    <xf numFmtId="0" fontId="34" fillId="0" borderId="31" xfId="73" applyFont="1" applyBorder="1" applyAlignment="1">
      <alignment horizontal="center" vertical="center"/>
    </xf>
    <xf numFmtId="0" fontId="34" fillId="0" borderId="24" xfId="73" applyFont="1" applyBorder="1" applyAlignment="1">
      <alignment horizontal="center" vertical="center"/>
    </xf>
    <xf numFmtId="0" fontId="34" fillId="0" borderId="15" xfId="73" applyFont="1" applyBorder="1" applyAlignment="1">
      <alignment horizontal="center" vertical="center"/>
    </xf>
    <xf numFmtId="0" fontId="33" fillId="0" borderId="32" xfId="73" applyFont="1" applyFill="1" applyBorder="1" applyAlignment="1">
      <alignment horizontal="center"/>
    </xf>
    <xf numFmtId="0" fontId="33" fillId="0" borderId="33" xfId="73" applyFont="1" applyFill="1" applyBorder="1" applyAlignment="1">
      <alignment horizontal="center" vertical="center"/>
    </xf>
    <xf numFmtId="0" fontId="33" fillId="0" borderId="34" xfId="73" applyFont="1" applyFill="1" applyBorder="1" applyAlignment="1">
      <alignment horizontal="center" vertical="center"/>
    </xf>
    <xf numFmtId="0" fontId="33" fillId="0" borderId="18" xfId="73" applyFont="1" applyFill="1" applyBorder="1" applyAlignment="1">
      <alignment horizontal="center" vertical="center"/>
    </xf>
    <xf numFmtId="0" fontId="33" fillId="0" borderId="35" xfId="73" applyFont="1" applyFill="1" applyBorder="1" applyAlignment="1">
      <alignment horizontal="center" vertical="center"/>
    </xf>
    <xf numFmtId="0" fontId="32" fillId="0" borderId="36" xfId="78" applyFont="1" applyFill="1" applyBorder="1" applyAlignment="1">
      <alignment horizontal="center"/>
    </xf>
    <xf numFmtId="4" fontId="33" fillId="0" borderId="0" xfId="74" applyNumberFormat="1" applyFont="1" applyFill="1"/>
    <xf numFmtId="0" fontId="33" fillId="0" borderId="37" xfId="73" applyFont="1" applyFill="1" applyBorder="1" applyAlignment="1">
      <alignment horizontal="center" vertical="center"/>
    </xf>
    <xf numFmtId="0" fontId="33" fillId="0" borderId="32" xfId="73" applyFont="1" applyFill="1" applyBorder="1" applyAlignment="1">
      <alignment horizontal="center" vertical="center" wrapText="1"/>
    </xf>
    <xf numFmtId="0" fontId="33" fillId="0" borderId="17" xfId="73" applyFont="1" applyFill="1" applyBorder="1" applyAlignment="1">
      <alignment horizontal="center" vertical="center"/>
    </xf>
    <xf numFmtId="0" fontId="33" fillId="0" borderId="32" xfId="73" applyFont="1" applyFill="1" applyBorder="1" applyAlignment="1">
      <alignment horizontal="center" vertical="center"/>
    </xf>
    <xf numFmtId="0" fontId="33" fillId="0" borderId="11" xfId="73" applyFont="1" applyFill="1" applyBorder="1" applyAlignment="1">
      <alignment horizontal="center" vertical="center"/>
    </xf>
    <xf numFmtId="0" fontId="33" fillId="0" borderId="16" xfId="73" applyFont="1" applyFill="1" applyBorder="1" applyAlignment="1">
      <alignment horizontal="center" vertical="center"/>
    </xf>
    <xf numFmtId="0" fontId="32" fillId="0" borderId="38" xfId="73" applyFont="1" applyFill="1" applyBorder="1" applyAlignment="1">
      <alignment horizontal="center" vertical="center"/>
    </xf>
    <xf numFmtId="0" fontId="32" fillId="0" borderId="16" xfId="73" applyFont="1" applyFill="1" applyBorder="1" applyAlignment="1">
      <alignment horizontal="center" vertical="center"/>
    </xf>
    <xf numFmtId="0" fontId="32" fillId="0" borderId="34" xfId="73" applyFont="1" applyFill="1" applyBorder="1" applyAlignment="1">
      <alignment horizontal="center" vertical="center"/>
    </xf>
    <xf numFmtId="4" fontId="32" fillId="0" borderId="0" xfId="74" applyNumberFormat="1" applyFont="1" applyFill="1"/>
    <xf numFmtId="0" fontId="32" fillId="0" borderId="37" xfId="73" applyFont="1" applyFill="1" applyBorder="1"/>
    <xf numFmtId="0" fontId="32" fillId="0" borderId="17" xfId="73" applyFont="1" applyFill="1" applyBorder="1"/>
    <xf numFmtId="0" fontId="32" fillId="0" borderId="14" xfId="73" applyFont="1" applyFill="1" applyBorder="1"/>
    <xf numFmtId="0" fontId="32" fillId="0" borderId="39" xfId="73" applyFont="1" applyFill="1" applyBorder="1"/>
    <xf numFmtId="0" fontId="33" fillId="0" borderId="27" xfId="78" applyFont="1" applyFill="1" applyBorder="1" applyAlignment="1">
      <alignment horizontal="center"/>
    </xf>
    <xf numFmtId="171" fontId="32" fillId="0" borderId="27" xfId="73" applyNumberFormat="1" applyFont="1" applyFill="1" applyBorder="1" applyAlignment="1">
      <alignment horizontal="center"/>
    </xf>
    <xf numFmtId="171" fontId="32" fillId="0" borderId="27" xfId="78" applyNumberFormat="1" applyFont="1" applyFill="1" applyBorder="1" applyAlignment="1">
      <alignment horizontal="center"/>
    </xf>
    <xf numFmtId="0" fontId="34" fillId="0" borderId="27" xfId="73" applyFont="1" applyFill="1" applyBorder="1" applyAlignment="1">
      <alignment horizontal="center" vertical="center"/>
    </xf>
    <xf numFmtId="170" fontId="34" fillId="0" borderId="27" xfId="73" applyNumberFormat="1" applyFont="1" applyFill="1" applyBorder="1" applyAlignment="1">
      <alignment horizontal="center" vertical="center"/>
    </xf>
    <xf numFmtId="4" fontId="34" fillId="0" borderId="0" xfId="74" applyNumberFormat="1" applyFont="1" applyFill="1"/>
    <xf numFmtId="170" fontId="34" fillId="0" borderId="27" xfId="73" applyNumberFormat="1" applyFont="1" applyFill="1" applyBorder="1" applyAlignment="1">
      <alignment horizontal="center" vertical="center" wrapText="1"/>
    </xf>
    <xf numFmtId="0" fontId="32" fillId="0" borderId="40" xfId="73" applyFont="1" applyFill="1" applyBorder="1"/>
    <xf numFmtId="0" fontId="32" fillId="0" borderId="41" xfId="73" applyFont="1" applyFill="1" applyBorder="1"/>
    <xf numFmtId="0" fontId="32" fillId="0" borderId="42" xfId="73" applyFont="1" applyFill="1" applyBorder="1"/>
    <xf numFmtId="0" fontId="32" fillId="0" borderId="43" xfId="73" applyFont="1" applyFill="1" applyBorder="1"/>
    <xf numFmtId="0" fontId="33" fillId="0" borderId="0" xfId="78" applyFont="1" applyFill="1" applyBorder="1" applyAlignment="1">
      <alignment horizontal="center"/>
    </xf>
    <xf numFmtId="170" fontId="33" fillId="0" borderId="0" xfId="78" applyNumberFormat="1" applyFont="1" applyFill="1" applyAlignment="1">
      <alignment horizontal="center"/>
    </xf>
    <xf numFmtId="171" fontId="33" fillId="0" borderId="27" xfId="78" applyNumberFormat="1" applyFont="1" applyFill="1" applyBorder="1" applyAlignment="1">
      <alignment horizontal="center"/>
    </xf>
    <xf numFmtId="171" fontId="32" fillId="0" borderId="27" xfId="79" applyNumberFormat="1" applyFont="1" applyFill="1" applyBorder="1" applyAlignment="1">
      <alignment horizontal="center"/>
    </xf>
    <xf numFmtId="0" fontId="32" fillId="0" borderId="27" xfId="73" applyFont="1" applyFill="1" applyBorder="1" applyAlignment="1">
      <alignment horizontal="center"/>
    </xf>
    <xf numFmtId="0" fontId="32" fillId="0" borderId="44" xfId="73" applyFont="1" applyFill="1" applyBorder="1" applyAlignment="1">
      <alignment horizontal="center"/>
    </xf>
    <xf numFmtId="4" fontId="33" fillId="0" borderId="0" xfId="74" applyNumberFormat="1" applyFont="1" applyFill="1" applyAlignment="1">
      <alignment horizontal="right"/>
    </xf>
    <xf numFmtId="0" fontId="4" fillId="0" borderId="15" xfId="73" applyBorder="1"/>
    <xf numFmtId="0" fontId="32" fillId="0" borderId="0" xfId="79" applyFont="1" applyFill="1" applyAlignment="1">
      <alignment horizontal="left" indent="1"/>
    </xf>
    <xf numFmtId="0" fontId="32" fillId="0" borderId="0" xfId="73" applyFont="1" applyFill="1" applyBorder="1" applyAlignment="1">
      <alignment horizontal="center"/>
    </xf>
    <xf numFmtId="0" fontId="32" fillId="0" borderId="0" xfId="79" applyFont="1" applyFill="1"/>
    <xf numFmtId="0" fontId="35" fillId="0" borderId="0" xfId="78" applyFont="1" applyFill="1"/>
    <xf numFmtId="0" fontId="33" fillId="0" borderId="0" xfId="79" applyFont="1" applyFill="1" applyBorder="1" applyAlignment="1">
      <alignment horizontal="left" indent="2"/>
    </xf>
    <xf numFmtId="0" fontId="33" fillId="0" borderId="0" xfId="78" applyFont="1" applyFill="1" applyAlignment="1">
      <alignment horizontal="left" indent="6"/>
    </xf>
    <xf numFmtId="0" fontId="33" fillId="0" borderId="0" xfId="79" applyFont="1" applyFill="1" applyAlignment="1">
      <alignment horizontal="left" indent="1"/>
    </xf>
    <xf numFmtId="0" fontId="33" fillId="0" borderId="0" xfId="78" applyFont="1" applyFill="1" applyAlignment="1">
      <alignment horizontal="left" indent="4"/>
    </xf>
    <xf numFmtId="0" fontId="33" fillId="0" borderId="0" xfId="80" applyFont="1" applyFill="1" applyAlignment="1">
      <alignment horizontal="left" indent="6"/>
    </xf>
    <xf numFmtId="0" fontId="32" fillId="0" borderId="0" xfId="79" applyFont="1" applyFill="1" applyBorder="1" applyAlignment="1">
      <alignment horizontal="left" indent="1"/>
    </xf>
    <xf numFmtId="0" fontId="32" fillId="0" borderId="0" xfId="73" applyFont="1" applyFill="1" applyBorder="1" applyAlignment="1">
      <alignment horizontal="center" vertical="center"/>
    </xf>
    <xf numFmtId="0" fontId="33" fillId="0" borderId="0" xfId="79" applyFont="1" applyFill="1" applyAlignment="1">
      <alignment horizontal="left" indent="2"/>
    </xf>
    <xf numFmtId="0" fontId="33" fillId="0" borderId="0" xfId="78" applyFont="1" applyFill="1" applyAlignment="1">
      <alignment horizontal="left" indent="3"/>
    </xf>
    <xf numFmtId="0" fontId="33" fillId="0" borderId="0" xfId="78" applyFont="1" applyFill="1" applyBorder="1" applyAlignment="1">
      <alignment horizontal="left" indent="6"/>
    </xf>
    <xf numFmtId="172" fontId="32" fillId="0" borderId="0" xfId="77" applyFont="1" applyFill="1" applyAlignment="1">
      <alignment horizontal="left" indent="1"/>
    </xf>
    <xf numFmtId="0" fontId="35" fillId="0" borderId="0" xfId="78" applyFont="1" applyFill="1" applyBorder="1"/>
    <xf numFmtId="170" fontId="36" fillId="0" borderId="0" xfId="78" applyNumberFormat="1" applyFont="1" applyFill="1" applyAlignment="1">
      <alignment horizontal="left" indent="4"/>
    </xf>
    <xf numFmtId="0" fontId="33" fillId="0" borderId="0" xfId="78" applyFont="1" applyFill="1" applyBorder="1" applyAlignment="1">
      <alignment horizontal="left" indent="8"/>
    </xf>
    <xf numFmtId="170" fontId="36" fillId="0" borderId="0" xfId="78" applyNumberFormat="1" applyFont="1" applyFill="1" applyAlignment="1">
      <alignment horizontal="left" indent="6"/>
    </xf>
    <xf numFmtId="0" fontId="33" fillId="0" borderId="0" xfId="78" applyFont="1" applyFill="1" applyAlignment="1">
      <alignment horizontal="left" indent="8"/>
    </xf>
    <xf numFmtId="172" fontId="32" fillId="0" borderId="0" xfId="77" applyFont="1" applyFill="1"/>
    <xf numFmtId="0" fontId="32" fillId="0" borderId="45" xfId="73" applyFont="1" applyFill="1" applyBorder="1" applyAlignment="1">
      <alignment horizontal="center" vertical="center"/>
    </xf>
    <xf numFmtId="0" fontId="32" fillId="0" borderId="46" xfId="73" applyFont="1" applyFill="1" applyBorder="1" applyAlignment="1">
      <alignment horizontal="center" vertical="center"/>
    </xf>
    <xf numFmtId="0" fontId="32" fillId="0" borderId="19" xfId="73" applyFont="1" applyFill="1" applyBorder="1" applyAlignment="1">
      <alignment horizontal="center" vertical="center"/>
    </xf>
    <xf numFmtId="0" fontId="32" fillId="0" borderId="41" xfId="73" applyFont="1" applyFill="1" applyBorder="1" applyAlignment="1">
      <alignment horizontal="center" vertical="center"/>
    </xf>
    <xf numFmtId="0" fontId="32" fillId="0" borderId="45" xfId="73" applyFont="1" applyFill="1" applyBorder="1" applyAlignment="1">
      <alignment horizontal="center"/>
    </xf>
    <xf numFmtId="0" fontId="32" fillId="0" borderId="19" xfId="73" applyFont="1" applyFill="1" applyBorder="1" applyAlignment="1">
      <alignment horizontal="center"/>
    </xf>
    <xf numFmtId="0" fontId="32" fillId="0" borderId="46" xfId="73" applyFont="1" applyFill="1" applyBorder="1" applyAlignment="1">
      <alignment horizontal="center"/>
    </xf>
    <xf numFmtId="0" fontId="32" fillId="0" borderId="40" xfId="73" applyFont="1" applyFill="1" applyBorder="1" applyAlignment="1">
      <alignment horizontal="center" vertical="center"/>
    </xf>
    <xf numFmtId="0" fontId="33" fillId="0" borderId="40" xfId="73" applyFont="1" applyFill="1" applyBorder="1" applyAlignment="1">
      <alignment horizontal="center" vertical="center"/>
    </xf>
    <xf numFmtId="0" fontId="33" fillId="0" borderId="42" xfId="73" applyFont="1" applyFill="1" applyBorder="1" applyAlignment="1">
      <alignment horizontal="center" vertical="center"/>
    </xf>
    <xf numFmtId="0" fontId="33" fillId="0" borderId="43" xfId="73" applyFont="1" applyFill="1" applyBorder="1" applyAlignment="1">
      <alignment horizontal="center" vertical="center"/>
    </xf>
    <xf numFmtId="0" fontId="32" fillId="0" borderId="47" xfId="73" applyFont="1" applyFill="1" applyBorder="1" applyAlignment="1">
      <alignment horizontal="center" vertical="center"/>
    </xf>
    <xf numFmtId="0" fontId="32" fillId="0" borderId="32" xfId="73" applyFont="1" applyFill="1" applyBorder="1" applyAlignment="1">
      <alignment horizontal="center" vertical="center"/>
    </xf>
    <xf numFmtId="0" fontId="32" fillId="0" borderId="17" xfId="73" applyFont="1" applyFill="1" applyBorder="1" applyAlignment="1">
      <alignment horizontal="center" vertical="center"/>
    </xf>
    <xf numFmtId="0" fontId="32" fillId="0" borderId="47" xfId="73" applyFont="1" applyFill="1" applyBorder="1" applyAlignment="1">
      <alignment horizontal="center"/>
    </xf>
    <xf numFmtId="0" fontId="32" fillId="0" borderId="32" xfId="73" applyFont="1" applyFill="1" applyBorder="1" applyAlignment="1">
      <alignment horizontal="center"/>
    </xf>
    <xf numFmtId="0" fontId="32" fillId="0" borderId="37" xfId="73" applyFont="1" applyFill="1" applyBorder="1" applyAlignment="1">
      <alignment horizontal="center" vertical="center"/>
    </xf>
    <xf numFmtId="0" fontId="33" fillId="0" borderId="14" xfId="73" applyFont="1" applyFill="1" applyBorder="1" applyAlignment="1">
      <alignment horizontal="center" vertical="center"/>
    </xf>
    <xf numFmtId="0" fontId="33" fillId="0" borderId="39" xfId="73" applyFont="1" applyFill="1" applyBorder="1" applyAlignment="1">
      <alignment horizontal="center" vertical="center"/>
    </xf>
    <xf numFmtId="170" fontId="34" fillId="0" borderId="0" xfId="73" applyNumberFormat="1" applyFont="1" applyFill="1" applyBorder="1" applyAlignment="1">
      <alignment horizontal="left" vertical="center" indent="1"/>
    </xf>
    <xf numFmtId="170" fontId="34" fillId="0" borderId="0" xfId="73" applyNumberFormat="1" applyFont="1" applyFill="1" applyBorder="1" applyAlignment="1">
      <alignment horizontal="left" vertical="center" indent="2"/>
    </xf>
    <xf numFmtId="170" fontId="34" fillId="0" borderId="0" xfId="73" applyNumberFormat="1" applyFont="1" applyFill="1" applyBorder="1" applyAlignment="1">
      <alignment horizontal="left" vertical="center" indent="3"/>
    </xf>
    <xf numFmtId="0" fontId="41" fillId="0" borderId="17" xfId="73" applyFont="1" applyFill="1" applyBorder="1" applyAlignment="1">
      <alignment horizontal="center" vertical="center"/>
    </xf>
    <xf numFmtId="0" fontId="33" fillId="0" borderId="0" xfId="73" applyFont="1" applyFill="1" applyBorder="1" applyAlignment="1">
      <alignment horizontal="left" indent="1"/>
    </xf>
    <xf numFmtId="0" fontId="33" fillId="0" borderId="14" xfId="73" applyFont="1" applyFill="1" applyBorder="1" applyAlignment="1">
      <alignment horizontal="center"/>
    </xf>
    <xf numFmtId="49" fontId="36" fillId="0" borderId="0" xfId="73" applyNumberFormat="1" applyFont="1" applyFill="1" applyAlignment="1">
      <alignment horizontal="left" indent="1"/>
    </xf>
    <xf numFmtId="49" fontId="33" fillId="0" borderId="0" xfId="73" applyNumberFormat="1" applyFont="1" applyFill="1" applyAlignment="1">
      <alignment horizontal="left" indent="1"/>
    </xf>
    <xf numFmtId="0" fontId="36" fillId="0" borderId="14" xfId="73" applyFont="1" applyFill="1" applyBorder="1" applyAlignment="1">
      <alignment horizontal="center"/>
    </xf>
    <xf numFmtId="49" fontId="36" fillId="0" borderId="0" xfId="73" applyNumberFormat="1" applyFont="1" applyFill="1" applyAlignment="1">
      <alignment horizontal="left" indent="2"/>
    </xf>
    <xf numFmtId="0" fontId="32" fillId="0" borderId="32" xfId="73" applyFont="1" applyFill="1" applyBorder="1" applyAlignment="1">
      <alignment horizontal="center" vertical="center" wrapText="1"/>
    </xf>
    <xf numFmtId="0" fontId="32" fillId="0" borderId="31" xfId="73" applyFont="1" applyFill="1" applyBorder="1" applyAlignment="1">
      <alignment horizontal="center" vertical="center"/>
    </xf>
    <xf numFmtId="0" fontId="32" fillId="0" borderId="34" xfId="73" applyFont="1" applyFill="1" applyBorder="1" applyAlignment="1">
      <alignment horizontal="center" vertical="center" wrapText="1"/>
    </xf>
    <xf numFmtId="0" fontId="32" fillId="0" borderId="11" xfId="73" applyFont="1" applyFill="1" applyBorder="1" applyAlignment="1">
      <alignment horizontal="center" vertical="center"/>
    </xf>
    <xf numFmtId="0" fontId="33" fillId="0" borderId="38" xfId="73" applyFont="1" applyFill="1" applyBorder="1" applyAlignment="1">
      <alignment horizontal="center" vertical="center"/>
    </xf>
    <xf numFmtId="49" fontId="35" fillId="0" borderId="15" xfId="73" applyNumberFormat="1" applyFont="1" applyFill="1" applyBorder="1" applyAlignment="1">
      <alignment horizontal="left" indent="2"/>
    </xf>
    <xf numFmtId="0" fontId="27" fillId="0" borderId="0" xfId="0" applyFont="1" applyAlignment="1">
      <alignment wrapText="1"/>
    </xf>
    <xf numFmtId="49" fontId="35" fillId="0" borderId="22" xfId="73" applyNumberFormat="1" applyFont="1" applyFill="1" applyBorder="1" applyAlignment="1">
      <alignment horizontal="center"/>
    </xf>
    <xf numFmtId="49" fontId="35" fillId="0" borderId="15" xfId="73" applyNumberFormat="1" applyFont="1" applyFill="1" applyBorder="1" applyAlignment="1">
      <alignment horizontal="left"/>
    </xf>
    <xf numFmtId="0" fontId="25" fillId="0" borderId="15" xfId="0" applyFont="1" applyBorder="1" applyAlignment="1">
      <alignment horizontal="left"/>
    </xf>
    <xf numFmtId="9" fontId="0" fillId="0" borderId="0" xfId="0" applyNumberFormat="1"/>
    <xf numFmtId="9" fontId="0" fillId="0" borderId="0" xfId="44" applyFont="1"/>
    <xf numFmtId="173" fontId="31" fillId="33" borderId="14" xfId="81" applyNumberFormat="1" applyFont="1" applyFill="1" applyBorder="1" applyAlignment="1">
      <alignment horizontal="center"/>
    </xf>
    <xf numFmtId="0" fontId="27" fillId="0" borderId="0" xfId="0" applyFont="1"/>
    <xf numFmtId="173" fontId="0" fillId="0" borderId="0" xfId="81" applyNumberFormat="1" applyFont="1"/>
    <xf numFmtId="173" fontId="31" fillId="34" borderId="15" xfId="81" applyNumberFormat="1" applyFont="1" applyFill="1" applyBorder="1" applyAlignment="1">
      <alignment horizontal="center"/>
    </xf>
    <xf numFmtId="0" fontId="45" fillId="0" borderId="0" xfId="0" applyFont="1"/>
    <xf numFmtId="0" fontId="48" fillId="38" borderId="58" xfId="0" applyFont="1" applyFill="1" applyBorder="1" applyAlignment="1">
      <alignment wrapText="1"/>
    </xf>
    <xf numFmtId="0" fontId="45" fillId="38" borderId="0" xfId="0" applyFont="1" applyFill="1"/>
    <xf numFmtId="174" fontId="0" fillId="0" borderId="0" xfId="0" applyNumberFormat="1"/>
    <xf numFmtId="0" fontId="48" fillId="0" borderId="0" xfId="0" applyFont="1" applyAlignment="1">
      <alignment wrapText="1"/>
    </xf>
    <xf numFmtId="0" fontId="48" fillId="0" borderId="0" xfId="0" applyFont="1"/>
    <xf numFmtId="0" fontId="52" fillId="0" borderId="0" xfId="82" applyFont="1"/>
    <xf numFmtId="0" fontId="51" fillId="0" borderId="0" xfId="82" applyFont="1"/>
    <xf numFmtId="164" fontId="45" fillId="0" borderId="0" xfId="0" applyNumberFormat="1" applyFont="1"/>
    <xf numFmtId="0" fontId="53" fillId="0" borderId="0" xfId="0" applyFont="1"/>
    <xf numFmtId="0" fontId="45" fillId="38" borderId="59" xfId="0" applyFont="1" applyFill="1" applyBorder="1"/>
    <xf numFmtId="0" fontId="0" fillId="33" borderId="0" xfId="0" applyFill="1"/>
    <xf numFmtId="175" fontId="0" fillId="0" borderId="0" xfId="44" applyNumberFormat="1" applyFont="1"/>
    <xf numFmtId="0" fontId="48" fillId="0" borderId="0" xfId="0" applyFont="1" applyAlignment="1">
      <alignment horizontal="left"/>
    </xf>
    <xf numFmtId="0" fontId="51" fillId="0" borderId="0" xfId="82" applyFont="1" applyAlignment="1">
      <alignment horizontal="left" wrapText="1"/>
    </xf>
    <xf numFmtId="14" fontId="0" fillId="0" borderId="0" xfId="0" applyNumberFormat="1"/>
    <xf numFmtId="0" fontId="0" fillId="0" borderId="0" xfId="0" applyNumberFormat="1"/>
    <xf numFmtId="0" fontId="0" fillId="0" borderId="0" xfId="0" applyAlignment="1"/>
    <xf numFmtId="0" fontId="51" fillId="0" borderId="15" xfId="82" applyFont="1" applyBorder="1" applyAlignment="1">
      <alignment horizontal="left" wrapText="1"/>
    </xf>
    <xf numFmtId="0" fontId="52" fillId="0" borderId="15" xfId="82" applyFont="1" applyBorder="1"/>
    <xf numFmtId="10" fontId="0" fillId="0" borderId="15" xfId="44" applyNumberFormat="1" applyFont="1" applyBorder="1"/>
    <xf numFmtId="9" fontId="52" fillId="0" borderId="15" xfId="82" applyNumberFormat="1" applyFont="1" applyBorder="1"/>
    <xf numFmtId="10" fontId="52" fillId="0" borderId="15" xfId="82" applyNumberFormat="1" applyFont="1" applyBorder="1"/>
    <xf numFmtId="0" fontId="51" fillId="41" borderId="15" xfId="82" applyNumberFormat="1" applyFont="1" applyFill="1" applyBorder="1" applyAlignment="1">
      <alignment wrapText="1"/>
    </xf>
    <xf numFmtId="0" fontId="52" fillId="33" borderId="15" xfId="82" applyNumberFormat="1" applyFont="1" applyFill="1" applyBorder="1" applyAlignment="1"/>
    <xf numFmtId="0" fontId="52" fillId="42" borderId="15" xfId="82" applyNumberFormat="1" applyFont="1" applyFill="1" applyBorder="1" applyAlignment="1"/>
    <xf numFmtId="0" fontId="54" fillId="0" borderId="15" xfId="0" applyFont="1" applyBorder="1"/>
    <xf numFmtId="0" fontId="55" fillId="0" borderId="15" xfId="82" applyFont="1" applyBorder="1" applyAlignment="1">
      <alignment horizontal="left" wrapText="1"/>
    </xf>
    <xf numFmtId="0" fontId="55" fillId="0" borderId="15" xfId="82" applyFont="1" applyBorder="1" applyAlignment="1">
      <alignment wrapText="1"/>
    </xf>
    <xf numFmtId="0" fontId="56" fillId="0" borderId="15" xfId="82" applyFont="1" applyBorder="1"/>
    <xf numFmtId="173" fontId="56" fillId="0" borderId="15" xfId="81" applyNumberFormat="1" applyFont="1" applyBorder="1"/>
    <xf numFmtId="9" fontId="56" fillId="0" borderId="15" xfId="44" applyFont="1" applyBorder="1"/>
    <xf numFmtId="173" fontId="54" fillId="0" borderId="15" xfId="0" applyNumberFormat="1" applyFont="1" applyBorder="1"/>
    <xf numFmtId="9" fontId="54" fillId="0" borderId="15" xfId="44" applyFont="1" applyBorder="1"/>
    <xf numFmtId="0" fontId="55" fillId="0" borderId="15" xfId="82" applyFont="1" applyBorder="1"/>
    <xf numFmtId="0" fontId="56" fillId="0" borderId="0" xfId="82" applyFont="1" applyBorder="1"/>
    <xf numFmtId="9" fontId="54" fillId="0" borderId="15" xfId="0" applyNumberFormat="1" applyFont="1" applyBorder="1"/>
    <xf numFmtId="0" fontId="48" fillId="0" borderId="25" xfId="0" applyFont="1" applyBorder="1" applyAlignment="1">
      <alignment horizontal="center" wrapText="1"/>
    </xf>
    <xf numFmtId="0" fontId="24" fillId="0" borderId="0" xfId="42" applyBorder="1"/>
    <xf numFmtId="0" fontId="30" fillId="36" borderId="55" xfId="0" applyFont="1" applyFill="1" applyBorder="1"/>
    <xf numFmtId="173" fontId="45" fillId="0" borderId="0" xfId="0" applyNumberFormat="1" applyFont="1"/>
    <xf numFmtId="175" fontId="0" fillId="0" borderId="0" xfId="0" applyNumberFormat="1"/>
    <xf numFmtId="49" fontId="35" fillId="0" borderId="22" xfId="73" applyNumberFormat="1" applyFont="1" applyFill="1" applyBorder="1" applyAlignment="1">
      <alignment horizontal="left" indent="2"/>
    </xf>
    <xf numFmtId="49" fontId="35" fillId="0" borderId="61" xfId="73" applyNumberFormat="1" applyFont="1" applyFill="1" applyBorder="1" applyAlignment="1">
      <alignment horizontal="left" indent="2"/>
    </xf>
    <xf numFmtId="49" fontId="35" fillId="0" borderId="62" xfId="73" applyNumberFormat="1" applyFont="1" applyFill="1" applyBorder="1" applyAlignment="1">
      <alignment horizontal="left" indent="2"/>
    </xf>
    <xf numFmtId="0" fontId="0" fillId="0" borderId="0" xfId="0" applyBorder="1"/>
    <xf numFmtId="0" fontId="48" fillId="0" borderId="16" xfId="0" applyFont="1" applyFill="1" applyBorder="1" applyAlignment="1">
      <alignment wrapText="1"/>
    </xf>
    <xf numFmtId="0" fontId="48" fillId="0" borderId="11" xfId="0" applyFont="1" applyFill="1" applyBorder="1" applyAlignment="1">
      <alignment wrapText="1"/>
    </xf>
    <xf numFmtId="0" fontId="48" fillId="0" borderId="66" xfId="0" applyFont="1" applyFill="1" applyBorder="1" applyAlignment="1">
      <alignment wrapText="1"/>
    </xf>
    <xf numFmtId="0" fontId="45" fillId="0" borderId="16" xfId="0" applyFont="1" applyFill="1" applyBorder="1" applyAlignment="1">
      <alignment horizontal="center" wrapText="1"/>
    </xf>
    <xf numFmtId="0" fontId="45" fillId="0" borderId="11" xfId="0" applyFont="1" applyFill="1" applyBorder="1" applyAlignment="1">
      <alignment horizontal="center" wrapText="1"/>
    </xf>
    <xf numFmtId="0" fontId="45" fillId="0" borderId="25" xfId="0" applyFont="1" applyFill="1" applyBorder="1" applyAlignment="1">
      <alignment horizontal="center" wrapText="1"/>
    </xf>
    <xf numFmtId="0" fontId="45" fillId="0" borderId="22" xfId="0" applyFont="1" applyFill="1" applyBorder="1" applyAlignment="1">
      <alignment horizontal="center" wrapText="1"/>
    </xf>
    <xf numFmtId="173" fontId="45" fillId="0" borderId="16" xfId="81" applyNumberFormat="1" applyFont="1" applyFill="1" applyBorder="1" applyAlignment="1">
      <alignment horizontal="center"/>
    </xf>
    <xf numFmtId="173" fontId="45" fillId="0" borderId="11" xfId="81" applyNumberFormat="1" applyFont="1" applyFill="1" applyBorder="1" applyAlignment="1">
      <alignment horizontal="center"/>
    </xf>
    <xf numFmtId="0" fontId="52" fillId="0" borderId="17" xfId="82" applyFont="1" applyFill="1" applyBorder="1"/>
    <xf numFmtId="0" fontId="52" fillId="0" borderId="0" xfId="82" applyFont="1" applyFill="1" applyBorder="1"/>
    <xf numFmtId="173" fontId="45" fillId="0" borderId="17" xfId="81" applyNumberFormat="1" applyFont="1" applyFill="1" applyBorder="1" applyAlignment="1">
      <alignment horizontal="center"/>
    </xf>
    <xf numFmtId="173" fontId="45" fillId="0" borderId="0" xfId="81" applyNumberFormat="1" applyFont="1" applyFill="1" applyBorder="1" applyAlignment="1">
      <alignment horizontal="center"/>
    </xf>
    <xf numFmtId="0" fontId="45" fillId="0" borderId="17" xfId="0" applyFont="1" applyFill="1" applyBorder="1" applyAlignment="1">
      <alignment horizontal="left"/>
    </xf>
    <xf numFmtId="9" fontId="45" fillId="0" borderId="0" xfId="44" applyFont="1" applyFill="1" applyBorder="1" applyAlignment="1">
      <alignment wrapText="1"/>
    </xf>
    <xf numFmtId="10" fontId="0" fillId="0" borderId="0" xfId="44" applyNumberFormat="1" applyFont="1" applyFill="1" applyBorder="1"/>
    <xf numFmtId="10" fontId="25" fillId="0" borderId="0" xfId="44" applyNumberFormat="1" applyFont="1" applyFill="1" applyBorder="1"/>
    <xf numFmtId="10" fontId="0" fillId="0" borderId="0" xfId="0" applyNumberFormat="1" applyFill="1" applyBorder="1"/>
    <xf numFmtId="0" fontId="0" fillId="0" borderId="0" xfId="0" applyFill="1" applyBorder="1"/>
    <xf numFmtId="9" fontId="45" fillId="0" borderId="0" xfId="44" applyFont="1" applyFill="1" applyBorder="1" applyAlignment="1"/>
    <xf numFmtId="0" fontId="45" fillId="0" borderId="0" xfId="0" applyFont="1" applyFill="1" applyBorder="1"/>
    <xf numFmtId="173" fontId="0" fillId="0" borderId="0" xfId="0" applyNumberFormat="1" applyFill="1" applyBorder="1"/>
    <xf numFmtId="0" fontId="25" fillId="0" borderId="0" xfId="0" applyFont="1" applyFill="1" applyBorder="1"/>
    <xf numFmtId="0" fontId="48" fillId="0" borderId="33" xfId="0" applyFont="1" applyFill="1" applyBorder="1" applyAlignment="1">
      <alignment wrapText="1"/>
    </xf>
    <xf numFmtId="0" fontId="45" fillId="0" borderId="0" xfId="0" applyFont="1" applyFill="1" applyBorder="1" applyAlignment="1">
      <alignment horizontal="center" wrapText="1"/>
    </xf>
    <xf numFmtId="0" fontId="45" fillId="0" borderId="66" xfId="0" applyFont="1" applyFill="1" applyBorder="1" applyAlignment="1">
      <alignment horizontal="center" wrapText="1"/>
    </xf>
    <xf numFmtId="0" fontId="51" fillId="0" borderId="25" xfId="82" applyFont="1" applyFill="1" applyBorder="1"/>
    <xf numFmtId="0" fontId="51" fillId="0" borderId="22" xfId="82" applyFont="1" applyFill="1" applyBorder="1"/>
    <xf numFmtId="0" fontId="51" fillId="0" borderId="0" xfId="82" applyFont="1" applyFill="1" applyBorder="1" applyAlignment="1">
      <alignment horizontal="left" wrapText="1"/>
    </xf>
    <xf numFmtId="0" fontId="51" fillId="0" borderId="0" xfId="82" applyFont="1" applyFill="1" applyBorder="1" applyAlignment="1">
      <alignment wrapText="1"/>
    </xf>
    <xf numFmtId="0" fontId="51" fillId="0" borderId="25" xfId="82" applyFont="1" applyFill="1" applyBorder="1" applyAlignment="1">
      <alignment wrapText="1"/>
    </xf>
    <xf numFmtId="0" fontId="51" fillId="0" borderId="24" xfId="82" applyFont="1" applyFill="1" applyBorder="1" applyAlignment="1">
      <alignment horizontal="left" wrapText="1"/>
    </xf>
    <xf numFmtId="0" fontId="48" fillId="0" borderId="12" xfId="0" applyFont="1" applyFill="1" applyBorder="1" applyAlignment="1">
      <alignment wrapText="1"/>
    </xf>
    <xf numFmtId="0" fontId="27" fillId="0" borderId="25" xfId="0" applyFont="1" applyFill="1" applyBorder="1" applyAlignment="1">
      <alignment horizontal="centerContinuous"/>
    </xf>
    <xf numFmtId="0" fontId="27" fillId="0" borderId="22" xfId="0" applyFont="1" applyFill="1" applyBorder="1" applyAlignment="1">
      <alignment horizontal="centerContinuous"/>
    </xf>
    <xf numFmtId="0" fontId="27" fillId="0" borderId="24" xfId="0" applyFont="1" applyFill="1" applyBorder="1" applyAlignment="1">
      <alignment horizontal="centerContinuous"/>
    </xf>
    <xf numFmtId="0" fontId="27" fillId="0" borderId="66" xfId="0" applyFont="1" applyFill="1" applyBorder="1" applyAlignment="1">
      <alignment horizontal="centerContinuous"/>
    </xf>
    <xf numFmtId="0" fontId="27" fillId="0" borderId="60" xfId="0" applyFont="1" applyFill="1" applyBorder="1" applyAlignment="1">
      <alignment horizontal="centerContinuous"/>
    </xf>
    <xf numFmtId="0" fontId="48" fillId="0" borderId="24" xfId="0" applyFont="1" applyBorder="1" applyAlignment="1">
      <alignment horizontal="center" wrapText="1"/>
    </xf>
    <xf numFmtId="0" fontId="45" fillId="0" borderId="0" xfId="0" applyFont="1" applyBorder="1"/>
    <xf numFmtId="0" fontId="51" fillId="0" borderId="0" xfId="82" applyFont="1" applyBorder="1" applyAlignment="1">
      <alignment wrapText="1"/>
    </xf>
    <xf numFmtId="0" fontId="51" fillId="0" borderId="0" xfId="82" applyFont="1" applyBorder="1" applyAlignment="1">
      <alignment horizontal="left" wrapText="1"/>
    </xf>
    <xf numFmtId="0" fontId="51" fillId="0" borderId="16" xfId="82" applyFont="1" applyBorder="1" applyAlignment="1">
      <alignment wrapText="1"/>
    </xf>
    <xf numFmtId="0" fontId="51" fillId="0" borderId="11" xfId="82" applyFont="1" applyBorder="1" applyAlignment="1">
      <alignment horizontal="left" wrapText="1"/>
    </xf>
    <xf numFmtId="0" fontId="48" fillId="0" borderId="24" xfId="0" applyFont="1" applyBorder="1" applyAlignment="1">
      <alignment horizontal="centerContinuous"/>
    </xf>
    <xf numFmtId="0" fontId="48" fillId="0" borderId="0" xfId="0" applyFont="1" applyBorder="1" applyAlignment="1">
      <alignment horizontal="centerContinuous"/>
    </xf>
    <xf numFmtId="0" fontId="48" fillId="0" borderId="25" xfId="0" applyFont="1" applyBorder="1" applyAlignment="1">
      <alignment horizontal="centerContinuous"/>
    </xf>
    <xf numFmtId="0" fontId="48" fillId="0" borderId="22" xfId="0" applyFont="1" applyBorder="1" applyAlignment="1">
      <alignment horizontal="centerContinuous"/>
    </xf>
    <xf numFmtId="0" fontId="48" fillId="0" borderId="65" xfId="0" applyFont="1" applyBorder="1" applyAlignment="1">
      <alignment horizontal="center" wrapText="1"/>
    </xf>
    <xf numFmtId="0" fontId="48" fillId="0" borderId="17" xfId="0" applyFont="1" applyBorder="1" applyAlignment="1">
      <alignment horizontal="center" wrapText="1"/>
    </xf>
    <xf numFmtId="0" fontId="48" fillId="0" borderId="0" xfId="0" applyFont="1" applyBorder="1" applyAlignment="1">
      <alignment horizontal="center" wrapText="1"/>
    </xf>
    <xf numFmtId="0" fontId="52" fillId="0" borderId="16" xfId="82" applyFont="1" applyBorder="1"/>
    <xf numFmtId="0" fontId="52" fillId="0" borderId="11" xfId="82" applyFont="1" applyBorder="1"/>
    <xf numFmtId="0" fontId="52" fillId="0" borderId="0" xfId="82" applyFont="1" applyBorder="1"/>
    <xf numFmtId="0" fontId="52" fillId="0" borderId="17" xfId="82" applyFont="1" applyBorder="1"/>
    <xf numFmtId="0" fontId="51" fillId="0" borderId="25" xfId="82" applyFont="1" applyBorder="1"/>
    <xf numFmtId="0" fontId="51" fillId="0" borderId="22" xfId="82" applyFont="1" applyBorder="1"/>
    <xf numFmtId="0" fontId="48" fillId="0" borderId="60" xfId="0" applyFont="1" applyBorder="1" applyAlignment="1">
      <alignment horizontal="center" wrapText="1"/>
    </xf>
    <xf numFmtId="176" fontId="45" fillId="0" borderId="0" xfId="84" applyNumberFormat="1" applyFont="1" applyBorder="1" applyAlignment="1">
      <alignment horizontal="center"/>
    </xf>
    <xf numFmtId="0" fontId="48" fillId="0" borderId="0" xfId="0" applyFont="1" applyFill="1" applyBorder="1"/>
    <xf numFmtId="0" fontId="45" fillId="0" borderId="0" xfId="0" applyFont="1" applyFill="1"/>
    <xf numFmtId="0" fontId="45" fillId="0" borderId="0" xfId="0" applyFont="1" applyFill="1" applyBorder="1" applyAlignment="1">
      <alignment horizontal="left"/>
    </xf>
    <xf numFmtId="0" fontId="45" fillId="0" borderId="0" xfId="0" applyFont="1" applyBorder="1" applyAlignment="1">
      <alignment horizontal="centerContinuous"/>
    </xf>
    <xf numFmtId="0" fontId="45" fillId="0" borderId="22" xfId="0" applyFont="1" applyBorder="1" applyAlignment="1">
      <alignment horizontal="centerContinuous"/>
    </xf>
    <xf numFmtId="176" fontId="48" fillId="0" borderId="0" xfId="84" applyNumberFormat="1" applyFont="1" applyBorder="1" applyAlignment="1">
      <alignment horizontal="center"/>
    </xf>
    <xf numFmtId="177" fontId="45" fillId="0" borderId="65" xfId="83" applyNumberFormat="1" applyFont="1" applyBorder="1" applyAlignment="1">
      <alignment horizontal="center"/>
    </xf>
    <xf numFmtId="177" fontId="48" fillId="0" borderId="60" xfId="83" applyNumberFormat="1" applyFont="1" applyBorder="1" applyAlignment="1">
      <alignment horizontal="center"/>
    </xf>
    <xf numFmtId="177" fontId="52" fillId="0" borderId="0" xfId="82" applyNumberFormat="1" applyFont="1" applyBorder="1"/>
    <xf numFmtId="177" fontId="45" fillId="0" borderId="60" xfId="83" applyNumberFormat="1" applyFont="1" applyBorder="1" applyAlignment="1">
      <alignment horizontal="center"/>
    </xf>
    <xf numFmtId="177" fontId="45" fillId="0" borderId="11" xfId="83" applyNumberFormat="1" applyFont="1" applyBorder="1" applyAlignment="1">
      <alignment horizontal="center"/>
    </xf>
    <xf numFmtId="177" fontId="45" fillId="0" borderId="66" xfId="83" applyNumberFormat="1" applyFont="1" applyBorder="1" applyAlignment="1">
      <alignment horizontal="center"/>
    </xf>
    <xf numFmtId="177" fontId="0" fillId="0" borderId="0" xfId="0" applyNumberFormat="1"/>
    <xf numFmtId="177" fontId="45" fillId="0" borderId="60" xfId="84" applyNumberFormat="1" applyFont="1" applyBorder="1" applyAlignment="1">
      <alignment horizontal="center"/>
    </xf>
    <xf numFmtId="177" fontId="45" fillId="0" borderId="16" xfId="83" applyNumberFormat="1" applyFont="1" applyBorder="1" applyAlignment="1">
      <alignment horizontal="center"/>
    </xf>
    <xf numFmtId="177" fontId="45" fillId="0" borderId="66" xfId="84" applyNumberFormat="1" applyFont="1" applyBorder="1" applyAlignment="1">
      <alignment horizontal="center"/>
    </xf>
    <xf numFmtId="177" fontId="48" fillId="0" borderId="14" xfId="83" applyNumberFormat="1" applyFont="1" applyBorder="1" applyAlignment="1">
      <alignment horizontal="center"/>
    </xf>
    <xf numFmtId="177" fontId="45" fillId="0" borderId="14" xfId="83" applyNumberFormat="1" applyFont="1" applyBorder="1" applyAlignment="1">
      <alignment horizontal="center"/>
    </xf>
    <xf numFmtId="177" fontId="45" fillId="0" borderId="0" xfId="83" applyNumberFormat="1" applyFont="1" applyBorder="1" applyAlignment="1">
      <alignment horizontal="center"/>
    </xf>
    <xf numFmtId="177" fontId="45" fillId="0" borderId="14" xfId="84" applyNumberFormat="1" applyFont="1" applyBorder="1" applyAlignment="1">
      <alignment horizontal="center"/>
    </xf>
    <xf numFmtId="177" fontId="45" fillId="0" borderId="17" xfId="83" applyNumberFormat="1" applyFont="1" applyBorder="1" applyAlignment="1">
      <alignment horizontal="center"/>
    </xf>
    <xf numFmtId="177" fontId="45" fillId="0" borderId="65" xfId="84" applyNumberFormat="1" applyFont="1" applyBorder="1" applyAlignment="1">
      <alignment horizontal="center"/>
    </xf>
    <xf numFmtId="177" fontId="48" fillId="0" borderId="15" xfId="83" applyNumberFormat="1" applyFont="1" applyBorder="1" applyAlignment="1">
      <alignment horizontal="center"/>
    </xf>
    <xf numFmtId="177" fontId="48" fillId="0" borderId="22" xfId="83" applyNumberFormat="1" applyFont="1" applyBorder="1" applyAlignment="1">
      <alignment horizontal="center"/>
    </xf>
    <xf numFmtId="177" fontId="48" fillId="0" borderId="24" xfId="83" applyNumberFormat="1" applyFont="1" applyBorder="1" applyAlignment="1">
      <alignment horizontal="center"/>
    </xf>
    <xf numFmtId="177" fontId="48" fillId="0" borderId="15" xfId="84" applyNumberFormat="1" applyFont="1" applyBorder="1" applyAlignment="1">
      <alignment horizontal="center"/>
    </xf>
    <xf numFmtId="177" fontId="48" fillId="0" borderId="25" xfId="83" applyNumberFormat="1" applyFont="1" applyBorder="1" applyAlignment="1">
      <alignment horizontal="center"/>
    </xf>
    <xf numFmtId="177" fontId="48" fillId="0" borderId="24" xfId="84" applyNumberFormat="1" applyFont="1" applyBorder="1" applyAlignment="1">
      <alignment horizontal="center"/>
    </xf>
    <xf numFmtId="177" fontId="51" fillId="0" borderId="0" xfId="82" applyNumberFormat="1" applyFont="1" applyBorder="1" applyAlignment="1">
      <alignment horizontal="center"/>
    </xf>
    <xf numFmtId="177" fontId="0" fillId="0" borderId="0" xfId="0" applyNumberFormat="1" applyAlignment="1">
      <alignment horizontal="center"/>
    </xf>
    <xf numFmtId="173" fontId="48" fillId="0" borderId="25" xfId="81" applyNumberFormat="1" applyFont="1" applyFill="1" applyBorder="1" applyAlignment="1">
      <alignment horizontal="center"/>
    </xf>
    <xf numFmtId="173" fontId="48" fillId="0" borderId="22" xfId="81" applyNumberFormat="1" applyFont="1" applyFill="1" applyBorder="1" applyAlignment="1">
      <alignment horizontal="center"/>
    </xf>
    <xf numFmtId="0" fontId="0" fillId="0" borderId="0" xfId="0" applyAlignment="1">
      <alignment wrapText="1"/>
    </xf>
    <xf numFmtId="49" fontId="32" fillId="0" borderId="24" xfId="73" quotePrefix="1" applyNumberFormat="1" applyFont="1" applyFill="1" applyBorder="1" applyAlignment="1">
      <alignment horizontal="center"/>
    </xf>
    <xf numFmtId="49" fontId="32" fillId="0" borderId="22" xfId="73" quotePrefix="1" applyNumberFormat="1" applyFont="1" applyFill="1" applyBorder="1" applyAlignment="1">
      <alignment horizontal="center"/>
    </xf>
    <xf numFmtId="3" fontId="33" fillId="0" borderId="33" xfId="74" applyNumberFormat="1" applyFont="1" applyFill="1" applyBorder="1" applyAlignment="1">
      <alignment horizontal="center"/>
    </xf>
    <xf numFmtId="3" fontId="33" fillId="0" borderId="16" xfId="74" applyNumberFormat="1" applyFont="1" applyFill="1" applyBorder="1" applyAlignment="1">
      <alignment horizontal="center"/>
    </xf>
    <xf numFmtId="3" fontId="33" fillId="0" borderId="12" xfId="74" applyNumberFormat="1" applyFont="1" applyFill="1" applyBorder="1" applyAlignment="1">
      <alignment horizontal="center"/>
    </xf>
    <xf numFmtId="3" fontId="33" fillId="0" borderId="11" xfId="74" applyNumberFormat="1" applyFont="1" applyFill="1" applyBorder="1" applyAlignment="1">
      <alignment horizontal="center"/>
    </xf>
    <xf numFmtId="3" fontId="33" fillId="0" borderId="0" xfId="74" applyNumberFormat="1" applyFont="1" applyFill="1" applyBorder="1" applyAlignment="1">
      <alignment horizontal="center"/>
    </xf>
    <xf numFmtId="3" fontId="33" fillId="35" borderId="0" xfId="74" applyNumberFormat="1" applyFont="1" applyFill="1" applyBorder="1" applyAlignment="1">
      <alignment horizontal="center"/>
    </xf>
    <xf numFmtId="3" fontId="33" fillId="0" borderId="66" xfId="74" applyNumberFormat="1" applyFont="1" applyFill="1" applyBorder="1" applyAlignment="1">
      <alignment horizontal="center"/>
    </xf>
    <xf numFmtId="3" fontId="33" fillId="0" borderId="65" xfId="74" applyNumberFormat="1" applyFont="1" applyFill="1" applyBorder="1" applyAlignment="1">
      <alignment horizontal="center"/>
    </xf>
    <xf numFmtId="3" fontId="33" fillId="0" borderId="30" xfId="74" applyNumberFormat="1" applyFont="1" applyFill="1" applyBorder="1" applyAlignment="1">
      <alignment horizontal="center"/>
    </xf>
    <xf numFmtId="0" fontId="0" fillId="0" borderId="0" xfId="0" applyAlignment="1">
      <alignment horizontal="left"/>
    </xf>
    <xf numFmtId="3" fontId="44" fillId="0" borderId="22" xfId="74" applyNumberFormat="1" applyFont="1" applyFill="1" applyBorder="1" applyAlignment="1">
      <alignment horizontal="center"/>
    </xf>
    <xf numFmtId="3" fontId="44" fillId="0" borderId="24" xfId="74" applyNumberFormat="1" applyFont="1" applyFill="1" applyBorder="1" applyAlignment="1">
      <alignment horizontal="center"/>
    </xf>
    <xf numFmtId="0" fontId="25" fillId="0" borderId="0" xfId="0" applyFont="1" applyBorder="1" applyAlignment="1">
      <alignment horizontal="left"/>
    </xf>
    <xf numFmtId="0" fontId="25" fillId="0" borderId="17" xfId="0" applyFont="1" applyBorder="1" applyAlignment="1">
      <alignment horizontal="left"/>
    </xf>
    <xf numFmtId="0" fontId="25" fillId="0" borderId="16" xfId="0" applyFont="1" applyBorder="1" applyAlignment="1">
      <alignment horizontal="left"/>
    </xf>
    <xf numFmtId="49" fontId="36" fillId="0" borderId="14" xfId="73" applyNumberFormat="1" applyFont="1" applyFill="1" applyBorder="1" applyAlignment="1">
      <alignment horizontal="left" wrapText="1"/>
    </xf>
    <xf numFmtId="4" fontId="33" fillId="35" borderId="14" xfId="74" applyNumberFormat="1" applyFont="1" applyFill="1" applyBorder="1" applyAlignment="1">
      <alignment horizontal="left" wrapText="1"/>
    </xf>
    <xf numFmtId="0" fontId="43" fillId="0" borderId="15" xfId="78" applyFont="1" applyFill="1" applyBorder="1" applyAlignment="1">
      <alignment horizontal="left" wrapText="1"/>
    </xf>
    <xf numFmtId="3" fontId="33" fillId="0" borderId="17" xfId="74" applyNumberFormat="1" applyFont="1" applyFill="1" applyBorder="1" applyAlignment="1">
      <alignment horizontal="center"/>
    </xf>
    <xf numFmtId="3" fontId="33" fillId="35" borderId="17" xfId="74" applyNumberFormat="1" applyFont="1" applyFill="1" applyBorder="1" applyAlignment="1">
      <alignment horizontal="center"/>
    </xf>
    <xf numFmtId="3" fontId="33" fillId="35" borderId="65" xfId="74" applyNumberFormat="1" applyFont="1" applyFill="1" applyBorder="1" applyAlignment="1">
      <alignment horizontal="center"/>
    </xf>
    <xf numFmtId="49" fontId="35" fillId="0" borderId="0" xfId="73" applyNumberFormat="1" applyFont="1" applyFill="1" applyBorder="1" applyAlignment="1">
      <alignment horizontal="left"/>
    </xf>
    <xf numFmtId="49" fontId="35" fillId="0" borderId="0" xfId="73" applyNumberFormat="1" applyFont="1" applyFill="1" applyBorder="1" applyAlignment="1">
      <alignment horizontal="center"/>
    </xf>
    <xf numFmtId="178" fontId="31" fillId="33" borderId="14" xfId="44" applyNumberFormat="1" applyFont="1" applyFill="1" applyBorder="1" applyAlignment="1">
      <alignment horizontal="center"/>
    </xf>
    <xf numFmtId="178" fontId="31" fillId="33" borderId="63" xfId="44" applyNumberFormat="1" applyFont="1" applyFill="1" applyBorder="1" applyAlignment="1">
      <alignment horizontal="center"/>
    </xf>
    <xf numFmtId="178" fontId="31" fillId="33" borderId="64" xfId="44" applyNumberFormat="1" applyFont="1" applyFill="1" applyBorder="1" applyAlignment="1">
      <alignment horizontal="center"/>
    </xf>
    <xf numFmtId="178" fontId="31" fillId="34" borderId="15" xfId="44" applyNumberFormat="1" applyFont="1" applyFill="1" applyBorder="1" applyAlignment="1">
      <alignment horizontal="center"/>
    </xf>
    <xf numFmtId="178" fontId="31" fillId="34" borderId="61" xfId="44" applyNumberFormat="1" applyFont="1" applyFill="1" applyBorder="1" applyAlignment="1">
      <alignment horizontal="center"/>
    </xf>
    <xf numFmtId="178" fontId="31" fillId="34" borderId="62" xfId="44" applyNumberFormat="1" applyFont="1" applyFill="1" applyBorder="1" applyAlignment="1">
      <alignment horizontal="center"/>
    </xf>
    <xf numFmtId="0" fontId="0" fillId="0" borderId="30" xfId="0" applyBorder="1"/>
    <xf numFmtId="0" fontId="0" fillId="0" borderId="65" xfId="0" applyBorder="1"/>
    <xf numFmtId="0" fontId="0" fillId="0" borderId="17" xfId="0" applyBorder="1"/>
    <xf numFmtId="0" fontId="0" fillId="0" borderId="16" xfId="0" applyBorder="1"/>
    <xf numFmtId="0" fontId="0" fillId="0" borderId="25" xfId="0" applyBorder="1"/>
    <xf numFmtId="0" fontId="0" fillId="0" borderId="25" xfId="0" applyBorder="1" applyAlignment="1">
      <alignment horizontal="center"/>
    </xf>
    <xf numFmtId="0" fontId="0" fillId="0" borderId="33" xfId="0" applyBorder="1"/>
    <xf numFmtId="0" fontId="0" fillId="0" borderId="0" xfId="0" applyBorder="1" applyAlignment="1">
      <alignment horizontal="center"/>
    </xf>
    <xf numFmtId="0" fontId="25" fillId="0" borderId="11" xfId="0" applyFont="1" applyBorder="1" applyAlignment="1">
      <alignment horizontal="left"/>
    </xf>
    <xf numFmtId="0" fontId="0" fillId="0" borderId="66" xfId="0" applyBorder="1"/>
    <xf numFmtId="0" fontId="0" fillId="0" borderId="24" xfId="0" applyBorder="1" applyAlignment="1">
      <alignment horizontal="center"/>
    </xf>
    <xf numFmtId="0" fontId="0" fillId="0" borderId="17" xfId="0" applyBorder="1" applyAlignment="1">
      <alignment horizontal="center"/>
    </xf>
    <xf numFmtId="0" fontId="27" fillId="0" borderId="25" xfId="0" applyFont="1" applyBorder="1"/>
    <xf numFmtId="0" fontId="27" fillId="0" borderId="66" xfId="0" applyFont="1" applyBorder="1" applyAlignment="1">
      <alignment horizontal="left"/>
    </xf>
    <xf numFmtId="0" fontId="27" fillId="0" borderId="16" xfId="0" applyFont="1" applyBorder="1"/>
    <xf numFmtId="4" fontId="33" fillId="0" borderId="0" xfId="74" applyNumberFormat="1" applyFont="1" applyFill="1" applyBorder="1" applyAlignment="1">
      <alignment horizontal="center"/>
    </xf>
    <xf numFmtId="0" fontId="25" fillId="35" borderId="12" xfId="0" applyFont="1" applyFill="1" applyBorder="1" applyAlignment="1">
      <alignment horizontal="left"/>
    </xf>
    <xf numFmtId="0" fontId="27" fillId="0" borderId="25" xfId="0" applyFont="1" applyBorder="1" applyAlignment="1">
      <alignment wrapText="1"/>
    </xf>
    <xf numFmtId="0" fontId="0" fillId="0" borderId="15" xfId="0" applyBorder="1" applyAlignment="1">
      <alignment horizontal="center" wrapText="1"/>
    </xf>
    <xf numFmtId="0" fontId="27" fillId="0" borderId="17" xfId="0" applyFont="1" applyBorder="1" applyAlignment="1"/>
    <xf numFmtId="0" fontId="0" fillId="0" borderId="11" xfId="0" applyBorder="1" applyAlignment="1">
      <alignment horizontal="center"/>
    </xf>
    <xf numFmtId="0" fontId="0" fillId="0" borderId="65" xfId="0" applyBorder="1" applyAlignment="1">
      <alignment horizontal="center"/>
    </xf>
    <xf numFmtId="175" fontId="0" fillId="0" borderId="17" xfId="44" applyNumberFormat="1" applyFont="1" applyBorder="1" applyAlignment="1">
      <alignment horizontal="center"/>
    </xf>
    <xf numFmtId="175" fontId="0" fillId="0" borderId="0" xfId="44" applyNumberFormat="1" applyFont="1" applyBorder="1" applyAlignment="1">
      <alignment horizontal="center"/>
    </xf>
    <xf numFmtId="175" fontId="0" fillId="0" borderId="65" xfId="44" applyNumberFormat="1" applyFont="1" applyBorder="1" applyAlignment="1">
      <alignment horizontal="center"/>
    </xf>
    <xf numFmtId="175" fontId="0" fillId="0" borderId="33" xfId="44" applyNumberFormat="1" applyFont="1" applyBorder="1" applyAlignment="1">
      <alignment horizontal="center"/>
    </xf>
    <xf numFmtId="175" fontId="0" fillId="0" borderId="12" xfId="44" applyNumberFormat="1" applyFont="1" applyBorder="1" applyAlignment="1">
      <alignment horizontal="center"/>
    </xf>
    <xf numFmtId="175" fontId="0" fillId="0" borderId="30" xfId="44" applyNumberFormat="1" applyFont="1" applyBorder="1" applyAlignment="1">
      <alignment horizontal="center"/>
    </xf>
    <xf numFmtId="179" fontId="0" fillId="0" borderId="16" xfId="0" applyNumberFormat="1" applyBorder="1" applyAlignment="1">
      <alignment horizontal="center"/>
    </xf>
    <xf numFmtId="179" fontId="0" fillId="0" borderId="11" xfId="0" applyNumberFormat="1" applyBorder="1" applyAlignment="1">
      <alignment horizontal="center"/>
    </xf>
    <xf numFmtId="179" fontId="0" fillId="0" borderId="17" xfId="0" applyNumberFormat="1" applyBorder="1" applyAlignment="1">
      <alignment horizontal="center"/>
    </xf>
    <xf numFmtId="179" fontId="0" fillId="0" borderId="0" xfId="0" applyNumberFormat="1" applyBorder="1" applyAlignment="1">
      <alignment horizontal="center"/>
    </xf>
    <xf numFmtId="3" fontId="0" fillId="0" borderId="11" xfId="0" applyNumberFormat="1" applyBorder="1" applyAlignment="1">
      <alignment horizontal="center"/>
    </xf>
    <xf numFmtId="3" fontId="0" fillId="0" borderId="0" xfId="0" applyNumberFormat="1" applyBorder="1" applyAlignment="1">
      <alignment horizontal="center"/>
    </xf>
    <xf numFmtId="0" fontId="27" fillId="0" borderId="66" xfId="0" applyFont="1" applyBorder="1" applyAlignment="1">
      <alignment horizontal="center"/>
    </xf>
    <xf numFmtId="49" fontId="33" fillId="0" borderId="17" xfId="73" applyNumberFormat="1" applyFont="1" applyFill="1" applyBorder="1" applyAlignment="1">
      <alignment horizontal="left" wrapText="1"/>
    </xf>
    <xf numFmtId="49" fontId="33" fillId="0" borderId="0" xfId="73" applyNumberFormat="1" applyFont="1" applyFill="1" applyBorder="1" applyAlignment="1">
      <alignment horizontal="left" wrapText="1"/>
    </xf>
    <xf numFmtId="179" fontId="0" fillId="0" borderId="25" xfId="0" applyNumberFormat="1" applyBorder="1" applyAlignment="1">
      <alignment horizontal="center"/>
    </xf>
    <xf numFmtId="179" fontId="0" fillId="0" borderId="22" xfId="0" applyNumberFormat="1" applyBorder="1" applyAlignment="1">
      <alignment horizontal="center"/>
    </xf>
    <xf numFmtId="3" fontId="0" fillId="0" borderId="22" xfId="0" applyNumberFormat="1" applyBorder="1" applyAlignment="1">
      <alignment horizontal="center"/>
    </xf>
    <xf numFmtId="49" fontId="25" fillId="0" borderId="16" xfId="73" applyNumberFormat="1" applyFont="1" applyFill="1" applyBorder="1" applyAlignment="1">
      <alignment horizontal="left"/>
    </xf>
    <xf numFmtId="49" fontId="25" fillId="0" borderId="11" xfId="73" applyNumberFormat="1" applyFont="1" applyFill="1" applyBorder="1" applyAlignment="1">
      <alignment horizontal="left"/>
    </xf>
    <xf numFmtId="49" fontId="27" fillId="0" borderId="11" xfId="73" applyNumberFormat="1" applyFont="1" applyFill="1" applyBorder="1" applyAlignment="1">
      <alignment horizontal="left"/>
    </xf>
    <xf numFmtId="4" fontId="25" fillId="35" borderId="11" xfId="74" applyNumberFormat="1" applyFont="1" applyFill="1" applyBorder="1" applyAlignment="1">
      <alignment horizontal="left"/>
    </xf>
    <xf numFmtId="4" fontId="25" fillId="35" borderId="66" xfId="74" applyNumberFormat="1" applyFont="1" applyFill="1" applyBorder="1" applyAlignment="1">
      <alignment horizontal="left"/>
    </xf>
    <xf numFmtId="1" fontId="0" fillId="0" borderId="17" xfId="0" applyNumberFormat="1" applyBorder="1" applyAlignment="1">
      <alignment horizontal="center"/>
    </xf>
    <xf numFmtId="1" fontId="0" fillId="0" borderId="0" xfId="0" applyNumberFormat="1" applyBorder="1" applyAlignment="1">
      <alignment horizontal="center"/>
    </xf>
    <xf numFmtId="1" fontId="0" fillId="0" borderId="65" xfId="0" applyNumberFormat="1" applyBorder="1" applyAlignment="1">
      <alignment horizontal="center"/>
    </xf>
    <xf numFmtId="0" fontId="0" fillId="0" borderId="22" xfId="0" applyBorder="1" applyAlignment="1">
      <alignment horizontal="center"/>
    </xf>
    <xf numFmtId="49" fontId="25" fillId="0" borderId="0" xfId="73" applyNumberFormat="1" applyFont="1" applyFill="1" applyBorder="1" applyAlignment="1">
      <alignment horizontal="left"/>
    </xf>
    <xf numFmtId="0" fontId="25" fillId="0" borderId="0" xfId="0" applyFont="1" applyFill="1" applyBorder="1" applyAlignment="1">
      <alignment horizontal="left"/>
    </xf>
    <xf numFmtId="0" fontId="25" fillId="0" borderId="65" xfId="0" applyFont="1" applyFill="1" applyBorder="1" applyAlignment="1">
      <alignment horizontal="left"/>
    </xf>
    <xf numFmtId="49" fontId="25" fillId="0" borderId="17" xfId="73" applyNumberFormat="1" applyFont="1" applyFill="1" applyBorder="1" applyAlignment="1">
      <alignment horizontal="left"/>
    </xf>
    <xf numFmtId="0" fontId="25" fillId="35" borderId="30" xfId="0" applyFont="1" applyFill="1" applyBorder="1" applyAlignment="1">
      <alignment horizontal="left"/>
    </xf>
    <xf numFmtId="49" fontId="59" fillId="0" borderId="0" xfId="73" applyNumberFormat="1" applyFont="1" applyFill="1" applyBorder="1" applyAlignment="1">
      <alignment horizontal="left" wrapText="1"/>
    </xf>
    <xf numFmtId="0" fontId="27" fillId="0" borderId="22" xfId="0" applyFont="1" applyBorder="1"/>
    <xf numFmtId="0" fontId="27" fillId="0" borderId="24" xfId="0" applyFont="1" applyBorder="1"/>
    <xf numFmtId="4" fontId="33" fillId="35" borderId="22" xfId="74" applyNumberFormat="1" applyFont="1" applyFill="1" applyBorder="1" applyAlignment="1">
      <alignment horizontal="left" wrapText="1"/>
    </xf>
    <xf numFmtId="4" fontId="33" fillId="35" borderId="24" xfId="74" applyNumberFormat="1" applyFont="1" applyFill="1" applyBorder="1" applyAlignment="1">
      <alignment horizontal="left" wrapText="1"/>
    </xf>
    <xf numFmtId="0" fontId="27" fillId="0" borderId="11" xfId="0" applyFont="1" applyBorder="1"/>
    <xf numFmtId="0" fontId="27" fillId="0" borderId="66" xfId="0" applyFont="1" applyBorder="1"/>
    <xf numFmtId="4" fontId="33" fillId="35" borderId="25" xfId="74" applyNumberFormat="1" applyFont="1" applyFill="1" applyBorder="1" applyAlignment="1">
      <alignment horizontal="left" wrapText="1"/>
    </xf>
    <xf numFmtId="49" fontId="25" fillId="35" borderId="16" xfId="73" applyNumberFormat="1" applyFont="1" applyFill="1" applyBorder="1" applyAlignment="1">
      <alignment horizontal="left"/>
    </xf>
    <xf numFmtId="49" fontId="25" fillId="35" borderId="33" xfId="73" applyNumberFormat="1" applyFont="1" applyFill="1" applyBorder="1" applyAlignment="1">
      <alignment horizontal="left"/>
    </xf>
    <xf numFmtId="0" fontId="4" fillId="0" borderId="0" xfId="73" applyBorder="1"/>
    <xf numFmtId="0" fontId="25" fillId="0" borderId="22" xfId="0" applyFont="1" applyBorder="1" applyAlignment="1">
      <alignment horizontal="center"/>
    </xf>
    <xf numFmtId="0" fontId="0" fillId="0" borderId="0" xfId="0" applyFill="1"/>
    <xf numFmtId="0" fontId="0" fillId="0" borderId="15" xfId="0" applyFill="1" applyBorder="1"/>
    <xf numFmtId="0" fontId="48" fillId="0" borderId="15" xfId="0" applyFont="1" applyFill="1" applyBorder="1" applyAlignment="1">
      <alignment wrapText="1"/>
    </xf>
    <xf numFmtId="0" fontId="51" fillId="0" borderId="16" xfId="82" applyFont="1" applyFill="1" applyBorder="1" applyAlignment="1">
      <alignment wrapText="1"/>
    </xf>
    <xf numFmtId="0" fontId="51" fillId="0" borderId="11" xfId="82" applyFont="1" applyFill="1" applyBorder="1" applyAlignment="1">
      <alignment horizontal="left" wrapText="1"/>
    </xf>
    <xf numFmtId="0" fontId="52" fillId="0" borderId="16" xfId="82" applyFont="1" applyFill="1" applyBorder="1"/>
    <xf numFmtId="0" fontId="52" fillId="0" borderId="11" xfId="82" applyFont="1" applyFill="1" applyBorder="1"/>
    <xf numFmtId="9" fontId="45" fillId="0" borderId="65" xfId="84" applyFont="1" applyFill="1" applyBorder="1" applyAlignment="1">
      <alignment horizontal="center"/>
    </xf>
    <xf numFmtId="9" fontId="45" fillId="0" borderId="30" xfId="84" applyFont="1" applyFill="1" applyBorder="1" applyAlignment="1">
      <alignment horizontal="center"/>
    </xf>
    <xf numFmtId="0" fontId="52" fillId="0" borderId="0" xfId="82" applyFont="1" applyFill="1"/>
    <xf numFmtId="175" fontId="45" fillId="0" borderId="16" xfId="44" applyNumberFormat="1" applyFont="1" applyFill="1" applyBorder="1" applyAlignment="1">
      <alignment horizontal="center"/>
    </xf>
    <xf numFmtId="175" fontId="45" fillId="0" borderId="11" xfId="44" applyNumberFormat="1" applyFont="1" applyFill="1" applyBorder="1" applyAlignment="1">
      <alignment horizontal="center"/>
    </xf>
    <xf numFmtId="175" fontId="45" fillId="0" borderId="66" xfId="44" applyNumberFormat="1" applyFont="1" applyFill="1" applyBorder="1" applyAlignment="1">
      <alignment horizontal="center"/>
    </xf>
    <xf numFmtId="175" fontId="45" fillId="0" borderId="17" xfId="44" applyNumberFormat="1" applyFont="1" applyFill="1" applyBorder="1" applyAlignment="1">
      <alignment horizontal="center"/>
    </xf>
    <xf numFmtId="175" fontId="45" fillId="0" borderId="0" xfId="44" applyNumberFormat="1" applyFont="1" applyFill="1" applyBorder="1" applyAlignment="1">
      <alignment horizontal="center"/>
    </xf>
    <xf numFmtId="175" fontId="45" fillId="0" borderId="65" xfId="44" applyNumberFormat="1" applyFont="1" applyFill="1" applyBorder="1" applyAlignment="1">
      <alignment horizontal="center"/>
    </xf>
    <xf numFmtId="175" fontId="48" fillId="0" borderId="22" xfId="44" applyNumberFormat="1" applyFont="1" applyFill="1" applyBorder="1" applyAlignment="1">
      <alignment horizontal="center"/>
    </xf>
    <xf numFmtId="175" fontId="48" fillId="0" borderId="24" xfId="44" applyNumberFormat="1" applyFont="1" applyFill="1" applyBorder="1" applyAlignment="1">
      <alignment horizontal="center"/>
    </xf>
    <xf numFmtId="175" fontId="48" fillId="0" borderId="25" xfId="44" applyNumberFormat="1" applyFont="1" applyFill="1" applyBorder="1" applyAlignment="1">
      <alignment horizontal="center"/>
    </xf>
    <xf numFmtId="15" fontId="0" fillId="0" borderId="0" xfId="0" applyNumberFormat="1"/>
    <xf numFmtId="174" fontId="50" fillId="0" borderId="0" xfId="0" applyNumberFormat="1" applyFont="1" applyFill="1" applyBorder="1" applyAlignment="1">
      <alignment horizontal="right"/>
    </xf>
    <xf numFmtId="0" fontId="30" fillId="0" borderId="0" xfId="0" applyFont="1" applyFill="1" applyBorder="1"/>
    <xf numFmtId="174" fontId="61" fillId="0" borderId="0" xfId="0" applyNumberFormat="1" applyFont="1" applyFill="1" applyBorder="1" applyAlignment="1">
      <alignment horizontal="right"/>
    </xf>
    <xf numFmtId="0" fontId="60" fillId="0" borderId="0" xfId="0" applyFont="1" applyBorder="1" applyAlignment="1">
      <alignment horizontal="left"/>
    </xf>
    <xf numFmtId="0" fontId="51" fillId="0" borderId="16" xfId="0" applyFont="1" applyFill="1" applyBorder="1" applyAlignment="1">
      <alignment wrapText="1"/>
    </xf>
    <xf numFmtId="0" fontId="51" fillId="0" borderId="11" xfId="0" applyFont="1" applyFill="1" applyBorder="1" applyAlignment="1">
      <alignment wrapText="1"/>
    </xf>
    <xf numFmtId="0" fontId="51" fillId="0" borderId="25" xfId="0" applyNumberFormat="1" applyFont="1" applyFill="1" applyBorder="1" applyAlignment="1">
      <alignment horizontal="center" vertical="top" wrapText="1"/>
    </xf>
    <xf numFmtId="0" fontId="51" fillId="0" borderId="22" xfId="0" applyNumberFormat="1" applyFont="1" applyFill="1" applyBorder="1" applyAlignment="1">
      <alignment horizontal="center" vertical="top" wrapText="1"/>
    </xf>
    <xf numFmtId="0" fontId="27" fillId="0" borderId="24" xfId="0" applyFont="1" applyFill="1" applyBorder="1"/>
    <xf numFmtId="174" fontId="50" fillId="0" borderId="12" xfId="0" applyNumberFormat="1" applyFont="1" applyFill="1" applyBorder="1" applyAlignment="1">
      <alignment horizontal="right"/>
    </xf>
    <xf numFmtId="174" fontId="61" fillId="0" borderId="65" xfId="0" applyNumberFormat="1" applyFont="1" applyFill="1" applyBorder="1" applyAlignment="1">
      <alignment horizontal="right"/>
    </xf>
    <xf numFmtId="174" fontId="50" fillId="0" borderId="65" xfId="0" applyNumberFormat="1" applyFont="1" applyFill="1" applyBorder="1" applyAlignment="1">
      <alignment horizontal="right"/>
    </xf>
    <xf numFmtId="174" fontId="50" fillId="0" borderId="30" xfId="0" applyNumberFormat="1" applyFont="1" applyFill="1" applyBorder="1" applyAlignment="1">
      <alignment horizontal="right"/>
    </xf>
    <xf numFmtId="0" fontId="30" fillId="0" borderId="0" xfId="0" applyFont="1" applyBorder="1" applyAlignment="1"/>
    <xf numFmtId="0" fontId="0" fillId="0" borderId="17" xfId="0" applyFill="1" applyBorder="1"/>
    <xf numFmtId="0" fontId="0" fillId="0" borderId="16" xfId="0" applyFill="1" applyBorder="1"/>
    <xf numFmtId="0" fontId="0" fillId="0" borderId="33" xfId="0" applyFill="1" applyBorder="1"/>
    <xf numFmtId="0" fontId="45" fillId="0" borderId="66" xfId="0" applyFont="1" applyFill="1" applyBorder="1" applyAlignment="1">
      <alignment horizontal="center" vertical="top" wrapText="1"/>
    </xf>
    <xf numFmtId="0" fontId="52" fillId="0" borderId="65" xfId="0" applyFont="1" applyFill="1" applyBorder="1" applyAlignment="1">
      <alignment horizontal="center" vertical="top" wrapText="1"/>
    </xf>
    <xf numFmtId="0" fontId="45" fillId="0" borderId="65" xfId="0" applyFont="1" applyFill="1" applyBorder="1" applyAlignment="1">
      <alignment horizontal="center" vertical="top" wrapText="1"/>
    </xf>
    <xf numFmtId="0" fontId="45" fillId="0" borderId="30" xfId="0" applyFont="1" applyFill="1" applyBorder="1" applyAlignment="1">
      <alignment horizontal="center" vertical="top" wrapText="1"/>
    </xf>
    <xf numFmtId="0" fontId="45" fillId="0" borderId="16" xfId="0" applyFont="1" applyFill="1" applyBorder="1"/>
    <xf numFmtId="0" fontId="45" fillId="0" borderId="33" xfId="0" applyFont="1" applyFill="1" applyBorder="1"/>
    <xf numFmtId="0" fontId="45" fillId="0" borderId="17" xfId="0" applyFont="1" applyFill="1" applyBorder="1"/>
    <xf numFmtId="0" fontId="45" fillId="0" borderId="14" xfId="0" applyFont="1" applyFill="1" applyBorder="1" applyAlignment="1">
      <alignment horizontal="center"/>
    </xf>
    <xf numFmtId="2" fontId="0" fillId="0" borderId="15" xfId="0" applyNumberFormat="1" applyFill="1" applyBorder="1"/>
    <xf numFmtId="0" fontId="45" fillId="0" borderId="0" xfId="0" applyFont="1" applyAlignment="1"/>
    <xf numFmtId="0" fontId="63" fillId="0" borderId="58" xfId="0" applyFont="1" applyBorder="1" applyAlignment="1">
      <alignment horizontal="left"/>
    </xf>
    <xf numFmtId="173" fontId="48" fillId="0" borderId="12" xfId="81" applyNumberFormat="1" applyFont="1" applyFill="1" applyBorder="1" applyAlignment="1">
      <alignment horizontal="center"/>
    </xf>
    <xf numFmtId="0" fontId="27" fillId="0" borderId="0" xfId="0" applyFont="1" applyAlignment="1"/>
    <xf numFmtId="173" fontId="45" fillId="0" borderId="18" xfId="81" applyNumberFormat="1" applyFont="1" applyFill="1" applyBorder="1" applyAlignment="1">
      <alignment horizontal="center"/>
    </xf>
    <xf numFmtId="0" fontId="24" fillId="0" borderId="15" xfId="42" applyBorder="1" applyAlignment="1">
      <alignment vertical="center"/>
    </xf>
    <xf numFmtId="173" fontId="45" fillId="0" borderId="14" xfId="81" applyNumberFormat="1" applyFont="1" applyFill="1" applyBorder="1" applyAlignment="1">
      <alignment horizontal="center"/>
    </xf>
    <xf numFmtId="0" fontId="25" fillId="0" borderId="15" xfId="0" applyFont="1" applyBorder="1"/>
    <xf numFmtId="173" fontId="45" fillId="0" borderId="60" xfId="81" applyNumberFormat="1" applyFont="1" applyFill="1" applyBorder="1" applyAlignment="1">
      <alignment horizontal="center"/>
    </xf>
    <xf numFmtId="0" fontId="0" fillId="0" borderId="0" xfId="0"/>
    <xf numFmtId="0" fontId="47" fillId="37" borderId="58" xfId="0" applyFont="1" applyFill="1" applyBorder="1" applyAlignment="1">
      <alignment horizontal="center" vertical="top" wrapText="1"/>
    </xf>
    <xf numFmtId="0" fontId="62" fillId="37" borderId="58" xfId="0" applyFont="1" applyFill="1" applyBorder="1" applyAlignment="1">
      <alignment horizontal="center" vertical="top" wrapText="1"/>
    </xf>
    <xf numFmtId="0" fontId="48" fillId="43" borderId="58" xfId="0" applyFont="1" applyFill="1" applyBorder="1" applyAlignment="1">
      <alignment wrapText="1"/>
    </xf>
    <xf numFmtId="0" fontId="49" fillId="39" borderId="58" xfId="0" applyFont="1" applyFill="1" applyBorder="1" applyAlignment="1">
      <alignment horizontal="center"/>
    </xf>
    <xf numFmtId="0" fontId="58" fillId="43" borderId="58" xfId="0" applyFont="1" applyFill="1" applyBorder="1" applyAlignment="1">
      <alignment vertical="top" wrapText="1"/>
    </xf>
    <xf numFmtId="0" fontId="45" fillId="43" borderId="58" xfId="0" applyFont="1" applyFill="1" applyBorder="1" applyAlignment="1">
      <alignment vertical="top" wrapText="1"/>
    </xf>
    <xf numFmtId="174" fontId="50" fillId="0" borderId="58" xfId="0" applyNumberFormat="1" applyFont="1" applyBorder="1" applyAlignment="1">
      <alignment horizontal="right"/>
    </xf>
    <xf numFmtId="0" fontId="58" fillId="0" borderId="0" xfId="0" applyFont="1" applyAlignment="1">
      <alignment horizontal="left"/>
    </xf>
    <xf numFmtId="0" fontId="48" fillId="0" borderId="16" xfId="0" applyFont="1" applyFill="1" applyBorder="1"/>
    <xf numFmtId="0" fontId="0" fillId="0" borderId="16" xfId="0" applyFill="1" applyBorder="1" applyAlignment="1">
      <alignment horizontal="center"/>
    </xf>
    <xf numFmtId="0" fontId="45" fillId="0" borderId="17" xfId="0" applyFont="1" applyFill="1" applyBorder="1" applyAlignment="1">
      <alignment horizontal="center"/>
    </xf>
    <xf numFmtId="176" fontId="45" fillId="0" borderId="33" xfId="84" applyNumberFormat="1" applyFont="1" applyFill="1" applyBorder="1" applyAlignment="1">
      <alignment horizontal="center"/>
    </xf>
    <xf numFmtId="0" fontId="48" fillId="0" borderId="15" xfId="0" applyFont="1" applyFill="1" applyBorder="1"/>
    <xf numFmtId="173" fontId="45" fillId="0" borderId="60" xfId="83" applyNumberFormat="1" applyFont="1" applyFill="1" applyBorder="1" applyAlignment="1">
      <alignment horizontal="center"/>
    </xf>
    <xf numFmtId="173" fontId="45" fillId="0" borderId="14" xfId="83" applyNumberFormat="1" applyFont="1" applyFill="1" applyBorder="1" applyAlignment="1">
      <alignment horizontal="center"/>
    </xf>
    <xf numFmtId="9" fontId="45" fillId="0" borderId="66" xfId="84" applyFont="1" applyFill="1" applyBorder="1" applyAlignment="1">
      <alignment horizontal="center"/>
    </xf>
    <xf numFmtId="0" fontId="52" fillId="0" borderId="33" xfId="82" applyFont="1" applyFill="1" applyBorder="1"/>
    <xf numFmtId="0" fontId="52" fillId="0" borderId="12" xfId="82" applyFont="1" applyFill="1" applyBorder="1"/>
    <xf numFmtId="173" fontId="45" fillId="0" borderId="18" xfId="83" applyNumberFormat="1" applyFont="1" applyFill="1" applyBorder="1" applyAlignment="1">
      <alignment horizontal="center"/>
    </xf>
    <xf numFmtId="0" fontId="48" fillId="0" borderId="15" xfId="0" applyFont="1" applyFill="1" applyBorder="1" applyAlignment="1">
      <alignment horizontal="centerContinuous"/>
    </xf>
    <xf numFmtId="0" fontId="45" fillId="0" borderId="15" xfId="0" applyFont="1" applyFill="1" applyBorder="1" applyAlignment="1">
      <alignment horizontal="centerContinuous"/>
    </xf>
    <xf numFmtId="0" fontId="48" fillId="0" borderId="15" xfId="0" applyFont="1" applyFill="1" applyBorder="1" applyAlignment="1">
      <alignment horizontal="center"/>
    </xf>
    <xf numFmtId="0" fontId="48" fillId="0" borderId="15" xfId="0" applyFont="1" applyFill="1" applyBorder="1" applyAlignment="1">
      <alignment horizontal="center" wrapText="1"/>
    </xf>
    <xf numFmtId="0" fontId="45" fillId="0" borderId="60" xfId="0" applyFont="1" applyFill="1" applyBorder="1" applyAlignment="1">
      <alignment horizontal="center"/>
    </xf>
    <xf numFmtId="0" fontId="45" fillId="0" borderId="60" xfId="0" applyFont="1" applyFill="1" applyBorder="1" applyAlignment="1">
      <alignment horizontal="center" wrapText="1"/>
    </xf>
    <xf numFmtId="0" fontId="51" fillId="0" borderId="15" xfId="82" applyFont="1" applyFill="1" applyBorder="1"/>
    <xf numFmtId="173" fontId="27" fillId="0" borderId="15" xfId="0" applyNumberFormat="1" applyFont="1" applyFill="1" applyBorder="1"/>
    <xf numFmtId="9" fontId="27" fillId="0" borderId="15" xfId="44" applyFont="1" applyFill="1" applyBorder="1" applyAlignment="1">
      <alignment horizontal="center"/>
    </xf>
    <xf numFmtId="173" fontId="31" fillId="34" borderId="15" xfId="81" applyNumberFormat="1" applyFont="1" applyFill="1" applyBorder="1"/>
    <xf numFmtId="0" fontId="48" fillId="0" borderId="0" xfId="0" applyFont="1" applyFill="1" applyBorder="1" applyAlignment="1">
      <alignment wrapText="1"/>
    </xf>
    <xf numFmtId="0" fontId="27" fillId="0" borderId="0" xfId="0" applyFont="1" applyFill="1" applyBorder="1" applyAlignment="1">
      <alignment horizontal="centerContinuous"/>
    </xf>
    <xf numFmtId="0" fontId="48" fillId="0" borderId="18" xfId="0" applyFont="1" applyFill="1" applyBorder="1" applyAlignment="1">
      <alignment wrapText="1"/>
    </xf>
    <xf numFmtId="0" fontId="52" fillId="0" borderId="66" xfId="82" applyFont="1" applyFill="1" applyBorder="1"/>
    <xf numFmtId="0" fontId="52" fillId="0" borderId="65" xfId="82" applyFont="1" applyFill="1" applyBorder="1"/>
    <xf numFmtId="0" fontId="52" fillId="0" borderId="30" xfId="82" applyFont="1" applyFill="1" applyBorder="1"/>
    <xf numFmtId="0" fontId="51" fillId="0" borderId="0" xfId="82" applyFont="1" applyFill="1" applyBorder="1" applyAlignment="1"/>
    <xf numFmtId="173" fontId="45" fillId="0" borderId="33" xfId="81" applyNumberFormat="1" applyFont="1" applyFill="1" applyBorder="1" applyAlignment="1">
      <alignment horizontal="center"/>
    </xf>
    <xf numFmtId="173" fontId="45" fillId="0" borderId="66" xfId="81" applyNumberFormat="1" applyFont="1" applyFill="1" applyBorder="1" applyAlignment="1">
      <alignment horizontal="center"/>
    </xf>
    <xf numFmtId="173" fontId="45" fillId="0" borderId="65" xfId="81" applyNumberFormat="1" applyFont="1" applyFill="1" applyBorder="1" applyAlignment="1">
      <alignment horizontal="center"/>
    </xf>
    <xf numFmtId="173" fontId="45" fillId="0" borderId="30" xfId="81" applyNumberFormat="1" applyFont="1" applyFill="1" applyBorder="1" applyAlignment="1">
      <alignment horizontal="center"/>
    </xf>
    <xf numFmtId="0" fontId="64" fillId="0" borderId="0" xfId="0" applyFont="1" applyBorder="1"/>
    <xf numFmtId="0" fontId="45" fillId="0" borderId="14" xfId="0" applyFont="1" applyBorder="1"/>
    <xf numFmtId="2" fontId="45" fillId="0" borderId="14" xfId="0" applyNumberFormat="1" applyFont="1" applyBorder="1"/>
    <xf numFmtId="0" fontId="45" fillId="0" borderId="15" xfId="0" applyFont="1" applyBorder="1"/>
    <xf numFmtId="2" fontId="45" fillId="0" borderId="15" xfId="0" applyNumberFormat="1" applyFont="1" applyBorder="1"/>
    <xf numFmtId="0" fontId="65" fillId="0" borderId="0" xfId="0" applyFont="1" applyAlignment="1">
      <alignment horizontal="centerContinuous"/>
    </xf>
    <xf numFmtId="0" fontId="50" fillId="0" borderId="0" xfId="0" applyFont="1" applyAlignment="1">
      <alignment horizontal="centerContinuous"/>
    </xf>
    <xf numFmtId="0" fontId="48" fillId="0" borderId="11" xfId="0" applyFont="1" applyBorder="1"/>
    <xf numFmtId="0" fontId="45" fillId="0" borderId="16" xfId="0" applyFont="1" applyBorder="1"/>
    <xf numFmtId="0" fontId="45" fillId="0" borderId="11" xfId="0" applyFont="1" applyBorder="1"/>
    <xf numFmtId="2" fontId="45" fillId="0" borderId="66" xfId="0" applyNumberFormat="1" applyFont="1" applyBorder="1" applyAlignment="1">
      <alignment horizontal="center"/>
    </xf>
    <xf numFmtId="0" fontId="45" fillId="0" borderId="17" xfId="0" applyFont="1" applyBorder="1"/>
    <xf numFmtId="2" fontId="45" fillId="0" borderId="65" xfId="0" applyNumberFormat="1" applyFont="1" applyBorder="1" applyAlignment="1">
      <alignment horizontal="center"/>
    </xf>
    <xf numFmtId="0" fontId="45" fillId="0" borderId="33" xfId="0" applyFont="1" applyBorder="1"/>
    <xf numFmtId="0" fontId="45" fillId="0" borderId="12" xfId="0" applyFont="1" applyBorder="1"/>
    <xf numFmtId="2" fontId="45" fillId="0" borderId="30" xfId="0" applyNumberFormat="1" applyFont="1" applyBorder="1" applyAlignment="1">
      <alignment horizontal="center"/>
    </xf>
    <xf numFmtId="0" fontId="0" fillId="0" borderId="0" xfId="0" applyBorder="1" applyAlignment="1">
      <alignment horizontal="centerContinuous"/>
    </xf>
    <xf numFmtId="0" fontId="51" fillId="0" borderId="22" xfId="82" applyFont="1" applyFill="1" applyBorder="1" applyAlignment="1">
      <alignment wrapText="1"/>
    </xf>
    <xf numFmtId="0" fontId="45" fillId="0" borderId="65" xfId="0" applyFont="1" applyFill="1" applyBorder="1" applyAlignment="1">
      <alignment horizontal="center" wrapText="1"/>
    </xf>
    <xf numFmtId="173" fontId="48" fillId="0" borderId="65" xfId="81" applyNumberFormat="1" applyFont="1" applyFill="1" applyBorder="1" applyAlignment="1">
      <alignment horizontal="center"/>
    </xf>
    <xf numFmtId="0" fontId="45" fillId="0" borderId="17" xfId="0" applyFont="1" applyFill="1" applyBorder="1" applyAlignment="1">
      <alignment horizontal="center" wrapText="1"/>
    </xf>
    <xf numFmtId="173" fontId="48" fillId="0" borderId="17" xfId="81" applyNumberFormat="1" applyFont="1" applyFill="1" applyBorder="1" applyAlignment="1">
      <alignment horizontal="center"/>
    </xf>
    <xf numFmtId="0" fontId="45" fillId="0" borderId="14" xfId="0" applyFont="1" applyBorder="1" applyAlignment="1">
      <alignment horizontal="left"/>
    </xf>
    <xf numFmtId="0" fontId="45" fillId="0" borderId="14" xfId="0" applyFont="1" applyFill="1" applyBorder="1" applyAlignment="1">
      <alignment horizontal="left"/>
    </xf>
    <xf numFmtId="0" fontId="25" fillId="0" borderId="14" xfId="0" applyFont="1" applyBorder="1"/>
    <xf numFmtId="0" fontId="45" fillId="0" borderId="18" xfId="0" applyFont="1" applyFill="1" applyBorder="1" applyAlignment="1">
      <alignment horizontal="left"/>
    </xf>
    <xf numFmtId="0" fontId="45" fillId="0" borderId="18" xfId="0" applyFont="1" applyBorder="1"/>
    <xf numFmtId="0" fontId="48" fillId="0" borderId="0" xfId="0" applyFont="1" applyBorder="1"/>
    <xf numFmtId="0" fontId="45" fillId="40" borderId="14" xfId="0" applyFont="1" applyFill="1" applyBorder="1" applyAlignment="1">
      <alignment horizontal="left"/>
    </xf>
    <xf numFmtId="0" fontId="45" fillId="40" borderId="18" xfId="0" applyFont="1" applyFill="1" applyBorder="1" applyAlignment="1">
      <alignment horizontal="left"/>
    </xf>
    <xf numFmtId="0" fontId="48" fillId="0" borderId="15" xfId="0" applyFont="1" applyBorder="1"/>
    <xf numFmtId="0" fontId="48" fillId="0" borderId="15" xfId="0" applyFont="1" applyBorder="1" applyAlignment="1">
      <alignment horizontal="left"/>
    </xf>
    <xf numFmtId="0" fontId="48" fillId="0" borderId="25" xfId="0" applyFont="1" applyBorder="1"/>
    <xf numFmtId="0" fontId="45" fillId="0" borderId="14" xfId="0" applyFont="1" applyFill="1" applyBorder="1"/>
    <xf numFmtId="0" fontId="45" fillId="0" borderId="18" xfId="0" applyFont="1" applyFill="1" applyBorder="1"/>
    <xf numFmtId="0" fontId="48" fillId="0" borderId="24" xfId="0" applyFont="1" applyFill="1" applyBorder="1"/>
    <xf numFmtId="0" fontId="24" fillId="0" borderId="65" xfId="42" applyBorder="1" applyAlignment="1"/>
    <xf numFmtId="0" fontId="24" fillId="0" borderId="68" xfId="42" applyBorder="1" applyAlignment="1"/>
    <xf numFmtId="0" fontId="0" fillId="0" borderId="18" xfId="0" applyBorder="1"/>
    <xf numFmtId="0" fontId="25" fillId="0" borderId="18" xfId="0" applyFont="1" applyBorder="1"/>
    <xf numFmtId="0" fontId="27" fillId="0" borderId="15" xfId="0" applyFont="1" applyBorder="1"/>
    <xf numFmtId="0" fontId="50" fillId="0" borderId="0" xfId="0" applyFont="1" applyBorder="1" applyAlignment="1">
      <alignment horizontal="centerContinuous"/>
    </xf>
    <xf numFmtId="0" fontId="48" fillId="0" borderId="22" xfId="0" applyFont="1" applyFill="1" applyBorder="1"/>
    <xf numFmtId="0" fontId="48" fillId="0" borderId="16" xfId="0" applyFont="1" applyBorder="1" applyAlignment="1">
      <alignment wrapText="1"/>
    </xf>
    <xf numFmtId="0" fontId="48" fillId="0" borderId="15" xfId="0" applyFont="1" applyBorder="1" applyAlignment="1">
      <alignment wrapText="1"/>
    </xf>
    <xf numFmtId="1" fontId="45" fillId="0" borderId="14" xfId="0" applyNumberFormat="1" applyFont="1" applyBorder="1"/>
    <xf numFmtId="1" fontId="45" fillId="0" borderId="15" xfId="0" applyNumberFormat="1" applyFont="1" applyBorder="1"/>
    <xf numFmtId="0" fontId="50" fillId="0" borderId="0" xfId="0" applyFont="1" applyBorder="1"/>
    <xf numFmtId="0" fontId="27" fillId="0" borderId="0" xfId="0" applyFont="1" applyBorder="1" applyAlignment="1">
      <alignment horizontal="center"/>
    </xf>
    <xf numFmtId="0" fontId="48" fillId="0" borderId="66" xfId="0" applyFont="1" applyBorder="1" applyAlignment="1">
      <alignment horizontal="center"/>
    </xf>
    <xf numFmtId="0" fontId="32" fillId="0" borderId="21" xfId="73" applyFont="1" applyFill="1" applyBorder="1" applyAlignment="1">
      <alignment horizontal="center" vertical="center" wrapText="1"/>
    </xf>
    <xf numFmtId="0" fontId="33" fillId="0" borderId="25" xfId="73" applyFont="1" applyFill="1" applyBorder="1" applyAlignment="1">
      <alignment horizontal="center" vertical="center"/>
    </xf>
    <xf numFmtId="0" fontId="33" fillId="0" borderId="24" xfId="73" applyFont="1" applyFill="1" applyBorder="1" applyAlignment="1">
      <alignment horizontal="center" vertical="center"/>
    </xf>
    <xf numFmtId="49" fontId="35" fillId="0" borderId="15" xfId="73" applyNumberFormat="1" applyFont="1" applyFill="1" applyBorder="1" applyAlignment="1">
      <alignment horizontal="center"/>
    </xf>
    <xf numFmtId="0" fontId="46" fillId="37" borderId="56" xfId="0" applyFont="1" applyFill="1" applyBorder="1" applyAlignment="1">
      <alignment horizontal="right" vertical="center" wrapText="1"/>
    </xf>
    <xf numFmtId="0" fontId="48" fillId="0" borderId="33" xfId="0" applyFont="1" applyFill="1" applyBorder="1" applyAlignment="1">
      <alignment horizontal="center" wrapText="1"/>
    </xf>
    <xf numFmtId="0" fontId="48" fillId="0" borderId="12" xfId="0" applyFont="1" applyFill="1" applyBorder="1" applyAlignment="1">
      <alignment horizontal="center" wrapText="1"/>
    </xf>
    <xf numFmtId="0" fontId="48" fillId="0" borderId="12" xfId="0" applyFont="1" applyBorder="1" applyAlignment="1">
      <alignment horizontal="center"/>
    </xf>
    <xf numFmtId="0" fontId="27" fillId="0" borderId="0" xfId="0" applyFont="1" applyBorder="1" applyAlignment="1">
      <alignment horizontal="center"/>
    </xf>
    <xf numFmtId="0" fontId="55" fillId="0" borderId="15" xfId="82" applyFont="1" applyBorder="1" applyAlignment="1">
      <alignment horizontal="center" wrapText="1"/>
    </xf>
    <xf numFmtId="0" fontId="57" fillId="0" borderId="15" xfId="0" applyFont="1" applyBorder="1" applyAlignment="1">
      <alignment horizontal="center"/>
    </xf>
    <xf numFmtId="0" fontId="48" fillId="0" borderId="25" xfId="0" applyFont="1" applyBorder="1" applyAlignment="1">
      <alignment horizontal="center"/>
    </xf>
    <xf numFmtId="0" fontId="48" fillId="0" borderId="11" xfId="0" applyFont="1" applyBorder="1" applyAlignment="1">
      <alignment horizontal="center"/>
    </xf>
    <xf numFmtId="0" fontId="48" fillId="0" borderId="66" xfId="0" applyFont="1" applyBorder="1" applyAlignment="1">
      <alignment horizontal="center"/>
    </xf>
    <xf numFmtId="0" fontId="32" fillId="0" borderId="48" xfId="73" applyFont="1" applyFill="1" applyBorder="1" applyAlignment="1">
      <alignment horizontal="center" vertical="center" wrapText="1"/>
    </xf>
    <xf numFmtId="0" fontId="32" fillId="0" borderId="49" xfId="73" applyFont="1" applyFill="1" applyBorder="1" applyAlignment="1">
      <alignment horizontal="center" vertical="center" wrapText="1"/>
    </xf>
    <xf numFmtId="0" fontId="32" fillId="0" borderId="50" xfId="73" applyFont="1" applyFill="1" applyBorder="1" applyAlignment="1">
      <alignment horizontal="center" vertical="center" wrapText="1"/>
    </xf>
    <xf numFmtId="0" fontId="32" fillId="0" borderId="21" xfId="73" applyFont="1" applyFill="1" applyBorder="1" applyAlignment="1">
      <alignment horizontal="center" vertical="center" wrapText="1"/>
    </xf>
    <xf numFmtId="0" fontId="32" fillId="0" borderId="23" xfId="73" applyFont="1" applyFill="1" applyBorder="1" applyAlignment="1">
      <alignment horizontal="center" vertical="center" wrapText="1"/>
    </xf>
    <xf numFmtId="0" fontId="33" fillId="0" borderId="25" xfId="73" applyFont="1" applyFill="1" applyBorder="1" applyAlignment="1">
      <alignment horizontal="center" vertical="center"/>
    </xf>
    <xf numFmtId="0" fontId="33" fillId="0" borderId="22" xfId="73" applyFont="1" applyFill="1" applyBorder="1" applyAlignment="1">
      <alignment horizontal="center" vertical="center"/>
    </xf>
    <xf numFmtId="0" fontId="33" fillId="0" borderId="24" xfId="73" applyFont="1" applyFill="1" applyBorder="1" applyAlignment="1">
      <alignment horizontal="center" vertical="center"/>
    </xf>
    <xf numFmtId="0" fontId="37" fillId="0" borderId="51" xfId="73" applyFont="1" applyFill="1" applyBorder="1" applyAlignment="1">
      <alignment horizontal="center" vertical="center"/>
    </xf>
    <xf numFmtId="0" fontId="37" fillId="0" borderId="12" xfId="73" applyFont="1" applyFill="1" applyBorder="1" applyAlignment="1">
      <alignment horizontal="center" vertical="center"/>
    </xf>
    <xf numFmtId="0" fontId="37" fillId="0" borderId="35" xfId="73" applyFont="1" applyFill="1" applyBorder="1" applyAlignment="1">
      <alignment horizontal="center" vertical="center"/>
    </xf>
    <xf numFmtId="0" fontId="33" fillId="0" borderId="23" xfId="73" applyFont="1" applyFill="1" applyBorder="1" applyAlignment="1">
      <alignment horizontal="center" vertical="center"/>
    </xf>
    <xf numFmtId="0" fontId="32" fillId="0" borderId="48" xfId="73" applyFont="1" applyFill="1" applyBorder="1" applyAlignment="1">
      <alignment horizontal="center" vertical="center"/>
    </xf>
    <xf numFmtId="0" fontId="32" fillId="0" borderId="50" xfId="73" applyFont="1" applyFill="1" applyBorder="1" applyAlignment="1">
      <alignment horizontal="center" vertical="center"/>
    </xf>
    <xf numFmtId="0" fontId="32" fillId="0" borderId="52" xfId="73" applyFont="1" applyFill="1" applyBorder="1" applyAlignment="1">
      <alignment horizontal="center" vertical="center" wrapText="1"/>
    </xf>
    <xf numFmtId="0" fontId="32" fillId="0" borderId="53" xfId="73" applyFont="1" applyFill="1" applyBorder="1" applyAlignment="1">
      <alignment horizontal="center" vertical="center" wrapText="1"/>
    </xf>
    <xf numFmtId="0" fontId="32" fillId="0" borderId="54" xfId="73" applyFont="1" applyFill="1" applyBorder="1" applyAlignment="1">
      <alignment horizontal="center" vertical="center" wrapText="1"/>
    </xf>
    <xf numFmtId="49" fontId="35" fillId="0" borderId="15" xfId="73" applyNumberFormat="1" applyFont="1" applyFill="1" applyBorder="1" applyAlignment="1">
      <alignment horizontal="center"/>
    </xf>
    <xf numFmtId="0" fontId="0" fillId="0" borderId="0" xfId="0" applyAlignment="1">
      <alignment horizontal="center" wrapText="1"/>
    </xf>
    <xf numFmtId="0" fontId="46" fillId="37" borderId="56" xfId="0" applyFont="1" applyFill="1" applyBorder="1" applyAlignment="1">
      <alignment horizontal="right" vertical="center" wrapText="1"/>
    </xf>
    <xf numFmtId="0" fontId="46" fillId="37" borderId="57" xfId="0" applyFont="1" applyFill="1" applyBorder="1" applyAlignment="1">
      <alignment horizontal="right" vertical="center" wrapText="1"/>
    </xf>
    <xf numFmtId="0" fontId="46" fillId="37" borderId="67" xfId="0" applyFont="1" applyFill="1" applyBorder="1" applyAlignment="1">
      <alignment horizontal="right" vertical="center" wrapText="1"/>
    </xf>
  </cellXfs>
  <cellStyles count="106">
    <cellStyle name="20% - Accent1" xfId="19" builtinId="30" customBuiltin="1"/>
    <cellStyle name="20% - Accent1 2" xfId="88" xr:uid="{7958D74A-2CD6-4314-BCAF-4C4BD9273A7C}"/>
    <cellStyle name="20% - Accent2" xfId="23" builtinId="34" customBuiltin="1"/>
    <cellStyle name="20% - Accent2 2" xfId="91" xr:uid="{CBFD2CEC-9D25-44CC-BF2B-16007988D898}"/>
    <cellStyle name="20% - Accent3" xfId="27" builtinId="38" customBuiltin="1"/>
    <cellStyle name="20% - Accent3 2" xfId="94" xr:uid="{8366F839-9DF9-43F5-90E0-BF5D9C08FD3C}"/>
    <cellStyle name="20% - Accent4" xfId="31" builtinId="42" customBuiltin="1"/>
    <cellStyle name="20% - Accent4 2" xfId="97" xr:uid="{57971096-C6AB-40B4-9342-FC60DACEAF41}"/>
    <cellStyle name="20% - Accent5" xfId="35" builtinId="46" customBuiltin="1"/>
    <cellStyle name="20% - Accent5 2" xfId="100" xr:uid="{0A67F869-AAE5-4C6F-AD16-DE766FFCF52E}"/>
    <cellStyle name="20% - Accent6" xfId="39" builtinId="50" customBuiltin="1"/>
    <cellStyle name="20% - Accent6 2" xfId="103" xr:uid="{451CFD6B-AE44-473B-9335-A51E659E12F4}"/>
    <cellStyle name="40% - Accent1" xfId="20" builtinId="31" customBuiltin="1"/>
    <cellStyle name="40% - Accent1 2" xfId="89" xr:uid="{F86AA6CE-759B-48C7-B513-4495EB7AA331}"/>
    <cellStyle name="40% - Accent2" xfId="24" builtinId="35" customBuiltin="1"/>
    <cellStyle name="40% - Accent2 2" xfId="92" xr:uid="{99BF530E-436C-470D-A920-75506E0402BA}"/>
    <cellStyle name="40% - Accent3" xfId="28" builtinId="39" customBuiltin="1"/>
    <cellStyle name="40% - Accent3 2" xfId="95" xr:uid="{608FC358-89F1-4C1E-A1CD-C38EA8906E84}"/>
    <cellStyle name="40% - Accent4" xfId="32" builtinId="43" customBuiltin="1"/>
    <cellStyle name="40% - Accent4 2" xfId="98" xr:uid="{EBC65D96-24DE-4653-BAFC-C0A833F852CA}"/>
    <cellStyle name="40% - Accent5" xfId="36" builtinId="47" customBuiltin="1"/>
    <cellStyle name="40% - Accent5 2" xfId="101" xr:uid="{BBF5B1D0-95A1-46F2-9A81-780624F7DD59}"/>
    <cellStyle name="40% - Accent6" xfId="40" builtinId="51" customBuiltin="1"/>
    <cellStyle name="40% - Accent6 2" xfId="104" xr:uid="{7980C89D-0F5B-465D-BA3C-91B0BF3865DC}"/>
    <cellStyle name="60% - Accent1" xfId="21" builtinId="32" customBuiltin="1"/>
    <cellStyle name="60% - Accent1 2" xfId="90" xr:uid="{EE587A90-6507-40B5-844F-1C41B9405B46}"/>
    <cellStyle name="60% - Accent2" xfId="25" builtinId="36" customBuiltin="1"/>
    <cellStyle name="60% - Accent2 2" xfId="93" xr:uid="{69188F05-C30E-4156-8779-ACCA021D5CF6}"/>
    <cellStyle name="60% - Accent3" xfId="29" builtinId="40" customBuiltin="1"/>
    <cellStyle name="60% - Accent3 2" xfId="96" xr:uid="{55F00623-AFF4-4CCC-9FDA-D3ABC0C0D32C}"/>
    <cellStyle name="60% - Accent4" xfId="33" builtinId="44" customBuiltin="1"/>
    <cellStyle name="60% - Accent4 2" xfId="99" xr:uid="{D216ACC3-E28A-4281-8BAB-D9A0FA02EAC6}"/>
    <cellStyle name="60% - Accent5" xfId="37" builtinId="48" customBuiltin="1"/>
    <cellStyle name="60% - Accent5 2" xfId="102" xr:uid="{FD932473-AA62-405D-912A-4CFFB9D89DCA}"/>
    <cellStyle name="60% - Accent6" xfId="41" builtinId="52" customBuiltin="1"/>
    <cellStyle name="60% - Accent6 2" xfId="105" xr:uid="{FB6ED73F-7C5F-43B9-856A-D94DD9AAF1F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81" builtinId="3"/>
    <cellStyle name="Comma 2" xfId="74" xr:uid="{2ADA44EB-30D1-4F97-8A04-8EBE3FBDB887}"/>
    <cellStyle name="Comma 3" xfId="83" xr:uid="{B1C97D03-A6F3-4384-AB50-6CF397FA5124}"/>
    <cellStyle name="Comma 4" xfId="86" xr:uid="{126AD57B-A7A4-4C2B-BA00-B74065579A8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75" xr:uid="{EC6F676A-1DAB-40F9-A31E-7EB704E4D0FE}"/>
    <cellStyle name="Input" xfId="9" builtinId="20" customBuiltin="1"/>
    <cellStyle name="Linked Cell" xfId="12" builtinId="24" customBuiltin="1"/>
    <cellStyle name="Neutral" xfId="8" builtinId="28" customBuiltin="1"/>
    <cellStyle name="Normal" xfId="0" builtinId="0" customBuiltin="1"/>
    <cellStyle name="Normal 2" xfId="43" xr:uid="{00000000-0005-0000-0000-000026000000}"/>
    <cellStyle name="Normal 2 2" xfId="82" xr:uid="{3FBD1127-F8CD-493E-8686-10557E3116A6}"/>
    <cellStyle name="Normal 3" xfId="72" xr:uid="{D68F30C5-922B-4369-BF6D-F15FF34F6F42}"/>
    <cellStyle name="Normal 4" xfId="73" xr:uid="{E42DE1AB-56EF-4EAF-8904-B705FD8EFCD5}"/>
    <cellStyle name="Normal 5" xfId="85" xr:uid="{018338C4-A0F4-45D6-8DB3-41D93F10B274}"/>
    <cellStyle name="Normal 6" xfId="76" xr:uid="{D399A7FC-3CD8-41E9-9176-36013BD81254}"/>
    <cellStyle name="Normal_BUDGET" xfId="77" xr:uid="{565EB03D-6018-4973-9C29-A15549848A16}"/>
    <cellStyle name="Normal_TABLE1" xfId="78" xr:uid="{0885618C-2272-4671-A877-2B2BCB166B50}"/>
    <cellStyle name="Normal_TOTAL" xfId="79" xr:uid="{64AECB07-ABAD-4C0D-BB26-4CD212CC1332}"/>
    <cellStyle name="Normal_WT MPS" xfId="80" xr:uid="{715B6AAA-55FB-4914-B712-B92606D9451C}"/>
    <cellStyle name="Note" xfId="15" builtinId="10" customBuiltin="1"/>
    <cellStyle name="Note 2" xfId="87" xr:uid="{49E6772A-51E7-4533-9492-F0E23BE36A39}"/>
    <cellStyle name="Output" xfId="10" builtinId="21" customBuiltin="1"/>
    <cellStyle name="Percent" xfId="44" builtinId="5"/>
    <cellStyle name="Percent 2" xfId="84" xr:uid="{15C5A5DF-3153-4868-BEE9-1F8905F4C2A7}"/>
    <cellStyle name="ss1" xfId="45" xr:uid="{FD68ED0C-BDB3-40F6-A9A3-D5268018EB3E}"/>
    <cellStyle name="ss10" xfId="54" xr:uid="{8826D680-E4FD-4410-81F0-247574E26472}"/>
    <cellStyle name="ss11" xfId="55" xr:uid="{65BE3CCC-F5F5-45C3-8047-7A26C5233C03}"/>
    <cellStyle name="ss12" xfId="56" xr:uid="{768C6DE4-CD96-4186-8790-348AA63222EE}"/>
    <cellStyle name="ss13" xfId="57" xr:uid="{03F8DCF2-97EB-4480-A2FB-8916ECF58612}"/>
    <cellStyle name="ss14" xfId="58" xr:uid="{3D3B78AA-C9ED-42F2-8A43-21B83B5AFE50}"/>
    <cellStyle name="ss15" xfId="59" xr:uid="{DE7FFDDA-AF5E-4B00-AC84-5645600191C4}"/>
    <cellStyle name="ss16" xfId="60" xr:uid="{A3DA319B-B7D5-44D1-A5A6-65471D43302B}"/>
    <cellStyle name="ss17" xfId="61" xr:uid="{C07D6A01-0864-4709-91A8-63C84FCB7D5F}"/>
    <cellStyle name="ss18" xfId="62" xr:uid="{E7E1872C-28A8-42CC-9B2D-8B957D0043FC}"/>
    <cellStyle name="ss19" xfId="63" xr:uid="{773DA890-E72C-489F-9569-86ACF4C3227F}"/>
    <cellStyle name="ss2" xfId="46" xr:uid="{70AB3FD4-3708-47A0-899E-8BBD195C6142}"/>
    <cellStyle name="ss20" xfId="64" xr:uid="{751F9257-6881-4480-9F74-B9F70A701D5E}"/>
    <cellStyle name="ss21" xfId="65" xr:uid="{D5C409EA-EEE0-487E-B9E4-1BFB36A98178}"/>
    <cellStyle name="ss22" xfId="66" xr:uid="{D38E168D-4732-4651-8F49-F932FB34C6DE}"/>
    <cellStyle name="ss23" xfId="67" xr:uid="{0D4835CE-43F3-4864-AA2A-5ED1C34F0D92}"/>
    <cellStyle name="ss24" xfId="68" xr:uid="{A966D8C6-DE50-4FD7-9AC3-D5DD96358479}"/>
    <cellStyle name="ss25" xfId="69" xr:uid="{D29133A1-03DB-4563-A2FD-E464E0EF4F50}"/>
    <cellStyle name="ss26" xfId="70" xr:uid="{275A280B-3CAF-402A-B9E2-941DDE69778C}"/>
    <cellStyle name="ss27" xfId="71" xr:uid="{94C95884-06CB-472C-A41F-74D2ACFC9433}"/>
    <cellStyle name="ss3" xfId="47" xr:uid="{F55C49FC-1D76-4A7A-AE98-41BB73C11BED}"/>
    <cellStyle name="ss4" xfId="48" xr:uid="{6E56F52C-7998-4176-8803-3E9589DF41C8}"/>
    <cellStyle name="ss5" xfId="49" xr:uid="{EAF62550-D625-4838-BAEB-330A8A0FF1CE}"/>
    <cellStyle name="ss6" xfId="50" xr:uid="{B5864C52-32D5-4500-A2AA-6D0A59BB4D24}"/>
    <cellStyle name="ss7" xfId="51" xr:uid="{78D75C56-D759-472C-A624-3435EDDA61E0}"/>
    <cellStyle name="ss8" xfId="52" xr:uid="{D38E506F-BB2B-42D2-BDA7-4E133762CD35}"/>
    <cellStyle name="ss9" xfId="53" xr:uid="{2580744B-BAAB-4FA2-8FD8-431825FCD9C9}"/>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9999"/>
      <color rgb="FFFF5050"/>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91038659516978E-2"/>
          <c:y val="5.4080691085489317E-2"/>
          <c:w val="0.88935304495731382"/>
          <c:h val="0.82124114973433182"/>
        </c:manualLayout>
      </c:layout>
      <c:barChart>
        <c:barDir val="col"/>
        <c:grouping val="stacked"/>
        <c:varyColors val="0"/>
        <c:ser>
          <c:idx val="7"/>
          <c:order val="0"/>
          <c:tx>
            <c:strRef>
              <c:f>'MPS &amp; chart'!$E$2</c:f>
              <c:strCache>
                <c:ptCount val="1"/>
                <c:pt idx="0">
                  <c:v>Poultry</c:v>
                </c:pt>
              </c:strCache>
            </c:strRef>
          </c:tx>
          <c:spPr>
            <a:solidFill>
              <a:schemeClr val="accent2">
                <a:lumMod val="60000"/>
              </a:schemeClr>
            </a:solidFill>
            <a:ln>
              <a:noFill/>
            </a:ln>
            <a:effectLst/>
          </c:spPr>
          <c:invertIfNegative val="0"/>
          <c:val>
            <c:numRef>
              <c:f>'MPS &amp; chart'!$E$3:$E$30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2-0819-4962-94A6-8D0BF8CC928F}"/>
            </c:ext>
          </c:extLst>
        </c:ser>
        <c:ser>
          <c:idx val="6"/>
          <c:order val="1"/>
          <c:tx>
            <c:strRef>
              <c:f>'MPS &amp; chart'!$D$2</c:f>
              <c:strCache>
                <c:ptCount val="1"/>
                <c:pt idx="0">
                  <c:v>Beef</c:v>
                </c:pt>
              </c:strCache>
            </c:strRef>
          </c:tx>
          <c:spPr>
            <a:solidFill>
              <a:schemeClr val="accent1">
                <a:lumMod val="60000"/>
              </a:schemeClr>
            </a:solidFill>
            <a:ln>
              <a:noFill/>
            </a:ln>
            <a:effectLst/>
          </c:spPr>
          <c:invertIfNegative val="0"/>
          <c:val>
            <c:numRef>
              <c:f>'MPS &amp; chart'!$D$3:$D$30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0819-4962-94A6-8D0BF8CC928F}"/>
            </c:ext>
          </c:extLst>
        </c:ser>
        <c:ser>
          <c:idx val="0"/>
          <c:order val="2"/>
          <c:tx>
            <c:strRef>
              <c:f>'MPS &amp; chart'!$C$2</c:f>
              <c:strCache>
                <c:ptCount val="1"/>
                <c:pt idx="0">
                  <c:v>Sheepmeat and pigmeat</c:v>
                </c:pt>
              </c:strCache>
            </c:strRef>
          </c:tx>
          <c:spPr>
            <a:solidFill>
              <a:schemeClr val="accent1"/>
            </a:solidFill>
            <a:ln>
              <a:noFill/>
            </a:ln>
            <a:effectLst/>
          </c:spPr>
          <c:invertIfNegative val="0"/>
          <c:cat>
            <c:strRef>
              <c:f>'MPS &amp; chart'!$A$3:$A$30</c:f>
              <c:strCache>
                <c:ptCount val="28"/>
                <c:pt idx="0">
                  <c:v>Belgium</c:v>
                </c:pt>
                <c:pt idx="1">
                  <c:v>United Kingdom</c:v>
                </c:pt>
                <c:pt idx="2">
                  <c:v>Poland</c:v>
                </c:pt>
                <c:pt idx="3">
                  <c:v>Hungary</c:v>
                </c:pt>
                <c:pt idx="4">
                  <c:v>Malta</c:v>
                </c:pt>
                <c:pt idx="5">
                  <c:v>Bulgaria</c:v>
                </c:pt>
                <c:pt idx="6">
                  <c:v>Ireland</c:v>
                </c:pt>
                <c:pt idx="7">
                  <c:v>Spain</c:v>
                </c:pt>
                <c:pt idx="8">
                  <c:v>Italy</c:v>
                </c:pt>
                <c:pt idx="9">
                  <c:v>France</c:v>
                </c:pt>
                <c:pt idx="10">
                  <c:v>Slovenia</c:v>
                </c:pt>
                <c:pt idx="11">
                  <c:v>Netherlands</c:v>
                </c:pt>
                <c:pt idx="12">
                  <c:v>Cyprus</c:v>
                </c:pt>
                <c:pt idx="13">
                  <c:v>Lithuania</c:v>
                </c:pt>
                <c:pt idx="14">
                  <c:v>Portugal</c:v>
                </c:pt>
                <c:pt idx="15">
                  <c:v>Germany</c:v>
                </c:pt>
                <c:pt idx="16">
                  <c:v>Greece</c:v>
                </c:pt>
                <c:pt idx="17">
                  <c:v>Croatia</c:v>
                </c:pt>
                <c:pt idx="18">
                  <c:v>Austria</c:v>
                </c:pt>
                <c:pt idx="19">
                  <c:v>Czech Republic</c:v>
                </c:pt>
                <c:pt idx="20">
                  <c:v>Sweden</c:v>
                </c:pt>
                <c:pt idx="21">
                  <c:v>Romania</c:v>
                </c:pt>
                <c:pt idx="22">
                  <c:v>Slovak Republic</c:v>
                </c:pt>
                <c:pt idx="23">
                  <c:v>Latvia</c:v>
                </c:pt>
                <c:pt idx="24">
                  <c:v>Finland</c:v>
                </c:pt>
                <c:pt idx="25">
                  <c:v>Estonia</c:v>
                </c:pt>
                <c:pt idx="26">
                  <c:v>Luxembourg</c:v>
                </c:pt>
                <c:pt idx="27">
                  <c:v>Denmark</c:v>
                </c:pt>
              </c:strCache>
            </c:strRef>
          </c:cat>
          <c:val>
            <c:numRef>
              <c:f>'MPS &amp; chart'!$C$3:$C$30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577-4E98-9BD0-D967ADDA5463}"/>
            </c:ext>
          </c:extLst>
        </c:ser>
        <c:ser>
          <c:idx val="3"/>
          <c:order val="3"/>
          <c:tx>
            <c:strRef>
              <c:f>'MPS &amp; chart'!$H$2</c:f>
              <c:strCache>
                <c:ptCount val="1"/>
                <c:pt idx="0">
                  <c:v>Potatoes</c:v>
                </c:pt>
              </c:strCache>
            </c:strRef>
          </c:tx>
          <c:spPr>
            <a:solidFill>
              <a:schemeClr val="accent4"/>
            </a:solidFill>
            <a:ln>
              <a:noFill/>
            </a:ln>
            <a:effectLst/>
          </c:spPr>
          <c:invertIfNegative val="0"/>
          <c:cat>
            <c:strRef>
              <c:f>'MPS &amp; chart'!$A$3:$A$30</c:f>
              <c:strCache>
                <c:ptCount val="28"/>
                <c:pt idx="0">
                  <c:v>Belgium</c:v>
                </c:pt>
                <c:pt idx="1">
                  <c:v>United Kingdom</c:v>
                </c:pt>
                <c:pt idx="2">
                  <c:v>Poland</c:v>
                </c:pt>
                <c:pt idx="3">
                  <c:v>Hungary</c:v>
                </c:pt>
                <c:pt idx="4">
                  <c:v>Malta</c:v>
                </c:pt>
                <c:pt idx="5">
                  <c:v>Bulgaria</c:v>
                </c:pt>
                <c:pt idx="6">
                  <c:v>Ireland</c:v>
                </c:pt>
                <c:pt idx="7">
                  <c:v>Spain</c:v>
                </c:pt>
                <c:pt idx="8">
                  <c:v>Italy</c:v>
                </c:pt>
                <c:pt idx="9">
                  <c:v>France</c:v>
                </c:pt>
                <c:pt idx="10">
                  <c:v>Slovenia</c:v>
                </c:pt>
                <c:pt idx="11">
                  <c:v>Netherlands</c:v>
                </c:pt>
                <c:pt idx="12">
                  <c:v>Cyprus</c:v>
                </c:pt>
                <c:pt idx="13">
                  <c:v>Lithuania</c:v>
                </c:pt>
                <c:pt idx="14">
                  <c:v>Portugal</c:v>
                </c:pt>
                <c:pt idx="15">
                  <c:v>Germany</c:v>
                </c:pt>
                <c:pt idx="16">
                  <c:v>Greece</c:v>
                </c:pt>
                <c:pt idx="17">
                  <c:v>Croatia</c:v>
                </c:pt>
                <c:pt idx="18">
                  <c:v>Austria</c:v>
                </c:pt>
                <c:pt idx="19">
                  <c:v>Czech Republic</c:v>
                </c:pt>
                <c:pt idx="20">
                  <c:v>Sweden</c:v>
                </c:pt>
                <c:pt idx="21">
                  <c:v>Romania</c:v>
                </c:pt>
                <c:pt idx="22">
                  <c:v>Slovak Republic</c:v>
                </c:pt>
                <c:pt idx="23">
                  <c:v>Latvia</c:v>
                </c:pt>
                <c:pt idx="24">
                  <c:v>Finland</c:v>
                </c:pt>
                <c:pt idx="25">
                  <c:v>Estonia</c:v>
                </c:pt>
                <c:pt idx="26">
                  <c:v>Luxembourg</c:v>
                </c:pt>
                <c:pt idx="27">
                  <c:v>Denmark</c:v>
                </c:pt>
              </c:strCache>
            </c:strRef>
          </c:cat>
          <c:val>
            <c:numRef>
              <c:f>'MPS &amp; chart'!$H$3:$H$30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3-0577-4E98-9BD0-D967ADDA5463}"/>
            </c:ext>
          </c:extLst>
        </c:ser>
        <c:ser>
          <c:idx val="1"/>
          <c:order val="4"/>
          <c:tx>
            <c:strRef>
              <c:f>'MPS &amp; chart'!$F$2</c:f>
              <c:strCache>
                <c:ptCount val="1"/>
                <c:pt idx="0">
                  <c:v>Wheat and rice</c:v>
                </c:pt>
              </c:strCache>
            </c:strRef>
          </c:tx>
          <c:spPr>
            <a:solidFill>
              <a:schemeClr val="accent2"/>
            </a:solidFill>
            <a:ln>
              <a:noFill/>
            </a:ln>
            <a:effectLst/>
          </c:spPr>
          <c:invertIfNegative val="0"/>
          <c:cat>
            <c:strRef>
              <c:f>'MPS &amp; chart'!$A$3:$A$30</c:f>
              <c:strCache>
                <c:ptCount val="28"/>
                <c:pt idx="0">
                  <c:v>Belgium</c:v>
                </c:pt>
                <c:pt idx="1">
                  <c:v>United Kingdom</c:v>
                </c:pt>
                <c:pt idx="2">
                  <c:v>Poland</c:v>
                </c:pt>
                <c:pt idx="3">
                  <c:v>Hungary</c:v>
                </c:pt>
                <c:pt idx="4">
                  <c:v>Malta</c:v>
                </c:pt>
                <c:pt idx="5">
                  <c:v>Bulgaria</c:v>
                </c:pt>
                <c:pt idx="6">
                  <c:v>Ireland</c:v>
                </c:pt>
                <c:pt idx="7">
                  <c:v>Spain</c:v>
                </c:pt>
                <c:pt idx="8">
                  <c:v>Italy</c:v>
                </c:pt>
                <c:pt idx="9">
                  <c:v>France</c:v>
                </c:pt>
                <c:pt idx="10">
                  <c:v>Slovenia</c:v>
                </c:pt>
                <c:pt idx="11">
                  <c:v>Netherlands</c:v>
                </c:pt>
                <c:pt idx="12">
                  <c:v>Cyprus</c:v>
                </c:pt>
                <c:pt idx="13">
                  <c:v>Lithuania</c:v>
                </c:pt>
                <c:pt idx="14">
                  <c:v>Portugal</c:v>
                </c:pt>
                <c:pt idx="15">
                  <c:v>Germany</c:v>
                </c:pt>
                <c:pt idx="16">
                  <c:v>Greece</c:v>
                </c:pt>
                <c:pt idx="17">
                  <c:v>Croatia</c:v>
                </c:pt>
                <c:pt idx="18">
                  <c:v>Austria</c:v>
                </c:pt>
                <c:pt idx="19">
                  <c:v>Czech Republic</c:v>
                </c:pt>
                <c:pt idx="20">
                  <c:v>Sweden</c:v>
                </c:pt>
                <c:pt idx="21">
                  <c:v>Romania</c:v>
                </c:pt>
                <c:pt idx="22">
                  <c:v>Slovak Republic</c:v>
                </c:pt>
                <c:pt idx="23">
                  <c:v>Latvia</c:v>
                </c:pt>
                <c:pt idx="24">
                  <c:v>Finland</c:v>
                </c:pt>
                <c:pt idx="25">
                  <c:v>Estonia</c:v>
                </c:pt>
                <c:pt idx="26">
                  <c:v>Luxembourg</c:v>
                </c:pt>
                <c:pt idx="27">
                  <c:v>Denmark</c:v>
                </c:pt>
              </c:strCache>
            </c:strRef>
          </c:cat>
          <c:val>
            <c:numRef>
              <c:f>'MPS &amp; chart'!$F$3:$F$30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0577-4E98-9BD0-D967ADDA5463}"/>
            </c:ext>
          </c:extLst>
        </c:ser>
        <c:ser>
          <c:idx val="2"/>
          <c:order val="5"/>
          <c:tx>
            <c:strRef>
              <c:f>'MPS &amp; chart'!$G$2</c:f>
              <c:strCache>
                <c:ptCount val="1"/>
                <c:pt idx="0">
                  <c:v>Milk and eggs</c:v>
                </c:pt>
              </c:strCache>
            </c:strRef>
          </c:tx>
          <c:spPr>
            <a:solidFill>
              <a:srgbClr val="FF0000"/>
            </a:solidFill>
            <a:ln>
              <a:noFill/>
            </a:ln>
            <a:effectLst/>
          </c:spPr>
          <c:invertIfNegative val="0"/>
          <c:cat>
            <c:strRef>
              <c:f>'MPS &amp; chart'!$A$3:$A$30</c:f>
              <c:strCache>
                <c:ptCount val="28"/>
                <c:pt idx="0">
                  <c:v>Belgium</c:v>
                </c:pt>
                <c:pt idx="1">
                  <c:v>United Kingdom</c:v>
                </c:pt>
                <c:pt idx="2">
                  <c:v>Poland</c:v>
                </c:pt>
                <c:pt idx="3">
                  <c:v>Hungary</c:v>
                </c:pt>
                <c:pt idx="4">
                  <c:v>Malta</c:v>
                </c:pt>
                <c:pt idx="5">
                  <c:v>Bulgaria</c:v>
                </c:pt>
                <c:pt idx="6">
                  <c:v>Ireland</c:v>
                </c:pt>
                <c:pt idx="7">
                  <c:v>Spain</c:v>
                </c:pt>
                <c:pt idx="8">
                  <c:v>Italy</c:v>
                </c:pt>
                <c:pt idx="9">
                  <c:v>France</c:v>
                </c:pt>
                <c:pt idx="10">
                  <c:v>Slovenia</c:v>
                </c:pt>
                <c:pt idx="11">
                  <c:v>Netherlands</c:v>
                </c:pt>
                <c:pt idx="12">
                  <c:v>Cyprus</c:v>
                </c:pt>
                <c:pt idx="13">
                  <c:v>Lithuania</c:v>
                </c:pt>
                <c:pt idx="14">
                  <c:v>Portugal</c:v>
                </c:pt>
                <c:pt idx="15">
                  <c:v>Germany</c:v>
                </c:pt>
                <c:pt idx="16">
                  <c:v>Greece</c:v>
                </c:pt>
                <c:pt idx="17">
                  <c:v>Croatia</c:v>
                </c:pt>
                <c:pt idx="18">
                  <c:v>Austria</c:v>
                </c:pt>
                <c:pt idx="19">
                  <c:v>Czech Republic</c:v>
                </c:pt>
                <c:pt idx="20">
                  <c:v>Sweden</c:v>
                </c:pt>
                <c:pt idx="21">
                  <c:v>Romania</c:v>
                </c:pt>
                <c:pt idx="22">
                  <c:v>Slovak Republic</c:v>
                </c:pt>
                <c:pt idx="23">
                  <c:v>Latvia</c:v>
                </c:pt>
                <c:pt idx="24">
                  <c:v>Finland</c:v>
                </c:pt>
                <c:pt idx="25">
                  <c:v>Estonia</c:v>
                </c:pt>
                <c:pt idx="26">
                  <c:v>Luxembourg</c:v>
                </c:pt>
                <c:pt idx="27">
                  <c:v>Denmark</c:v>
                </c:pt>
              </c:strCache>
            </c:strRef>
          </c:cat>
          <c:val>
            <c:numRef>
              <c:f>'MPS &amp; chart'!$G$3:$G$30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2-0577-4E98-9BD0-D967ADDA5463}"/>
            </c:ext>
          </c:extLst>
        </c:ser>
        <c:ser>
          <c:idx val="4"/>
          <c:order val="6"/>
          <c:tx>
            <c:strRef>
              <c:f>'MPS &amp; chart'!$I$2</c:f>
              <c:strCache>
                <c:ptCount val="1"/>
                <c:pt idx="0">
                  <c:v>Plants and flowers</c:v>
                </c:pt>
              </c:strCache>
            </c:strRef>
          </c:tx>
          <c:spPr>
            <a:solidFill>
              <a:schemeClr val="accent6"/>
            </a:solidFill>
            <a:ln>
              <a:noFill/>
            </a:ln>
            <a:effectLst/>
          </c:spPr>
          <c:invertIfNegative val="0"/>
          <c:cat>
            <c:strRef>
              <c:f>'MPS &amp; chart'!$A$3:$A$30</c:f>
              <c:strCache>
                <c:ptCount val="28"/>
                <c:pt idx="0">
                  <c:v>Belgium</c:v>
                </c:pt>
                <c:pt idx="1">
                  <c:v>United Kingdom</c:v>
                </c:pt>
                <c:pt idx="2">
                  <c:v>Poland</c:v>
                </c:pt>
                <c:pt idx="3">
                  <c:v>Hungary</c:v>
                </c:pt>
                <c:pt idx="4">
                  <c:v>Malta</c:v>
                </c:pt>
                <c:pt idx="5">
                  <c:v>Bulgaria</c:v>
                </c:pt>
                <c:pt idx="6">
                  <c:v>Ireland</c:v>
                </c:pt>
                <c:pt idx="7">
                  <c:v>Spain</c:v>
                </c:pt>
                <c:pt idx="8">
                  <c:v>Italy</c:v>
                </c:pt>
                <c:pt idx="9">
                  <c:v>France</c:v>
                </c:pt>
                <c:pt idx="10">
                  <c:v>Slovenia</c:v>
                </c:pt>
                <c:pt idx="11">
                  <c:v>Netherlands</c:v>
                </c:pt>
                <c:pt idx="12">
                  <c:v>Cyprus</c:v>
                </c:pt>
                <c:pt idx="13">
                  <c:v>Lithuania</c:v>
                </c:pt>
                <c:pt idx="14">
                  <c:v>Portugal</c:v>
                </c:pt>
                <c:pt idx="15">
                  <c:v>Germany</c:v>
                </c:pt>
                <c:pt idx="16">
                  <c:v>Greece</c:v>
                </c:pt>
                <c:pt idx="17">
                  <c:v>Croatia</c:v>
                </c:pt>
                <c:pt idx="18">
                  <c:v>Austria</c:v>
                </c:pt>
                <c:pt idx="19">
                  <c:v>Czech Republic</c:v>
                </c:pt>
                <c:pt idx="20">
                  <c:v>Sweden</c:v>
                </c:pt>
                <c:pt idx="21">
                  <c:v>Romania</c:v>
                </c:pt>
                <c:pt idx="22">
                  <c:v>Slovak Republic</c:v>
                </c:pt>
                <c:pt idx="23">
                  <c:v>Latvia</c:v>
                </c:pt>
                <c:pt idx="24">
                  <c:v>Finland</c:v>
                </c:pt>
                <c:pt idx="25">
                  <c:v>Estonia</c:v>
                </c:pt>
                <c:pt idx="26">
                  <c:v>Luxembourg</c:v>
                </c:pt>
                <c:pt idx="27">
                  <c:v>Denmark</c:v>
                </c:pt>
              </c:strCache>
            </c:strRef>
          </c:cat>
          <c:val>
            <c:numRef>
              <c:f>'MPS &amp; chart'!$I$3:$I$30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4-0577-4E98-9BD0-D967ADDA5463}"/>
            </c:ext>
          </c:extLst>
        </c:ser>
        <c:ser>
          <c:idx val="5"/>
          <c:order val="7"/>
          <c:tx>
            <c:strRef>
              <c:f>'MPS &amp; chart'!$J$2</c:f>
              <c:strCache>
                <c:ptCount val="1"/>
                <c:pt idx="0">
                  <c:v>Other</c:v>
                </c:pt>
              </c:strCache>
            </c:strRef>
          </c:tx>
          <c:spPr>
            <a:solidFill>
              <a:schemeClr val="bg1">
                <a:lumMod val="85000"/>
              </a:schemeClr>
            </a:solidFill>
            <a:ln>
              <a:noFill/>
            </a:ln>
            <a:effectLst/>
          </c:spPr>
          <c:invertIfNegative val="0"/>
          <c:cat>
            <c:strRef>
              <c:f>'MPS &amp; chart'!$A$3:$A$30</c:f>
              <c:strCache>
                <c:ptCount val="28"/>
                <c:pt idx="0">
                  <c:v>Belgium</c:v>
                </c:pt>
                <c:pt idx="1">
                  <c:v>United Kingdom</c:v>
                </c:pt>
                <c:pt idx="2">
                  <c:v>Poland</c:v>
                </c:pt>
                <c:pt idx="3">
                  <c:v>Hungary</c:v>
                </c:pt>
                <c:pt idx="4">
                  <c:v>Malta</c:v>
                </c:pt>
                <c:pt idx="5">
                  <c:v>Bulgaria</c:v>
                </c:pt>
                <c:pt idx="6">
                  <c:v>Ireland</c:v>
                </c:pt>
                <c:pt idx="7">
                  <c:v>Spain</c:v>
                </c:pt>
                <c:pt idx="8">
                  <c:v>Italy</c:v>
                </c:pt>
                <c:pt idx="9">
                  <c:v>France</c:v>
                </c:pt>
                <c:pt idx="10">
                  <c:v>Slovenia</c:v>
                </c:pt>
                <c:pt idx="11">
                  <c:v>Netherlands</c:v>
                </c:pt>
                <c:pt idx="12">
                  <c:v>Cyprus</c:v>
                </c:pt>
                <c:pt idx="13">
                  <c:v>Lithuania</c:v>
                </c:pt>
                <c:pt idx="14">
                  <c:v>Portugal</c:v>
                </c:pt>
                <c:pt idx="15">
                  <c:v>Germany</c:v>
                </c:pt>
                <c:pt idx="16">
                  <c:v>Greece</c:v>
                </c:pt>
                <c:pt idx="17">
                  <c:v>Croatia</c:v>
                </c:pt>
                <c:pt idx="18">
                  <c:v>Austria</c:v>
                </c:pt>
                <c:pt idx="19">
                  <c:v>Czech Republic</c:v>
                </c:pt>
                <c:pt idx="20">
                  <c:v>Sweden</c:v>
                </c:pt>
                <c:pt idx="21">
                  <c:v>Romania</c:v>
                </c:pt>
                <c:pt idx="22">
                  <c:v>Slovak Republic</c:v>
                </c:pt>
                <c:pt idx="23">
                  <c:v>Latvia</c:v>
                </c:pt>
                <c:pt idx="24">
                  <c:v>Finland</c:v>
                </c:pt>
                <c:pt idx="25">
                  <c:v>Estonia</c:v>
                </c:pt>
                <c:pt idx="26">
                  <c:v>Luxembourg</c:v>
                </c:pt>
                <c:pt idx="27">
                  <c:v>Denmark</c:v>
                </c:pt>
              </c:strCache>
            </c:strRef>
          </c:cat>
          <c:val>
            <c:numRef>
              <c:f>'MPS &amp; chart'!$J$3:$J$30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0577-4E98-9BD0-D967ADDA5463}"/>
            </c:ext>
          </c:extLst>
        </c:ser>
        <c:dLbls>
          <c:showLegendKey val="0"/>
          <c:showVal val="0"/>
          <c:showCatName val="0"/>
          <c:showSerName val="0"/>
          <c:showPercent val="0"/>
          <c:showBubbleSize val="0"/>
        </c:dLbls>
        <c:gapWidth val="150"/>
        <c:overlap val="100"/>
        <c:axId val="308819280"/>
        <c:axId val="22924288"/>
      </c:barChart>
      <c:catAx>
        <c:axId val="30881928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r>
                  <a:rPr lang="en-GB"/>
                  <a:t>Source: CGD</a:t>
                </a:r>
                <a:r>
                  <a:rPr lang="en-GB" baseline="0"/>
                  <a:t> analysis of data from Eurostat, European Commission, and OECD</a:t>
                </a:r>
                <a:endParaRPr lang="en-GB"/>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22924288"/>
        <c:crosses val="autoZero"/>
        <c:auto val="1"/>
        <c:lblAlgn val="ctr"/>
        <c:lblOffset val="100"/>
        <c:noMultiLvlLbl val="0"/>
      </c:catAx>
      <c:valAx>
        <c:axId val="22924288"/>
        <c:scaling>
          <c:orientation val="minMax"/>
          <c:max val="5.000000000000001E-2"/>
          <c:min val="-1.0000000000000002E-2"/>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r>
                  <a:rPr lang="en-GB"/>
                  <a:t>MPS element of PSE</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308819280"/>
        <c:crosses val="autoZero"/>
        <c:crossBetween val="between"/>
      </c:valAx>
      <c:spPr>
        <a:noFill/>
        <a:ln>
          <a:noFill/>
        </a:ln>
        <a:effectLst/>
      </c:spPr>
    </c:plotArea>
    <c:legend>
      <c:legendPos val="t"/>
      <c:layout>
        <c:manualLayout>
          <c:xMode val="edge"/>
          <c:yMode val="edge"/>
          <c:x val="0.35669196911771128"/>
          <c:y val="2.0338204794713165E-2"/>
          <c:w val="0.64330803088228872"/>
          <c:h val="0.18765884244938133"/>
        </c:manualLayout>
      </c:layout>
      <c:overlay val="1"/>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aseline="0">
          <a:latin typeface="Calibri Light" panose="020F03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'Subsidies chart'!$L$1</c:f>
              <c:strCache>
                <c:ptCount val="1"/>
                <c:pt idx="0">
                  <c:v>EAFG</c:v>
                </c:pt>
              </c:strCache>
            </c:strRef>
          </c:tx>
          <c:spPr>
            <a:solidFill>
              <a:schemeClr val="accent1"/>
            </a:solidFill>
            <a:ln>
              <a:noFill/>
            </a:ln>
            <a:effectLst/>
          </c:spPr>
          <c:invertIfNegative val="0"/>
          <c:cat>
            <c:strRef>
              <c:f>'Subsidies chart'!$K$2:$K$30</c:f>
              <c:strCache>
                <c:ptCount val="29"/>
                <c:pt idx="0">
                  <c:v>Latvia</c:v>
                </c:pt>
                <c:pt idx="1">
                  <c:v>Estonia</c:v>
                </c:pt>
                <c:pt idx="2">
                  <c:v>Greece</c:v>
                </c:pt>
                <c:pt idx="3">
                  <c:v>Lithuania</c:v>
                </c:pt>
                <c:pt idx="4">
                  <c:v>Slovak Republic</c:v>
                </c:pt>
                <c:pt idx="5">
                  <c:v>Bulgaria</c:v>
                </c:pt>
                <c:pt idx="6">
                  <c:v>Austria</c:v>
                </c:pt>
                <c:pt idx="7">
                  <c:v>Romania</c:v>
                </c:pt>
                <c:pt idx="8">
                  <c:v>Czech Republic</c:v>
                </c:pt>
                <c:pt idx="9">
                  <c:v>Finland</c:v>
                </c:pt>
                <c:pt idx="10">
                  <c:v>Croatia</c:v>
                </c:pt>
                <c:pt idx="11">
                  <c:v>Portugal</c:v>
                </c:pt>
                <c:pt idx="12">
                  <c:v>Slovenia</c:v>
                </c:pt>
                <c:pt idx="13">
                  <c:v>Hungary</c:v>
                </c:pt>
                <c:pt idx="14">
                  <c:v>Ireland</c:v>
                </c:pt>
                <c:pt idx="15">
                  <c:v>Poland</c:v>
                </c:pt>
                <c:pt idx="16">
                  <c:v>France</c:v>
                </c:pt>
                <c:pt idx="17">
                  <c:v>Spain</c:v>
                </c:pt>
                <c:pt idx="18">
                  <c:v>Sweden</c:v>
                </c:pt>
                <c:pt idx="19">
                  <c:v>United Kingdom</c:v>
                </c:pt>
                <c:pt idx="20">
                  <c:v>Italy</c:v>
                </c:pt>
                <c:pt idx="21">
                  <c:v>Germany</c:v>
                </c:pt>
                <c:pt idx="22">
                  <c:v>Cyprus</c:v>
                </c:pt>
                <c:pt idx="23">
                  <c:v>Luxembourg</c:v>
                </c:pt>
                <c:pt idx="24">
                  <c:v>Denmark</c:v>
                </c:pt>
                <c:pt idx="25">
                  <c:v>Malta</c:v>
                </c:pt>
                <c:pt idx="26">
                  <c:v>Belgium</c:v>
                </c:pt>
                <c:pt idx="27">
                  <c:v>Netherlands</c:v>
                </c:pt>
                <c:pt idx="28">
                  <c:v>EU</c:v>
                </c:pt>
              </c:strCache>
            </c:strRef>
          </c:cat>
          <c:val>
            <c:numRef>
              <c:f>'Subsidies chart'!$L$2:$L$30</c:f>
              <c:numCache>
                <c:formatCode>0%</c:formatCode>
                <c:ptCount val="29"/>
                <c:pt idx="0">
                  <c:v>0.29499040077930661</c:v>
                </c:pt>
                <c:pt idx="1">
                  <c:v>0.27920758932724338</c:v>
                </c:pt>
                <c:pt idx="2">
                  <c:v>0.27760065660186145</c:v>
                </c:pt>
                <c:pt idx="3">
                  <c:v>0.26873901579224468</c:v>
                </c:pt>
                <c:pt idx="4">
                  <c:v>0.25925703810807826</c:v>
                </c:pt>
                <c:pt idx="5">
                  <c:v>0.25682681270074265</c:v>
                </c:pt>
                <c:pt idx="6">
                  <c:v>0.20602711137036675</c:v>
                </c:pt>
                <c:pt idx="7">
                  <c:v>0.22752531272718249</c:v>
                </c:pt>
                <c:pt idx="8">
                  <c:v>0.22071832225109086</c:v>
                </c:pt>
                <c:pt idx="9">
                  <c:v>0.21406181346746062</c:v>
                </c:pt>
                <c:pt idx="10">
                  <c:v>0.20545036095466473</c:v>
                </c:pt>
                <c:pt idx="11">
                  <c:v>0.20576574006034115</c:v>
                </c:pt>
                <c:pt idx="12">
                  <c:v>0.20524961964658334</c:v>
                </c:pt>
                <c:pt idx="13">
                  <c:v>0.18058483904476685</c:v>
                </c:pt>
                <c:pt idx="14">
                  <c:v>0.1743690999074331</c:v>
                </c:pt>
                <c:pt idx="15">
                  <c:v>0.16636478412571348</c:v>
                </c:pt>
                <c:pt idx="16">
                  <c:v>0.15033030483825399</c:v>
                </c:pt>
                <c:pt idx="17">
                  <c:v>0.13567364622974465</c:v>
                </c:pt>
                <c:pt idx="18">
                  <c:v>0.13408463466629861</c:v>
                </c:pt>
                <c:pt idx="19">
                  <c:v>0.13314718243413484</c:v>
                </c:pt>
                <c:pt idx="20">
                  <c:v>0.1225422008640112</c:v>
                </c:pt>
                <c:pt idx="21">
                  <c:v>0.11829728472742249</c:v>
                </c:pt>
                <c:pt idx="22">
                  <c:v>0.11748953615376584</c:v>
                </c:pt>
                <c:pt idx="23">
                  <c:v>0.10860629360623716</c:v>
                </c:pt>
                <c:pt idx="24">
                  <c:v>9.1489656154110865E-2</c:v>
                </c:pt>
                <c:pt idx="25">
                  <c:v>8.3086845694710157E-2</c:v>
                </c:pt>
                <c:pt idx="26">
                  <c:v>7.0815524942228203E-2</c:v>
                </c:pt>
                <c:pt idx="27">
                  <c:v>3.6213168995170568E-2</c:v>
                </c:pt>
                <c:pt idx="28">
                  <c:v>#N/A</c:v>
                </c:pt>
              </c:numCache>
            </c:numRef>
          </c:val>
          <c:extLst>
            <c:ext xmlns:c16="http://schemas.microsoft.com/office/drawing/2014/chart" uri="{C3380CC4-5D6E-409C-BE32-E72D297353CC}">
              <c16:uniqueId val="{00000000-3BA7-4134-9BB9-292116CAD371}"/>
            </c:ext>
          </c:extLst>
        </c:ser>
        <c:ser>
          <c:idx val="1"/>
          <c:order val="1"/>
          <c:tx>
            <c:strRef>
              <c:f>'Subsidies chart'!$M$1</c:f>
              <c:strCache>
                <c:ptCount val="1"/>
                <c:pt idx="0">
                  <c:v>EAFRD</c:v>
                </c:pt>
              </c:strCache>
            </c:strRef>
          </c:tx>
          <c:spPr>
            <a:solidFill>
              <a:srgbClr val="00B0F0"/>
            </a:solidFill>
            <a:ln>
              <a:noFill/>
            </a:ln>
            <a:effectLst/>
          </c:spPr>
          <c:invertIfNegative val="0"/>
          <c:cat>
            <c:strRef>
              <c:f>'Subsidies chart'!$K$2:$K$30</c:f>
              <c:strCache>
                <c:ptCount val="29"/>
                <c:pt idx="0">
                  <c:v>Latvia</c:v>
                </c:pt>
                <c:pt idx="1">
                  <c:v>Estonia</c:v>
                </c:pt>
                <c:pt idx="2">
                  <c:v>Greece</c:v>
                </c:pt>
                <c:pt idx="3">
                  <c:v>Lithuania</c:v>
                </c:pt>
                <c:pt idx="4">
                  <c:v>Slovak Republic</c:v>
                </c:pt>
                <c:pt idx="5">
                  <c:v>Bulgaria</c:v>
                </c:pt>
                <c:pt idx="6">
                  <c:v>Austria</c:v>
                </c:pt>
                <c:pt idx="7">
                  <c:v>Romania</c:v>
                </c:pt>
                <c:pt idx="8">
                  <c:v>Czech Republic</c:v>
                </c:pt>
                <c:pt idx="9">
                  <c:v>Finland</c:v>
                </c:pt>
                <c:pt idx="10">
                  <c:v>Croatia</c:v>
                </c:pt>
                <c:pt idx="11">
                  <c:v>Portugal</c:v>
                </c:pt>
                <c:pt idx="12">
                  <c:v>Slovenia</c:v>
                </c:pt>
                <c:pt idx="13">
                  <c:v>Hungary</c:v>
                </c:pt>
                <c:pt idx="14">
                  <c:v>Ireland</c:v>
                </c:pt>
                <c:pt idx="15">
                  <c:v>Poland</c:v>
                </c:pt>
                <c:pt idx="16">
                  <c:v>France</c:v>
                </c:pt>
                <c:pt idx="17">
                  <c:v>Spain</c:v>
                </c:pt>
                <c:pt idx="18">
                  <c:v>Sweden</c:v>
                </c:pt>
                <c:pt idx="19">
                  <c:v>United Kingdom</c:v>
                </c:pt>
                <c:pt idx="20">
                  <c:v>Italy</c:v>
                </c:pt>
                <c:pt idx="21">
                  <c:v>Germany</c:v>
                </c:pt>
                <c:pt idx="22">
                  <c:v>Cyprus</c:v>
                </c:pt>
                <c:pt idx="23">
                  <c:v>Luxembourg</c:v>
                </c:pt>
                <c:pt idx="24">
                  <c:v>Denmark</c:v>
                </c:pt>
                <c:pt idx="25">
                  <c:v>Malta</c:v>
                </c:pt>
                <c:pt idx="26">
                  <c:v>Belgium</c:v>
                </c:pt>
                <c:pt idx="27">
                  <c:v>Netherlands</c:v>
                </c:pt>
                <c:pt idx="28">
                  <c:v>EU</c:v>
                </c:pt>
              </c:strCache>
            </c:strRef>
          </c:cat>
          <c:val>
            <c:numRef>
              <c:f>'Subsidies chart'!$M$2:$M$30</c:f>
              <c:numCache>
                <c:formatCode>0%</c:formatCode>
                <c:ptCount val="29"/>
                <c:pt idx="0">
                  <c:v>0.17633099308432076</c:v>
                </c:pt>
                <c:pt idx="1">
                  <c:v>0.1717491498097006</c:v>
                </c:pt>
                <c:pt idx="2">
                  <c:v>0.11143491185590038</c:v>
                </c:pt>
                <c:pt idx="3">
                  <c:v>0.14251263990565896</c:v>
                </c:pt>
                <c:pt idx="4">
                  <c:v>0.11165680969610021</c:v>
                </c:pt>
                <c:pt idx="5">
                  <c:v>8.3217152039551323E-2</c:v>
                </c:pt>
                <c:pt idx="6">
                  <c:v>0.11744263926497731</c:v>
                </c:pt>
                <c:pt idx="7">
                  <c:v>0.14376665069733155</c:v>
                </c:pt>
                <c:pt idx="8">
                  <c:v>8.2721886825713131E-2</c:v>
                </c:pt>
                <c:pt idx="9">
                  <c:v>0.11618649905516962</c:v>
                </c:pt>
                <c:pt idx="10">
                  <c:v>0.12107673746330008</c:v>
                </c:pt>
                <c:pt idx="11">
                  <c:v>0.11862453758199214</c:v>
                </c:pt>
                <c:pt idx="12">
                  <c:v>0.1080107069812145</c:v>
                </c:pt>
                <c:pt idx="13">
                  <c:v>4.1629852772512896E-2</c:v>
                </c:pt>
                <c:pt idx="14">
                  <c:v>5.0983027420187371E-2</c:v>
                </c:pt>
                <c:pt idx="15">
                  <c:v>4.1221345392178421E-2</c:v>
                </c:pt>
                <c:pt idx="16">
                  <c:v>4.5798207441119551E-2</c:v>
                </c:pt>
                <c:pt idx="17">
                  <c:v>2.7140000724551042E-2</c:v>
                </c:pt>
                <c:pt idx="18">
                  <c:v>3.0539615647575187E-2</c:v>
                </c:pt>
                <c:pt idx="19">
                  <c:v>3.3711879444447063E-2</c:v>
                </c:pt>
                <c:pt idx="20">
                  <c:v>3.2147460110745492E-2</c:v>
                </c:pt>
                <c:pt idx="21">
                  <c:v>3.2371740504176877E-2</c:v>
                </c:pt>
                <c:pt idx="22">
                  <c:v>3.9751352182379136E-2</c:v>
                </c:pt>
                <c:pt idx="23">
                  <c:v>3.679313812622715E-2</c:v>
                </c:pt>
                <c:pt idx="24">
                  <c:v>1.7156071174178385E-2</c:v>
                </c:pt>
                <c:pt idx="25">
                  <c:v>3.5925168021891773E-2</c:v>
                </c:pt>
                <c:pt idx="26">
                  <c:v>7.883814034277464E-3</c:v>
                </c:pt>
                <c:pt idx="27">
                  <c:v>4.4522349117909789E-3</c:v>
                </c:pt>
                <c:pt idx="28">
                  <c:v>#N/A</c:v>
                </c:pt>
              </c:numCache>
            </c:numRef>
          </c:val>
          <c:extLst>
            <c:ext xmlns:c16="http://schemas.microsoft.com/office/drawing/2014/chart" uri="{C3380CC4-5D6E-409C-BE32-E72D297353CC}">
              <c16:uniqueId val="{00000001-3BA7-4134-9BB9-292116CAD371}"/>
            </c:ext>
          </c:extLst>
        </c:ser>
        <c:dLbls>
          <c:showLegendKey val="0"/>
          <c:showVal val="0"/>
          <c:showCatName val="0"/>
          <c:showSerName val="0"/>
          <c:showPercent val="0"/>
          <c:showBubbleSize val="0"/>
        </c:dLbls>
        <c:gapWidth val="150"/>
        <c:overlap val="100"/>
        <c:axId val="220145232"/>
        <c:axId val="308119744"/>
      </c:barChart>
      <c:catAx>
        <c:axId val="22014523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r>
                  <a:rPr lang="en-GB" sz="1400" b="0" i="0" baseline="0">
                    <a:effectLst/>
                  </a:rPr>
                  <a:t>Source: CGD analysis of data from Eurostat, European Commision, and OECD</a:t>
                </a:r>
                <a:endParaRPr lang="en-GB" sz="1100">
                  <a:effectLst/>
                </a:endParaRP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308119744"/>
        <c:crosses val="autoZero"/>
        <c:auto val="1"/>
        <c:lblAlgn val="ctr"/>
        <c:lblOffset val="100"/>
        <c:noMultiLvlLbl val="0"/>
      </c:catAx>
      <c:valAx>
        <c:axId val="308119744"/>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r>
                  <a:rPr lang="en-GB"/>
                  <a:t>Subsidy</a:t>
                </a:r>
                <a:r>
                  <a:rPr lang="en-GB" baseline="0"/>
                  <a:t> element of PSE</a:t>
                </a:r>
                <a:endParaRPr lang="en-GB"/>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220145232"/>
        <c:crosses val="autoZero"/>
        <c:crossBetween val="between"/>
      </c:valAx>
      <c:spPr>
        <a:noFill/>
        <a:ln>
          <a:noFill/>
        </a:ln>
        <a:effectLst/>
      </c:spPr>
    </c:plotArea>
    <c:legend>
      <c:legendPos val="t"/>
      <c:layout>
        <c:manualLayout>
          <c:xMode val="edge"/>
          <c:yMode val="edge"/>
          <c:x val="0.65274453193350834"/>
          <c:y val="7.8703703703703706E-2"/>
          <c:w val="0.20445867427215916"/>
          <c:h val="6.9241620477198659E-2"/>
        </c:manualLayout>
      </c:layout>
      <c:overlay val="1"/>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aseline="0">
          <a:latin typeface="Calibri Light" panose="020F030202020403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7</xdr:col>
      <xdr:colOff>88900</xdr:colOff>
      <xdr:row>16</xdr:row>
      <xdr:rowOff>1270</xdr:rowOff>
    </xdr:from>
    <xdr:to>
      <xdr:col>22</xdr:col>
      <xdr:colOff>300990</xdr:colOff>
      <xdr:row>43</xdr:row>
      <xdr:rowOff>26670</xdr:rowOff>
    </xdr:to>
    <xdr:graphicFrame macro="">
      <xdr:nvGraphicFramePr>
        <xdr:cNvPr id="3" name="Chart 2">
          <a:extLst>
            <a:ext uri="{FF2B5EF4-FFF2-40B4-BE49-F238E27FC236}">
              <a16:creationId xmlns:a16="http://schemas.microsoft.com/office/drawing/2014/main" id="{B40D885A-012A-4F85-821A-4A555FD073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185420</xdr:colOff>
      <xdr:row>4</xdr:row>
      <xdr:rowOff>1270</xdr:rowOff>
    </xdr:from>
    <xdr:to>
      <xdr:col>25</xdr:col>
      <xdr:colOff>34925</xdr:colOff>
      <xdr:row>30</xdr:row>
      <xdr:rowOff>77470</xdr:rowOff>
    </xdr:to>
    <xdr:graphicFrame macro="">
      <xdr:nvGraphicFramePr>
        <xdr:cNvPr id="2" name="Chart 1">
          <a:extLst>
            <a:ext uri="{FF2B5EF4-FFF2-40B4-BE49-F238E27FC236}">
              <a16:creationId xmlns:a16="http://schemas.microsoft.com/office/drawing/2014/main" id="{8B16192A-E03F-4C71-9777-44FC9FFEDC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oecd.org/unitedstates/producerandconsumersupportestimatesdatabase.htm" TargetMode="External"/><Relationship Id="rId1" Type="http://schemas.openxmlformats.org/officeDocument/2006/relationships/hyperlink" Target="http://appsso.eurostat.ec.europa.eu/nui/show.do?dataset=aact_eaa01&amp;lang=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hyperlink" Target="https://www.oecd.org/unitedstates/producerandconsumersupportestimatesdatabase.htm" TargetMode="External"/><Relationship Id="rId1" Type="http://schemas.openxmlformats.org/officeDocument/2006/relationships/hyperlink" Target="http://stats.oecd.org/wbos/fileview2.aspx?IDFile=b19a487e-0c57-4e5d-8d37-911afad77ba5"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appsso.eurostat.ec.europa.eu/nui/show.do?dataset=aact_eaa01&amp;lang=en"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localhost/OECDStat_Metadata/ShowMetadata.ashx?Dataset=MON2018_REFERENCE_TABLE&amp;Coords=%5bLOCATION%5d.%5bEU28%5d&amp;ShowOnWeb=true&amp;Lang=en" TargetMode="External"/><Relationship Id="rId2" Type="http://schemas.openxmlformats.org/officeDocument/2006/relationships/hyperlink" Target="http://localhost/OECDStat_Metadata/ShowMetadata.ashx?Dataset=MON2018_REFERENCE_TABLE&amp;Coords=%5bTIME%5d.%5b2017%5d&amp;ShowOnWeb=true&amp;Lang=en" TargetMode="External"/><Relationship Id="rId1" Type="http://schemas.openxmlformats.org/officeDocument/2006/relationships/hyperlink" Target="http://localhost/OECDStat_Metadata/ShowMetadata.ashx?Dataset=MON2018_REFERENCE_TABLE&amp;ShowOnWeb=true&amp;Lang=en" TargetMode="External"/><Relationship Id="rId6" Type="http://schemas.openxmlformats.org/officeDocument/2006/relationships/printerSettings" Target="../printerSettings/printerSettings9.bin"/><Relationship Id="rId5" Type="http://schemas.openxmlformats.org/officeDocument/2006/relationships/hyperlink" Target="https://stats-3.oecd.org/index.aspx?DatasetCode=MON2018_REFERENCE_TABLE" TargetMode="External"/><Relationship Id="rId4" Type="http://schemas.openxmlformats.org/officeDocument/2006/relationships/hyperlink" Target="http://localhost/OECDStat_Metadata/ShowMetadata.ashx?Dataset=MON2018_REFERENCE_TABLE&amp;Coords=%5b%5bLOCATION%5d.%5bEU28%5d%2c%5bPSECSE_INDICATOR%5d.%5bTO-VP%5d%2c%5bMEASURE%5d.%5bEUR%5d%5d&amp;ShowOnWeb=true&amp;Lang=en"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appsso.eurostat.ec.europa.eu/nui/show.do?dataset=aact_eaa01&amp;lang=en"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ts.oecd.org/OECDStat_Metadata/ShowMetadata.ashx?Dataset=MON2019_REFERENCE_TABLE&amp;ShowOnWeb=true&amp;Lang=e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data.oecd.org/conversion/exchange-rates.ht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ur-lex.europa.eu/resource.html?uri=cellar:68fb4e01-b804-11e8-99ee-01aa75ed71a1.0020.02/DOC_2&amp;format=PDF" TargetMode="External"/><Relationship Id="rId1" Type="http://schemas.openxmlformats.org/officeDocument/2006/relationships/hyperlink" Target="https://eur-lex.europa.eu/legal-content/EN/TXT/PDF/?uri=CELEX:52018DC0629&amp;from=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38337-F572-4DD5-8C5D-5A136E788761}">
  <sheetPr codeName="Sheet1"/>
  <dimension ref="A1:J6"/>
  <sheetViews>
    <sheetView workbookViewId="0">
      <selection activeCell="J2" sqref="J2"/>
    </sheetView>
  </sheetViews>
  <sheetFormatPr defaultRowHeight="13.2" x14ac:dyDescent="0.25"/>
  <cols>
    <col min="1" max="1" width="21.33203125" bestFit="1" customWidth="1"/>
  </cols>
  <sheetData>
    <row r="1" spans="1:10" x14ac:dyDescent="0.25">
      <c r="A1" s="1" t="s">
        <v>0</v>
      </c>
      <c r="B1" s="450">
        <v>2009</v>
      </c>
      <c r="C1" s="450">
        <v>2010</v>
      </c>
      <c r="D1" s="450">
        <v>2011</v>
      </c>
      <c r="E1" s="450">
        <v>2012</v>
      </c>
      <c r="F1" s="450">
        <v>2013</v>
      </c>
      <c r="G1" s="450">
        <v>2014</v>
      </c>
      <c r="H1" s="450">
        <v>2015</v>
      </c>
      <c r="I1" s="450">
        <v>2016</v>
      </c>
      <c r="J1" s="450">
        <v>2017</v>
      </c>
    </row>
    <row r="2" spans="1:10" x14ac:dyDescent="0.25">
      <c r="A2" s="450" t="s">
        <v>1</v>
      </c>
      <c r="B2" s="450" t="e">
        <f>SUMIFS(#REF!,#REF!,'Tot production val by comodity'!$A2,#REF!,'Tot production val by comodity'!B$1)</f>
        <v>#REF!</v>
      </c>
      <c r="C2" s="450" t="e">
        <f>SUMIFS(#REF!,#REF!,'Tot production val by comodity'!$A2,#REF!,'Tot production val by comodity'!C$1)</f>
        <v>#REF!</v>
      </c>
      <c r="D2" s="450" t="e">
        <f>SUMIFS(#REF!,#REF!,'Tot production val by comodity'!$A2,#REF!,'Tot production val by comodity'!D$1)</f>
        <v>#REF!</v>
      </c>
      <c r="E2" s="450" t="e">
        <f>SUMIFS(#REF!,#REF!,'Tot production val by comodity'!$A2,#REF!,'Tot production val by comodity'!E$1)</f>
        <v>#REF!</v>
      </c>
      <c r="F2" s="450" t="e">
        <f>SUMIFS(#REF!,#REF!,'Tot production val by comodity'!$A2,#REF!,'Tot production val by comodity'!F$1)</f>
        <v>#REF!</v>
      </c>
      <c r="G2" s="450" t="e">
        <f>SUMIFS(#REF!,#REF!,'Tot production val by comodity'!$A2,#REF!,'Tot production val by comodity'!G$1)</f>
        <v>#REF!</v>
      </c>
      <c r="H2" s="450" t="e">
        <f>SUMIFS(#REF!,#REF!,'Tot production val by comodity'!$A2,#REF!,'Tot production val by comodity'!H$1)</f>
        <v>#REF!</v>
      </c>
      <c r="I2" s="450" t="e">
        <f>SUMIFS(#REF!,#REF!,'Tot production val by comodity'!$A2,#REF!,'Tot production val by comodity'!I$1)</f>
        <v>#REF!</v>
      </c>
      <c r="J2" s="450" t="e">
        <f>SUMIFS(#REF!,#REF!,'Tot production val by comodity'!$A2,#REF!,'Tot production val by comodity'!J$1)</f>
        <v>#REF!</v>
      </c>
    </row>
    <row r="3" spans="1:10" x14ac:dyDescent="0.25">
      <c r="A3" s="450" t="s">
        <v>2</v>
      </c>
      <c r="B3" s="450" t="e">
        <f>SUMIFS(#REF!,#REF!,'Tot production val by comodity'!$A3,#REF!,'Tot production val by comodity'!B$1)</f>
        <v>#REF!</v>
      </c>
      <c r="C3" s="450" t="e">
        <f>SUMIFS(#REF!,#REF!,'Tot production val by comodity'!$A3,#REF!,'Tot production val by comodity'!C$1)</f>
        <v>#REF!</v>
      </c>
      <c r="D3" s="450" t="e">
        <f>SUMIFS(#REF!,#REF!,'Tot production val by comodity'!$A3,#REF!,'Tot production val by comodity'!D$1)</f>
        <v>#REF!</v>
      </c>
      <c r="E3" s="450" t="e">
        <f>SUMIFS(#REF!,#REF!,'Tot production val by comodity'!$A3,#REF!,'Tot production val by comodity'!E$1)</f>
        <v>#REF!</v>
      </c>
      <c r="F3" s="450" t="e">
        <f>SUMIFS(#REF!,#REF!,'Tot production val by comodity'!$A3,#REF!,'Tot production val by comodity'!F$1)</f>
        <v>#REF!</v>
      </c>
      <c r="G3" s="450" t="e">
        <f>SUMIFS(#REF!,#REF!,'Tot production val by comodity'!$A3,#REF!,'Tot production val by comodity'!G$1)</f>
        <v>#REF!</v>
      </c>
      <c r="H3" s="450" t="e">
        <f>SUMIFS(#REF!,#REF!,'Tot production val by comodity'!$A3,#REF!,'Tot production val by comodity'!H$1)</f>
        <v>#REF!</v>
      </c>
      <c r="I3" s="450" t="e">
        <f>SUMIFS(#REF!,#REF!,'Tot production val by comodity'!$A3,#REF!,'Tot production val by comodity'!I$1)</f>
        <v>#REF!</v>
      </c>
      <c r="J3" s="450" t="e">
        <f>SUMIFS(#REF!,#REF!,'Tot production val by comodity'!$A3,#REF!,'Tot production val by comodity'!J$1)</f>
        <v>#REF!</v>
      </c>
    </row>
    <row r="4" spans="1:10" x14ac:dyDescent="0.25">
      <c r="A4" s="450" t="s">
        <v>3</v>
      </c>
      <c r="B4" s="450" t="e">
        <f>SUMIFS(#REF!,#REF!,'Tot production val by comodity'!$A4,#REF!,'Tot production val by comodity'!B$1)</f>
        <v>#REF!</v>
      </c>
      <c r="C4" s="450" t="e">
        <f>SUMIFS(#REF!,#REF!,'Tot production val by comodity'!$A4,#REF!,'Tot production val by comodity'!C$1)</f>
        <v>#REF!</v>
      </c>
      <c r="D4" s="450" t="e">
        <f>SUMIFS(#REF!,#REF!,'Tot production val by comodity'!$A4,#REF!,'Tot production val by comodity'!D$1)</f>
        <v>#REF!</v>
      </c>
      <c r="E4" s="450" t="e">
        <f>SUMIFS(#REF!,#REF!,'Tot production val by comodity'!$A4,#REF!,'Tot production val by comodity'!E$1)</f>
        <v>#REF!</v>
      </c>
      <c r="F4" s="450" t="e">
        <f>SUMIFS(#REF!,#REF!,'Tot production val by comodity'!$A4,#REF!,'Tot production val by comodity'!F$1)</f>
        <v>#REF!</v>
      </c>
      <c r="G4" s="450" t="e">
        <f>SUMIFS(#REF!,#REF!,'Tot production val by comodity'!$A4,#REF!,'Tot production val by comodity'!G$1)</f>
        <v>#REF!</v>
      </c>
      <c r="H4" s="450" t="e">
        <f>SUMIFS(#REF!,#REF!,'Tot production val by comodity'!$A4,#REF!,'Tot production val by comodity'!H$1)</f>
        <v>#REF!</v>
      </c>
      <c r="I4" s="450" t="e">
        <f>SUMIFS(#REF!,#REF!,'Tot production val by comodity'!$A4,#REF!,'Tot production val by comodity'!I$1)</f>
        <v>#REF!</v>
      </c>
      <c r="J4" s="450" t="e">
        <f>SUMIFS(#REF!,#REF!,'Tot production val by comodity'!$A4,#REF!,'Tot production val by comodity'!J$1)</f>
        <v>#REF!</v>
      </c>
    </row>
    <row r="5" spans="1:10" x14ac:dyDescent="0.25">
      <c r="A5" s="450" t="s">
        <v>4</v>
      </c>
      <c r="B5" s="450" t="e">
        <f>SUMIFS(#REF!,#REF!,'Tot production val by comodity'!$A5,#REF!,'Tot production val by comodity'!B$1)</f>
        <v>#REF!</v>
      </c>
      <c r="C5" s="450" t="e">
        <f>SUMIFS(#REF!,#REF!,'Tot production val by comodity'!$A5,#REF!,'Tot production val by comodity'!C$1)</f>
        <v>#REF!</v>
      </c>
      <c r="D5" s="450" t="e">
        <f>SUMIFS(#REF!,#REF!,'Tot production val by comodity'!$A5,#REF!,'Tot production val by comodity'!D$1)</f>
        <v>#REF!</v>
      </c>
      <c r="E5" s="450" t="e">
        <f>SUMIFS(#REF!,#REF!,'Tot production val by comodity'!$A5,#REF!,'Tot production val by comodity'!E$1)</f>
        <v>#REF!</v>
      </c>
      <c r="F5" s="450" t="e">
        <f>SUMIFS(#REF!,#REF!,'Tot production val by comodity'!$A5,#REF!,'Tot production val by comodity'!F$1)</f>
        <v>#REF!</v>
      </c>
      <c r="G5" s="450" t="e">
        <f>SUMIFS(#REF!,#REF!,'Tot production val by comodity'!$A5,#REF!,'Tot production val by comodity'!G$1)</f>
        <v>#REF!</v>
      </c>
      <c r="H5" s="450" t="e">
        <f>SUMIFS(#REF!,#REF!,'Tot production val by comodity'!$A5,#REF!,'Tot production val by comodity'!H$1)</f>
        <v>#REF!</v>
      </c>
      <c r="I5" s="450" t="e">
        <f>SUMIFS(#REF!,#REF!,'Tot production val by comodity'!$A5,#REF!,'Tot production val by comodity'!I$1)</f>
        <v>#REF!</v>
      </c>
      <c r="J5" s="450" t="e">
        <f>SUMIFS(#REF!,#REF!,'Tot production val by comodity'!$A5,#REF!,'Tot production val by comodity'!J$1)</f>
        <v>#REF!</v>
      </c>
    </row>
    <row r="6" spans="1:10" x14ac:dyDescent="0.25">
      <c r="A6" s="450" t="s">
        <v>5</v>
      </c>
      <c r="B6" s="450" t="e">
        <f>SUMIFS(#REF!,#REF!,'Tot production val by comodity'!$A6,#REF!,'Tot production val by comodity'!B$1)</f>
        <v>#REF!</v>
      </c>
      <c r="C6" s="450" t="e">
        <f>SUMIFS(#REF!,#REF!,'Tot production val by comodity'!$A6,#REF!,'Tot production val by comodity'!C$1)</f>
        <v>#REF!</v>
      </c>
      <c r="D6" s="450" t="e">
        <f>SUMIFS(#REF!,#REF!,'Tot production val by comodity'!$A6,#REF!,'Tot production val by comodity'!D$1)</f>
        <v>#REF!</v>
      </c>
      <c r="E6" s="450" t="e">
        <f>SUMIFS(#REF!,#REF!,'Tot production val by comodity'!$A6,#REF!,'Tot production val by comodity'!E$1)</f>
        <v>#REF!</v>
      </c>
      <c r="F6" s="450" t="e">
        <f>SUMIFS(#REF!,#REF!,'Tot production val by comodity'!$A6,#REF!,'Tot production val by comodity'!F$1)</f>
        <v>#REF!</v>
      </c>
      <c r="G6" s="450" t="e">
        <f>SUMIFS(#REF!,#REF!,'Tot production val by comodity'!$A6,#REF!,'Tot production val by comodity'!G$1)</f>
        <v>#REF!</v>
      </c>
      <c r="H6" s="450" t="e">
        <f>SUMIFS(#REF!,#REF!,'Tot production val by comodity'!$A6,#REF!,'Tot production val by comodity'!H$1)</f>
        <v>#REF!</v>
      </c>
      <c r="I6" s="450" t="e">
        <f>SUMIFS(#REF!,#REF!,'Tot production val by comodity'!$A6,#REF!,'Tot production val by comodity'!I$1)</f>
        <v>#REF!</v>
      </c>
      <c r="J6" s="450" t="e">
        <f>SUMIFS(#REF!,#REF!,'Tot production val by comodity'!$A6,#REF!,'Tot production val by comodity'!J$1)</f>
        <v>#REF!</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82986-FA68-46F2-95ED-D378852D636B}">
  <sheetPr codeName="Sheet12">
    <tabColor rgb="FFFFC000"/>
  </sheetPr>
  <dimension ref="B2:AC80"/>
  <sheetViews>
    <sheetView showGridLines="0" zoomScale="85" zoomScaleNormal="85" workbookViewId="0">
      <selection activeCell="G22" sqref="G22"/>
    </sheetView>
  </sheetViews>
  <sheetFormatPr defaultRowHeight="13.2" x14ac:dyDescent="0.25"/>
  <cols>
    <col min="1" max="1" width="3.44140625" customWidth="1"/>
    <col min="2" max="2" width="33.33203125" customWidth="1"/>
    <col min="3" max="3" width="11.44140625" customWidth="1"/>
    <col min="4" max="4" width="8.33203125" customWidth="1"/>
    <col min="5" max="6" width="14.6640625" bestFit="1" customWidth="1"/>
    <col min="7" max="7" width="9.6640625" bestFit="1" customWidth="1"/>
    <col min="8" max="8" width="9.33203125" bestFit="1" customWidth="1"/>
    <col min="9" max="9" width="10.6640625" bestFit="1" customWidth="1"/>
    <col min="10" max="10" width="10.33203125" bestFit="1" customWidth="1"/>
    <col min="11" max="11" width="10.5546875" bestFit="1" customWidth="1"/>
    <col min="12" max="12" width="10" customWidth="1"/>
    <col min="13" max="13" width="9.33203125" bestFit="1" customWidth="1"/>
    <col min="14" max="14" width="13.6640625" customWidth="1"/>
    <col min="15" max="15" width="16.6640625" bestFit="1" customWidth="1"/>
    <col min="16" max="16" width="16.44140625" customWidth="1"/>
    <col min="17" max="17" width="12.109375" style="205" customWidth="1"/>
    <col min="20" max="20" width="13.5546875" customWidth="1"/>
    <col min="23" max="23" width="10.88671875" customWidth="1"/>
    <col min="29" max="29" width="35.33203125" bestFit="1" customWidth="1"/>
  </cols>
  <sheetData>
    <row r="2" spans="2:26" x14ac:dyDescent="0.25">
      <c r="B2" s="157" t="s">
        <v>398</v>
      </c>
      <c r="C2" s="450"/>
      <c r="D2" s="450"/>
      <c r="E2" s="450"/>
      <c r="F2" s="450"/>
      <c r="G2" s="450"/>
      <c r="H2" s="450"/>
      <c r="I2" s="450"/>
      <c r="J2" s="450"/>
      <c r="K2" s="450"/>
      <c r="L2" s="450"/>
      <c r="M2" s="450"/>
      <c r="N2" s="450"/>
      <c r="O2" s="450"/>
      <c r="P2" s="450"/>
      <c r="R2" s="450"/>
      <c r="S2" s="450"/>
      <c r="T2" s="450"/>
      <c r="U2" s="450"/>
      <c r="V2" s="450"/>
      <c r="W2" s="450"/>
      <c r="X2" s="450"/>
      <c r="Y2" s="450"/>
      <c r="Z2" s="450"/>
    </row>
    <row r="3" spans="2:26" x14ac:dyDescent="0.25">
      <c r="B3" s="157"/>
      <c r="C3" s="450"/>
      <c r="D3" s="450"/>
      <c r="E3" s="450"/>
      <c r="F3" s="450"/>
      <c r="G3" s="450"/>
      <c r="H3" s="450"/>
      <c r="I3" s="450"/>
      <c r="J3" s="450"/>
      <c r="K3" s="450"/>
      <c r="L3" s="450"/>
      <c r="M3" s="450"/>
      <c r="N3" s="450"/>
      <c r="O3" s="450"/>
      <c r="P3" s="450"/>
      <c r="R3" s="450"/>
      <c r="S3" s="450"/>
      <c r="T3" s="450"/>
      <c r="U3" s="450"/>
      <c r="V3" s="450"/>
      <c r="W3" s="450"/>
      <c r="X3" s="450"/>
      <c r="Y3" s="450"/>
      <c r="Z3" s="450"/>
    </row>
    <row r="4" spans="2:26" s="297" customFormat="1" x14ac:dyDescent="0.25">
      <c r="B4" s="346" t="s">
        <v>399</v>
      </c>
      <c r="C4" s="347">
        <v>2017</v>
      </c>
      <c r="E4" s="341" t="s">
        <v>400</v>
      </c>
      <c r="F4" s="384"/>
      <c r="G4" s="384"/>
      <c r="H4" s="384"/>
      <c r="I4" s="384"/>
      <c r="J4" s="384"/>
      <c r="K4" s="384"/>
      <c r="L4" s="384"/>
      <c r="M4" s="384"/>
      <c r="N4" s="384"/>
      <c r="O4" s="384"/>
      <c r="P4" s="385"/>
      <c r="Q4" s="388" t="s">
        <v>401</v>
      </c>
      <c r="R4" s="388"/>
      <c r="S4" s="388"/>
      <c r="T4" s="388"/>
      <c r="U4" s="388"/>
      <c r="V4" s="388"/>
      <c r="W4" s="388"/>
      <c r="X4" s="388"/>
      <c r="Y4" s="388"/>
      <c r="Z4" s="389"/>
    </row>
    <row r="5" spans="2:26" s="177" customFormat="1" ht="26.4" x14ac:dyDescent="0.25">
      <c r="B5" s="348" t="s">
        <v>340</v>
      </c>
      <c r="C5" s="539" t="s">
        <v>240</v>
      </c>
      <c r="D5" s="363" t="s">
        <v>242</v>
      </c>
      <c r="E5" s="364" t="s">
        <v>319</v>
      </c>
      <c r="F5" s="365" t="s">
        <v>4</v>
      </c>
      <c r="G5" s="365" t="s">
        <v>20</v>
      </c>
      <c r="H5" s="365" t="s">
        <v>84</v>
      </c>
      <c r="I5" s="365" t="s">
        <v>325</v>
      </c>
      <c r="J5" s="365" t="s">
        <v>326</v>
      </c>
      <c r="K5" s="365" t="s">
        <v>327</v>
      </c>
      <c r="L5" s="365" t="s">
        <v>328</v>
      </c>
      <c r="M5" s="365" t="s">
        <v>85</v>
      </c>
      <c r="N5" s="365" t="s">
        <v>317</v>
      </c>
      <c r="O5" s="365" t="s">
        <v>44</v>
      </c>
      <c r="P5" s="383" t="s">
        <v>330</v>
      </c>
      <c r="Q5" s="390" t="s">
        <v>17</v>
      </c>
      <c r="R5" s="386" t="s">
        <v>402</v>
      </c>
      <c r="S5" s="386" t="s">
        <v>402</v>
      </c>
      <c r="T5" s="386" t="s">
        <v>321</v>
      </c>
      <c r="U5" s="386" t="s">
        <v>322</v>
      </c>
      <c r="V5" s="386" t="s">
        <v>25</v>
      </c>
      <c r="W5" s="386" t="s">
        <v>323</v>
      </c>
      <c r="X5" s="386" t="s">
        <v>324</v>
      </c>
      <c r="Y5" s="386" t="s">
        <v>42</v>
      </c>
      <c r="Z5" s="387" t="s">
        <v>329</v>
      </c>
    </row>
    <row r="6" spans="2:26" x14ac:dyDescent="0.25">
      <c r="B6" s="332" t="str">
        <f t="shared" ref="B6:C33" si="0">B41</f>
        <v>Austria</v>
      </c>
      <c r="C6" s="349" t="str">
        <f t="shared" si="0"/>
        <v>AUT</v>
      </c>
      <c r="D6" s="361">
        <f t="shared" ref="D6:D33" si="1">SUM(E6:Z6)</f>
        <v>223.94981447668869</v>
      </c>
      <c r="E6" s="357">
        <f>E41 * INDEX('MPS by sector'!$C$3:$K$23, MATCH(E$5, 'MPS by sector'!$B$3:$B$23, 0), MATCH($C$4, 'MPS by sector'!$C$2:$K$2, 0))</f>
        <v>15.887392224360882</v>
      </c>
      <c r="F6" s="358">
        <f>F41 * INDEX('MPS by sector'!$C$3:$K$23, MATCH(F$5, 'MPS by sector'!$B$3:$B$23, 0), MATCH($C$4, 'MPS by sector'!$C$2:$K$2, 0))</f>
        <v>1.4780292411061513</v>
      </c>
      <c r="G6" s="358">
        <f>G41 * INDEX('MPS by sector'!$C$3:$K$23, MATCH(G$5, 'MPS by sector'!$B$3:$B$23, 0), MATCH($C$4, 'MPS by sector'!$C$2:$K$2, 0))</f>
        <v>0</v>
      </c>
      <c r="H6" s="358">
        <f>H41 * INDEX('MPS by sector'!$C$3:$K$23, MATCH(H$5, 'MPS by sector'!$B$3:$B$23, 0), MATCH($C$4, 'MPS by sector'!$C$2:$K$2, 0))</f>
        <v>-1.276567785515335</v>
      </c>
      <c r="I6" s="358">
        <f>I41 * INDEX('MPS by sector'!$C$3:$K$23, MATCH(I$5, 'MPS by sector'!$B$3:$B$23, 0), MATCH($C$4, 'MPS by sector'!$C$2:$K$2, 0))</f>
        <v>110.1269008878721</v>
      </c>
      <c r="J6" s="358">
        <f>J41 * INDEX('MPS by sector'!$C$3:$K$23, MATCH(J$5, 'MPS by sector'!$B$3:$B$23, 0), MATCH($C$4, 'MPS by sector'!$C$2:$K$2, 0))</f>
        <v>-2.8750564551340303</v>
      </c>
      <c r="K6" s="358">
        <f>K41 * INDEX('MPS by sector'!$C$3:$K$23, MATCH(K$5, 'MPS by sector'!$B$3:$B$23, 0), MATCH($C$4, 'MPS by sector'!$C$2:$K$2, 0))</f>
        <v>40.908538934527854</v>
      </c>
      <c r="L6" s="358">
        <f>L41 * INDEX('MPS by sector'!$C$3:$K$23, MATCH(L$5, 'MPS by sector'!$B$3:$B$23, 0), MATCH($C$4, 'MPS by sector'!$C$2:$K$2, 0))</f>
        <v>3.525191338655579E-2</v>
      </c>
      <c r="M6" s="358">
        <f>M41 * INDEX('MPS by sector'!$C$3:$K$23, MATCH(M$5, 'MPS by sector'!$B$3:$B$23, 0), MATCH($C$4, 'MPS by sector'!$C$2:$K$2, 0))</f>
        <v>-1.140583074732143</v>
      </c>
      <c r="N6" s="358">
        <f>N41 * INDEX('MPS by sector'!$C$3:$K$23, MATCH(N$5, 'MPS by sector'!$B$3:$B$23, 0), MATCH($C$4, 'MPS by sector'!$C$2:$K$2, 0))</f>
        <v>8.127467046381442</v>
      </c>
      <c r="O6" s="358">
        <f>O41 * INDEX('MPS by sector'!$C$3:$K$23, MATCH(O$5, 'MPS by sector'!$B$3:$B$23, 0), MATCH($C$4, 'MPS by sector'!$C$2:$K$2, 0))</f>
        <v>9.6867302248884286</v>
      </c>
      <c r="P6" s="358">
        <f>P41 * INDEX('MPS by sector'!$C$3:$K$23, MATCH(P$5, 'MPS by sector'!$B$3:$B$23, 0), MATCH($C$4, 'MPS by sector'!$C$2:$K$2, 0))</f>
        <v>42.991711319546802</v>
      </c>
      <c r="Q6" s="340">
        <f>Q41 * INDEX('MPS by sector'!$C$3:$K$23, MATCH(Q$5, 'MPS by sector'!$B$3:$B$23, 0), MATCH($C$4, 'MPS by sector'!$C$2:$K$2, 0))</f>
        <v>0</v>
      </c>
      <c r="R6" s="336">
        <f>R41 * INDEX('MPS by sector'!$C$3:$K$23, MATCH(R$5, 'MPS by sector'!$B$3:$B$23, 0), MATCH($C$4, 'MPS by sector'!$C$2:$K$2, 0))</f>
        <v>0</v>
      </c>
      <c r="S6" s="336">
        <f>S41 * INDEX('MPS by sector'!$C$3:$K$23, MATCH(S$5, 'MPS by sector'!$B$3:$B$23, 0), MATCH($C$4, 'MPS by sector'!$C$2:$K$2, 0))</f>
        <v>0</v>
      </c>
      <c r="T6" s="336">
        <f>T41 * INDEX('MPS by sector'!$C$3:$K$23, MATCH(T$5, 'MPS by sector'!$B$3:$B$23, 0), MATCH($C$4, 'MPS by sector'!$C$2:$K$2, 0))</f>
        <v>0</v>
      </c>
      <c r="U6" s="336">
        <f>U41 * INDEX('MPS by sector'!$C$3:$K$23, MATCH(U$5, 'MPS by sector'!$B$3:$B$23, 0), MATCH($C$4, 'MPS by sector'!$C$2:$K$2, 0))</f>
        <v>0</v>
      </c>
      <c r="V6" s="336">
        <f>V41 * INDEX('MPS by sector'!$C$3:$K$23, MATCH(V$5, 'MPS by sector'!$B$3:$B$23, 0), MATCH($C$4, 'MPS by sector'!$C$2:$K$2, 0))</f>
        <v>0</v>
      </c>
      <c r="W6" s="336">
        <f>W41 * INDEX('MPS by sector'!$C$3:$K$23, MATCH(W$5, 'MPS by sector'!$B$3:$B$23, 0), MATCH($C$4, 'MPS by sector'!$C$2:$K$2, 0))</f>
        <v>0</v>
      </c>
      <c r="X6" s="336">
        <f>X41 * INDEX('MPS by sector'!$C$3:$K$23, MATCH(X$5, 'MPS by sector'!$B$3:$B$23, 0), MATCH($C$4, 'MPS by sector'!$C$2:$K$2, 0))</f>
        <v>0</v>
      </c>
      <c r="Y6" s="336">
        <f>Y41 * INDEX('MPS by sector'!$C$3:$K$23, MATCH(Y$5, 'MPS by sector'!$B$3:$B$23, 0), MATCH($C$4, 'MPS by sector'!$C$2:$K$2, 0))</f>
        <v>0</v>
      </c>
      <c r="Z6" s="350">
        <f>Z41 * INDEX('MPS by sector'!$C$3:$K$23, MATCH(Z$5, 'MPS by sector'!$B$3:$B$23, 0), MATCH($C$4, 'MPS by sector'!$C$2:$K$2, 0))</f>
        <v>0</v>
      </c>
    </row>
    <row r="7" spans="2:26" x14ac:dyDescent="0.25">
      <c r="B7" s="331" t="str">
        <f t="shared" si="0"/>
        <v>Belgium</v>
      </c>
      <c r="C7" s="336" t="str">
        <f t="shared" si="0"/>
        <v>BEL</v>
      </c>
      <c r="D7" s="362">
        <f t="shared" si="1"/>
        <v>408.75250828618243</v>
      </c>
      <c r="E7" s="359">
        <f>E42 * INDEX('MPS by sector'!$C$3:$K$23, MATCH(E$5, 'MPS by sector'!$B$3:$B$23, 0), MATCH($C$4, 'MPS by sector'!$C$2:$K$2, 0))</f>
        <v>18.720161704937464</v>
      </c>
      <c r="F7" s="360">
        <f>F42 * INDEX('MPS by sector'!$C$3:$K$23, MATCH(F$5, 'MPS by sector'!$B$3:$B$23, 0), MATCH($C$4, 'MPS by sector'!$C$2:$K$2, 0))</f>
        <v>1.7415662688623665</v>
      </c>
      <c r="G7" s="360">
        <f>G42 * INDEX('MPS by sector'!$C$3:$K$23, MATCH(G$5, 'MPS by sector'!$B$3:$B$23, 0), MATCH($C$4, 'MPS by sector'!$C$2:$K$2, 0))</f>
        <v>0</v>
      </c>
      <c r="H7" s="360">
        <f>H42 * INDEX('MPS by sector'!$C$3:$K$23, MATCH(H$5, 'MPS by sector'!$B$3:$B$23, 0), MATCH($C$4, 'MPS by sector'!$C$2:$K$2, 0))</f>
        <v>-1.2429920416592453</v>
      </c>
      <c r="I7" s="360">
        <f>I42 * INDEX('MPS by sector'!$C$3:$K$23, MATCH(I$5, 'MPS by sector'!$B$3:$B$23, 0), MATCH($C$4, 'MPS by sector'!$C$2:$K$2, 0))</f>
        <v>125.47669157303541</v>
      </c>
      <c r="J7" s="360">
        <f>J42 * INDEX('MPS by sector'!$C$3:$K$23, MATCH(J$5, 'MPS by sector'!$B$3:$B$23, 0), MATCH($C$4, 'MPS by sector'!$C$2:$K$2, 0))</f>
        <v>-5.0125145876235218</v>
      </c>
      <c r="K7" s="360">
        <f>K42 * INDEX('MPS by sector'!$C$3:$K$23, MATCH(K$5, 'MPS by sector'!$B$3:$B$23, 0), MATCH($C$4, 'MPS by sector'!$C$2:$K$2, 0))</f>
        <v>140.05059153389985</v>
      </c>
      <c r="L7" s="360">
        <f>L42 * INDEX('MPS by sector'!$C$3:$K$23, MATCH(L$5, 'MPS by sector'!$B$3:$B$23, 0), MATCH($C$4, 'MPS by sector'!$C$2:$K$2, 0))</f>
        <v>1.7066500097851215E-2</v>
      </c>
      <c r="M7" s="360">
        <f>M42 * INDEX('MPS by sector'!$C$3:$K$23, MATCH(M$5, 'MPS by sector'!$B$3:$B$23, 0), MATCH($C$4, 'MPS by sector'!$C$2:$K$2, 0))</f>
        <v>-0.45704333868870572</v>
      </c>
      <c r="N7" s="360">
        <f>N42 * INDEX('MPS by sector'!$C$3:$K$23, MATCH(N$5, 'MPS by sector'!$B$3:$B$23, 0), MATCH($C$4, 'MPS by sector'!$C$2:$K$2, 0))</f>
        <v>55.483688957190566</v>
      </c>
      <c r="O7" s="360">
        <f>O42 * INDEX('MPS by sector'!$C$3:$K$23, MATCH(O$5, 'MPS by sector'!$B$3:$B$23, 0), MATCH($C$4, 'MPS by sector'!$C$2:$K$2, 0))</f>
        <v>12.116232804112396</v>
      </c>
      <c r="P7" s="360">
        <f>P42 * INDEX('MPS by sector'!$C$3:$K$23, MATCH(P$5, 'MPS by sector'!$B$3:$B$23, 0), MATCH($C$4, 'MPS by sector'!$C$2:$K$2, 0))</f>
        <v>61.859058912018128</v>
      </c>
      <c r="Q7" s="340">
        <f>Q42 * INDEX('MPS by sector'!$C$3:$K$23, MATCH(Q$5, 'MPS by sector'!$B$3:$B$23, 0), MATCH($C$4, 'MPS by sector'!$C$2:$K$2, 0))</f>
        <v>0</v>
      </c>
      <c r="R7" s="336">
        <f>R42 * INDEX('MPS by sector'!$C$3:$K$23, MATCH(R$5, 'MPS by sector'!$B$3:$B$23, 0), MATCH($C$4, 'MPS by sector'!$C$2:$K$2, 0))</f>
        <v>0</v>
      </c>
      <c r="S7" s="336">
        <f>S42 * INDEX('MPS by sector'!$C$3:$K$23, MATCH(S$5, 'MPS by sector'!$B$3:$B$23, 0), MATCH($C$4, 'MPS by sector'!$C$2:$K$2, 0))</f>
        <v>0</v>
      </c>
      <c r="T7" s="336">
        <f>T42 * INDEX('MPS by sector'!$C$3:$K$23, MATCH(T$5, 'MPS by sector'!$B$3:$B$23, 0), MATCH($C$4, 'MPS by sector'!$C$2:$K$2, 0))</f>
        <v>0</v>
      </c>
      <c r="U7" s="336">
        <f>U42 * INDEX('MPS by sector'!$C$3:$K$23, MATCH(U$5, 'MPS by sector'!$B$3:$B$23, 0), MATCH($C$4, 'MPS by sector'!$C$2:$K$2, 0))</f>
        <v>0</v>
      </c>
      <c r="V7" s="336">
        <f>V42 * INDEX('MPS by sector'!$C$3:$K$23, MATCH(V$5, 'MPS by sector'!$B$3:$B$23, 0), MATCH($C$4, 'MPS by sector'!$C$2:$K$2, 0))</f>
        <v>0</v>
      </c>
      <c r="W7" s="336">
        <f>W42 * INDEX('MPS by sector'!$C$3:$K$23, MATCH(W$5, 'MPS by sector'!$B$3:$B$23, 0), MATCH($C$4, 'MPS by sector'!$C$2:$K$2, 0))</f>
        <v>0</v>
      </c>
      <c r="X7" s="336">
        <f>X42 * INDEX('MPS by sector'!$C$3:$K$23, MATCH(X$5, 'MPS by sector'!$B$3:$B$23, 0), MATCH($C$4, 'MPS by sector'!$C$2:$K$2, 0))</f>
        <v>0</v>
      </c>
      <c r="Y7" s="336">
        <f>Y42 * INDEX('MPS by sector'!$C$3:$K$23, MATCH(Y$5, 'MPS by sector'!$B$3:$B$23, 0), MATCH($C$4, 'MPS by sector'!$C$2:$K$2, 0))</f>
        <v>0</v>
      </c>
      <c r="Z7" s="350">
        <f>Z42 * INDEX('MPS by sector'!$C$3:$K$23, MATCH(Z$5, 'MPS by sector'!$B$3:$B$23, 0), MATCH($C$4, 'MPS by sector'!$C$2:$K$2, 0))</f>
        <v>0</v>
      </c>
    </row>
    <row r="8" spans="2:26" x14ac:dyDescent="0.25">
      <c r="B8" s="331" t="str">
        <f t="shared" si="0"/>
        <v>Bulgaria</v>
      </c>
      <c r="C8" s="336" t="str">
        <f t="shared" si="0"/>
        <v>BGR</v>
      </c>
      <c r="D8" s="362">
        <f t="shared" si="1"/>
        <v>188.16495024168805</v>
      </c>
      <c r="E8" s="359">
        <f>E43 * INDEX('MPS by sector'!$C$3:$K$23, MATCH(E$5, 'MPS by sector'!$B$3:$B$23, 0), MATCH($C$4, 'MPS by sector'!$C$2:$K$2, 0))</f>
        <v>51.683355532232952</v>
      </c>
      <c r="F8" s="360">
        <f>F43 * INDEX('MPS by sector'!$C$3:$K$23, MATCH(F$5, 'MPS by sector'!$B$3:$B$23, 0), MATCH($C$4, 'MPS by sector'!$C$2:$K$2, 0))</f>
        <v>4.8081843562717648</v>
      </c>
      <c r="G8" s="360">
        <f>G43 * INDEX('MPS by sector'!$C$3:$K$23, MATCH(G$5, 'MPS by sector'!$B$3:$B$23, 0), MATCH($C$4, 'MPS by sector'!$C$2:$K$2, 0))</f>
        <v>8.3612619712479486</v>
      </c>
      <c r="H8" s="360">
        <f>H43 * INDEX('MPS by sector'!$C$3:$K$23, MATCH(H$5, 'MPS by sector'!$B$3:$B$23, 0), MATCH($C$4, 'MPS by sector'!$C$2:$K$2, 0))</f>
        <v>-0.34574588717524485</v>
      </c>
      <c r="I8" s="360">
        <f>I43 * INDEX('MPS by sector'!$C$3:$K$23, MATCH(I$5, 'MPS by sector'!$B$3:$B$23, 0), MATCH($C$4, 'MPS by sector'!$C$2:$K$2, 0))</f>
        <v>17.907231506660505</v>
      </c>
      <c r="J8" s="360">
        <f>J43 * INDEX('MPS by sector'!$C$3:$K$23, MATCH(J$5, 'MPS by sector'!$B$3:$B$23, 0), MATCH($C$4, 'MPS by sector'!$C$2:$K$2, 0))</f>
        <v>-0.55147202331199041</v>
      </c>
      <c r="K8" s="360">
        <f>K43 * INDEX('MPS by sector'!$C$3:$K$23, MATCH(K$5, 'MPS by sector'!$B$3:$B$23, 0), MATCH($C$4, 'MPS by sector'!$C$2:$K$2, 0))</f>
        <v>27.607354919083175</v>
      </c>
      <c r="L8" s="360">
        <f>L43 * INDEX('MPS by sector'!$C$3:$K$23, MATCH(L$5, 'MPS by sector'!$B$3:$B$23, 0), MATCH($C$4, 'MPS by sector'!$C$2:$K$2, 0))</f>
        <v>0.13585573456855768</v>
      </c>
      <c r="M8" s="360">
        <f>M43 * INDEX('MPS by sector'!$C$3:$K$23, MATCH(M$5, 'MPS by sector'!$B$3:$B$23, 0), MATCH($C$4, 'MPS by sector'!$C$2:$K$2, 0))</f>
        <v>-0.3708962023054439</v>
      </c>
      <c r="N8" s="360">
        <f>N43 * INDEX('MPS by sector'!$C$3:$K$23, MATCH(N$5, 'MPS by sector'!$B$3:$B$23, 0), MATCH($C$4, 'MPS by sector'!$C$2:$K$2, 0))</f>
        <v>2.7629845669790516</v>
      </c>
      <c r="O8" s="360">
        <f>O43 * INDEX('MPS by sector'!$C$3:$K$23, MATCH(O$5, 'MPS by sector'!$B$3:$B$23, 0), MATCH($C$4, 'MPS by sector'!$C$2:$K$2, 0))</f>
        <v>0.31501761950805512</v>
      </c>
      <c r="P8" s="360">
        <f>P43 * INDEX('MPS by sector'!$C$3:$K$23, MATCH(P$5, 'MPS by sector'!$B$3:$B$23, 0), MATCH($C$4, 'MPS by sector'!$C$2:$K$2, 0))</f>
        <v>75.851818147928697</v>
      </c>
      <c r="Q8" s="340">
        <f>Q43 * INDEX('MPS by sector'!$C$3:$K$23, MATCH(Q$5, 'MPS by sector'!$B$3:$B$23, 0), MATCH($C$4, 'MPS by sector'!$C$2:$K$2, 0))</f>
        <v>0</v>
      </c>
      <c r="R8" s="336">
        <f>R43 * INDEX('MPS by sector'!$C$3:$K$23, MATCH(R$5, 'MPS by sector'!$B$3:$B$23, 0), MATCH($C$4, 'MPS by sector'!$C$2:$K$2, 0))</f>
        <v>0</v>
      </c>
      <c r="S8" s="336">
        <f>S43 * INDEX('MPS by sector'!$C$3:$K$23, MATCH(S$5, 'MPS by sector'!$B$3:$B$23, 0), MATCH($C$4, 'MPS by sector'!$C$2:$K$2, 0))</f>
        <v>0</v>
      </c>
      <c r="T8" s="336">
        <f>T43 * INDEX('MPS by sector'!$C$3:$K$23, MATCH(T$5, 'MPS by sector'!$B$3:$B$23, 0), MATCH($C$4, 'MPS by sector'!$C$2:$K$2, 0))</f>
        <v>0</v>
      </c>
      <c r="U8" s="336">
        <f>U43 * INDEX('MPS by sector'!$C$3:$K$23, MATCH(U$5, 'MPS by sector'!$B$3:$B$23, 0), MATCH($C$4, 'MPS by sector'!$C$2:$K$2, 0))</f>
        <v>0</v>
      </c>
      <c r="V8" s="336">
        <f>V43 * INDEX('MPS by sector'!$C$3:$K$23, MATCH(V$5, 'MPS by sector'!$B$3:$B$23, 0), MATCH($C$4, 'MPS by sector'!$C$2:$K$2, 0))</f>
        <v>0</v>
      </c>
      <c r="W8" s="336">
        <f>W43 * INDEX('MPS by sector'!$C$3:$K$23, MATCH(W$5, 'MPS by sector'!$B$3:$B$23, 0), MATCH($C$4, 'MPS by sector'!$C$2:$K$2, 0))</f>
        <v>0</v>
      </c>
      <c r="X8" s="336">
        <f>X43 * INDEX('MPS by sector'!$C$3:$K$23, MATCH(X$5, 'MPS by sector'!$B$3:$B$23, 0), MATCH($C$4, 'MPS by sector'!$C$2:$K$2, 0))</f>
        <v>0</v>
      </c>
      <c r="Y8" s="336">
        <f>Y43 * INDEX('MPS by sector'!$C$3:$K$23, MATCH(Y$5, 'MPS by sector'!$B$3:$B$23, 0), MATCH($C$4, 'MPS by sector'!$C$2:$K$2, 0))</f>
        <v>0</v>
      </c>
      <c r="Z8" s="350">
        <f>Z43 * INDEX('MPS by sector'!$C$3:$K$23, MATCH(Z$5, 'MPS by sector'!$B$3:$B$23, 0), MATCH($C$4, 'MPS by sector'!$C$2:$K$2, 0))</f>
        <v>0</v>
      </c>
    </row>
    <row r="9" spans="2:26" x14ac:dyDescent="0.25">
      <c r="B9" s="331" t="str">
        <f t="shared" si="0"/>
        <v>Croatia</v>
      </c>
      <c r="C9" s="336" t="str">
        <f t="shared" si="0"/>
        <v>HRV</v>
      </c>
      <c r="D9" s="362">
        <f t="shared" si="1"/>
        <v>79.084338865838433</v>
      </c>
      <c r="E9" s="359">
        <f>E44 * INDEX('MPS by sector'!$C$3:$K$23, MATCH(E$5, 'MPS by sector'!$B$3:$B$23, 0), MATCH($C$4, 'MPS by sector'!$C$2:$K$2, 0))</f>
        <v>6.948459133939096</v>
      </c>
      <c r="F9" s="360">
        <f>F44 * INDEX('MPS by sector'!$C$3:$K$23, MATCH(F$5, 'MPS by sector'!$B$3:$B$23, 0), MATCH($C$4, 'MPS by sector'!$C$2:$K$2, 0))</f>
        <v>0.64642614946243948</v>
      </c>
      <c r="G9" s="360">
        <f>G44 * INDEX('MPS by sector'!$C$3:$K$23, MATCH(G$5, 'MPS by sector'!$B$3:$B$23, 0), MATCH($C$4, 'MPS by sector'!$C$2:$K$2, 0))</f>
        <v>0</v>
      </c>
      <c r="H9" s="360">
        <f>H44 * INDEX('MPS by sector'!$C$3:$K$23, MATCH(H$5, 'MPS by sector'!$B$3:$B$23, 0), MATCH($C$4, 'MPS by sector'!$C$2:$K$2, 0))</f>
        <v>-0.16868315809502707</v>
      </c>
      <c r="I9" s="360">
        <f>I44 * INDEX('MPS by sector'!$C$3:$K$23, MATCH(I$5, 'MPS by sector'!$B$3:$B$23, 0), MATCH($C$4, 'MPS by sector'!$C$2:$K$2, 0))</f>
        <v>26.199617590851144</v>
      </c>
      <c r="J9" s="360">
        <f>J44 * INDEX('MPS by sector'!$C$3:$K$23, MATCH(J$5, 'MPS by sector'!$B$3:$B$23, 0), MATCH($C$4, 'MPS by sector'!$C$2:$K$2, 0))</f>
        <v>-0.84878702784427096</v>
      </c>
      <c r="K9" s="360">
        <f>K44 * INDEX('MPS by sector'!$C$3:$K$23, MATCH(K$5, 'MPS by sector'!$B$3:$B$23, 0), MATCH($C$4, 'MPS by sector'!$C$2:$K$2, 0))</f>
        <v>19.596283529255253</v>
      </c>
      <c r="L9" s="360">
        <f>L44 * INDEX('MPS by sector'!$C$3:$K$23, MATCH(L$5, 'MPS by sector'!$B$3:$B$23, 0), MATCH($C$4, 'MPS by sector'!$C$2:$K$2, 0))</f>
        <v>5.2318413484407002E-2</v>
      </c>
      <c r="M9" s="360">
        <f>M44 * INDEX('MPS by sector'!$C$3:$K$23, MATCH(M$5, 'MPS by sector'!$B$3:$B$23, 0), MATCH($C$4, 'MPS by sector'!$C$2:$K$2, 0))</f>
        <v>-0.2633271168360875</v>
      </c>
      <c r="N9" s="360">
        <f>N44 * INDEX('MPS by sector'!$C$3:$K$23, MATCH(N$5, 'MPS by sector'!$B$3:$B$23, 0), MATCH($C$4, 'MPS by sector'!$C$2:$K$2, 0))</f>
        <v>3.0494931476424147</v>
      </c>
      <c r="O9" s="360">
        <f>O44 * INDEX('MPS by sector'!$C$3:$K$23, MATCH(O$5, 'MPS by sector'!$B$3:$B$23, 0), MATCH($C$4, 'MPS by sector'!$C$2:$K$2, 0))</f>
        <v>2.8649608679575422</v>
      </c>
      <c r="P9" s="360">
        <f>P44 * INDEX('MPS by sector'!$C$3:$K$23, MATCH(P$5, 'MPS by sector'!$B$3:$B$23, 0), MATCH($C$4, 'MPS by sector'!$C$2:$K$2, 0))</f>
        <v>21.007577336021527</v>
      </c>
      <c r="Q9" s="340">
        <f>Q44 * INDEX('MPS by sector'!$C$3:$K$23, MATCH(Q$5, 'MPS by sector'!$B$3:$B$23, 0), MATCH($C$4, 'MPS by sector'!$C$2:$K$2, 0))</f>
        <v>0</v>
      </c>
      <c r="R9" s="336">
        <f>R44 * INDEX('MPS by sector'!$C$3:$K$23, MATCH(R$5, 'MPS by sector'!$B$3:$B$23, 0), MATCH($C$4, 'MPS by sector'!$C$2:$K$2, 0))</f>
        <v>0</v>
      </c>
      <c r="S9" s="336">
        <f>S44 * INDEX('MPS by sector'!$C$3:$K$23, MATCH(S$5, 'MPS by sector'!$B$3:$B$23, 0), MATCH($C$4, 'MPS by sector'!$C$2:$K$2, 0))</f>
        <v>0</v>
      </c>
      <c r="T9" s="336">
        <f>T44 * INDEX('MPS by sector'!$C$3:$K$23, MATCH(T$5, 'MPS by sector'!$B$3:$B$23, 0), MATCH($C$4, 'MPS by sector'!$C$2:$K$2, 0))</f>
        <v>0</v>
      </c>
      <c r="U9" s="336">
        <f>U44 * INDEX('MPS by sector'!$C$3:$K$23, MATCH(U$5, 'MPS by sector'!$B$3:$B$23, 0), MATCH($C$4, 'MPS by sector'!$C$2:$K$2, 0))</f>
        <v>0</v>
      </c>
      <c r="V9" s="336">
        <f>V44 * INDEX('MPS by sector'!$C$3:$K$23, MATCH(V$5, 'MPS by sector'!$B$3:$B$23, 0), MATCH($C$4, 'MPS by sector'!$C$2:$K$2, 0))</f>
        <v>0</v>
      </c>
      <c r="W9" s="336">
        <f>W44 * INDEX('MPS by sector'!$C$3:$K$23, MATCH(W$5, 'MPS by sector'!$B$3:$B$23, 0), MATCH($C$4, 'MPS by sector'!$C$2:$K$2, 0))</f>
        <v>0</v>
      </c>
      <c r="X9" s="336">
        <f>X44 * INDEX('MPS by sector'!$C$3:$K$23, MATCH(X$5, 'MPS by sector'!$B$3:$B$23, 0), MATCH($C$4, 'MPS by sector'!$C$2:$K$2, 0))</f>
        <v>0</v>
      </c>
      <c r="Y9" s="336">
        <f>Y44 * INDEX('MPS by sector'!$C$3:$K$23, MATCH(Y$5, 'MPS by sector'!$B$3:$B$23, 0), MATCH($C$4, 'MPS by sector'!$C$2:$K$2, 0))</f>
        <v>0</v>
      </c>
      <c r="Z9" s="350">
        <f>Z44 * INDEX('MPS by sector'!$C$3:$K$23, MATCH(Z$5, 'MPS by sector'!$B$3:$B$23, 0), MATCH($C$4, 'MPS by sector'!$C$2:$K$2, 0))</f>
        <v>0</v>
      </c>
    </row>
    <row r="10" spans="2:26" x14ac:dyDescent="0.25">
      <c r="B10" s="331" t="str">
        <f t="shared" si="0"/>
        <v>Cyprus</v>
      </c>
      <c r="C10" s="336" t="str">
        <f t="shared" si="0"/>
        <v>CYP</v>
      </c>
      <c r="D10" s="362">
        <f t="shared" si="1"/>
        <v>25.378039178352637</v>
      </c>
      <c r="E10" s="359">
        <f>E45 * INDEX('MPS by sector'!$C$3:$K$23, MATCH(E$5, 'MPS by sector'!$B$3:$B$23, 0), MATCH($C$4, 'MPS by sector'!$C$2:$K$2, 0))</f>
        <v>0.24074709066216698</v>
      </c>
      <c r="F10" s="360">
        <f>F45 * INDEX('MPS by sector'!$C$3:$K$23, MATCH(F$5, 'MPS by sector'!$B$3:$B$23, 0), MATCH($C$4, 'MPS by sector'!$C$2:$K$2, 0))</f>
        <v>2.2397082836810925E-2</v>
      </c>
      <c r="G10" s="360">
        <f>G45 * INDEX('MPS by sector'!$C$3:$K$23, MATCH(G$5, 'MPS by sector'!$B$3:$B$23, 0), MATCH($C$4, 'MPS by sector'!$C$2:$K$2, 0))</f>
        <v>0</v>
      </c>
      <c r="H10" s="360">
        <f>H45 * INDEX('MPS by sector'!$C$3:$K$23, MATCH(H$5, 'MPS by sector'!$B$3:$B$23, 0), MATCH($C$4, 'MPS by sector'!$C$2:$K$2, 0))</f>
        <v>-0.1745057628481653</v>
      </c>
      <c r="I10" s="360">
        <f>I45 * INDEX('MPS by sector'!$C$3:$K$23, MATCH(I$5, 'MPS by sector'!$B$3:$B$23, 0), MATCH($C$4, 'MPS by sector'!$C$2:$K$2, 0))</f>
        <v>2.048010959669794</v>
      </c>
      <c r="J10" s="360">
        <f>J45 * INDEX('MPS by sector'!$C$3:$K$23, MATCH(J$5, 'MPS by sector'!$B$3:$B$23, 0), MATCH($C$4, 'MPS by sector'!$C$2:$K$2, 0))</f>
        <v>-0.32071054537502491</v>
      </c>
      <c r="K10" s="360">
        <f>K45 * INDEX('MPS by sector'!$C$3:$K$23, MATCH(K$5, 'MPS by sector'!$B$3:$B$23, 0), MATCH($C$4, 'MPS by sector'!$C$2:$K$2, 0))</f>
        <v>12.421099895382032</v>
      </c>
      <c r="L10" s="360">
        <f>L45 * INDEX('MPS by sector'!$C$3:$K$23, MATCH(L$5, 'MPS by sector'!$B$3:$B$23, 0), MATCH($C$4, 'MPS by sector'!$C$2:$K$2, 0))</f>
        <v>3.2915721010048776E-2</v>
      </c>
      <c r="M10" s="360">
        <f>M45 * INDEX('MPS by sector'!$C$3:$K$23, MATCH(M$5, 'MPS by sector'!$B$3:$B$23, 0), MATCH($C$4, 'MPS by sector'!$C$2:$K$2, 0))</f>
        <v>-6.9986718651646476E-2</v>
      </c>
      <c r="N10" s="360">
        <f>N45 * INDEX('MPS by sector'!$C$3:$K$23, MATCH(N$5, 'MPS by sector'!$B$3:$B$23, 0), MATCH($C$4, 'MPS by sector'!$C$2:$K$2, 0))</f>
        <v>4.0038271835974726</v>
      </c>
      <c r="O10" s="360">
        <f>O45 * INDEX('MPS by sector'!$C$3:$K$23, MATCH(O$5, 'MPS by sector'!$B$3:$B$23, 0), MATCH($C$4, 'MPS by sector'!$C$2:$K$2, 0))</f>
        <v>0.28644682680834094</v>
      </c>
      <c r="P10" s="360">
        <f>P45 * INDEX('MPS by sector'!$C$3:$K$23, MATCH(P$5, 'MPS by sector'!$B$3:$B$23, 0), MATCH($C$4, 'MPS by sector'!$C$2:$K$2, 0))</f>
        <v>6.8877974452608104</v>
      </c>
      <c r="Q10" s="340">
        <f>Q45 * INDEX('MPS by sector'!$C$3:$K$23, MATCH(Q$5, 'MPS by sector'!$B$3:$B$23, 0), MATCH($C$4, 'MPS by sector'!$C$2:$K$2, 0))</f>
        <v>0</v>
      </c>
      <c r="R10" s="336">
        <f>R45 * INDEX('MPS by sector'!$C$3:$K$23, MATCH(R$5, 'MPS by sector'!$B$3:$B$23, 0), MATCH($C$4, 'MPS by sector'!$C$2:$K$2, 0))</f>
        <v>0</v>
      </c>
      <c r="S10" s="336">
        <f>S45 * INDEX('MPS by sector'!$C$3:$K$23, MATCH(S$5, 'MPS by sector'!$B$3:$B$23, 0), MATCH($C$4, 'MPS by sector'!$C$2:$K$2, 0))</f>
        <v>0</v>
      </c>
      <c r="T10" s="336">
        <f>T45 * INDEX('MPS by sector'!$C$3:$K$23, MATCH(T$5, 'MPS by sector'!$B$3:$B$23, 0), MATCH($C$4, 'MPS by sector'!$C$2:$K$2, 0))</f>
        <v>0</v>
      </c>
      <c r="U10" s="336">
        <f>U45 * INDEX('MPS by sector'!$C$3:$K$23, MATCH(U$5, 'MPS by sector'!$B$3:$B$23, 0), MATCH($C$4, 'MPS by sector'!$C$2:$K$2, 0))</f>
        <v>0</v>
      </c>
      <c r="V10" s="336">
        <f>V45 * INDEX('MPS by sector'!$C$3:$K$23, MATCH(V$5, 'MPS by sector'!$B$3:$B$23, 0), MATCH($C$4, 'MPS by sector'!$C$2:$K$2, 0))</f>
        <v>0</v>
      </c>
      <c r="W10" s="336">
        <f>W45 * INDEX('MPS by sector'!$C$3:$K$23, MATCH(W$5, 'MPS by sector'!$B$3:$B$23, 0), MATCH($C$4, 'MPS by sector'!$C$2:$K$2, 0))</f>
        <v>0</v>
      </c>
      <c r="X10" s="336">
        <f>X45 * INDEX('MPS by sector'!$C$3:$K$23, MATCH(X$5, 'MPS by sector'!$B$3:$B$23, 0), MATCH($C$4, 'MPS by sector'!$C$2:$K$2, 0))</f>
        <v>0</v>
      </c>
      <c r="Y10" s="336">
        <f>Y45 * INDEX('MPS by sector'!$C$3:$K$23, MATCH(Y$5, 'MPS by sector'!$B$3:$B$23, 0), MATCH($C$4, 'MPS by sector'!$C$2:$K$2, 0))</f>
        <v>0</v>
      </c>
      <c r="Z10" s="350">
        <f>Z45 * INDEX('MPS by sector'!$C$3:$K$23, MATCH(Z$5, 'MPS by sector'!$B$3:$B$23, 0), MATCH($C$4, 'MPS by sector'!$C$2:$K$2, 0))</f>
        <v>0</v>
      </c>
    </row>
    <row r="11" spans="2:26" x14ac:dyDescent="0.25">
      <c r="B11" s="331" t="str">
        <f t="shared" si="0"/>
        <v>Czechia</v>
      </c>
      <c r="C11" s="336" t="str">
        <f t="shared" si="0"/>
        <v>CZE</v>
      </c>
      <c r="D11" s="362">
        <f t="shared" si="1"/>
        <v>195.2457622804005</v>
      </c>
      <c r="E11" s="359">
        <f>E46 * INDEX('MPS by sector'!$C$3:$K$23, MATCH(E$5, 'MPS by sector'!$B$3:$B$23, 0), MATCH($C$4, 'MPS by sector'!$C$2:$K$2, 0))</f>
        <v>44.042668689334207</v>
      </c>
      <c r="F11" s="360">
        <f>F46 * INDEX('MPS by sector'!$C$3:$K$23, MATCH(F$5, 'MPS by sector'!$B$3:$B$23, 0), MATCH($C$4, 'MPS by sector'!$C$2:$K$2, 0))</f>
        <v>4.0973591675650205</v>
      </c>
      <c r="G11" s="360">
        <f>G46 * INDEX('MPS by sector'!$C$3:$K$23, MATCH(G$5, 'MPS by sector'!$B$3:$B$23, 0), MATCH($C$4, 'MPS by sector'!$C$2:$K$2, 0))</f>
        <v>0</v>
      </c>
      <c r="H11" s="360">
        <f>H46 * INDEX('MPS by sector'!$C$3:$K$23, MATCH(H$5, 'MPS by sector'!$B$3:$B$23, 0), MATCH($C$4, 'MPS by sector'!$C$2:$K$2, 0))</f>
        <v>-0.98583019061315902</v>
      </c>
      <c r="I11" s="360">
        <f>I46 * INDEX('MPS by sector'!$C$3:$K$23, MATCH(I$5, 'MPS by sector'!$B$3:$B$23, 0), MATCH($C$4, 'MPS by sector'!$C$2:$K$2, 0))</f>
        <v>35.671668279323946</v>
      </c>
      <c r="J11" s="360">
        <f>J46 * INDEX('MPS by sector'!$C$3:$K$23, MATCH(J$5, 'MPS by sector'!$B$3:$B$23, 0), MATCH($C$4, 'MPS by sector'!$C$2:$K$2, 0))</f>
        <v>-1.2716235006522991</v>
      </c>
      <c r="K11" s="360">
        <f>K46 * INDEX('MPS by sector'!$C$3:$K$23, MATCH(K$5, 'MPS by sector'!$B$3:$B$23, 0), MATCH($C$4, 'MPS by sector'!$C$2:$K$2, 0))</f>
        <v>45.933473375496916</v>
      </c>
      <c r="L11" s="360">
        <f>L46 * INDEX('MPS by sector'!$C$3:$K$23, MATCH(L$5, 'MPS by sector'!$B$3:$B$23, 0), MATCH($C$4, 'MPS by sector'!$C$2:$K$2, 0))</f>
        <v>9.5906844930287796E-3</v>
      </c>
      <c r="M11" s="360">
        <f>M46 * INDEX('MPS by sector'!$C$3:$K$23, MATCH(M$5, 'MPS by sector'!$B$3:$B$23, 0), MATCH($C$4, 'MPS by sector'!$C$2:$K$2, 0))</f>
        <v>-0.49842570037353962</v>
      </c>
      <c r="N11" s="360">
        <f>N46 * INDEX('MPS by sector'!$C$3:$K$23, MATCH(N$5, 'MPS by sector'!$B$3:$B$23, 0), MATCH($C$4, 'MPS by sector'!$C$2:$K$2, 0))</f>
        <v>10.09656238257692</v>
      </c>
      <c r="O11" s="360">
        <f>O46 * INDEX('MPS by sector'!$C$3:$K$23, MATCH(O$5, 'MPS by sector'!$B$3:$B$23, 0), MATCH($C$4, 'MPS by sector'!$C$2:$K$2, 0))</f>
        <v>3.5403152953938894</v>
      </c>
      <c r="P11" s="360">
        <f>P46 * INDEX('MPS by sector'!$C$3:$K$23, MATCH(P$5, 'MPS by sector'!$B$3:$B$23, 0), MATCH($C$4, 'MPS by sector'!$C$2:$K$2, 0))</f>
        <v>54.610003797855562</v>
      </c>
      <c r="Q11" s="340">
        <f>Q46 * INDEX('MPS by sector'!$C$3:$K$23, MATCH(Q$5, 'MPS by sector'!$B$3:$B$23, 0), MATCH($C$4, 'MPS by sector'!$C$2:$K$2, 0))</f>
        <v>0</v>
      </c>
      <c r="R11" s="336">
        <f>R46 * INDEX('MPS by sector'!$C$3:$K$23, MATCH(R$5, 'MPS by sector'!$B$3:$B$23, 0), MATCH($C$4, 'MPS by sector'!$C$2:$K$2, 0))</f>
        <v>0</v>
      </c>
      <c r="S11" s="336">
        <f>S46 * INDEX('MPS by sector'!$C$3:$K$23, MATCH(S$5, 'MPS by sector'!$B$3:$B$23, 0), MATCH($C$4, 'MPS by sector'!$C$2:$K$2, 0))</f>
        <v>0</v>
      </c>
      <c r="T11" s="336">
        <f>T46 * INDEX('MPS by sector'!$C$3:$K$23, MATCH(T$5, 'MPS by sector'!$B$3:$B$23, 0), MATCH($C$4, 'MPS by sector'!$C$2:$K$2, 0))</f>
        <v>0</v>
      </c>
      <c r="U11" s="336">
        <f>U46 * INDEX('MPS by sector'!$C$3:$K$23, MATCH(U$5, 'MPS by sector'!$B$3:$B$23, 0), MATCH($C$4, 'MPS by sector'!$C$2:$K$2, 0))</f>
        <v>0</v>
      </c>
      <c r="V11" s="336">
        <f>V46 * INDEX('MPS by sector'!$C$3:$K$23, MATCH(V$5, 'MPS by sector'!$B$3:$B$23, 0), MATCH($C$4, 'MPS by sector'!$C$2:$K$2, 0))</f>
        <v>0</v>
      </c>
      <c r="W11" s="336">
        <f>W46 * INDEX('MPS by sector'!$C$3:$K$23, MATCH(W$5, 'MPS by sector'!$B$3:$B$23, 0), MATCH($C$4, 'MPS by sector'!$C$2:$K$2, 0))</f>
        <v>0</v>
      </c>
      <c r="X11" s="336">
        <f>X46 * INDEX('MPS by sector'!$C$3:$K$23, MATCH(X$5, 'MPS by sector'!$B$3:$B$23, 0), MATCH($C$4, 'MPS by sector'!$C$2:$K$2, 0))</f>
        <v>0</v>
      </c>
      <c r="Y11" s="336">
        <f>Y46 * INDEX('MPS by sector'!$C$3:$K$23, MATCH(Y$5, 'MPS by sector'!$B$3:$B$23, 0), MATCH($C$4, 'MPS by sector'!$C$2:$K$2, 0))</f>
        <v>0</v>
      </c>
      <c r="Z11" s="350">
        <f>Z46 * INDEX('MPS by sector'!$C$3:$K$23, MATCH(Z$5, 'MPS by sector'!$B$3:$B$23, 0), MATCH($C$4, 'MPS by sector'!$C$2:$K$2, 0))</f>
        <v>0</v>
      </c>
    </row>
    <row r="12" spans="2:26" x14ac:dyDescent="0.25">
      <c r="B12" s="331" t="str">
        <f t="shared" si="0"/>
        <v>Denmark</v>
      </c>
      <c r="C12" s="336" t="str">
        <f t="shared" si="0"/>
        <v>DNK</v>
      </c>
      <c r="D12" s="362">
        <f t="shared" si="1"/>
        <v>222.19082824661768</v>
      </c>
      <c r="E12" s="359">
        <f>E47 * INDEX('MPS by sector'!$C$3:$K$23, MATCH(E$5, 'MPS by sector'!$B$3:$B$23, 0), MATCH($C$4, 'MPS by sector'!$C$2:$K$2, 0))</f>
        <v>25.451501446767445</v>
      </c>
      <c r="F12" s="360">
        <f>F47 * INDEX('MPS by sector'!$C$3:$K$23, MATCH(F$5, 'MPS by sector'!$B$3:$B$23, 0), MATCH($C$4, 'MPS by sector'!$C$2:$K$2, 0))</f>
        <v>2.367793457676223</v>
      </c>
      <c r="G12" s="360">
        <f>G47 * INDEX('MPS by sector'!$C$3:$K$23, MATCH(G$5, 'MPS by sector'!$B$3:$B$23, 0), MATCH($C$4, 'MPS by sector'!$C$2:$K$2, 0))</f>
        <v>0</v>
      </c>
      <c r="H12" s="360">
        <f>H47 * INDEX('MPS by sector'!$C$3:$K$23, MATCH(H$5, 'MPS by sector'!$B$3:$B$23, 0), MATCH($C$4, 'MPS by sector'!$C$2:$K$2, 0))</f>
        <v>-2.0122462347523045</v>
      </c>
      <c r="I12" s="360">
        <f>I47 * INDEX('MPS by sector'!$C$3:$K$23, MATCH(I$5, 'MPS by sector'!$B$3:$B$23, 0), MATCH($C$4, 'MPS by sector'!$C$2:$K$2, 0))</f>
        <v>59.677907298418177</v>
      </c>
      <c r="J12" s="360">
        <f>J47 * INDEX('MPS by sector'!$C$3:$K$23, MATCH(J$5, 'MPS by sector'!$B$3:$B$23, 0), MATCH($C$4, 'MPS by sector'!$C$2:$K$2, 0))</f>
        <v>-10.895335309770905</v>
      </c>
      <c r="K12" s="360">
        <f>K47 * INDEX('MPS by sector'!$C$3:$K$23, MATCH(K$5, 'MPS by sector'!$B$3:$B$23, 0), MATCH($C$4, 'MPS by sector'!$C$2:$K$2, 0))</f>
        <v>50.812367656804931</v>
      </c>
      <c r="L12" s="360">
        <f>L47 * INDEX('MPS by sector'!$C$3:$K$23, MATCH(L$5, 'MPS by sector'!$B$3:$B$23, 0), MATCH($C$4, 'MPS by sector'!$C$2:$K$2, 0))</f>
        <v>6.1109874269683383E-3</v>
      </c>
      <c r="M12" s="360">
        <f>M47 * INDEX('MPS by sector'!$C$3:$K$23, MATCH(M$5, 'MPS by sector'!$B$3:$B$23, 0), MATCH($C$4, 'MPS by sector'!$C$2:$K$2, 0))</f>
        <v>-0.4996366877487769</v>
      </c>
      <c r="N12" s="360">
        <f>N47 * INDEX('MPS by sector'!$C$3:$K$23, MATCH(N$5, 'MPS by sector'!$B$3:$B$23, 0), MATCH($C$4, 'MPS by sector'!$C$2:$K$2, 0))</f>
        <v>19.487792732029853</v>
      </c>
      <c r="O12" s="360">
        <f>O47 * INDEX('MPS by sector'!$C$3:$K$23, MATCH(O$5, 'MPS by sector'!$B$3:$B$23, 0), MATCH($C$4, 'MPS by sector'!$C$2:$K$2, 0))</f>
        <v>11.47954746679549</v>
      </c>
      <c r="P12" s="360">
        <f>P47 * INDEX('MPS by sector'!$C$3:$K$23, MATCH(P$5, 'MPS by sector'!$B$3:$B$23, 0), MATCH($C$4, 'MPS by sector'!$C$2:$K$2, 0))</f>
        <v>66.3150254329706</v>
      </c>
      <c r="Q12" s="340">
        <f>Q47 * INDEX('MPS by sector'!$C$3:$K$23, MATCH(Q$5, 'MPS by sector'!$B$3:$B$23, 0), MATCH($C$4, 'MPS by sector'!$C$2:$K$2, 0))</f>
        <v>0</v>
      </c>
      <c r="R12" s="336">
        <f>R47 * INDEX('MPS by sector'!$C$3:$K$23, MATCH(R$5, 'MPS by sector'!$B$3:$B$23, 0), MATCH($C$4, 'MPS by sector'!$C$2:$K$2, 0))</f>
        <v>0</v>
      </c>
      <c r="S12" s="336">
        <f>S47 * INDEX('MPS by sector'!$C$3:$K$23, MATCH(S$5, 'MPS by sector'!$B$3:$B$23, 0), MATCH($C$4, 'MPS by sector'!$C$2:$K$2, 0))</f>
        <v>0</v>
      </c>
      <c r="T12" s="336">
        <f>T47 * INDEX('MPS by sector'!$C$3:$K$23, MATCH(T$5, 'MPS by sector'!$B$3:$B$23, 0), MATCH($C$4, 'MPS by sector'!$C$2:$K$2, 0))</f>
        <v>0</v>
      </c>
      <c r="U12" s="336">
        <f>U47 * INDEX('MPS by sector'!$C$3:$K$23, MATCH(U$5, 'MPS by sector'!$B$3:$B$23, 0), MATCH($C$4, 'MPS by sector'!$C$2:$K$2, 0))</f>
        <v>0</v>
      </c>
      <c r="V12" s="336">
        <f>V47 * INDEX('MPS by sector'!$C$3:$K$23, MATCH(V$5, 'MPS by sector'!$B$3:$B$23, 0), MATCH($C$4, 'MPS by sector'!$C$2:$K$2, 0))</f>
        <v>0</v>
      </c>
      <c r="W12" s="336">
        <f>W47 * INDEX('MPS by sector'!$C$3:$K$23, MATCH(W$5, 'MPS by sector'!$B$3:$B$23, 0), MATCH($C$4, 'MPS by sector'!$C$2:$K$2, 0))</f>
        <v>0</v>
      </c>
      <c r="X12" s="336">
        <f>X47 * INDEX('MPS by sector'!$C$3:$K$23, MATCH(X$5, 'MPS by sector'!$B$3:$B$23, 0), MATCH($C$4, 'MPS by sector'!$C$2:$K$2, 0))</f>
        <v>0</v>
      </c>
      <c r="Y12" s="336">
        <f>Y47 * INDEX('MPS by sector'!$C$3:$K$23, MATCH(Y$5, 'MPS by sector'!$B$3:$B$23, 0), MATCH($C$4, 'MPS by sector'!$C$2:$K$2, 0))</f>
        <v>0</v>
      </c>
      <c r="Z12" s="350">
        <f>Z47 * INDEX('MPS by sector'!$C$3:$K$23, MATCH(Z$5, 'MPS by sector'!$B$3:$B$23, 0), MATCH($C$4, 'MPS by sector'!$C$2:$K$2, 0))</f>
        <v>0</v>
      </c>
    </row>
    <row r="13" spans="2:26" x14ac:dyDescent="0.25">
      <c r="B13" s="331" t="str">
        <f t="shared" si="0"/>
        <v>Estonia</v>
      </c>
      <c r="C13" s="336" t="str">
        <f t="shared" si="0"/>
        <v>EST</v>
      </c>
      <c r="D13" s="362">
        <f t="shared" si="1"/>
        <v>27.506705517883326</v>
      </c>
      <c r="E13" s="359">
        <f>E48 * INDEX('MPS by sector'!$C$3:$K$23, MATCH(E$5, 'MPS by sector'!$B$3:$B$23, 0), MATCH($C$4, 'MPS by sector'!$C$2:$K$2, 0))</f>
        <v>4.8353765795594921</v>
      </c>
      <c r="F13" s="360">
        <f>F48 * INDEX('MPS by sector'!$C$3:$K$23, MATCH(F$5, 'MPS by sector'!$B$3:$B$23, 0), MATCH($C$4, 'MPS by sector'!$C$2:$K$2, 0))</f>
        <v>0.44984273538549685</v>
      </c>
      <c r="G13" s="360">
        <f>G48 * INDEX('MPS by sector'!$C$3:$K$23, MATCH(G$5, 'MPS by sector'!$B$3:$B$23, 0), MATCH($C$4, 'MPS by sector'!$C$2:$K$2, 0))</f>
        <v>0</v>
      </c>
      <c r="H13" s="360">
        <f>H48 * INDEX('MPS by sector'!$C$3:$K$23, MATCH(H$5, 'MPS by sector'!$B$3:$B$23, 0), MATCH($C$4, 'MPS by sector'!$C$2:$K$2, 0))</f>
        <v>-0.2279339074497411</v>
      </c>
      <c r="I13" s="360">
        <f>I48 * INDEX('MPS by sector'!$C$3:$K$23, MATCH(I$5, 'MPS by sector'!$B$3:$B$23, 0), MATCH($C$4, 'MPS by sector'!$C$2:$K$2, 0))</f>
        <v>7.5809852922952867</v>
      </c>
      <c r="J13" s="360">
        <f>J48 * INDEX('MPS by sector'!$C$3:$K$23, MATCH(J$5, 'MPS by sector'!$B$3:$B$23, 0), MATCH($C$4, 'MPS by sector'!$C$2:$K$2, 0))</f>
        <v>-0.26445744461149817</v>
      </c>
      <c r="K13" s="360">
        <f>K48 * INDEX('MPS by sector'!$C$3:$K$23, MATCH(K$5, 'MPS by sector'!$B$3:$B$23, 0), MATCH($C$4, 'MPS by sector'!$C$2:$K$2, 0))</f>
        <v>6.1548240972940365</v>
      </c>
      <c r="L13" s="360">
        <f>L48 * INDEX('MPS by sector'!$C$3:$K$23, MATCH(L$5, 'MPS by sector'!$B$3:$B$23, 0), MATCH($C$4, 'MPS by sector'!$C$2:$K$2, 0))</f>
        <v>3.3321480738599998E-3</v>
      </c>
      <c r="M13" s="360">
        <f>M48 * INDEX('MPS by sector'!$C$3:$K$23, MATCH(M$5, 'MPS by sector'!$B$3:$B$23, 0), MATCH($C$4, 'MPS by sector'!$C$2:$K$2, 0))</f>
        <v>-6.0298819649747919E-2</v>
      </c>
      <c r="N13" s="360">
        <f>N48 * INDEX('MPS by sector'!$C$3:$K$23, MATCH(N$5, 'MPS by sector'!$B$3:$B$23, 0), MATCH($C$4, 'MPS by sector'!$C$2:$K$2, 0))</f>
        <v>1.5804855158775344</v>
      </c>
      <c r="O13" s="360">
        <f>O48 * INDEX('MPS by sector'!$C$3:$K$23, MATCH(O$5, 'MPS by sector'!$B$3:$B$23, 0), MATCH($C$4, 'MPS by sector'!$C$2:$K$2, 0))</f>
        <v>0.27856522882221291</v>
      </c>
      <c r="P13" s="360">
        <f>P48 * INDEX('MPS by sector'!$C$3:$K$23, MATCH(P$5, 'MPS by sector'!$B$3:$B$23, 0), MATCH($C$4, 'MPS by sector'!$C$2:$K$2, 0))</f>
        <v>7.1759840922863969</v>
      </c>
      <c r="Q13" s="340">
        <f>Q48 * INDEX('MPS by sector'!$C$3:$K$23, MATCH(Q$5, 'MPS by sector'!$B$3:$B$23, 0), MATCH($C$4, 'MPS by sector'!$C$2:$K$2, 0))</f>
        <v>0</v>
      </c>
      <c r="R13" s="336">
        <f>R48 * INDEX('MPS by sector'!$C$3:$K$23, MATCH(R$5, 'MPS by sector'!$B$3:$B$23, 0), MATCH($C$4, 'MPS by sector'!$C$2:$K$2, 0))</f>
        <v>0</v>
      </c>
      <c r="S13" s="336">
        <f>S48 * INDEX('MPS by sector'!$C$3:$K$23, MATCH(S$5, 'MPS by sector'!$B$3:$B$23, 0), MATCH($C$4, 'MPS by sector'!$C$2:$K$2, 0))</f>
        <v>0</v>
      </c>
      <c r="T13" s="336">
        <f>T48 * INDEX('MPS by sector'!$C$3:$K$23, MATCH(T$5, 'MPS by sector'!$B$3:$B$23, 0), MATCH($C$4, 'MPS by sector'!$C$2:$K$2, 0))</f>
        <v>0</v>
      </c>
      <c r="U13" s="336">
        <f>U48 * INDEX('MPS by sector'!$C$3:$K$23, MATCH(U$5, 'MPS by sector'!$B$3:$B$23, 0), MATCH($C$4, 'MPS by sector'!$C$2:$K$2, 0))</f>
        <v>0</v>
      </c>
      <c r="V13" s="336">
        <f>V48 * INDEX('MPS by sector'!$C$3:$K$23, MATCH(V$5, 'MPS by sector'!$B$3:$B$23, 0), MATCH($C$4, 'MPS by sector'!$C$2:$K$2, 0))</f>
        <v>0</v>
      </c>
      <c r="W13" s="336">
        <f>W48 * INDEX('MPS by sector'!$C$3:$K$23, MATCH(W$5, 'MPS by sector'!$B$3:$B$23, 0), MATCH($C$4, 'MPS by sector'!$C$2:$K$2, 0))</f>
        <v>0</v>
      </c>
      <c r="X13" s="336">
        <f>X48 * INDEX('MPS by sector'!$C$3:$K$23, MATCH(X$5, 'MPS by sector'!$B$3:$B$23, 0), MATCH($C$4, 'MPS by sector'!$C$2:$K$2, 0))</f>
        <v>0</v>
      </c>
      <c r="Y13" s="336">
        <f>Y48 * INDEX('MPS by sector'!$C$3:$K$23, MATCH(Y$5, 'MPS by sector'!$B$3:$B$23, 0), MATCH($C$4, 'MPS by sector'!$C$2:$K$2, 0))</f>
        <v>0</v>
      </c>
      <c r="Z13" s="350">
        <f>Z48 * INDEX('MPS by sector'!$C$3:$K$23, MATCH(Z$5, 'MPS by sector'!$B$3:$B$23, 0), MATCH($C$4, 'MPS by sector'!$C$2:$K$2, 0))</f>
        <v>0</v>
      </c>
    </row>
    <row r="14" spans="2:26" x14ac:dyDescent="0.25">
      <c r="B14" s="331" t="str">
        <f t="shared" si="0"/>
        <v>Finland</v>
      </c>
      <c r="C14" s="336" t="str">
        <f t="shared" si="0"/>
        <v>FIN</v>
      </c>
      <c r="D14" s="362">
        <f t="shared" si="1"/>
        <v>147.35428152091171</v>
      </c>
      <c r="E14" s="359">
        <f>E49 * INDEX('MPS by sector'!$C$3:$K$23, MATCH(E$5, 'MPS by sector'!$B$3:$B$23, 0), MATCH($C$4, 'MPS by sector'!$C$2:$K$2, 0))</f>
        <v>5.0422785885105315</v>
      </c>
      <c r="F14" s="360">
        <f>F49 * INDEX('MPS by sector'!$C$3:$K$23, MATCH(F$5, 'MPS by sector'!$B$3:$B$23, 0), MATCH($C$4, 'MPS by sector'!$C$2:$K$2, 0))</f>
        <v>0.46909115670944046</v>
      </c>
      <c r="G14" s="360">
        <f>G49 * INDEX('MPS by sector'!$C$3:$K$23, MATCH(G$5, 'MPS by sector'!$B$3:$B$23, 0), MATCH($C$4, 'MPS by sector'!$C$2:$K$2, 0))</f>
        <v>0</v>
      </c>
      <c r="H14" s="360">
        <f>H49 * INDEX('MPS by sector'!$C$3:$K$23, MATCH(H$5, 'MPS by sector'!$B$3:$B$23, 0), MATCH($C$4, 'MPS by sector'!$C$2:$K$2, 0))</f>
        <v>-1.0461056417912047</v>
      </c>
      <c r="I14" s="360">
        <f>I49 * INDEX('MPS by sector'!$C$3:$K$23, MATCH(I$5, 'MPS by sector'!$B$3:$B$23, 0), MATCH($C$4, 'MPS by sector'!$C$2:$K$2, 0))</f>
        <v>55.3078738624896</v>
      </c>
      <c r="J14" s="360">
        <f>J49 * INDEX('MPS by sector'!$C$3:$K$23, MATCH(J$5, 'MPS by sector'!$B$3:$B$23, 0), MATCH($C$4, 'MPS by sector'!$C$2:$K$2, 0))</f>
        <v>-1.0532784274970628</v>
      </c>
      <c r="K14" s="360">
        <f>K49 * INDEX('MPS by sector'!$C$3:$K$23, MATCH(K$5, 'MPS by sector'!$B$3:$B$23, 0), MATCH($C$4, 'MPS by sector'!$C$2:$K$2, 0))</f>
        <v>35.564622039562295</v>
      </c>
      <c r="L14" s="360">
        <f>L49 * INDEX('MPS by sector'!$C$3:$K$23, MATCH(L$5, 'MPS by sector'!$B$3:$B$23, 0), MATCH($C$4, 'MPS by sector'!$C$2:$K$2, 0))</f>
        <v>1.3008902812339039E-2</v>
      </c>
      <c r="M14" s="360">
        <f>M49 * INDEX('MPS by sector'!$C$3:$K$23, MATCH(M$5, 'MPS by sector'!$B$3:$B$23, 0), MATCH($C$4, 'MPS by sector'!$C$2:$K$2, 0))</f>
        <v>-0.32504571478783784</v>
      </c>
      <c r="N14" s="360">
        <f>N49 * INDEX('MPS by sector'!$C$3:$K$23, MATCH(N$5, 'MPS by sector'!$B$3:$B$23, 0), MATCH($C$4, 'MPS by sector'!$C$2:$K$2, 0))</f>
        <v>7.7357316779108061</v>
      </c>
      <c r="O14" s="360">
        <f>O49 * INDEX('MPS by sector'!$C$3:$K$23, MATCH(O$5, 'MPS by sector'!$B$3:$B$23, 0), MATCH($C$4, 'MPS by sector'!$C$2:$K$2, 0))</f>
        <v>3.0060907318966477</v>
      </c>
      <c r="P14" s="360">
        <f>P49 * INDEX('MPS by sector'!$C$3:$K$23, MATCH(P$5, 'MPS by sector'!$B$3:$B$23, 0), MATCH($C$4, 'MPS by sector'!$C$2:$K$2, 0))</f>
        <v>42.640014345096148</v>
      </c>
      <c r="Q14" s="340">
        <f>Q49 * INDEX('MPS by sector'!$C$3:$K$23, MATCH(Q$5, 'MPS by sector'!$B$3:$B$23, 0), MATCH($C$4, 'MPS by sector'!$C$2:$K$2, 0))</f>
        <v>0</v>
      </c>
      <c r="R14" s="336">
        <f>R49 * INDEX('MPS by sector'!$C$3:$K$23, MATCH(R$5, 'MPS by sector'!$B$3:$B$23, 0), MATCH($C$4, 'MPS by sector'!$C$2:$K$2, 0))</f>
        <v>0</v>
      </c>
      <c r="S14" s="336">
        <f>S49 * INDEX('MPS by sector'!$C$3:$K$23, MATCH(S$5, 'MPS by sector'!$B$3:$B$23, 0), MATCH($C$4, 'MPS by sector'!$C$2:$K$2, 0))</f>
        <v>0</v>
      </c>
      <c r="T14" s="336">
        <f>T49 * INDEX('MPS by sector'!$C$3:$K$23, MATCH(T$5, 'MPS by sector'!$B$3:$B$23, 0), MATCH($C$4, 'MPS by sector'!$C$2:$K$2, 0))</f>
        <v>0</v>
      </c>
      <c r="U14" s="336">
        <f>U49 * INDEX('MPS by sector'!$C$3:$K$23, MATCH(U$5, 'MPS by sector'!$B$3:$B$23, 0), MATCH($C$4, 'MPS by sector'!$C$2:$K$2, 0))</f>
        <v>0</v>
      </c>
      <c r="V14" s="336">
        <f>V49 * INDEX('MPS by sector'!$C$3:$K$23, MATCH(V$5, 'MPS by sector'!$B$3:$B$23, 0), MATCH($C$4, 'MPS by sector'!$C$2:$K$2, 0))</f>
        <v>0</v>
      </c>
      <c r="W14" s="336">
        <f>W49 * INDEX('MPS by sector'!$C$3:$K$23, MATCH(W$5, 'MPS by sector'!$B$3:$B$23, 0), MATCH($C$4, 'MPS by sector'!$C$2:$K$2, 0))</f>
        <v>0</v>
      </c>
      <c r="X14" s="336">
        <f>X49 * INDEX('MPS by sector'!$C$3:$K$23, MATCH(X$5, 'MPS by sector'!$B$3:$B$23, 0), MATCH($C$4, 'MPS by sector'!$C$2:$K$2, 0))</f>
        <v>0</v>
      </c>
      <c r="Y14" s="336">
        <f>Y49 * INDEX('MPS by sector'!$C$3:$K$23, MATCH(Y$5, 'MPS by sector'!$B$3:$B$23, 0), MATCH($C$4, 'MPS by sector'!$C$2:$K$2, 0))</f>
        <v>0</v>
      </c>
      <c r="Z14" s="350">
        <f>Z49 * INDEX('MPS by sector'!$C$3:$K$23, MATCH(Z$5, 'MPS by sector'!$B$3:$B$23, 0), MATCH($C$4, 'MPS by sector'!$C$2:$K$2, 0))</f>
        <v>0</v>
      </c>
    </row>
    <row r="15" spans="2:26" x14ac:dyDescent="0.25">
      <c r="B15" s="331" t="str">
        <f t="shared" si="0"/>
        <v>France</v>
      </c>
      <c r="C15" s="336" t="str">
        <f t="shared" si="0"/>
        <v>FRA</v>
      </c>
      <c r="D15" s="362">
        <f t="shared" si="1"/>
        <v>2878.4499474253985</v>
      </c>
      <c r="E15" s="359">
        <f>E50 * INDEX('MPS by sector'!$C$3:$K$23, MATCH(E$5, 'MPS by sector'!$B$3:$B$23, 0), MATCH($C$4, 'MPS by sector'!$C$2:$K$2, 0))</f>
        <v>378.76861105303732</v>
      </c>
      <c r="F15" s="360">
        <f>F50 * INDEX('MPS by sector'!$C$3:$K$23, MATCH(F$5, 'MPS by sector'!$B$3:$B$23, 0), MATCH($C$4, 'MPS by sector'!$C$2:$K$2, 0))</f>
        <v>35.237443303699429</v>
      </c>
      <c r="G15" s="360">
        <f>G50 * INDEX('MPS by sector'!$C$3:$K$23, MATCH(G$5, 'MPS by sector'!$B$3:$B$23, 0), MATCH($C$4, 'MPS by sector'!$C$2:$K$2, 0))</f>
        <v>12.859270701853848</v>
      </c>
      <c r="H15" s="360">
        <f>H50 * INDEX('MPS by sector'!$C$3:$K$23, MATCH(H$5, 'MPS by sector'!$B$3:$B$23, 0), MATCH($C$4, 'MPS by sector'!$C$2:$K$2, 0))</f>
        <v>-8.7647726808904842</v>
      </c>
      <c r="I15" s="360">
        <f>I50 * INDEX('MPS by sector'!$C$3:$K$23, MATCH(I$5, 'MPS by sector'!$B$3:$B$23, 0), MATCH($C$4, 'MPS by sector'!$C$2:$K$2, 0))</f>
        <v>1002.1360160695789</v>
      </c>
      <c r="J15" s="360">
        <f>J50 * INDEX('MPS by sector'!$C$3:$K$23, MATCH(J$5, 'MPS by sector'!$B$3:$B$23, 0), MATCH($C$4, 'MPS by sector'!$C$2:$K$2, 0))</f>
        <v>-11.475393010972663</v>
      </c>
      <c r="K15" s="360">
        <f>K50 * INDEX('MPS by sector'!$C$3:$K$23, MATCH(K$5, 'MPS by sector'!$B$3:$B$23, 0), MATCH($C$4, 'MPS by sector'!$C$2:$K$2, 0))</f>
        <v>637.06560806246853</v>
      </c>
      <c r="L15" s="360">
        <f>L50 * INDEX('MPS by sector'!$C$3:$K$23, MATCH(L$5, 'MPS by sector'!$B$3:$B$23, 0), MATCH($C$4, 'MPS by sector'!$C$2:$K$2, 0))</f>
        <v>1.0401343247676713</v>
      </c>
      <c r="M15" s="360">
        <f>M50 * INDEX('MPS by sector'!$C$3:$K$23, MATCH(M$5, 'MPS by sector'!$B$3:$B$23, 0), MATCH($C$4, 'MPS by sector'!$C$2:$K$2, 0))</f>
        <v>-4.9176109399119907</v>
      </c>
      <c r="N15" s="360">
        <f>N50 * INDEX('MPS by sector'!$C$3:$K$23, MATCH(N$5, 'MPS by sector'!$B$3:$B$23, 0), MATCH($C$4, 'MPS by sector'!$C$2:$K$2, 0))</f>
        <v>293.06181329017249</v>
      </c>
      <c r="O15" s="360">
        <f>O50 * INDEX('MPS by sector'!$C$3:$K$23, MATCH(O$5, 'MPS by sector'!$B$3:$B$23, 0), MATCH($C$4, 'MPS by sector'!$C$2:$K$2, 0))</f>
        <v>68.136414590076896</v>
      </c>
      <c r="P15" s="360">
        <f>P50 * INDEX('MPS by sector'!$C$3:$K$23, MATCH(P$5, 'MPS by sector'!$B$3:$B$23, 0), MATCH($C$4, 'MPS by sector'!$C$2:$K$2, 0))</f>
        <v>475.30241266151882</v>
      </c>
      <c r="Q15" s="340">
        <f>Q50 * INDEX('MPS by sector'!$C$3:$K$23, MATCH(Q$5, 'MPS by sector'!$B$3:$B$23, 0), MATCH($C$4, 'MPS by sector'!$C$2:$K$2, 0))</f>
        <v>0</v>
      </c>
      <c r="R15" s="336">
        <f>R50 * INDEX('MPS by sector'!$C$3:$K$23, MATCH(R$5, 'MPS by sector'!$B$3:$B$23, 0), MATCH($C$4, 'MPS by sector'!$C$2:$K$2, 0))</f>
        <v>0</v>
      </c>
      <c r="S15" s="336">
        <f>S50 * INDEX('MPS by sector'!$C$3:$K$23, MATCH(S$5, 'MPS by sector'!$B$3:$B$23, 0), MATCH($C$4, 'MPS by sector'!$C$2:$K$2, 0))</f>
        <v>0</v>
      </c>
      <c r="T15" s="336">
        <f>T50 * INDEX('MPS by sector'!$C$3:$K$23, MATCH(T$5, 'MPS by sector'!$B$3:$B$23, 0), MATCH($C$4, 'MPS by sector'!$C$2:$K$2, 0))</f>
        <v>0</v>
      </c>
      <c r="U15" s="336">
        <f>U50 * INDEX('MPS by sector'!$C$3:$K$23, MATCH(U$5, 'MPS by sector'!$B$3:$B$23, 0), MATCH($C$4, 'MPS by sector'!$C$2:$K$2, 0))</f>
        <v>0</v>
      </c>
      <c r="V15" s="336">
        <f>V50 * INDEX('MPS by sector'!$C$3:$K$23, MATCH(V$5, 'MPS by sector'!$B$3:$B$23, 0), MATCH($C$4, 'MPS by sector'!$C$2:$K$2, 0))</f>
        <v>0</v>
      </c>
      <c r="W15" s="336">
        <f>W50 * INDEX('MPS by sector'!$C$3:$K$23, MATCH(W$5, 'MPS by sector'!$B$3:$B$23, 0), MATCH($C$4, 'MPS by sector'!$C$2:$K$2, 0))</f>
        <v>0</v>
      </c>
      <c r="X15" s="336">
        <f>X50 * INDEX('MPS by sector'!$C$3:$K$23, MATCH(X$5, 'MPS by sector'!$B$3:$B$23, 0), MATCH($C$4, 'MPS by sector'!$C$2:$K$2, 0))</f>
        <v>0</v>
      </c>
      <c r="Y15" s="336">
        <f>Y50 * INDEX('MPS by sector'!$C$3:$K$23, MATCH(Y$5, 'MPS by sector'!$B$3:$B$23, 0), MATCH($C$4, 'MPS by sector'!$C$2:$K$2, 0))</f>
        <v>0</v>
      </c>
      <c r="Z15" s="350">
        <f>Z50 * INDEX('MPS by sector'!$C$3:$K$23, MATCH(Z$5, 'MPS by sector'!$B$3:$B$23, 0), MATCH($C$4, 'MPS by sector'!$C$2:$K$2, 0))</f>
        <v>0</v>
      </c>
    </row>
    <row r="16" spans="2:26" x14ac:dyDescent="0.25">
      <c r="B16" s="331" t="str">
        <f t="shared" si="0"/>
        <v>Germany</v>
      </c>
      <c r="C16" s="336" t="str">
        <f t="shared" si="0"/>
        <v>DEU</v>
      </c>
      <c r="D16" s="362">
        <f t="shared" si="1"/>
        <v>1436.1842986318716</v>
      </c>
      <c r="E16" s="359">
        <f>E51 * INDEX('MPS by sector'!$C$3:$K$23, MATCH(E$5, 'MPS by sector'!$B$3:$B$23, 0), MATCH($C$4, 'MPS by sector'!$C$2:$K$2, 0))</f>
        <v>208.01506512882295</v>
      </c>
      <c r="F16" s="360">
        <f>F51 * INDEX('MPS by sector'!$C$3:$K$23, MATCH(F$5, 'MPS by sector'!$B$3:$B$23, 0), MATCH($C$4, 'MPS by sector'!$C$2:$K$2, 0))</f>
        <v>19.351970701621486</v>
      </c>
      <c r="G16" s="360">
        <f>G51 * INDEX('MPS by sector'!$C$3:$K$23, MATCH(G$5, 'MPS by sector'!$B$3:$B$23, 0), MATCH($C$4, 'MPS by sector'!$C$2:$K$2, 0))</f>
        <v>0</v>
      </c>
      <c r="H16" s="360">
        <f>H51 * INDEX('MPS by sector'!$C$3:$K$23, MATCH(H$5, 'MPS by sector'!$B$3:$B$23, 0), MATCH($C$4, 'MPS by sector'!$C$2:$K$2, 0))</f>
        <v>-10.624300037356118</v>
      </c>
      <c r="I16" s="360">
        <f>I51 * INDEX('MPS by sector'!$C$3:$K$23, MATCH(I$5, 'MPS by sector'!$B$3:$B$23, 0), MATCH($C$4, 'MPS by sector'!$C$2:$K$2, 0))</f>
        <v>506.12371348171303</v>
      </c>
      <c r="J16" s="360">
        <f>J51 * INDEX('MPS by sector'!$C$3:$K$23, MATCH(J$5, 'MPS by sector'!$B$3:$B$23, 0), MATCH($C$4, 'MPS by sector'!$C$2:$K$2, 0))</f>
        <v>-28.575776705248952</v>
      </c>
      <c r="K16" s="360">
        <f>K51 * INDEX('MPS by sector'!$C$3:$K$23, MATCH(K$5, 'MPS by sector'!$B$3:$B$23, 0), MATCH($C$4, 'MPS by sector'!$C$2:$K$2, 0))</f>
        <v>511.41918806566377</v>
      </c>
      <c r="L16" s="360">
        <f>L51 * INDEX('MPS by sector'!$C$3:$K$23, MATCH(L$5, 'MPS by sector'!$B$3:$B$23, 0), MATCH($C$4, 'MPS by sector'!$C$2:$K$2, 0))</f>
        <v>0.18660029213615995</v>
      </c>
      <c r="M16" s="360">
        <f>M51 * INDEX('MPS by sector'!$C$3:$K$23, MATCH(M$5, 'MPS by sector'!$B$3:$B$23, 0), MATCH($C$4, 'MPS by sector'!$C$2:$K$2, 0))</f>
        <v>-4.9768240467425597</v>
      </c>
      <c r="N16" s="360">
        <f>N51 * INDEX('MPS by sector'!$C$3:$K$23, MATCH(N$5, 'MPS by sector'!$B$3:$B$23, 0), MATCH($C$4, 'MPS by sector'!$C$2:$K$2, 0))</f>
        <v>187.42557867489836</v>
      </c>
      <c r="O16" s="360">
        <f>O51 * INDEX('MPS by sector'!$C$3:$K$23, MATCH(O$5, 'MPS by sector'!$B$3:$B$23, 0), MATCH($C$4, 'MPS by sector'!$C$2:$K$2, 0))</f>
        <v>47.8390830763636</v>
      </c>
      <c r="P16" s="360">
        <f>P51 * INDEX('MPS by sector'!$C$3:$K$23, MATCH(P$5, 'MPS by sector'!$B$3:$B$23, 0), MATCH($C$4, 'MPS by sector'!$C$2:$K$2, 0))</f>
        <v>0</v>
      </c>
      <c r="Q16" s="340">
        <f>Q51 * INDEX('MPS by sector'!$C$3:$K$23, MATCH(Q$5, 'MPS by sector'!$B$3:$B$23, 0), MATCH($C$4, 'MPS by sector'!$C$2:$K$2, 0))</f>
        <v>0</v>
      </c>
      <c r="R16" s="336">
        <f>R51 * INDEX('MPS by sector'!$C$3:$K$23, MATCH(R$5, 'MPS by sector'!$B$3:$B$23, 0), MATCH($C$4, 'MPS by sector'!$C$2:$K$2, 0))</f>
        <v>0</v>
      </c>
      <c r="S16" s="336">
        <f>S51 * INDEX('MPS by sector'!$C$3:$K$23, MATCH(S$5, 'MPS by sector'!$B$3:$B$23, 0), MATCH($C$4, 'MPS by sector'!$C$2:$K$2, 0))</f>
        <v>0</v>
      </c>
      <c r="T16" s="336">
        <f>T51 * INDEX('MPS by sector'!$C$3:$K$23, MATCH(T$5, 'MPS by sector'!$B$3:$B$23, 0), MATCH($C$4, 'MPS by sector'!$C$2:$K$2, 0))</f>
        <v>0</v>
      </c>
      <c r="U16" s="336">
        <f>U51 * INDEX('MPS by sector'!$C$3:$K$23, MATCH(U$5, 'MPS by sector'!$B$3:$B$23, 0), MATCH($C$4, 'MPS by sector'!$C$2:$K$2, 0))</f>
        <v>0</v>
      </c>
      <c r="V16" s="336">
        <f>V51 * INDEX('MPS by sector'!$C$3:$K$23, MATCH(V$5, 'MPS by sector'!$B$3:$B$23, 0), MATCH($C$4, 'MPS by sector'!$C$2:$K$2, 0))</f>
        <v>0</v>
      </c>
      <c r="W16" s="336">
        <f>W51 * INDEX('MPS by sector'!$C$3:$K$23, MATCH(W$5, 'MPS by sector'!$B$3:$B$23, 0), MATCH($C$4, 'MPS by sector'!$C$2:$K$2, 0))</f>
        <v>0</v>
      </c>
      <c r="X16" s="336">
        <f>X51 * INDEX('MPS by sector'!$C$3:$K$23, MATCH(X$5, 'MPS by sector'!$B$3:$B$23, 0), MATCH($C$4, 'MPS by sector'!$C$2:$K$2, 0))</f>
        <v>0</v>
      </c>
      <c r="Y16" s="336">
        <f>Y51 * INDEX('MPS by sector'!$C$3:$K$23, MATCH(Y$5, 'MPS by sector'!$B$3:$B$23, 0), MATCH($C$4, 'MPS by sector'!$C$2:$K$2, 0))</f>
        <v>0</v>
      </c>
      <c r="Z16" s="350">
        <f>Z51 * INDEX('MPS by sector'!$C$3:$K$23, MATCH(Z$5, 'MPS by sector'!$B$3:$B$23, 0), MATCH($C$4, 'MPS by sector'!$C$2:$K$2, 0))</f>
        <v>0</v>
      </c>
    </row>
    <row r="17" spans="2:26" x14ac:dyDescent="0.25">
      <c r="B17" s="331" t="str">
        <f t="shared" si="0"/>
        <v>Greece</v>
      </c>
      <c r="C17" s="336" t="str">
        <f t="shared" si="0"/>
        <v>GRC</v>
      </c>
      <c r="D17" s="362">
        <f t="shared" si="1"/>
        <v>416.06509915235193</v>
      </c>
      <c r="E17" s="359">
        <f>E52 * INDEX('MPS by sector'!$C$3:$K$23, MATCH(E$5, 'MPS by sector'!$B$3:$B$23, 0), MATCH($C$4, 'MPS by sector'!$C$2:$K$2, 0))</f>
        <v>16.053424700679617</v>
      </c>
      <c r="F17" s="360">
        <f>F52 * INDEX('MPS by sector'!$C$3:$K$23, MATCH(F$5, 'MPS by sector'!$B$3:$B$23, 0), MATCH($C$4, 'MPS by sector'!$C$2:$K$2, 0))</f>
        <v>1.493475505131538</v>
      </c>
      <c r="G17" s="360">
        <f>G52 * INDEX('MPS by sector'!$C$3:$K$23, MATCH(G$5, 'MPS by sector'!$B$3:$B$23, 0), MATCH($C$4, 'MPS by sector'!$C$2:$K$2, 0))</f>
        <v>46.293374526673851</v>
      </c>
      <c r="H17" s="360">
        <f>H52 * INDEX('MPS by sector'!$C$3:$K$23, MATCH(H$5, 'MPS by sector'!$B$3:$B$23, 0), MATCH($C$4, 'MPS by sector'!$C$2:$K$2, 0))</f>
        <v>-0.94135621615004428</v>
      </c>
      <c r="I17" s="360">
        <f>I52 * INDEX('MPS by sector'!$C$3:$K$23, MATCH(I$5, 'MPS by sector'!$B$3:$B$23, 0), MATCH($C$4, 'MPS by sector'!$C$2:$K$2, 0))</f>
        <v>32.420836812561653</v>
      </c>
      <c r="J17" s="360">
        <f>J52 * INDEX('MPS by sector'!$C$3:$K$23, MATCH(J$5, 'MPS by sector'!$B$3:$B$23, 0), MATCH($C$4, 'MPS by sector'!$C$2:$K$2, 0))</f>
        <v>-0.85804942626665437</v>
      </c>
      <c r="K17" s="360">
        <f>K52 * INDEX('MPS by sector'!$C$3:$K$23, MATCH(K$5, 'MPS by sector'!$B$3:$B$23, 0), MATCH($C$4, 'MPS by sector'!$C$2:$K$2, 0))</f>
        <v>41.014225892177301</v>
      </c>
      <c r="L17" s="360">
        <f>L52 * INDEX('MPS by sector'!$C$3:$K$23, MATCH(L$5, 'MPS by sector'!$B$3:$B$23, 0), MATCH($C$4, 'MPS by sector'!$C$2:$K$2, 0))</f>
        <v>0.73416689794135326</v>
      </c>
      <c r="M17" s="360">
        <f>M52 * INDEX('MPS by sector'!$C$3:$K$23, MATCH(M$5, 'MPS by sector'!$B$3:$B$23, 0), MATCH($C$4, 'MPS by sector'!$C$2:$K$2, 0))</f>
        <v>-0.36033138141113219</v>
      </c>
      <c r="N17" s="360">
        <f>N52 * INDEX('MPS by sector'!$C$3:$K$23, MATCH(N$5, 'MPS by sector'!$B$3:$B$23, 0), MATCH($C$4, 'MPS by sector'!$C$2:$K$2, 0))</f>
        <v>28.091384947004592</v>
      </c>
      <c r="O17" s="360">
        <f>O52 * INDEX('MPS by sector'!$C$3:$K$23, MATCH(O$5, 'MPS by sector'!$B$3:$B$23, 0), MATCH($C$4, 'MPS by sector'!$C$2:$K$2, 0))</f>
        <v>2.1179331588348442</v>
      </c>
      <c r="P17" s="360">
        <f>P52 * INDEX('MPS by sector'!$C$3:$K$23, MATCH(P$5, 'MPS by sector'!$B$3:$B$23, 0), MATCH($C$4, 'MPS by sector'!$C$2:$K$2, 0))</f>
        <v>250.00601373517503</v>
      </c>
      <c r="Q17" s="340">
        <f>Q52 * INDEX('MPS by sector'!$C$3:$K$23, MATCH(Q$5, 'MPS by sector'!$B$3:$B$23, 0), MATCH($C$4, 'MPS by sector'!$C$2:$K$2, 0))</f>
        <v>0</v>
      </c>
      <c r="R17" s="336">
        <f>R52 * INDEX('MPS by sector'!$C$3:$K$23, MATCH(R$5, 'MPS by sector'!$B$3:$B$23, 0), MATCH($C$4, 'MPS by sector'!$C$2:$K$2, 0))</f>
        <v>0</v>
      </c>
      <c r="S17" s="336">
        <f>S52 * INDEX('MPS by sector'!$C$3:$K$23, MATCH(S$5, 'MPS by sector'!$B$3:$B$23, 0), MATCH($C$4, 'MPS by sector'!$C$2:$K$2, 0))</f>
        <v>0</v>
      </c>
      <c r="T17" s="336">
        <f>T52 * INDEX('MPS by sector'!$C$3:$K$23, MATCH(T$5, 'MPS by sector'!$B$3:$B$23, 0), MATCH($C$4, 'MPS by sector'!$C$2:$K$2, 0))</f>
        <v>0</v>
      </c>
      <c r="U17" s="336">
        <f>U52 * INDEX('MPS by sector'!$C$3:$K$23, MATCH(U$5, 'MPS by sector'!$B$3:$B$23, 0), MATCH($C$4, 'MPS by sector'!$C$2:$K$2, 0))</f>
        <v>0</v>
      </c>
      <c r="V17" s="336">
        <f>V52 * INDEX('MPS by sector'!$C$3:$K$23, MATCH(V$5, 'MPS by sector'!$B$3:$B$23, 0), MATCH($C$4, 'MPS by sector'!$C$2:$K$2, 0))</f>
        <v>0</v>
      </c>
      <c r="W17" s="336">
        <f>W52 * INDEX('MPS by sector'!$C$3:$K$23, MATCH(W$5, 'MPS by sector'!$B$3:$B$23, 0), MATCH($C$4, 'MPS by sector'!$C$2:$K$2, 0))</f>
        <v>0</v>
      </c>
      <c r="X17" s="336">
        <f>X52 * INDEX('MPS by sector'!$C$3:$K$23, MATCH(X$5, 'MPS by sector'!$B$3:$B$23, 0), MATCH($C$4, 'MPS by sector'!$C$2:$K$2, 0))</f>
        <v>0</v>
      </c>
      <c r="Y17" s="336">
        <f>Y52 * INDEX('MPS by sector'!$C$3:$K$23, MATCH(Y$5, 'MPS by sector'!$B$3:$B$23, 0), MATCH($C$4, 'MPS by sector'!$C$2:$K$2, 0))</f>
        <v>0</v>
      </c>
      <c r="Z17" s="350">
        <f>Z52 * INDEX('MPS by sector'!$C$3:$K$23, MATCH(Z$5, 'MPS by sector'!$B$3:$B$23, 0), MATCH($C$4, 'MPS by sector'!$C$2:$K$2, 0))</f>
        <v>0</v>
      </c>
    </row>
    <row r="18" spans="2:26" x14ac:dyDescent="0.25">
      <c r="B18" s="331" t="str">
        <f t="shared" si="0"/>
        <v>Hungary</v>
      </c>
      <c r="C18" s="336" t="str">
        <f t="shared" si="0"/>
        <v>HUN</v>
      </c>
      <c r="D18" s="362">
        <f t="shared" si="1"/>
        <v>433.25784549771367</v>
      </c>
      <c r="E18" s="359">
        <f>E53 * INDEX('MPS by sector'!$C$3:$K$23, MATCH(E$5, 'MPS by sector'!$B$3:$B$23, 0), MATCH($C$4, 'MPS by sector'!$C$2:$K$2, 0))</f>
        <v>52.563327656722258</v>
      </c>
      <c r="F18" s="360">
        <f>F53 * INDEX('MPS by sector'!$C$3:$K$23, MATCH(F$5, 'MPS by sector'!$B$3:$B$23, 0), MATCH($C$4, 'MPS by sector'!$C$2:$K$2, 0))</f>
        <v>4.8900495556063159</v>
      </c>
      <c r="G18" s="360">
        <f>G53 * INDEX('MPS by sector'!$C$3:$K$23, MATCH(G$5, 'MPS by sector'!$B$3:$B$23, 0), MATCH($C$4, 'MPS by sector'!$C$2:$K$2, 0))</f>
        <v>2.8180954942360565</v>
      </c>
      <c r="H18" s="360">
        <f>H53 * INDEX('MPS by sector'!$C$3:$K$23, MATCH(H$5, 'MPS by sector'!$B$3:$B$23, 0), MATCH($C$4, 'MPS by sector'!$C$2:$K$2, 0))</f>
        <v>-0.57447465678700971</v>
      </c>
      <c r="I18" s="360">
        <f>I53 * INDEX('MPS by sector'!$C$3:$K$23, MATCH(I$5, 'MPS by sector'!$B$3:$B$23, 0), MATCH($C$4, 'MPS by sector'!$C$2:$K$2, 0))</f>
        <v>38.060585585923697</v>
      </c>
      <c r="J18" s="360">
        <f>J53 * INDEX('MPS by sector'!$C$3:$K$23, MATCH(J$5, 'MPS by sector'!$B$3:$B$23, 0), MATCH($C$4, 'MPS by sector'!$C$2:$K$2, 0))</f>
        <v>-2.7967652339862119</v>
      </c>
      <c r="K18" s="360">
        <f>K53 * INDEX('MPS by sector'!$C$3:$K$23, MATCH(K$5, 'MPS by sector'!$B$3:$B$23, 0), MATCH($C$4, 'MPS by sector'!$C$2:$K$2, 0))</f>
        <v>189.78687380372861</v>
      </c>
      <c r="L18" s="360">
        <f>L53 * INDEX('MPS by sector'!$C$3:$K$23, MATCH(L$5, 'MPS by sector'!$B$3:$B$23, 0), MATCH($C$4, 'MPS by sector'!$C$2:$K$2, 0))</f>
        <v>8.5430866484056386E-2</v>
      </c>
      <c r="M18" s="360">
        <f>M53 * INDEX('MPS by sector'!$C$3:$K$23, MATCH(M$5, 'MPS by sector'!$B$3:$B$23, 0), MATCH($C$4, 'MPS by sector'!$C$2:$K$2, 0))</f>
        <v>-0.80163188422175269</v>
      </c>
      <c r="N18" s="360">
        <f>N53 * INDEX('MPS by sector'!$C$3:$K$23, MATCH(N$5, 'MPS by sector'!$B$3:$B$23, 0), MATCH($C$4, 'MPS by sector'!$C$2:$K$2, 0))</f>
        <v>8.17539211805604</v>
      </c>
      <c r="O18" s="360">
        <f>O53 * INDEX('MPS by sector'!$C$3:$K$23, MATCH(O$5, 'MPS by sector'!$B$3:$B$23, 0), MATCH($C$4, 'MPS by sector'!$C$2:$K$2, 0))</f>
        <v>3.3612552411465426</v>
      </c>
      <c r="P18" s="360">
        <f>P53 * INDEX('MPS by sector'!$C$3:$K$23, MATCH(P$5, 'MPS by sector'!$B$3:$B$23, 0), MATCH($C$4, 'MPS by sector'!$C$2:$K$2, 0))</f>
        <v>137.68970695080512</v>
      </c>
      <c r="Q18" s="340">
        <f>Q53 * INDEX('MPS by sector'!$C$3:$K$23, MATCH(Q$5, 'MPS by sector'!$B$3:$B$23, 0), MATCH($C$4, 'MPS by sector'!$C$2:$K$2, 0))</f>
        <v>0</v>
      </c>
      <c r="R18" s="336">
        <f>R53 * INDEX('MPS by sector'!$C$3:$K$23, MATCH(R$5, 'MPS by sector'!$B$3:$B$23, 0), MATCH($C$4, 'MPS by sector'!$C$2:$K$2, 0))</f>
        <v>0</v>
      </c>
      <c r="S18" s="336">
        <f>S53 * INDEX('MPS by sector'!$C$3:$K$23, MATCH(S$5, 'MPS by sector'!$B$3:$B$23, 0), MATCH($C$4, 'MPS by sector'!$C$2:$K$2, 0))</f>
        <v>0</v>
      </c>
      <c r="T18" s="336">
        <f>T53 * INDEX('MPS by sector'!$C$3:$K$23, MATCH(T$5, 'MPS by sector'!$B$3:$B$23, 0), MATCH($C$4, 'MPS by sector'!$C$2:$K$2, 0))</f>
        <v>0</v>
      </c>
      <c r="U18" s="336">
        <f>U53 * INDEX('MPS by sector'!$C$3:$K$23, MATCH(U$5, 'MPS by sector'!$B$3:$B$23, 0), MATCH($C$4, 'MPS by sector'!$C$2:$K$2, 0))</f>
        <v>0</v>
      </c>
      <c r="V18" s="336">
        <f>V53 * INDEX('MPS by sector'!$C$3:$K$23, MATCH(V$5, 'MPS by sector'!$B$3:$B$23, 0), MATCH($C$4, 'MPS by sector'!$C$2:$K$2, 0))</f>
        <v>0</v>
      </c>
      <c r="W18" s="336">
        <f>W53 * INDEX('MPS by sector'!$C$3:$K$23, MATCH(W$5, 'MPS by sector'!$B$3:$B$23, 0), MATCH($C$4, 'MPS by sector'!$C$2:$K$2, 0))</f>
        <v>0</v>
      </c>
      <c r="X18" s="336">
        <f>X53 * INDEX('MPS by sector'!$C$3:$K$23, MATCH(X$5, 'MPS by sector'!$B$3:$B$23, 0), MATCH($C$4, 'MPS by sector'!$C$2:$K$2, 0))</f>
        <v>0</v>
      </c>
      <c r="Y18" s="336">
        <f>Y53 * INDEX('MPS by sector'!$C$3:$K$23, MATCH(Y$5, 'MPS by sector'!$B$3:$B$23, 0), MATCH($C$4, 'MPS by sector'!$C$2:$K$2, 0))</f>
        <v>0</v>
      </c>
      <c r="Z18" s="350">
        <f>Z53 * INDEX('MPS by sector'!$C$3:$K$23, MATCH(Z$5, 'MPS by sector'!$B$3:$B$23, 0), MATCH($C$4, 'MPS by sector'!$C$2:$K$2, 0))</f>
        <v>0</v>
      </c>
    </row>
    <row r="19" spans="2:26" x14ac:dyDescent="0.25">
      <c r="B19" s="331" t="str">
        <f t="shared" si="0"/>
        <v>Ireland</v>
      </c>
      <c r="C19" s="336" t="str">
        <f t="shared" si="0"/>
        <v>IRL</v>
      </c>
      <c r="D19" s="362">
        <f t="shared" si="1"/>
        <v>389.21856029553538</v>
      </c>
      <c r="E19" s="359">
        <f>E54 * INDEX('MPS by sector'!$C$3:$K$23, MATCH(E$5, 'MPS by sector'!$B$3:$B$23, 0), MATCH($C$4, 'MPS by sector'!$C$2:$K$2, 0))</f>
        <v>5.9707832830006931</v>
      </c>
      <c r="F19" s="360">
        <f>F54 * INDEX('MPS by sector'!$C$3:$K$23, MATCH(F$5, 'MPS by sector'!$B$3:$B$23, 0), MATCH($C$4, 'MPS by sector'!$C$2:$K$2, 0))</f>
        <v>0.55547141783602694</v>
      </c>
      <c r="G19" s="360">
        <f>G54 * INDEX('MPS by sector'!$C$3:$K$23, MATCH(G$5, 'MPS by sector'!$B$3:$B$23, 0), MATCH($C$4, 'MPS by sector'!$C$2:$K$2, 0))</f>
        <v>0</v>
      </c>
      <c r="H19" s="360">
        <f>H54 * INDEX('MPS by sector'!$C$3:$K$23, MATCH(H$5, 'MPS by sector'!$B$3:$B$23, 0), MATCH($C$4, 'MPS by sector'!$C$2:$K$2, 0))</f>
        <v>-2.4206904662018847</v>
      </c>
      <c r="I19" s="360">
        <f>I54 * INDEX('MPS by sector'!$C$3:$K$23, MATCH(I$5, 'MPS by sector'!$B$3:$B$23, 0), MATCH($C$4, 'MPS by sector'!$C$2:$K$2, 0))</f>
        <v>301.89636932881194</v>
      </c>
      <c r="J19" s="360">
        <f>J54 * INDEX('MPS by sector'!$C$3:$K$23, MATCH(J$5, 'MPS by sector'!$B$3:$B$23, 0), MATCH($C$4, 'MPS by sector'!$C$2:$K$2, 0))</f>
        <v>-1.8232152963576824</v>
      </c>
      <c r="K19" s="360">
        <f>K54 * INDEX('MPS by sector'!$C$3:$K$23, MATCH(K$5, 'MPS by sector'!$B$3:$B$23, 0), MATCH($C$4, 'MPS by sector'!$C$2:$K$2, 0))</f>
        <v>32.134599868575762</v>
      </c>
      <c r="L19" s="360">
        <f>L54 * INDEX('MPS by sector'!$C$3:$K$23, MATCH(L$5, 'MPS by sector'!$B$3:$B$23, 0), MATCH($C$4, 'MPS by sector'!$C$2:$K$2, 0))</f>
        <v>0.40627615002391926</v>
      </c>
      <c r="M19" s="360">
        <f>M54 * INDEX('MPS by sector'!$C$3:$K$23, MATCH(M$5, 'MPS by sector'!$B$3:$B$23, 0), MATCH($C$4, 'MPS by sector'!$C$2:$K$2, 0))</f>
        <v>-0.29285015388066626</v>
      </c>
      <c r="N19" s="360">
        <f>N54 * INDEX('MPS by sector'!$C$3:$K$23, MATCH(N$5, 'MPS by sector'!$B$3:$B$23, 0), MATCH($C$4, 'MPS by sector'!$C$2:$K$2, 0))</f>
        <v>13.507577266547289</v>
      </c>
      <c r="O19" s="360">
        <f>O54 * INDEX('MPS by sector'!$C$3:$K$23, MATCH(O$5, 'MPS by sector'!$B$3:$B$23, 0), MATCH($C$4, 'MPS by sector'!$C$2:$K$2, 0))</f>
        <v>1.7066122639337873</v>
      </c>
      <c r="P19" s="360">
        <f>P54 * INDEX('MPS by sector'!$C$3:$K$23, MATCH(P$5, 'MPS by sector'!$B$3:$B$23, 0), MATCH($C$4, 'MPS by sector'!$C$2:$K$2, 0))</f>
        <v>37.577626633246219</v>
      </c>
      <c r="Q19" s="340">
        <f>Q54 * INDEX('MPS by sector'!$C$3:$K$23, MATCH(Q$5, 'MPS by sector'!$B$3:$B$23, 0), MATCH($C$4, 'MPS by sector'!$C$2:$K$2, 0))</f>
        <v>0</v>
      </c>
      <c r="R19" s="336">
        <f>R54 * INDEX('MPS by sector'!$C$3:$K$23, MATCH(R$5, 'MPS by sector'!$B$3:$B$23, 0), MATCH($C$4, 'MPS by sector'!$C$2:$K$2, 0))</f>
        <v>0</v>
      </c>
      <c r="S19" s="336">
        <f>S54 * INDEX('MPS by sector'!$C$3:$K$23, MATCH(S$5, 'MPS by sector'!$B$3:$B$23, 0), MATCH($C$4, 'MPS by sector'!$C$2:$K$2, 0))</f>
        <v>0</v>
      </c>
      <c r="T19" s="336">
        <f>T54 * INDEX('MPS by sector'!$C$3:$K$23, MATCH(T$5, 'MPS by sector'!$B$3:$B$23, 0), MATCH($C$4, 'MPS by sector'!$C$2:$K$2, 0))</f>
        <v>0</v>
      </c>
      <c r="U19" s="336">
        <f>U54 * INDEX('MPS by sector'!$C$3:$K$23, MATCH(U$5, 'MPS by sector'!$B$3:$B$23, 0), MATCH($C$4, 'MPS by sector'!$C$2:$K$2, 0))</f>
        <v>0</v>
      </c>
      <c r="V19" s="336">
        <f>V54 * INDEX('MPS by sector'!$C$3:$K$23, MATCH(V$5, 'MPS by sector'!$B$3:$B$23, 0), MATCH($C$4, 'MPS by sector'!$C$2:$K$2, 0))</f>
        <v>0</v>
      </c>
      <c r="W19" s="336">
        <f>W54 * INDEX('MPS by sector'!$C$3:$K$23, MATCH(W$5, 'MPS by sector'!$B$3:$B$23, 0), MATCH($C$4, 'MPS by sector'!$C$2:$K$2, 0))</f>
        <v>0</v>
      </c>
      <c r="X19" s="336">
        <f>X54 * INDEX('MPS by sector'!$C$3:$K$23, MATCH(X$5, 'MPS by sector'!$B$3:$B$23, 0), MATCH($C$4, 'MPS by sector'!$C$2:$K$2, 0))</f>
        <v>0</v>
      </c>
      <c r="Y19" s="336">
        <f>Y54 * INDEX('MPS by sector'!$C$3:$K$23, MATCH(Y$5, 'MPS by sector'!$B$3:$B$23, 0), MATCH($C$4, 'MPS by sector'!$C$2:$K$2, 0))</f>
        <v>0</v>
      </c>
      <c r="Z19" s="350">
        <f>Z54 * INDEX('MPS by sector'!$C$3:$K$23, MATCH(Z$5, 'MPS by sector'!$B$3:$B$23, 0), MATCH($C$4, 'MPS by sector'!$C$2:$K$2, 0))</f>
        <v>0</v>
      </c>
    </row>
    <row r="20" spans="2:26" x14ac:dyDescent="0.25">
      <c r="B20" s="331" t="str">
        <f t="shared" si="0"/>
        <v>Italy</v>
      </c>
      <c r="C20" s="336" t="str">
        <f t="shared" si="0"/>
        <v>ITA</v>
      </c>
      <c r="D20" s="362">
        <f t="shared" si="1"/>
        <v>1875.9232300408294</v>
      </c>
      <c r="E20" s="359">
        <f>E55 * INDEX('MPS by sector'!$C$3:$K$23, MATCH(E$5, 'MPS by sector'!$B$3:$B$23, 0), MATCH($C$4, 'MPS by sector'!$C$2:$K$2, 0))</f>
        <v>113.2073282185879</v>
      </c>
      <c r="F20" s="360">
        <f>F55 * INDEX('MPS by sector'!$C$3:$K$23, MATCH(F$5, 'MPS by sector'!$B$3:$B$23, 0), MATCH($C$4, 'MPS by sector'!$C$2:$K$2, 0))</f>
        <v>10.53185689958665</v>
      </c>
      <c r="G20" s="360">
        <f>G55 * INDEX('MPS by sector'!$C$3:$K$23, MATCH(G$5, 'MPS by sector'!$B$3:$B$23, 0), MATCH($C$4, 'MPS by sector'!$C$2:$K$2, 0))</f>
        <v>154.14161548958344</v>
      </c>
      <c r="H20" s="360">
        <f>H55 * INDEX('MPS by sector'!$C$3:$K$23, MATCH(H$5, 'MPS by sector'!$B$3:$B$23, 0), MATCH($C$4, 'MPS by sector'!$C$2:$K$2, 0))</f>
        <v>-4.6530943665296736</v>
      </c>
      <c r="I20" s="360">
        <f>I55 * INDEX('MPS by sector'!$C$3:$K$23, MATCH(I$5, 'MPS by sector'!$B$3:$B$23, 0), MATCH($C$4, 'MPS by sector'!$C$2:$K$2, 0))</f>
        <v>383.17616107118431</v>
      </c>
      <c r="J20" s="360">
        <f>J55 * INDEX('MPS by sector'!$C$3:$K$23, MATCH(J$5, 'MPS by sector'!$B$3:$B$23, 0), MATCH($C$4, 'MPS by sector'!$C$2:$K$2, 0))</f>
        <v>-12.103918607367412</v>
      </c>
      <c r="K20" s="360">
        <f>K55 * INDEX('MPS by sector'!$C$3:$K$23, MATCH(K$5, 'MPS by sector'!$B$3:$B$23, 0), MATCH($C$4, 'MPS by sector'!$C$2:$K$2, 0))</f>
        <v>480.5509101078332</v>
      </c>
      <c r="L20" s="360">
        <f>L55 * INDEX('MPS by sector'!$C$3:$K$23, MATCH(L$5, 'MPS by sector'!$B$3:$B$23, 0), MATCH($C$4, 'MPS by sector'!$C$2:$K$2, 0))</f>
        <v>0.20016250366925067</v>
      </c>
      <c r="M20" s="360">
        <f>M55 * INDEX('MPS by sector'!$C$3:$K$23, MATCH(M$5, 'MPS by sector'!$B$3:$B$23, 0), MATCH($C$4, 'MPS by sector'!$C$2:$K$2, 0))</f>
        <v>-5.6310912948535368</v>
      </c>
      <c r="N20" s="360">
        <f>N55 * INDEX('MPS by sector'!$C$3:$K$23, MATCH(N$5, 'MPS by sector'!$B$3:$B$23, 0), MATCH($C$4, 'MPS by sector'!$C$2:$K$2, 0))</f>
        <v>64.175838369824902</v>
      </c>
      <c r="O20" s="360">
        <f>O55 * INDEX('MPS by sector'!$C$3:$K$23, MATCH(O$5, 'MPS by sector'!$B$3:$B$23, 0), MATCH($C$4, 'MPS by sector'!$C$2:$K$2, 0))</f>
        <v>62.629394297207</v>
      </c>
      <c r="P20" s="360">
        <f>P55 * INDEX('MPS by sector'!$C$3:$K$23, MATCH(P$5, 'MPS by sector'!$B$3:$B$23, 0), MATCH($C$4, 'MPS by sector'!$C$2:$K$2, 0))</f>
        <v>629.69806735210341</v>
      </c>
      <c r="Q20" s="340">
        <f>Q55 * INDEX('MPS by sector'!$C$3:$K$23, MATCH(Q$5, 'MPS by sector'!$B$3:$B$23, 0), MATCH($C$4, 'MPS by sector'!$C$2:$K$2, 0))</f>
        <v>0</v>
      </c>
      <c r="R20" s="336">
        <f>R55 * INDEX('MPS by sector'!$C$3:$K$23, MATCH(R$5, 'MPS by sector'!$B$3:$B$23, 0), MATCH($C$4, 'MPS by sector'!$C$2:$K$2, 0))</f>
        <v>0</v>
      </c>
      <c r="S20" s="336">
        <f>S55 * INDEX('MPS by sector'!$C$3:$K$23, MATCH(S$5, 'MPS by sector'!$B$3:$B$23, 0), MATCH($C$4, 'MPS by sector'!$C$2:$K$2, 0))</f>
        <v>0</v>
      </c>
      <c r="T20" s="336">
        <f>T55 * INDEX('MPS by sector'!$C$3:$K$23, MATCH(T$5, 'MPS by sector'!$B$3:$B$23, 0), MATCH($C$4, 'MPS by sector'!$C$2:$K$2, 0))</f>
        <v>0</v>
      </c>
      <c r="U20" s="336">
        <f>U55 * INDEX('MPS by sector'!$C$3:$K$23, MATCH(U$5, 'MPS by sector'!$B$3:$B$23, 0), MATCH($C$4, 'MPS by sector'!$C$2:$K$2, 0))</f>
        <v>0</v>
      </c>
      <c r="V20" s="336">
        <f>V55 * INDEX('MPS by sector'!$C$3:$K$23, MATCH(V$5, 'MPS by sector'!$B$3:$B$23, 0), MATCH($C$4, 'MPS by sector'!$C$2:$K$2, 0))</f>
        <v>0</v>
      </c>
      <c r="W20" s="336">
        <f>W55 * INDEX('MPS by sector'!$C$3:$K$23, MATCH(W$5, 'MPS by sector'!$B$3:$B$23, 0), MATCH($C$4, 'MPS by sector'!$C$2:$K$2, 0))</f>
        <v>0</v>
      </c>
      <c r="X20" s="336">
        <f>X55 * INDEX('MPS by sector'!$C$3:$K$23, MATCH(X$5, 'MPS by sector'!$B$3:$B$23, 0), MATCH($C$4, 'MPS by sector'!$C$2:$K$2, 0))</f>
        <v>0</v>
      </c>
      <c r="Y20" s="336">
        <f>Y55 * INDEX('MPS by sector'!$C$3:$K$23, MATCH(Y$5, 'MPS by sector'!$B$3:$B$23, 0), MATCH($C$4, 'MPS by sector'!$C$2:$K$2, 0))</f>
        <v>0</v>
      </c>
      <c r="Z20" s="350">
        <f>Z55 * INDEX('MPS by sector'!$C$3:$K$23, MATCH(Z$5, 'MPS by sector'!$B$3:$B$23, 0), MATCH($C$4, 'MPS by sector'!$C$2:$K$2, 0))</f>
        <v>0</v>
      </c>
    </row>
    <row r="21" spans="2:26" x14ac:dyDescent="0.25">
      <c r="B21" s="331" t="str">
        <f t="shared" si="0"/>
        <v>Latvia</v>
      </c>
      <c r="C21" s="336" t="str">
        <f t="shared" si="0"/>
        <v>LVA</v>
      </c>
      <c r="D21" s="362">
        <f t="shared" si="1"/>
        <v>52.786352168789307</v>
      </c>
      <c r="E21" s="359">
        <f>E56 * INDEX('MPS by sector'!$C$3:$K$23, MATCH(E$5, 'MPS by sector'!$B$3:$B$23, 0), MATCH($C$4, 'MPS by sector'!$C$2:$K$2, 0))</f>
        <v>16.057894805811276</v>
      </c>
      <c r="F21" s="360">
        <f>F56 * INDEX('MPS by sector'!$C$3:$K$23, MATCH(F$5, 'MPS by sector'!$B$3:$B$23, 0), MATCH($C$4, 'MPS by sector'!$C$2:$K$2, 0))</f>
        <v>1.4938913660860678</v>
      </c>
      <c r="G21" s="360">
        <f>G56 * INDEX('MPS by sector'!$C$3:$K$23, MATCH(G$5, 'MPS by sector'!$B$3:$B$23, 0), MATCH($C$4, 'MPS by sector'!$C$2:$K$2, 0))</f>
        <v>0</v>
      </c>
      <c r="H21" s="360">
        <f>H56 * INDEX('MPS by sector'!$C$3:$K$23, MATCH(H$5, 'MPS by sector'!$B$3:$B$23, 0), MATCH($C$4, 'MPS by sector'!$C$2:$K$2, 0))</f>
        <v>-0.26586702821813002</v>
      </c>
      <c r="I21" s="360">
        <f>I56 * INDEX('MPS by sector'!$C$3:$K$23, MATCH(I$5, 'MPS by sector'!$B$3:$B$23, 0), MATCH($C$4, 'MPS by sector'!$C$2:$K$2, 0))</f>
        <v>6.5248188363349211</v>
      </c>
      <c r="J21" s="360">
        <f>J56 * INDEX('MPS by sector'!$C$3:$K$23, MATCH(J$5, 'MPS by sector'!$B$3:$B$23, 0), MATCH($C$4, 'MPS by sector'!$C$2:$K$2, 0))</f>
        <v>-0.27463809804989375</v>
      </c>
      <c r="K21" s="360">
        <f>K56 * INDEX('MPS by sector'!$C$3:$K$23, MATCH(K$5, 'MPS by sector'!$B$3:$B$23, 0), MATCH($C$4, 'MPS by sector'!$C$2:$K$2, 0))</f>
        <v>9.1890005723571893</v>
      </c>
      <c r="L21" s="360">
        <f>L56 * INDEX('MPS by sector'!$C$3:$K$23, MATCH(L$5, 'MPS by sector'!$B$3:$B$23, 0), MATCH($C$4, 'MPS by sector'!$C$2:$K$2, 0))</f>
        <v>6.1601704243684852E-3</v>
      </c>
      <c r="M21" s="360">
        <f>M56 * INDEX('MPS by sector'!$C$3:$K$23, MATCH(M$5, 'MPS by sector'!$B$3:$B$23, 0), MATCH($C$4, 'MPS by sector'!$C$2:$K$2, 0))</f>
        <v>-0.17713822226747278</v>
      </c>
      <c r="N21" s="360">
        <f>N56 * INDEX('MPS by sector'!$C$3:$K$23, MATCH(N$5, 'MPS by sector'!$B$3:$B$23, 0), MATCH($C$4, 'MPS by sector'!$C$2:$K$2, 0))</f>
        <v>6.7866068888769018</v>
      </c>
      <c r="O21" s="360">
        <f>O56 * INDEX('MPS by sector'!$C$3:$K$23, MATCH(O$5, 'MPS by sector'!$B$3:$B$23, 0), MATCH($C$4, 'MPS by sector'!$C$2:$K$2, 0))</f>
        <v>0.27166883058435087</v>
      </c>
      <c r="P21" s="360">
        <f>P56 * INDEX('MPS by sector'!$C$3:$K$23, MATCH(P$5, 'MPS by sector'!$B$3:$B$23, 0), MATCH($C$4, 'MPS by sector'!$C$2:$K$2, 0))</f>
        <v>13.173954046849724</v>
      </c>
      <c r="Q21" s="340">
        <f>Q56 * INDEX('MPS by sector'!$C$3:$K$23, MATCH(Q$5, 'MPS by sector'!$B$3:$B$23, 0), MATCH($C$4, 'MPS by sector'!$C$2:$K$2, 0))</f>
        <v>0</v>
      </c>
      <c r="R21" s="336">
        <f>R56 * INDEX('MPS by sector'!$C$3:$K$23, MATCH(R$5, 'MPS by sector'!$B$3:$B$23, 0), MATCH($C$4, 'MPS by sector'!$C$2:$K$2, 0))</f>
        <v>0</v>
      </c>
      <c r="S21" s="336">
        <f>S56 * INDEX('MPS by sector'!$C$3:$K$23, MATCH(S$5, 'MPS by sector'!$B$3:$B$23, 0), MATCH($C$4, 'MPS by sector'!$C$2:$K$2, 0))</f>
        <v>0</v>
      </c>
      <c r="T21" s="336">
        <f>T56 * INDEX('MPS by sector'!$C$3:$K$23, MATCH(T$5, 'MPS by sector'!$B$3:$B$23, 0), MATCH($C$4, 'MPS by sector'!$C$2:$K$2, 0))</f>
        <v>0</v>
      </c>
      <c r="U21" s="336">
        <f>U56 * INDEX('MPS by sector'!$C$3:$K$23, MATCH(U$5, 'MPS by sector'!$B$3:$B$23, 0), MATCH($C$4, 'MPS by sector'!$C$2:$K$2, 0))</f>
        <v>0</v>
      </c>
      <c r="V21" s="336">
        <f>V56 * INDEX('MPS by sector'!$C$3:$K$23, MATCH(V$5, 'MPS by sector'!$B$3:$B$23, 0), MATCH($C$4, 'MPS by sector'!$C$2:$K$2, 0))</f>
        <v>0</v>
      </c>
      <c r="W21" s="336">
        <f>W56 * INDEX('MPS by sector'!$C$3:$K$23, MATCH(W$5, 'MPS by sector'!$B$3:$B$23, 0), MATCH($C$4, 'MPS by sector'!$C$2:$K$2, 0))</f>
        <v>0</v>
      </c>
      <c r="X21" s="336">
        <f>X56 * INDEX('MPS by sector'!$C$3:$K$23, MATCH(X$5, 'MPS by sector'!$B$3:$B$23, 0), MATCH($C$4, 'MPS by sector'!$C$2:$K$2, 0))</f>
        <v>0</v>
      </c>
      <c r="Y21" s="336">
        <f>Y56 * INDEX('MPS by sector'!$C$3:$K$23, MATCH(Y$5, 'MPS by sector'!$B$3:$B$23, 0), MATCH($C$4, 'MPS by sector'!$C$2:$K$2, 0))</f>
        <v>0</v>
      </c>
      <c r="Z21" s="350">
        <f>Z56 * INDEX('MPS by sector'!$C$3:$K$23, MATCH(Z$5, 'MPS by sector'!$B$3:$B$23, 0), MATCH($C$4, 'MPS by sector'!$C$2:$K$2, 0))</f>
        <v>0</v>
      </c>
    </row>
    <row r="22" spans="2:26" x14ac:dyDescent="0.25">
      <c r="B22" s="331" t="str">
        <f t="shared" si="0"/>
        <v>Lithuania</v>
      </c>
      <c r="C22" s="336" t="str">
        <f t="shared" si="0"/>
        <v>LTU</v>
      </c>
      <c r="D22" s="362">
        <f t="shared" si="1"/>
        <v>121.62099685112125</v>
      </c>
      <c r="E22" s="359">
        <f>E57 * INDEX('MPS by sector'!$C$3:$K$23, MATCH(E$5, 'MPS by sector'!$B$3:$B$23, 0), MATCH($C$4, 'MPS by sector'!$C$2:$K$2, 0))</f>
        <v>35.454319558523906</v>
      </c>
      <c r="F22" s="360">
        <f>F57 * INDEX('MPS by sector'!$C$3:$K$23, MATCH(F$5, 'MPS by sector'!$B$3:$B$23, 0), MATCH($C$4, 'MPS by sector'!$C$2:$K$2, 0))</f>
        <v>3.2983714564979913</v>
      </c>
      <c r="G22" s="360">
        <f>G57 * INDEX('MPS by sector'!$C$3:$K$23, MATCH(G$5, 'MPS by sector'!$B$3:$B$23, 0), MATCH($C$4, 'MPS by sector'!$C$2:$K$2, 0))</f>
        <v>0</v>
      </c>
      <c r="H22" s="360">
        <f>H57 * INDEX('MPS by sector'!$C$3:$K$23, MATCH(H$5, 'MPS by sector'!$B$3:$B$23, 0), MATCH($C$4, 'MPS by sector'!$C$2:$K$2, 0))</f>
        <v>-0.38967399244275303</v>
      </c>
      <c r="I22" s="360">
        <f>I57 * INDEX('MPS by sector'!$C$3:$K$23, MATCH(I$5, 'MPS by sector'!$B$3:$B$23, 0), MATCH($C$4, 'MPS by sector'!$C$2:$K$2, 0))</f>
        <v>19.530717581474129</v>
      </c>
      <c r="J22" s="360">
        <f>J57 * INDEX('MPS by sector'!$C$3:$K$23, MATCH(J$5, 'MPS by sector'!$B$3:$B$23, 0), MATCH($C$4, 'MPS by sector'!$C$2:$K$2, 0))</f>
        <v>-0.51845476686668412</v>
      </c>
      <c r="K22" s="360">
        <f>K57 * INDEX('MPS by sector'!$C$3:$K$23, MATCH(K$5, 'MPS by sector'!$B$3:$B$23, 0), MATCH($C$4, 'MPS by sector'!$C$2:$K$2, 0))</f>
        <v>27.096214360269496</v>
      </c>
      <c r="L22" s="360">
        <f>L57 * INDEX('MPS by sector'!$C$3:$K$23, MATCH(L$5, 'MPS by sector'!$B$3:$B$23, 0), MATCH($C$4, 'MPS by sector'!$C$2:$K$2, 0))</f>
        <v>1.0303837955330922E-2</v>
      </c>
      <c r="M22" s="360">
        <f>M57 * INDEX('MPS by sector'!$C$3:$K$23, MATCH(M$5, 'MPS by sector'!$B$3:$B$23, 0), MATCH($C$4, 'MPS by sector'!$C$2:$K$2, 0))</f>
        <v>-0.18686787945472436</v>
      </c>
      <c r="N22" s="360">
        <f>N57 * INDEX('MPS by sector'!$C$3:$K$23, MATCH(N$5, 'MPS by sector'!$B$3:$B$23, 0), MATCH($C$4, 'MPS by sector'!$C$2:$K$2, 0))</f>
        <v>4.6320623622884103</v>
      </c>
      <c r="O22" s="360">
        <f>O57 * INDEX('MPS by sector'!$C$3:$K$23, MATCH(O$5, 'MPS by sector'!$B$3:$B$23, 0), MATCH($C$4, 'MPS by sector'!$C$2:$K$2, 0))</f>
        <v>0.50860937004232498</v>
      </c>
      <c r="P22" s="360">
        <f>P57 * INDEX('MPS by sector'!$C$3:$K$23, MATCH(P$5, 'MPS by sector'!$B$3:$B$23, 0), MATCH($C$4, 'MPS by sector'!$C$2:$K$2, 0))</f>
        <v>32.185394962833833</v>
      </c>
      <c r="Q22" s="340">
        <f>Q57 * INDEX('MPS by sector'!$C$3:$K$23, MATCH(Q$5, 'MPS by sector'!$B$3:$B$23, 0), MATCH($C$4, 'MPS by sector'!$C$2:$K$2, 0))</f>
        <v>0</v>
      </c>
      <c r="R22" s="336">
        <f>R57 * INDEX('MPS by sector'!$C$3:$K$23, MATCH(R$5, 'MPS by sector'!$B$3:$B$23, 0), MATCH($C$4, 'MPS by sector'!$C$2:$K$2, 0))</f>
        <v>0</v>
      </c>
      <c r="S22" s="336">
        <f>S57 * INDEX('MPS by sector'!$C$3:$K$23, MATCH(S$5, 'MPS by sector'!$B$3:$B$23, 0), MATCH($C$4, 'MPS by sector'!$C$2:$K$2, 0))</f>
        <v>0</v>
      </c>
      <c r="T22" s="336">
        <f>T57 * INDEX('MPS by sector'!$C$3:$K$23, MATCH(T$5, 'MPS by sector'!$B$3:$B$23, 0), MATCH($C$4, 'MPS by sector'!$C$2:$K$2, 0))</f>
        <v>0</v>
      </c>
      <c r="U22" s="336">
        <f>U57 * INDEX('MPS by sector'!$C$3:$K$23, MATCH(U$5, 'MPS by sector'!$B$3:$B$23, 0), MATCH($C$4, 'MPS by sector'!$C$2:$K$2, 0))</f>
        <v>0</v>
      </c>
      <c r="V22" s="336">
        <f>V57 * INDEX('MPS by sector'!$C$3:$K$23, MATCH(V$5, 'MPS by sector'!$B$3:$B$23, 0), MATCH($C$4, 'MPS by sector'!$C$2:$K$2, 0))</f>
        <v>0</v>
      </c>
      <c r="W22" s="336">
        <f>W57 * INDEX('MPS by sector'!$C$3:$K$23, MATCH(W$5, 'MPS by sector'!$B$3:$B$23, 0), MATCH($C$4, 'MPS by sector'!$C$2:$K$2, 0))</f>
        <v>0</v>
      </c>
      <c r="X22" s="336">
        <f>X57 * INDEX('MPS by sector'!$C$3:$K$23, MATCH(X$5, 'MPS by sector'!$B$3:$B$23, 0), MATCH($C$4, 'MPS by sector'!$C$2:$K$2, 0))</f>
        <v>0</v>
      </c>
      <c r="Y22" s="336">
        <f>Y57 * INDEX('MPS by sector'!$C$3:$K$23, MATCH(Y$5, 'MPS by sector'!$B$3:$B$23, 0), MATCH($C$4, 'MPS by sector'!$C$2:$K$2, 0))</f>
        <v>0</v>
      </c>
      <c r="Z22" s="350">
        <f>Z57 * INDEX('MPS by sector'!$C$3:$K$23, MATCH(Z$5, 'MPS by sector'!$B$3:$B$23, 0), MATCH($C$4, 'MPS by sector'!$C$2:$K$2, 0))</f>
        <v>0</v>
      </c>
    </row>
    <row r="23" spans="2:26" x14ac:dyDescent="0.25">
      <c r="B23" s="331" t="str">
        <f t="shared" si="0"/>
        <v>Luxembourg</v>
      </c>
      <c r="C23" s="336" t="str">
        <f t="shared" si="0"/>
        <v>LUX</v>
      </c>
      <c r="D23" s="362">
        <f t="shared" si="1"/>
        <v>10.538377518754578</v>
      </c>
      <c r="E23" s="359">
        <f>E58 * INDEX('MPS by sector'!$C$3:$K$23, MATCH(E$5, 'MPS by sector'!$B$3:$B$23, 0), MATCH($C$4, 'MPS by sector'!$C$2:$K$2, 0))</f>
        <v>0.89912971791069274</v>
      </c>
      <c r="F23" s="360">
        <f>F58 * INDEX('MPS by sector'!$C$3:$K$23, MATCH(F$5, 'MPS by sector'!$B$3:$B$23, 0), MATCH($C$4, 'MPS by sector'!$C$2:$K$2, 0))</f>
        <v>8.364746056824876E-2</v>
      </c>
      <c r="G23" s="360">
        <f>G58 * INDEX('MPS by sector'!$C$3:$K$23, MATCH(G$5, 'MPS by sector'!$B$3:$B$23, 0), MATCH($C$4, 'MPS by sector'!$C$2:$K$2, 0))</f>
        <v>0</v>
      </c>
      <c r="H23" s="360">
        <f>H58 * INDEX('MPS by sector'!$C$3:$K$23, MATCH(H$5, 'MPS by sector'!$B$3:$B$23, 0), MATCH($C$4, 'MPS by sector'!$C$2:$K$2, 0))</f>
        <v>-0.12758016533109745</v>
      </c>
      <c r="I23" s="360">
        <f>I58 * INDEX('MPS by sector'!$C$3:$K$23, MATCH(I$5, 'MPS by sector'!$B$3:$B$23, 0), MATCH($C$4, 'MPS by sector'!$C$2:$K$2, 0))</f>
        <v>8.3296928164961788</v>
      </c>
      <c r="J23" s="360">
        <f>J58 * INDEX('MPS by sector'!$C$3:$K$23, MATCH(J$5, 'MPS by sector'!$B$3:$B$23, 0), MATCH($C$4, 'MPS by sector'!$C$2:$K$2, 0))</f>
        <v>-8.6595440423058515E-2</v>
      </c>
      <c r="K23" s="360">
        <f>K58 * INDEX('MPS by sector'!$C$3:$K$23, MATCH(K$5, 'MPS by sector'!$B$3:$B$23, 0), MATCH($C$4, 'MPS by sector'!$C$2:$K$2, 0))</f>
        <v>0.10760853869761662</v>
      </c>
      <c r="L23" s="360">
        <f>L58 * INDEX('MPS by sector'!$C$3:$K$23, MATCH(L$5, 'MPS by sector'!$B$3:$B$23, 0), MATCH($C$4, 'MPS by sector'!$C$2:$K$2, 0))</f>
        <v>1.094321692153284E-3</v>
      </c>
      <c r="M23" s="360">
        <f>M58 * INDEX('MPS by sector'!$C$3:$K$23, MATCH(M$5, 'MPS by sector'!$B$3:$B$23, 0), MATCH($C$4, 'MPS by sector'!$C$2:$K$2, 0))</f>
        <v>-2.1547223642153692E-2</v>
      </c>
      <c r="N23" s="360">
        <f>N58 * INDEX('MPS by sector'!$C$3:$K$23, MATCH(N$5, 'MPS by sector'!$B$3:$B$23, 0), MATCH($C$4, 'MPS by sector'!$C$2:$K$2, 0))</f>
        <v>0.39798646477601729</v>
      </c>
      <c r="O23" s="360">
        <f>O58 * INDEX('MPS by sector'!$C$3:$K$23, MATCH(O$5, 'MPS by sector'!$B$3:$B$23, 0), MATCH($C$4, 'MPS by sector'!$C$2:$K$2, 0))</f>
        <v>9.9258874637800004E-2</v>
      </c>
      <c r="P23" s="360">
        <f>P58 * INDEX('MPS by sector'!$C$3:$K$23, MATCH(P$5, 'MPS by sector'!$B$3:$B$23, 0), MATCH($C$4, 'MPS by sector'!$C$2:$K$2, 0))</f>
        <v>0.8556821533721789</v>
      </c>
      <c r="Q23" s="340">
        <f>Q58 * INDEX('MPS by sector'!$C$3:$K$23, MATCH(Q$5, 'MPS by sector'!$B$3:$B$23, 0), MATCH($C$4, 'MPS by sector'!$C$2:$K$2, 0))</f>
        <v>0</v>
      </c>
      <c r="R23" s="336">
        <f>R58 * INDEX('MPS by sector'!$C$3:$K$23, MATCH(R$5, 'MPS by sector'!$B$3:$B$23, 0), MATCH($C$4, 'MPS by sector'!$C$2:$K$2, 0))</f>
        <v>0</v>
      </c>
      <c r="S23" s="336">
        <f>S58 * INDEX('MPS by sector'!$C$3:$K$23, MATCH(S$5, 'MPS by sector'!$B$3:$B$23, 0), MATCH($C$4, 'MPS by sector'!$C$2:$K$2, 0))</f>
        <v>0</v>
      </c>
      <c r="T23" s="336">
        <f>T58 * INDEX('MPS by sector'!$C$3:$K$23, MATCH(T$5, 'MPS by sector'!$B$3:$B$23, 0), MATCH($C$4, 'MPS by sector'!$C$2:$K$2, 0))</f>
        <v>0</v>
      </c>
      <c r="U23" s="336">
        <f>U58 * INDEX('MPS by sector'!$C$3:$K$23, MATCH(U$5, 'MPS by sector'!$B$3:$B$23, 0), MATCH($C$4, 'MPS by sector'!$C$2:$K$2, 0))</f>
        <v>0</v>
      </c>
      <c r="V23" s="336">
        <f>V58 * INDEX('MPS by sector'!$C$3:$K$23, MATCH(V$5, 'MPS by sector'!$B$3:$B$23, 0), MATCH($C$4, 'MPS by sector'!$C$2:$K$2, 0))</f>
        <v>0</v>
      </c>
      <c r="W23" s="336">
        <f>W58 * INDEX('MPS by sector'!$C$3:$K$23, MATCH(W$5, 'MPS by sector'!$B$3:$B$23, 0), MATCH($C$4, 'MPS by sector'!$C$2:$K$2, 0))</f>
        <v>0</v>
      </c>
      <c r="X23" s="336">
        <f>X58 * INDEX('MPS by sector'!$C$3:$K$23, MATCH(X$5, 'MPS by sector'!$B$3:$B$23, 0), MATCH($C$4, 'MPS by sector'!$C$2:$K$2, 0))</f>
        <v>0</v>
      </c>
      <c r="Y23" s="336">
        <f>Y58 * INDEX('MPS by sector'!$C$3:$K$23, MATCH(Y$5, 'MPS by sector'!$B$3:$B$23, 0), MATCH($C$4, 'MPS by sector'!$C$2:$K$2, 0))</f>
        <v>0</v>
      </c>
      <c r="Z23" s="350">
        <f>Z58 * INDEX('MPS by sector'!$C$3:$K$23, MATCH(Z$5, 'MPS by sector'!$B$3:$B$23, 0), MATCH($C$4, 'MPS by sector'!$C$2:$K$2, 0))</f>
        <v>0</v>
      </c>
    </row>
    <row r="24" spans="2:26" x14ac:dyDescent="0.25">
      <c r="B24" s="331" t="str">
        <f t="shared" si="0"/>
        <v>Malta</v>
      </c>
      <c r="C24" s="336" t="str">
        <f t="shared" si="0"/>
        <v>MLT</v>
      </c>
      <c r="D24" s="362">
        <f t="shared" si="1"/>
        <v>5.3202258320309115</v>
      </c>
      <c r="E24" s="359">
        <f>E59 * INDEX('MPS by sector'!$C$3:$K$23, MATCH(E$5, 'MPS by sector'!$B$3:$B$23, 0), MATCH($C$4, 'MPS by sector'!$C$2:$K$2, 0))</f>
        <v>0</v>
      </c>
      <c r="F24" s="360">
        <f>F59 * INDEX('MPS by sector'!$C$3:$K$23, MATCH(F$5, 'MPS by sector'!$B$3:$B$23, 0), MATCH($C$4, 'MPS by sector'!$C$2:$K$2, 0))</f>
        <v>0</v>
      </c>
      <c r="G24" s="360">
        <f>G59 * INDEX('MPS by sector'!$C$3:$K$23, MATCH(G$5, 'MPS by sector'!$B$3:$B$23, 0), MATCH($C$4, 'MPS by sector'!$C$2:$K$2, 0))</f>
        <v>0</v>
      </c>
      <c r="H24" s="360">
        <f>H59 * INDEX('MPS by sector'!$C$3:$K$23, MATCH(H$5, 'MPS by sector'!$B$3:$B$23, 0), MATCH($C$4, 'MPS by sector'!$C$2:$K$2, 0))</f>
        <v>-1.9287378244770326E-2</v>
      </c>
      <c r="I24" s="360">
        <f>I59 * INDEX('MPS by sector'!$C$3:$K$23, MATCH(I$5, 'MPS by sector'!$B$3:$B$23, 0), MATCH($C$4, 'MPS by sector'!$C$2:$K$2, 0))</f>
        <v>0.39365034777572672</v>
      </c>
      <c r="J24" s="360">
        <f>J59 * INDEX('MPS by sector'!$C$3:$K$23, MATCH(J$5, 'MPS by sector'!$B$3:$B$23, 0), MATCH($C$4, 'MPS by sector'!$C$2:$K$2, 0))</f>
        <v>-3.8407014147986293E-2</v>
      </c>
      <c r="K24" s="360">
        <f>K59 * INDEX('MPS by sector'!$C$3:$K$23, MATCH(K$5, 'MPS by sector'!$B$3:$B$23, 0), MATCH($C$4, 'MPS by sector'!$C$2:$K$2, 0))</f>
        <v>1.2682434917933387</v>
      </c>
      <c r="L24" s="360">
        <f>L59 * INDEX('MPS by sector'!$C$3:$K$23, MATCH(L$5, 'MPS by sector'!$B$3:$B$23, 0), MATCH($C$4, 'MPS by sector'!$C$2:$K$2, 0))</f>
        <v>5.2871722205158659E-4</v>
      </c>
      <c r="M24" s="360">
        <f>M59 * INDEX('MPS by sector'!$C$3:$K$23, MATCH(M$5, 'MPS by sector'!$B$3:$B$23, 0), MATCH($C$4, 'MPS by sector'!$C$2:$K$2, 0))</f>
        <v>-3.56197321061184E-2</v>
      </c>
      <c r="N24" s="360">
        <f>N59 * INDEX('MPS by sector'!$C$3:$K$23, MATCH(N$5, 'MPS by sector'!$B$3:$B$23, 0), MATCH($C$4, 'MPS by sector'!$C$2:$K$2, 0))</f>
        <v>0.43236749445562089</v>
      </c>
      <c r="O24" s="360">
        <f>O59 * INDEX('MPS by sector'!$C$3:$K$23, MATCH(O$5, 'MPS by sector'!$B$3:$B$23, 0), MATCH($C$4, 'MPS by sector'!$C$2:$K$2, 0))</f>
        <v>9.6795875267134998E-2</v>
      </c>
      <c r="P24" s="360">
        <f>P59 * INDEX('MPS by sector'!$C$3:$K$23, MATCH(P$5, 'MPS by sector'!$B$3:$B$23, 0), MATCH($C$4, 'MPS by sector'!$C$2:$K$2, 0))</f>
        <v>3.2219540300159135</v>
      </c>
      <c r="Q24" s="340">
        <f>Q59 * INDEX('MPS by sector'!$C$3:$K$23, MATCH(Q$5, 'MPS by sector'!$B$3:$B$23, 0), MATCH($C$4, 'MPS by sector'!$C$2:$K$2, 0))</f>
        <v>0</v>
      </c>
      <c r="R24" s="336">
        <f>R59 * INDEX('MPS by sector'!$C$3:$K$23, MATCH(R$5, 'MPS by sector'!$B$3:$B$23, 0), MATCH($C$4, 'MPS by sector'!$C$2:$K$2, 0))</f>
        <v>0</v>
      </c>
      <c r="S24" s="336">
        <f>S59 * INDEX('MPS by sector'!$C$3:$K$23, MATCH(S$5, 'MPS by sector'!$B$3:$B$23, 0), MATCH($C$4, 'MPS by sector'!$C$2:$K$2, 0))</f>
        <v>0</v>
      </c>
      <c r="T24" s="336">
        <f>T59 * INDEX('MPS by sector'!$C$3:$K$23, MATCH(T$5, 'MPS by sector'!$B$3:$B$23, 0), MATCH($C$4, 'MPS by sector'!$C$2:$K$2, 0))</f>
        <v>0</v>
      </c>
      <c r="U24" s="336">
        <f>U59 * INDEX('MPS by sector'!$C$3:$K$23, MATCH(U$5, 'MPS by sector'!$B$3:$B$23, 0), MATCH($C$4, 'MPS by sector'!$C$2:$K$2, 0))</f>
        <v>0</v>
      </c>
      <c r="V24" s="336">
        <f>V59 * INDEX('MPS by sector'!$C$3:$K$23, MATCH(V$5, 'MPS by sector'!$B$3:$B$23, 0), MATCH($C$4, 'MPS by sector'!$C$2:$K$2, 0))</f>
        <v>0</v>
      </c>
      <c r="W24" s="336">
        <f>W59 * INDEX('MPS by sector'!$C$3:$K$23, MATCH(W$5, 'MPS by sector'!$B$3:$B$23, 0), MATCH($C$4, 'MPS by sector'!$C$2:$K$2, 0))</f>
        <v>0</v>
      </c>
      <c r="X24" s="336">
        <f>X59 * INDEX('MPS by sector'!$C$3:$K$23, MATCH(X$5, 'MPS by sector'!$B$3:$B$23, 0), MATCH($C$4, 'MPS by sector'!$C$2:$K$2, 0))</f>
        <v>0</v>
      </c>
      <c r="Y24" s="336">
        <f>Y59 * INDEX('MPS by sector'!$C$3:$K$23, MATCH(Y$5, 'MPS by sector'!$B$3:$B$23, 0), MATCH($C$4, 'MPS by sector'!$C$2:$K$2, 0))</f>
        <v>0</v>
      </c>
      <c r="Z24" s="350">
        <f>Z59 * INDEX('MPS by sector'!$C$3:$K$23, MATCH(Z$5, 'MPS by sector'!$B$3:$B$23, 0), MATCH($C$4, 'MPS by sector'!$C$2:$K$2, 0))</f>
        <v>0</v>
      </c>
    </row>
    <row r="25" spans="2:26" x14ac:dyDescent="0.25">
      <c r="B25" s="331" t="str">
        <f t="shared" si="0"/>
        <v>Netherlands</v>
      </c>
      <c r="C25" s="336" t="str">
        <f t="shared" si="0"/>
        <v>NLD</v>
      </c>
      <c r="D25" s="362">
        <f t="shared" si="1"/>
        <v>917.62606930573816</v>
      </c>
      <c r="E25" s="359">
        <f>E60 * INDEX('MPS by sector'!$C$3:$K$23, MATCH(E$5, 'MPS by sector'!$B$3:$B$23, 0), MATCH($C$4, 'MPS by sector'!$C$2:$K$2, 0))</f>
        <v>17.418083938730152</v>
      </c>
      <c r="F25" s="360">
        <f>F60 * INDEX('MPS by sector'!$C$3:$K$23, MATCH(F$5, 'MPS by sector'!$B$3:$B$23, 0), MATCH($C$4, 'MPS by sector'!$C$2:$K$2, 0))</f>
        <v>1.62043191367866</v>
      </c>
      <c r="G25" s="360">
        <f>G60 * INDEX('MPS by sector'!$C$3:$K$23, MATCH(G$5, 'MPS by sector'!$B$3:$B$23, 0), MATCH($C$4, 'MPS by sector'!$C$2:$K$2, 0))</f>
        <v>0</v>
      </c>
      <c r="H25" s="360">
        <f>H60 * INDEX('MPS by sector'!$C$3:$K$23, MATCH(H$5, 'MPS by sector'!$B$3:$B$23, 0), MATCH($C$4, 'MPS by sector'!$C$2:$K$2, 0))</f>
        <v>-4.7958726794647681</v>
      </c>
      <c r="I25" s="360">
        <f>I60 * INDEX('MPS by sector'!$C$3:$K$23, MATCH(I$5, 'MPS by sector'!$B$3:$B$23, 0), MATCH($C$4, 'MPS by sector'!$C$2:$K$2, 0))</f>
        <v>201.2762529836281</v>
      </c>
      <c r="J25" s="360">
        <f>J60 * INDEX('MPS by sector'!$C$3:$K$23, MATCH(J$5, 'MPS by sector'!$B$3:$B$23, 0), MATCH($C$4, 'MPS by sector'!$C$2:$K$2, 0))</f>
        <v>-9.3535452137553783</v>
      </c>
      <c r="K25" s="360">
        <f>K60 * INDEX('MPS by sector'!$C$3:$K$23, MATCH(K$5, 'MPS by sector'!$B$3:$B$23, 0), MATCH($C$4, 'MPS by sector'!$C$2:$K$2, 0))</f>
        <v>145.72117720705464</v>
      </c>
      <c r="L25" s="360">
        <f>L60 * INDEX('MPS by sector'!$C$3:$K$23, MATCH(L$5, 'MPS by sector'!$B$3:$B$23, 0), MATCH($C$4, 'MPS by sector'!$C$2:$K$2, 0))</f>
        <v>0.1007021871768022</v>
      </c>
      <c r="M25" s="360">
        <f>M60 * INDEX('MPS by sector'!$C$3:$K$23, MATCH(M$5, 'MPS by sector'!$B$3:$B$23, 0), MATCH($C$4, 'MPS by sector'!$C$2:$K$2, 0))</f>
        <v>-2.8700400793124472</v>
      </c>
      <c r="N25" s="360">
        <f>N60 * INDEX('MPS by sector'!$C$3:$K$23, MATCH(N$5, 'MPS by sector'!$B$3:$B$23, 0), MATCH($C$4, 'MPS by sector'!$C$2:$K$2, 0))</f>
        <v>182.12256530916557</v>
      </c>
      <c r="O25" s="360">
        <f>O60 * INDEX('MPS by sector'!$C$3:$K$23, MATCH(O$5, 'MPS by sector'!$B$3:$B$23, 0), MATCH($C$4, 'MPS by sector'!$C$2:$K$2, 0))</f>
        <v>173.87051457335522</v>
      </c>
      <c r="P25" s="360">
        <f>P60 * INDEX('MPS by sector'!$C$3:$K$23, MATCH(P$5, 'MPS by sector'!$B$3:$B$23, 0), MATCH($C$4, 'MPS by sector'!$C$2:$K$2, 0))</f>
        <v>212.51579916548161</v>
      </c>
      <c r="Q25" s="340">
        <f>Q60 * INDEX('MPS by sector'!$C$3:$K$23, MATCH(Q$5, 'MPS by sector'!$B$3:$B$23, 0), MATCH($C$4, 'MPS by sector'!$C$2:$K$2, 0))</f>
        <v>0</v>
      </c>
      <c r="R25" s="336">
        <f>R60 * INDEX('MPS by sector'!$C$3:$K$23, MATCH(R$5, 'MPS by sector'!$B$3:$B$23, 0), MATCH($C$4, 'MPS by sector'!$C$2:$K$2, 0))</f>
        <v>0</v>
      </c>
      <c r="S25" s="336">
        <f>S60 * INDEX('MPS by sector'!$C$3:$K$23, MATCH(S$5, 'MPS by sector'!$B$3:$B$23, 0), MATCH($C$4, 'MPS by sector'!$C$2:$K$2, 0))</f>
        <v>0</v>
      </c>
      <c r="T25" s="336">
        <f>T60 * INDEX('MPS by sector'!$C$3:$K$23, MATCH(T$5, 'MPS by sector'!$B$3:$B$23, 0), MATCH($C$4, 'MPS by sector'!$C$2:$K$2, 0))</f>
        <v>0</v>
      </c>
      <c r="U25" s="336">
        <f>U60 * INDEX('MPS by sector'!$C$3:$K$23, MATCH(U$5, 'MPS by sector'!$B$3:$B$23, 0), MATCH($C$4, 'MPS by sector'!$C$2:$K$2, 0))</f>
        <v>0</v>
      </c>
      <c r="V25" s="336">
        <f>V60 * INDEX('MPS by sector'!$C$3:$K$23, MATCH(V$5, 'MPS by sector'!$B$3:$B$23, 0), MATCH($C$4, 'MPS by sector'!$C$2:$K$2, 0))</f>
        <v>0</v>
      </c>
      <c r="W25" s="336">
        <f>W60 * INDEX('MPS by sector'!$C$3:$K$23, MATCH(W$5, 'MPS by sector'!$B$3:$B$23, 0), MATCH($C$4, 'MPS by sector'!$C$2:$K$2, 0))</f>
        <v>0</v>
      </c>
      <c r="X25" s="336">
        <f>X60 * INDEX('MPS by sector'!$C$3:$K$23, MATCH(X$5, 'MPS by sector'!$B$3:$B$23, 0), MATCH($C$4, 'MPS by sector'!$C$2:$K$2, 0))</f>
        <v>0</v>
      </c>
      <c r="Y25" s="336">
        <f>Y60 * INDEX('MPS by sector'!$C$3:$K$23, MATCH(Y$5, 'MPS by sector'!$B$3:$B$23, 0), MATCH($C$4, 'MPS by sector'!$C$2:$K$2, 0))</f>
        <v>0</v>
      </c>
      <c r="Z25" s="350">
        <f>Z60 * INDEX('MPS by sector'!$C$3:$K$23, MATCH(Z$5, 'MPS by sector'!$B$3:$B$23, 0), MATCH($C$4, 'MPS by sector'!$C$2:$K$2, 0))</f>
        <v>0</v>
      </c>
    </row>
    <row r="26" spans="2:26" x14ac:dyDescent="0.25">
      <c r="B26" s="331" t="str">
        <f t="shared" si="0"/>
        <v>Poland</v>
      </c>
      <c r="C26" s="336" t="str">
        <f t="shared" si="0"/>
        <v>POL</v>
      </c>
      <c r="D26" s="362">
        <f t="shared" si="1"/>
        <v>1347.8536973424605</v>
      </c>
      <c r="E26" s="359">
        <f>E61 * INDEX('MPS by sector'!$C$3:$K$23, MATCH(E$5, 'MPS by sector'!$B$3:$B$23, 0), MATCH($C$4, 'MPS by sector'!$C$2:$K$2, 0))</f>
        <v>96.519148589212804</v>
      </c>
      <c r="F26" s="360">
        <f>F61 * INDEX('MPS by sector'!$C$3:$K$23, MATCH(F$5, 'MPS by sector'!$B$3:$B$23, 0), MATCH($C$4, 'MPS by sector'!$C$2:$K$2, 0))</f>
        <v>8.9793291389119023</v>
      </c>
      <c r="G26" s="360">
        <f>G61 * INDEX('MPS by sector'!$C$3:$K$23, MATCH(G$5, 'MPS by sector'!$B$3:$B$23, 0), MATCH($C$4, 'MPS by sector'!$C$2:$K$2, 0))</f>
        <v>0</v>
      </c>
      <c r="H26" s="360">
        <f>H61 * INDEX('MPS by sector'!$C$3:$K$23, MATCH(H$5, 'MPS by sector'!$B$3:$B$23, 0), MATCH($C$4, 'MPS by sector'!$C$2:$K$2, 0))</f>
        <v>-3.8284488150613649</v>
      </c>
      <c r="I26" s="360">
        <f>I61 * INDEX('MPS by sector'!$C$3:$K$23, MATCH(I$5, 'MPS by sector'!$B$3:$B$23, 0), MATCH($C$4, 'MPS by sector'!$C$2:$K$2, 0))</f>
        <v>259.58281626005635</v>
      </c>
      <c r="J26" s="360">
        <f>J61 * INDEX('MPS by sector'!$C$3:$K$23, MATCH(J$5, 'MPS by sector'!$B$3:$B$23, 0), MATCH($C$4, 'MPS by sector'!$C$2:$K$2, 0))</f>
        <v>-10.891302972526676</v>
      </c>
      <c r="K26" s="360">
        <f>K61 * INDEX('MPS by sector'!$C$3:$K$23, MATCH(K$5, 'MPS by sector'!$B$3:$B$23, 0), MATCH($C$4, 'MPS by sector'!$C$2:$K$2, 0))</f>
        <v>592.59253628358204</v>
      </c>
      <c r="L26" s="360">
        <f>L61 * INDEX('MPS by sector'!$C$3:$K$23, MATCH(L$5, 'MPS by sector'!$B$3:$B$23, 0), MATCH($C$4, 'MPS by sector'!$C$2:$K$2, 0))</f>
        <v>1.1914581120185754E-2</v>
      </c>
      <c r="M26" s="360">
        <f>M61 * INDEX('MPS by sector'!$C$3:$K$23, MATCH(M$5, 'MPS by sector'!$B$3:$B$23, 0), MATCH($C$4, 'MPS by sector'!$C$2:$K$2, 0))</f>
        <v>-5.8572953849107972</v>
      </c>
      <c r="N26" s="360">
        <f>N61 * INDEX('MPS by sector'!$C$3:$K$23, MATCH(N$5, 'MPS by sector'!$B$3:$B$23, 0), MATCH($C$4, 'MPS by sector'!$C$2:$K$2, 0))</f>
        <v>83.59174349434285</v>
      </c>
      <c r="O26" s="360">
        <f>O61 * INDEX('MPS by sector'!$C$3:$K$23, MATCH(O$5, 'MPS by sector'!$B$3:$B$23, 0), MATCH($C$4, 'MPS by sector'!$C$2:$K$2, 0))</f>
        <v>3.6521354668220809</v>
      </c>
      <c r="P26" s="360">
        <f>P61 * INDEX('MPS by sector'!$C$3:$K$23, MATCH(P$5, 'MPS by sector'!$B$3:$B$23, 0), MATCH($C$4, 'MPS by sector'!$C$2:$K$2, 0))</f>
        <v>323.50112070091114</v>
      </c>
      <c r="Q26" s="340">
        <f>Q61 * INDEX('MPS by sector'!$C$3:$K$23, MATCH(Q$5, 'MPS by sector'!$B$3:$B$23, 0), MATCH($C$4, 'MPS by sector'!$C$2:$K$2, 0))</f>
        <v>0</v>
      </c>
      <c r="R26" s="336">
        <f>R61 * INDEX('MPS by sector'!$C$3:$K$23, MATCH(R$5, 'MPS by sector'!$B$3:$B$23, 0), MATCH($C$4, 'MPS by sector'!$C$2:$K$2, 0))</f>
        <v>0</v>
      </c>
      <c r="S26" s="336">
        <f>S61 * INDEX('MPS by sector'!$C$3:$K$23, MATCH(S$5, 'MPS by sector'!$B$3:$B$23, 0), MATCH($C$4, 'MPS by sector'!$C$2:$K$2, 0))</f>
        <v>0</v>
      </c>
      <c r="T26" s="336">
        <f>T61 * INDEX('MPS by sector'!$C$3:$K$23, MATCH(T$5, 'MPS by sector'!$B$3:$B$23, 0), MATCH($C$4, 'MPS by sector'!$C$2:$K$2, 0))</f>
        <v>0</v>
      </c>
      <c r="U26" s="336">
        <f>U61 * INDEX('MPS by sector'!$C$3:$K$23, MATCH(U$5, 'MPS by sector'!$B$3:$B$23, 0), MATCH($C$4, 'MPS by sector'!$C$2:$K$2, 0))</f>
        <v>0</v>
      </c>
      <c r="V26" s="336">
        <f>V61 * INDEX('MPS by sector'!$C$3:$K$23, MATCH(V$5, 'MPS by sector'!$B$3:$B$23, 0), MATCH($C$4, 'MPS by sector'!$C$2:$K$2, 0))</f>
        <v>0</v>
      </c>
      <c r="W26" s="336">
        <f>W61 * INDEX('MPS by sector'!$C$3:$K$23, MATCH(W$5, 'MPS by sector'!$B$3:$B$23, 0), MATCH($C$4, 'MPS by sector'!$C$2:$K$2, 0))</f>
        <v>0</v>
      </c>
      <c r="X26" s="336">
        <f>X61 * INDEX('MPS by sector'!$C$3:$K$23, MATCH(X$5, 'MPS by sector'!$B$3:$B$23, 0), MATCH($C$4, 'MPS by sector'!$C$2:$K$2, 0))</f>
        <v>0</v>
      </c>
      <c r="Y26" s="336">
        <f>Y61 * INDEX('MPS by sector'!$C$3:$K$23, MATCH(Y$5, 'MPS by sector'!$B$3:$B$23, 0), MATCH($C$4, 'MPS by sector'!$C$2:$K$2, 0))</f>
        <v>0</v>
      </c>
      <c r="Z26" s="350">
        <f>Z61 * INDEX('MPS by sector'!$C$3:$K$23, MATCH(Z$5, 'MPS by sector'!$B$3:$B$23, 0), MATCH($C$4, 'MPS by sector'!$C$2:$K$2, 0))</f>
        <v>0</v>
      </c>
    </row>
    <row r="27" spans="2:26" x14ac:dyDescent="0.25">
      <c r="B27" s="331" t="str">
        <f t="shared" si="0"/>
        <v>Portugal</v>
      </c>
      <c r="C27" s="336" t="str">
        <f t="shared" si="0"/>
        <v>PRT</v>
      </c>
      <c r="D27" s="362">
        <f t="shared" si="1"/>
        <v>301.54440823757324</v>
      </c>
      <c r="E27" s="359">
        <f>E62 * INDEX('MPS by sector'!$C$3:$K$23, MATCH(E$5, 'MPS by sector'!$B$3:$B$23, 0), MATCH($C$4, 'MPS by sector'!$C$2:$K$2, 0))</f>
        <v>2.6514109295207358</v>
      </c>
      <c r="F27" s="360">
        <f>F62 * INDEX('MPS by sector'!$C$3:$K$23, MATCH(F$5, 'MPS by sector'!$B$3:$B$23, 0), MATCH($C$4, 'MPS by sector'!$C$2:$K$2, 0))</f>
        <v>0.24666495474386993</v>
      </c>
      <c r="G27" s="360">
        <f>G62 * INDEX('MPS by sector'!$C$3:$K$23, MATCH(G$5, 'MPS by sector'!$B$3:$B$23, 0), MATCH($C$4, 'MPS by sector'!$C$2:$K$2, 0))</f>
        <v>22.030393125814292</v>
      </c>
      <c r="H27" s="360">
        <f>H62 * INDEX('MPS by sector'!$C$3:$K$23, MATCH(H$5, 'MPS by sector'!$B$3:$B$23, 0), MATCH($C$4, 'MPS by sector'!$C$2:$K$2, 0))</f>
        <v>-0.67308544814073379</v>
      </c>
      <c r="I27" s="360">
        <f>I62 * INDEX('MPS by sector'!$C$3:$K$23, MATCH(I$5, 'MPS by sector'!$B$3:$B$23, 0), MATCH($C$4, 'MPS by sector'!$C$2:$K$2, 0))</f>
        <v>85.162264780238914</v>
      </c>
      <c r="J27" s="360">
        <f>J62 * INDEX('MPS by sector'!$C$3:$K$23, MATCH(J$5, 'MPS by sector'!$B$3:$B$23, 0), MATCH($C$4, 'MPS by sector'!$C$2:$K$2, 0))</f>
        <v>-2.0043910034299919</v>
      </c>
      <c r="K27" s="360">
        <f>K62 * INDEX('MPS by sector'!$C$3:$K$23, MATCH(K$5, 'MPS by sector'!$B$3:$B$23, 0), MATCH($C$4, 'MPS by sector'!$C$2:$K$2, 0))</f>
        <v>96.549839765388342</v>
      </c>
      <c r="L27" s="360">
        <f>L62 * INDEX('MPS by sector'!$C$3:$K$23, MATCH(L$5, 'MPS by sector'!$B$3:$B$23, 0), MATCH($C$4, 'MPS by sector'!$C$2:$K$2, 0))</f>
        <v>0.16144318896598447</v>
      </c>
      <c r="M27" s="360">
        <f>M62 * INDEX('MPS by sector'!$C$3:$K$23, MATCH(M$5, 'MPS by sector'!$B$3:$B$23, 0), MATCH($C$4, 'MPS by sector'!$C$2:$K$2, 0))</f>
        <v>-0.73882757345082406</v>
      </c>
      <c r="N27" s="360">
        <f>N62 * INDEX('MPS by sector'!$C$3:$K$23, MATCH(N$5, 'MPS by sector'!$B$3:$B$23, 0), MATCH($C$4, 'MPS by sector'!$C$2:$K$2, 0))</f>
        <v>12.337580408056537</v>
      </c>
      <c r="O27" s="360">
        <f>O62 * INDEX('MPS by sector'!$C$3:$K$23, MATCH(O$5, 'MPS by sector'!$B$3:$B$23, 0), MATCH($C$4, 'MPS by sector'!$C$2:$K$2, 0))</f>
        <v>14.527016588119309</v>
      </c>
      <c r="P27" s="360">
        <f>P62 * INDEX('MPS by sector'!$C$3:$K$23, MATCH(P$5, 'MPS by sector'!$B$3:$B$23, 0), MATCH($C$4, 'MPS by sector'!$C$2:$K$2, 0))</f>
        <v>71.29409852174679</v>
      </c>
      <c r="Q27" s="340">
        <f>Q62 * INDEX('MPS by sector'!$C$3:$K$23, MATCH(Q$5, 'MPS by sector'!$B$3:$B$23, 0), MATCH($C$4, 'MPS by sector'!$C$2:$K$2, 0))</f>
        <v>0</v>
      </c>
      <c r="R27" s="336">
        <f>R62 * INDEX('MPS by sector'!$C$3:$K$23, MATCH(R$5, 'MPS by sector'!$B$3:$B$23, 0), MATCH($C$4, 'MPS by sector'!$C$2:$K$2, 0))</f>
        <v>0</v>
      </c>
      <c r="S27" s="336">
        <f>S62 * INDEX('MPS by sector'!$C$3:$K$23, MATCH(S$5, 'MPS by sector'!$B$3:$B$23, 0), MATCH($C$4, 'MPS by sector'!$C$2:$K$2, 0))</f>
        <v>0</v>
      </c>
      <c r="T27" s="336">
        <f>T62 * INDEX('MPS by sector'!$C$3:$K$23, MATCH(T$5, 'MPS by sector'!$B$3:$B$23, 0), MATCH($C$4, 'MPS by sector'!$C$2:$K$2, 0))</f>
        <v>0</v>
      </c>
      <c r="U27" s="336">
        <f>U62 * INDEX('MPS by sector'!$C$3:$K$23, MATCH(U$5, 'MPS by sector'!$B$3:$B$23, 0), MATCH($C$4, 'MPS by sector'!$C$2:$K$2, 0))</f>
        <v>0</v>
      </c>
      <c r="V27" s="336">
        <f>V62 * INDEX('MPS by sector'!$C$3:$K$23, MATCH(V$5, 'MPS by sector'!$B$3:$B$23, 0), MATCH($C$4, 'MPS by sector'!$C$2:$K$2, 0))</f>
        <v>0</v>
      </c>
      <c r="W27" s="336">
        <f>W62 * INDEX('MPS by sector'!$C$3:$K$23, MATCH(W$5, 'MPS by sector'!$B$3:$B$23, 0), MATCH($C$4, 'MPS by sector'!$C$2:$K$2, 0))</f>
        <v>0</v>
      </c>
      <c r="X27" s="336">
        <f>X62 * INDEX('MPS by sector'!$C$3:$K$23, MATCH(X$5, 'MPS by sector'!$B$3:$B$23, 0), MATCH($C$4, 'MPS by sector'!$C$2:$K$2, 0))</f>
        <v>0</v>
      </c>
      <c r="Y27" s="336">
        <f>Y62 * INDEX('MPS by sector'!$C$3:$K$23, MATCH(Y$5, 'MPS by sector'!$B$3:$B$23, 0), MATCH($C$4, 'MPS by sector'!$C$2:$K$2, 0))</f>
        <v>0</v>
      </c>
      <c r="Z27" s="350">
        <f>Z62 * INDEX('MPS by sector'!$C$3:$K$23, MATCH(Z$5, 'MPS by sector'!$B$3:$B$23, 0), MATCH($C$4, 'MPS by sector'!$C$2:$K$2, 0))</f>
        <v>0</v>
      </c>
    </row>
    <row r="28" spans="2:26" x14ac:dyDescent="0.25">
      <c r="B28" s="331" t="str">
        <f t="shared" si="0"/>
        <v>Romania</v>
      </c>
      <c r="C28" s="336" t="str">
        <f t="shared" si="0"/>
        <v>ROU</v>
      </c>
      <c r="D28" s="362">
        <f t="shared" si="1"/>
        <v>670.79109526609636</v>
      </c>
      <c r="E28" s="359">
        <f>E63 * INDEX('MPS by sector'!$C$3:$K$23, MATCH(E$5, 'MPS by sector'!$B$3:$B$23, 0), MATCH($C$4, 'MPS by sector'!$C$2:$K$2, 0))</f>
        <v>96.880588518429747</v>
      </c>
      <c r="F28" s="360">
        <f>F63 * INDEX('MPS by sector'!$C$3:$K$23, MATCH(F$5, 'MPS by sector'!$B$3:$B$23, 0), MATCH($C$4, 'MPS by sector'!$C$2:$K$2, 0))</f>
        <v>9.0129544675210145</v>
      </c>
      <c r="G28" s="360">
        <f>G63 * INDEX('MPS by sector'!$C$3:$K$23, MATCH(G$5, 'MPS by sector'!$B$3:$B$23, 0), MATCH($C$4, 'MPS by sector'!$C$2:$K$2, 0))</f>
        <v>5.4556139956375693</v>
      </c>
      <c r="H28" s="360">
        <f>H63 * INDEX('MPS by sector'!$C$3:$K$23, MATCH(H$5, 'MPS by sector'!$B$3:$B$23, 0), MATCH($C$4, 'MPS by sector'!$C$2:$K$2, 0))</f>
        <v>-0.97063204300916184</v>
      </c>
      <c r="I28" s="360">
        <f>I63 * INDEX('MPS by sector'!$C$3:$K$23, MATCH(I$5, 'MPS by sector'!$B$3:$B$23, 0), MATCH($C$4, 'MPS by sector'!$C$2:$K$2, 0))</f>
        <v>40.670770408266669</v>
      </c>
      <c r="J28" s="360">
        <f>J63 * INDEX('MPS by sector'!$C$3:$K$23, MATCH(J$5, 'MPS by sector'!$B$3:$B$23, 0), MATCH($C$4, 'MPS by sector'!$C$2:$K$2, 0))</f>
        <v>-4.0127744199730797</v>
      </c>
      <c r="K28" s="360">
        <f>K63 * INDEX('MPS by sector'!$C$3:$K$23, MATCH(K$5, 'MPS by sector'!$B$3:$B$23, 0), MATCH($C$4, 'MPS by sector'!$C$2:$K$2, 0))</f>
        <v>95.55830394453173</v>
      </c>
      <c r="L28" s="360">
        <f>L63 * INDEX('MPS by sector'!$C$3:$K$23, MATCH(L$5, 'MPS by sector'!$B$3:$B$23, 0), MATCH($C$4, 'MPS by sector'!$C$2:$K$2, 0))</f>
        <v>0.26927691076580806</v>
      </c>
      <c r="M28" s="360">
        <f>M63 * INDEX('MPS by sector'!$C$3:$K$23, MATCH(M$5, 'MPS by sector'!$B$3:$B$23, 0), MATCH($C$4, 'MPS by sector'!$C$2:$K$2, 0))</f>
        <v>-3.2282000350852234</v>
      </c>
      <c r="N28" s="360">
        <f>N63 * INDEX('MPS by sector'!$C$3:$K$23, MATCH(N$5, 'MPS by sector'!$B$3:$B$23, 0), MATCH($C$4, 'MPS by sector'!$C$2:$K$2, 0))</f>
        <v>91.949459254639208</v>
      </c>
      <c r="O28" s="360">
        <f>O63 * INDEX('MPS by sector'!$C$3:$K$23, MATCH(O$5, 'MPS by sector'!$B$3:$B$23, 0), MATCH($C$4, 'MPS by sector'!$C$2:$K$2, 0))</f>
        <v>1.8238510339774416</v>
      </c>
      <c r="P28" s="360">
        <f>P63 * INDEX('MPS by sector'!$C$3:$K$23, MATCH(P$5, 'MPS by sector'!$B$3:$B$23, 0), MATCH($C$4, 'MPS by sector'!$C$2:$K$2, 0))</f>
        <v>337.38188323039464</v>
      </c>
      <c r="Q28" s="340">
        <f>Q63 * INDEX('MPS by sector'!$C$3:$K$23, MATCH(Q$5, 'MPS by sector'!$B$3:$B$23, 0), MATCH($C$4, 'MPS by sector'!$C$2:$K$2, 0))</f>
        <v>0</v>
      </c>
      <c r="R28" s="336">
        <f>R63 * INDEX('MPS by sector'!$C$3:$K$23, MATCH(R$5, 'MPS by sector'!$B$3:$B$23, 0), MATCH($C$4, 'MPS by sector'!$C$2:$K$2, 0))</f>
        <v>0</v>
      </c>
      <c r="S28" s="336">
        <f>S63 * INDEX('MPS by sector'!$C$3:$K$23, MATCH(S$5, 'MPS by sector'!$B$3:$B$23, 0), MATCH($C$4, 'MPS by sector'!$C$2:$K$2, 0))</f>
        <v>0</v>
      </c>
      <c r="T28" s="336">
        <f>T63 * INDEX('MPS by sector'!$C$3:$K$23, MATCH(T$5, 'MPS by sector'!$B$3:$B$23, 0), MATCH($C$4, 'MPS by sector'!$C$2:$K$2, 0))</f>
        <v>0</v>
      </c>
      <c r="U28" s="336">
        <f>U63 * INDEX('MPS by sector'!$C$3:$K$23, MATCH(U$5, 'MPS by sector'!$B$3:$B$23, 0), MATCH($C$4, 'MPS by sector'!$C$2:$K$2, 0))</f>
        <v>0</v>
      </c>
      <c r="V28" s="336">
        <f>V63 * INDEX('MPS by sector'!$C$3:$K$23, MATCH(V$5, 'MPS by sector'!$B$3:$B$23, 0), MATCH($C$4, 'MPS by sector'!$C$2:$K$2, 0))</f>
        <v>0</v>
      </c>
      <c r="W28" s="336">
        <f>W63 * INDEX('MPS by sector'!$C$3:$K$23, MATCH(W$5, 'MPS by sector'!$B$3:$B$23, 0), MATCH($C$4, 'MPS by sector'!$C$2:$K$2, 0))</f>
        <v>0</v>
      </c>
      <c r="X28" s="336">
        <f>X63 * INDEX('MPS by sector'!$C$3:$K$23, MATCH(X$5, 'MPS by sector'!$B$3:$B$23, 0), MATCH($C$4, 'MPS by sector'!$C$2:$K$2, 0))</f>
        <v>0</v>
      </c>
      <c r="Y28" s="336">
        <f>Y63 * INDEX('MPS by sector'!$C$3:$K$23, MATCH(Y$5, 'MPS by sector'!$B$3:$B$23, 0), MATCH($C$4, 'MPS by sector'!$C$2:$K$2, 0))</f>
        <v>0</v>
      </c>
      <c r="Z28" s="350">
        <f>Z63 * INDEX('MPS by sector'!$C$3:$K$23, MATCH(Z$5, 'MPS by sector'!$B$3:$B$23, 0), MATCH($C$4, 'MPS by sector'!$C$2:$K$2, 0))</f>
        <v>0</v>
      </c>
    </row>
    <row r="29" spans="2:26" x14ac:dyDescent="0.25">
      <c r="B29" s="331" t="str">
        <f t="shared" si="0"/>
        <v>Slovakia</v>
      </c>
      <c r="C29" s="336" t="str">
        <f t="shared" si="0"/>
        <v>SVK</v>
      </c>
      <c r="D29" s="362">
        <f t="shared" si="1"/>
        <v>88.892941366902463</v>
      </c>
      <c r="E29" s="359">
        <f>E64 * INDEX('MPS by sector'!$C$3:$K$23, MATCH(E$5, 'MPS by sector'!$B$3:$B$23, 0), MATCH($C$4, 'MPS by sector'!$C$2:$K$2, 0))</f>
        <v>17.82933361084271</v>
      </c>
      <c r="F29" s="360">
        <f>F64 * INDEX('MPS by sector'!$C$3:$K$23, MATCH(F$5, 'MPS by sector'!$B$3:$B$23, 0), MATCH($C$4, 'MPS by sector'!$C$2:$K$2, 0))</f>
        <v>1.6586911214953872</v>
      </c>
      <c r="G29" s="360">
        <f>G64 * INDEX('MPS by sector'!$C$3:$K$23, MATCH(G$5, 'MPS by sector'!$B$3:$B$23, 0), MATCH($C$4, 'MPS by sector'!$C$2:$K$2, 0))</f>
        <v>0</v>
      </c>
      <c r="H29" s="360">
        <f>H64 * INDEX('MPS by sector'!$C$3:$K$23, MATCH(H$5, 'MPS by sector'!$B$3:$B$23, 0), MATCH($C$4, 'MPS by sector'!$C$2:$K$2, 0))</f>
        <v>-0.28152485514474351</v>
      </c>
      <c r="I29" s="360">
        <f>I64 * INDEX('MPS by sector'!$C$3:$K$23, MATCH(I$5, 'MPS by sector'!$B$3:$B$23, 0), MATCH($C$4, 'MPS by sector'!$C$2:$K$2, 0))</f>
        <v>18.245564975500436</v>
      </c>
      <c r="J29" s="360">
        <f>J64 * INDEX('MPS by sector'!$C$3:$K$23, MATCH(J$5, 'MPS by sector'!$B$3:$B$23, 0), MATCH($C$4, 'MPS by sector'!$C$2:$K$2, 0))</f>
        <v>-0.59115660965616745</v>
      </c>
      <c r="K29" s="360">
        <f>K64 * INDEX('MPS by sector'!$C$3:$K$23, MATCH(K$5, 'MPS by sector'!$B$3:$B$23, 0), MATCH($C$4, 'MPS by sector'!$C$2:$K$2, 0))</f>
        <v>19.646244636507717</v>
      </c>
      <c r="L29" s="360">
        <f>L64 * INDEX('MPS by sector'!$C$3:$K$23, MATCH(L$5, 'MPS by sector'!$B$3:$B$23, 0), MATCH($C$4, 'MPS by sector'!$C$2:$K$2, 0))</f>
        <v>1.5111475951195346E-2</v>
      </c>
      <c r="M29" s="360">
        <f>M64 * INDEX('MPS by sector'!$C$3:$K$23, MATCH(M$5, 'MPS by sector'!$B$3:$B$23, 0), MATCH($C$4, 'MPS by sector'!$C$2:$K$2, 0))</f>
        <v>-0.39991814112578661</v>
      </c>
      <c r="N29" s="360">
        <f>N64 * INDEX('MPS by sector'!$C$3:$K$23, MATCH(N$5, 'MPS by sector'!$B$3:$B$23, 0), MATCH($C$4, 'MPS by sector'!$C$2:$K$2, 0))</f>
        <v>3.8381731315048371</v>
      </c>
      <c r="O29" s="360">
        <f>O64 * INDEX('MPS by sector'!$C$3:$K$23, MATCH(O$5, 'MPS by sector'!$B$3:$B$23, 0), MATCH($C$4, 'MPS by sector'!$C$2:$K$2, 0))</f>
        <v>1.5792751964704062</v>
      </c>
      <c r="P29" s="360">
        <f>P64 * INDEX('MPS by sector'!$C$3:$K$23, MATCH(P$5, 'MPS by sector'!$B$3:$B$23, 0), MATCH($C$4, 'MPS by sector'!$C$2:$K$2, 0))</f>
        <v>27.353146824556472</v>
      </c>
      <c r="Q29" s="340">
        <f>Q64 * INDEX('MPS by sector'!$C$3:$K$23, MATCH(Q$5, 'MPS by sector'!$B$3:$B$23, 0), MATCH($C$4, 'MPS by sector'!$C$2:$K$2, 0))</f>
        <v>0</v>
      </c>
      <c r="R29" s="336">
        <f>R64 * INDEX('MPS by sector'!$C$3:$K$23, MATCH(R$5, 'MPS by sector'!$B$3:$B$23, 0), MATCH($C$4, 'MPS by sector'!$C$2:$K$2, 0))</f>
        <v>0</v>
      </c>
      <c r="S29" s="336">
        <f>S64 * INDEX('MPS by sector'!$C$3:$K$23, MATCH(S$5, 'MPS by sector'!$B$3:$B$23, 0), MATCH($C$4, 'MPS by sector'!$C$2:$K$2, 0))</f>
        <v>0</v>
      </c>
      <c r="T29" s="336">
        <f>T64 * INDEX('MPS by sector'!$C$3:$K$23, MATCH(T$5, 'MPS by sector'!$B$3:$B$23, 0), MATCH($C$4, 'MPS by sector'!$C$2:$K$2, 0))</f>
        <v>0</v>
      </c>
      <c r="U29" s="336">
        <f>U64 * INDEX('MPS by sector'!$C$3:$K$23, MATCH(U$5, 'MPS by sector'!$B$3:$B$23, 0), MATCH($C$4, 'MPS by sector'!$C$2:$K$2, 0))</f>
        <v>0</v>
      </c>
      <c r="V29" s="336">
        <f>V64 * INDEX('MPS by sector'!$C$3:$K$23, MATCH(V$5, 'MPS by sector'!$B$3:$B$23, 0), MATCH($C$4, 'MPS by sector'!$C$2:$K$2, 0))</f>
        <v>0</v>
      </c>
      <c r="W29" s="336">
        <f>W64 * INDEX('MPS by sector'!$C$3:$K$23, MATCH(W$5, 'MPS by sector'!$B$3:$B$23, 0), MATCH($C$4, 'MPS by sector'!$C$2:$K$2, 0))</f>
        <v>0</v>
      </c>
      <c r="X29" s="336">
        <f>X64 * INDEX('MPS by sector'!$C$3:$K$23, MATCH(X$5, 'MPS by sector'!$B$3:$B$23, 0), MATCH($C$4, 'MPS by sector'!$C$2:$K$2, 0))</f>
        <v>0</v>
      </c>
      <c r="Y29" s="336">
        <f>Y64 * INDEX('MPS by sector'!$C$3:$K$23, MATCH(Y$5, 'MPS by sector'!$B$3:$B$23, 0), MATCH($C$4, 'MPS by sector'!$C$2:$K$2, 0))</f>
        <v>0</v>
      </c>
      <c r="Z29" s="350">
        <f>Z64 * INDEX('MPS by sector'!$C$3:$K$23, MATCH(Z$5, 'MPS by sector'!$B$3:$B$23, 0), MATCH($C$4, 'MPS by sector'!$C$2:$K$2, 0))</f>
        <v>0</v>
      </c>
    </row>
    <row r="30" spans="2:26" x14ac:dyDescent="0.25">
      <c r="B30" s="331" t="str">
        <f t="shared" si="0"/>
        <v>Slovenia</v>
      </c>
      <c r="C30" s="336" t="str">
        <f t="shared" si="0"/>
        <v>SVN</v>
      </c>
      <c r="D30" s="362">
        <f t="shared" si="1"/>
        <v>53.593782349709912</v>
      </c>
      <c r="E30" s="359">
        <f>E65 * INDEX('MPS by sector'!$C$3:$K$23, MATCH(E$5, 'MPS by sector'!$B$3:$B$23, 0), MATCH($C$4, 'MPS by sector'!$C$2:$K$2, 0))</f>
        <v>1.193518070152759</v>
      </c>
      <c r="F30" s="360">
        <f>F65 * INDEX('MPS by sector'!$C$3:$K$23, MATCH(F$5, 'MPS by sector'!$B$3:$B$23, 0), MATCH($C$4, 'MPS by sector'!$C$2:$K$2, 0))</f>
        <v>0.11103487485941545</v>
      </c>
      <c r="G30" s="360">
        <f>G65 * INDEX('MPS by sector'!$C$3:$K$23, MATCH(G$5, 'MPS by sector'!$B$3:$B$23, 0), MATCH($C$4, 'MPS by sector'!$C$2:$K$2, 0))</f>
        <v>0</v>
      </c>
      <c r="H30" s="360">
        <f>H65 * INDEX('MPS by sector'!$C$3:$K$23, MATCH(H$5, 'MPS by sector'!$B$3:$B$23, 0), MATCH($C$4, 'MPS by sector'!$C$2:$K$2, 0))</f>
        <v>-0.173682170728478</v>
      </c>
      <c r="I30" s="360">
        <f>I65 * INDEX('MPS by sector'!$C$3:$K$23, MATCH(I$5, 'MPS by sector'!$B$3:$B$23, 0), MATCH($C$4, 'MPS by sector'!$C$2:$K$2, 0))</f>
        <v>20.103182956507457</v>
      </c>
      <c r="J30" s="360">
        <f>J65 * INDEX('MPS by sector'!$C$3:$K$23, MATCH(J$5, 'MPS by sector'!$B$3:$B$23, 0), MATCH($C$4, 'MPS by sector'!$C$2:$K$2, 0))</f>
        <v>-0.19195522247766955</v>
      </c>
      <c r="K30" s="360">
        <f>K65 * INDEX('MPS by sector'!$C$3:$K$23, MATCH(K$5, 'MPS by sector'!$B$3:$B$23, 0), MATCH($C$4, 'MPS by sector'!$C$2:$K$2, 0))</f>
        <v>19.173535698657474</v>
      </c>
      <c r="L30" s="360">
        <f>L65 * INDEX('MPS by sector'!$C$3:$K$23, MATCH(L$5, 'MPS by sector'!$B$3:$B$23, 0), MATCH($C$4, 'MPS by sector'!$C$2:$K$2, 0))</f>
        <v>1.0721893433232177E-2</v>
      </c>
      <c r="M30" s="360">
        <f>M65 * INDEX('MPS by sector'!$C$3:$K$23, MATCH(M$5, 'MPS by sector'!$B$3:$B$23, 0), MATCH($C$4, 'MPS by sector'!$C$2:$K$2, 0))</f>
        <v>-0.15838879704397082</v>
      </c>
      <c r="N30" s="360">
        <f>N65 * INDEX('MPS by sector'!$C$3:$K$23, MATCH(N$5, 'MPS by sector'!$B$3:$B$23, 0), MATCH($C$4, 'MPS by sector'!$C$2:$K$2, 0))</f>
        <v>2.0566106844708325</v>
      </c>
      <c r="O30" s="360">
        <f>O65 * INDEX('MPS by sector'!$C$3:$K$23, MATCH(O$5, 'MPS by sector'!$B$3:$B$23, 0), MATCH($C$4, 'MPS by sector'!$C$2:$K$2, 0))</f>
        <v>0.89234467199193401</v>
      </c>
      <c r="P30" s="360">
        <f>P65 * INDEX('MPS by sector'!$C$3:$K$23, MATCH(P$5, 'MPS by sector'!$B$3:$B$23, 0), MATCH($C$4, 'MPS by sector'!$C$2:$K$2, 0))</f>
        <v>10.576859689886914</v>
      </c>
      <c r="Q30" s="340">
        <f>Q65 * INDEX('MPS by sector'!$C$3:$K$23, MATCH(Q$5, 'MPS by sector'!$B$3:$B$23, 0), MATCH($C$4, 'MPS by sector'!$C$2:$K$2, 0))</f>
        <v>0</v>
      </c>
      <c r="R30" s="336">
        <f>R65 * INDEX('MPS by sector'!$C$3:$K$23, MATCH(R$5, 'MPS by sector'!$B$3:$B$23, 0), MATCH($C$4, 'MPS by sector'!$C$2:$K$2, 0))</f>
        <v>0</v>
      </c>
      <c r="S30" s="336">
        <f>S65 * INDEX('MPS by sector'!$C$3:$K$23, MATCH(S$5, 'MPS by sector'!$B$3:$B$23, 0), MATCH($C$4, 'MPS by sector'!$C$2:$K$2, 0))</f>
        <v>0</v>
      </c>
      <c r="T30" s="336">
        <f>T65 * INDEX('MPS by sector'!$C$3:$K$23, MATCH(T$5, 'MPS by sector'!$B$3:$B$23, 0), MATCH($C$4, 'MPS by sector'!$C$2:$K$2, 0))</f>
        <v>0</v>
      </c>
      <c r="U30" s="336">
        <f>U65 * INDEX('MPS by sector'!$C$3:$K$23, MATCH(U$5, 'MPS by sector'!$B$3:$B$23, 0), MATCH($C$4, 'MPS by sector'!$C$2:$K$2, 0))</f>
        <v>0</v>
      </c>
      <c r="V30" s="336">
        <f>V65 * INDEX('MPS by sector'!$C$3:$K$23, MATCH(V$5, 'MPS by sector'!$B$3:$B$23, 0), MATCH($C$4, 'MPS by sector'!$C$2:$K$2, 0))</f>
        <v>0</v>
      </c>
      <c r="W30" s="336">
        <f>W65 * INDEX('MPS by sector'!$C$3:$K$23, MATCH(W$5, 'MPS by sector'!$B$3:$B$23, 0), MATCH($C$4, 'MPS by sector'!$C$2:$K$2, 0))</f>
        <v>0</v>
      </c>
      <c r="X30" s="336">
        <f>X65 * INDEX('MPS by sector'!$C$3:$K$23, MATCH(X$5, 'MPS by sector'!$B$3:$B$23, 0), MATCH($C$4, 'MPS by sector'!$C$2:$K$2, 0))</f>
        <v>0</v>
      </c>
      <c r="Y30" s="336">
        <f>Y65 * INDEX('MPS by sector'!$C$3:$K$23, MATCH(Y$5, 'MPS by sector'!$B$3:$B$23, 0), MATCH($C$4, 'MPS by sector'!$C$2:$K$2, 0))</f>
        <v>0</v>
      </c>
      <c r="Z30" s="350">
        <f>Z65 * INDEX('MPS by sector'!$C$3:$K$23, MATCH(Z$5, 'MPS by sector'!$B$3:$B$23, 0), MATCH($C$4, 'MPS by sector'!$C$2:$K$2, 0))</f>
        <v>0</v>
      </c>
    </row>
    <row r="31" spans="2:26" x14ac:dyDescent="0.25">
      <c r="B31" s="331" t="str">
        <f t="shared" si="0"/>
        <v>Spain</v>
      </c>
      <c r="C31" s="336" t="str">
        <f t="shared" si="0"/>
        <v>ESP</v>
      </c>
      <c r="D31" s="362">
        <f t="shared" si="1"/>
        <v>1982.0949463595753</v>
      </c>
      <c r="E31" s="359">
        <f>E66 * INDEX('MPS by sector'!$C$3:$K$23, MATCH(E$5, 'MPS by sector'!$B$3:$B$23, 0), MATCH($C$4, 'MPS by sector'!$C$2:$K$2, 0))</f>
        <v>93.487778723501123</v>
      </c>
      <c r="F31" s="360">
        <f>F66 * INDEX('MPS by sector'!$C$3:$K$23, MATCH(F$5, 'MPS by sector'!$B$3:$B$23, 0), MATCH($C$4, 'MPS by sector'!$C$2:$K$2, 0))</f>
        <v>8.6973160030330128</v>
      </c>
      <c r="G31" s="360">
        <f>G66 * INDEX('MPS by sector'!$C$3:$K$23, MATCH(G$5, 'MPS by sector'!$B$3:$B$23, 0), MATCH($C$4, 'MPS by sector'!$C$2:$K$2, 0))</f>
        <v>146.63946224182106</v>
      </c>
      <c r="H31" s="360">
        <f>H66 * INDEX('MPS by sector'!$C$3:$K$23, MATCH(H$5, 'MPS by sector'!$B$3:$B$23, 0), MATCH($C$4, 'MPS by sector'!$C$2:$K$2, 0))</f>
        <v>-2.9296225129058717</v>
      </c>
      <c r="I31" s="360">
        <f>I66 * INDEX('MPS by sector'!$C$3:$K$23, MATCH(I$5, 'MPS by sector'!$B$3:$B$23, 0), MATCH($C$4, 'MPS by sector'!$C$2:$K$2, 0))</f>
        <v>432.64874742546908</v>
      </c>
      <c r="J31" s="360">
        <f>J66 * INDEX('MPS by sector'!$C$3:$K$23, MATCH(J$5, 'MPS by sector'!$B$3:$B$23, 0), MATCH($C$4, 'MPS by sector'!$C$2:$K$2, 0))</f>
        <v>-29.61272616311345</v>
      </c>
      <c r="K31" s="360">
        <f>K66 * INDEX('MPS by sector'!$C$3:$K$23, MATCH(K$5, 'MPS by sector'!$B$3:$B$23, 0), MATCH($C$4, 'MPS by sector'!$C$2:$K$2, 0))</f>
        <v>451.29099548732239</v>
      </c>
      <c r="L31" s="360">
        <f>L66 * INDEX('MPS by sector'!$C$3:$K$23, MATCH(L$5, 'MPS by sector'!$B$3:$B$23, 0), MATCH($C$4, 'MPS by sector'!$C$2:$K$2, 0))</f>
        <v>1.5471495492164429</v>
      </c>
      <c r="M31" s="360">
        <f>M66 * INDEX('MPS by sector'!$C$3:$K$23, MATCH(M$5, 'MPS by sector'!$B$3:$B$23, 0), MATCH($C$4, 'MPS by sector'!$C$2:$K$2, 0))</f>
        <v>-5.2338874357756966</v>
      </c>
      <c r="N31" s="360">
        <f>N66 * INDEX('MPS by sector'!$C$3:$K$23, MATCH(N$5, 'MPS by sector'!$B$3:$B$23, 0), MATCH($C$4, 'MPS by sector'!$C$2:$K$2, 0))</f>
        <v>68.733929425832955</v>
      </c>
      <c r="O31" s="360">
        <f>O66 * INDEX('MPS by sector'!$C$3:$K$23, MATCH(O$5, 'MPS by sector'!$B$3:$B$23, 0), MATCH($C$4, 'MPS by sector'!$C$2:$K$2, 0))</f>
        <v>67.845780664338434</v>
      </c>
      <c r="P31" s="360">
        <f>P66 * INDEX('MPS by sector'!$C$3:$K$23, MATCH(P$5, 'MPS by sector'!$B$3:$B$23, 0), MATCH($C$4, 'MPS by sector'!$C$2:$K$2, 0))</f>
        <v>748.98002295083575</v>
      </c>
      <c r="Q31" s="340">
        <f>Q66 * INDEX('MPS by sector'!$C$3:$K$23, MATCH(Q$5, 'MPS by sector'!$B$3:$B$23, 0), MATCH($C$4, 'MPS by sector'!$C$2:$K$2, 0))</f>
        <v>0</v>
      </c>
      <c r="R31" s="336">
        <f>R66 * INDEX('MPS by sector'!$C$3:$K$23, MATCH(R$5, 'MPS by sector'!$B$3:$B$23, 0), MATCH($C$4, 'MPS by sector'!$C$2:$K$2, 0))</f>
        <v>0</v>
      </c>
      <c r="S31" s="336">
        <f>S66 * INDEX('MPS by sector'!$C$3:$K$23, MATCH(S$5, 'MPS by sector'!$B$3:$B$23, 0), MATCH($C$4, 'MPS by sector'!$C$2:$K$2, 0))</f>
        <v>0</v>
      </c>
      <c r="T31" s="336">
        <f>T66 * INDEX('MPS by sector'!$C$3:$K$23, MATCH(T$5, 'MPS by sector'!$B$3:$B$23, 0), MATCH($C$4, 'MPS by sector'!$C$2:$K$2, 0))</f>
        <v>0</v>
      </c>
      <c r="U31" s="336">
        <f>U66 * INDEX('MPS by sector'!$C$3:$K$23, MATCH(U$5, 'MPS by sector'!$B$3:$B$23, 0), MATCH($C$4, 'MPS by sector'!$C$2:$K$2, 0))</f>
        <v>0</v>
      </c>
      <c r="V31" s="336">
        <f>V66 * INDEX('MPS by sector'!$C$3:$K$23, MATCH(V$5, 'MPS by sector'!$B$3:$B$23, 0), MATCH($C$4, 'MPS by sector'!$C$2:$K$2, 0))</f>
        <v>0</v>
      </c>
      <c r="W31" s="336">
        <f>W66 * INDEX('MPS by sector'!$C$3:$K$23, MATCH(W$5, 'MPS by sector'!$B$3:$B$23, 0), MATCH($C$4, 'MPS by sector'!$C$2:$K$2, 0))</f>
        <v>0</v>
      </c>
      <c r="X31" s="336">
        <f>X66 * INDEX('MPS by sector'!$C$3:$K$23, MATCH(X$5, 'MPS by sector'!$B$3:$B$23, 0), MATCH($C$4, 'MPS by sector'!$C$2:$K$2, 0))</f>
        <v>0</v>
      </c>
      <c r="Y31" s="336">
        <f>Y66 * INDEX('MPS by sector'!$C$3:$K$23, MATCH(Y$5, 'MPS by sector'!$B$3:$B$23, 0), MATCH($C$4, 'MPS by sector'!$C$2:$K$2, 0))</f>
        <v>0</v>
      </c>
      <c r="Z31" s="350">
        <f>Z66 * INDEX('MPS by sector'!$C$3:$K$23, MATCH(Z$5, 'MPS by sector'!$B$3:$B$23, 0), MATCH($C$4, 'MPS by sector'!$C$2:$K$2, 0))</f>
        <v>0</v>
      </c>
    </row>
    <row r="32" spans="2:26" x14ac:dyDescent="0.25">
      <c r="B32" s="331" t="str">
        <f t="shared" si="0"/>
        <v>Sweden</v>
      </c>
      <c r="C32" s="336" t="str">
        <f t="shared" si="0"/>
        <v>SWE</v>
      </c>
      <c r="D32" s="362">
        <f t="shared" si="1"/>
        <v>211.98839959478076</v>
      </c>
      <c r="E32" s="359">
        <f>E67 * INDEX('MPS by sector'!$C$3:$K$23, MATCH(E$5, 'MPS by sector'!$B$3:$B$23, 0), MATCH($C$4, 'MPS by sector'!$C$2:$K$2, 0))</f>
        <v>20.372823430756267</v>
      </c>
      <c r="F32" s="360">
        <f>F67 * INDEX('MPS by sector'!$C$3:$K$23, MATCH(F$5, 'MPS by sector'!$B$3:$B$23, 0), MATCH($C$4, 'MPS by sector'!$C$2:$K$2, 0))</f>
        <v>1.8953160046227555</v>
      </c>
      <c r="G32" s="360">
        <f>G67 * INDEX('MPS by sector'!$C$3:$K$23, MATCH(G$5, 'MPS by sector'!$B$3:$B$23, 0), MATCH($C$4, 'MPS by sector'!$C$2:$K$2, 0))</f>
        <v>0</v>
      </c>
      <c r="H32" s="360">
        <f>H67 * INDEX('MPS by sector'!$C$3:$K$23, MATCH(H$5, 'MPS by sector'!$B$3:$B$23, 0), MATCH($C$4, 'MPS by sector'!$C$2:$K$2, 0))</f>
        <v>-1.0275269358354679</v>
      </c>
      <c r="I32" s="360">
        <f>I67 * INDEX('MPS by sector'!$C$3:$K$23, MATCH(I$5, 'MPS by sector'!$B$3:$B$23, 0), MATCH($C$4, 'MPS by sector'!$C$2:$K$2, 0))</f>
        <v>86.767740708422281</v>
      </c>
      <c r="J32" s="360">
        <f>J67 * INDEX('MPS by sector'!$C$3:$K$23, MATCH(J$5, 'MPS by sector'!$B$3:$B$23, 0), MATCH($C$4, 'MPS by sector'!$C$2:$K$2, 0))</f>
        <v>-1.8076448852166067</v>
      </c>
      <c r="K32" s="360">
        <f>K67 * INDEX('MPS by sector'!$C$3:$K$23, MATCH(K$5, 'MPS by sector'!$B$3:$B$23, 0), MATCH($C$4, 'MPS by sector'!$C$2:$K$2, 0))</f>
        <v>39.536530066133245</v>
      </c>
      <c r="L32" s="360">
        <f>L67 * INDEX('MPS by sector'!$C$3:$K$23, MATCH(L$5, 'MPS by sector'!$B$3:$B$23, 0), MATCH($C$4, 'MPS by sector'!$C$2:$K$2, 0))</f>
        <v>3.9641495904518965E-2</v>
      </c>
      <c r="M32" s="360">
        <f>M67 * INDEX('MPS by sector'!$C$3:$K$23, MATCH(M$5, 'MPS by sector'!$B$3:$B$23, 0), MATCH($C$4, 'MPS by sector'!$C$2:$K$2, 0))</f>
        <v>-0.86184718750079448</v>
      </c>
      <c r="N32" s="360">
        <f>N67 * INDEX('MPS by sector'!$C$3:$K$23, MATCH(N$5, 'MPS by sector'!$B$3:$B$23, 0), MATCH($C$4, 'MPS by sector'!$C$2:$K$2, 0))</f>
        <v>23.378058332746207</v>
      </c>
      <c r="O32" s="360">
        <f>O67 * INDEX('MPS by sector'!$C$3:$K$23, MATCH(O$5, 'MPS by sector'!$B$3:$B$23, 0), MATCH($C$4, 'MPS by sector'!$C$2:$K$2, 0))</f>
        <v>5.8813961972109832</v>
      </c>
      <c r="P32" s="360">
        <f>P67 * INDEX('MPS by sector'!$C$3:$K$23, MATCH(P$5, 'MPS by sector'!$B$3:$B$23, 0), MATCH($C$4, 'MPS by sector'!$C$2:$K$2, 0))</f>
        <v>37.813912367537341</v>
      </c>
      <c r="Q32" s="340">
        <f>Q67 * INDEX('MPS by sector'!$C$3:$K$23, MATCH(Q$5, 'MPS by sector'!$B$3:$B$23, 0), MATCH($C$4, 'MPS by sector'!$C$2:$K$2, 0))</f>
        <v>0</v>
      </c>
      <c r="R32" s="336">
        <f>R67 * INDEX('MPS by sector'!$C$3:$K$23, MATCH(R$5, 'MPS by sector'!$B$3:$B$23, 0), MATCH($C$4, 'MPS by sector'!$C$2:$K$2, 0))</f>
        <v>0</v>
      </c>
      <c r="S32" s="336">
        <f>S67 * INDEX('MPS by sector'!$C$3:$K$23, MATCH(S$5, 'MPS by sector'!$B$3:$B$23, 0), MATCH($C$4, 'MPS by sector'!$C$2:$K$2, 0))</f>
        <v>0</v>
      </c>
      <c r="T32" s="336">
        <f>T67 * INDEX('MPS by sector'!$C$3:$K$23, MATCH(T$5, 'MPS by sector'!$B$3:$B$23, 0), MATCH($C$4, 'MPS by sector'!$C$2:$K$2, 0))</f>
        <v>0</v>
      </c>
      <c r="U32" s="336">
        <f>U67 * INDEX('MPS by sector'!$C$3:$K$23, MATCH(U$5, 'MPS by sector'!$B$3:$B$23, 0), MATCH($C$4, 'MPS by sector'!$C$2:$K$2, 0))</f>
        <v>0</v>
      </c>
      <c r="V32" s="336">
        <f>V67 * INDEX('MPS by sector'!$C$3:$K$23, MATCH(V$5, 'MPS by sector'!$B$3:$B$23, 0), MATCH($C$4, 'MPS by sector'!$C$2:$K$2, 0))</f>
        <v>0</v>
      </c>
      <c r="W32" s="336">
        <f>W67 * INDEX('MPS by sector'!$C$3:$K$23, MATCH(W$5, 'MPS by sector'!$B$3:$B$23, 0), MATCH($C$4, 'MPS by sector'!$C$2:$K$2, 0))</f>
        <v>0</v>
      </c>
      <c r="X32" s="336">
        <f>X67 * INDEX('MPS by sector'!$C$3:$K$23, MATCH(X$5, 'MPS by sector'!$B$3:$B$23, 0), MATCH($C$4, 'MPS by sector'!$C$2:$K$2, 0))</f>
        <v>0</v>
      </c>
      <c r="Y32" s="336">
        <f>Y67 * INDEX('MPS by sector'!$C$3:$K$23, MATCH(Y$5, 'MPS by sector'!$B$3:$B$23, 0), MATCH($C$4, 'MPS by sector'!$C$2:$K$2, 0))</f>
        <v>0</v>
      </c>
      <c r="Z32" s="350">
        <f>Z67 * INDEX('MPS by sector'!$C$3:$K$23, MATCH(Z$5, 'MPS by sector'!$B$3:$B$23, 0), MATCH($C$4, 'MPS by sector'!$C$2:$K$2, 0))</f>
        <v>0</v>
      </c>
    </row>
    <row r="33" spans="2:29" x14ac:dyDescent="0.25">
      <c r="B33" s="331" t="str">
        <f t="shared" si="0"/>
        <v>United Kingdom</v>
      </c>
      <c r="C33" s="336" t="str">
        <f t="shared" si="0"/>
        <v>GBR</v>
      </c>
      <c r="D33" s="362">
        <f t="shared" si="1"/>
        <v>1591.4128956449454</v>
      </c>
      <c r="E33" s="359">
        <f>E68 * INDEX('MPS by sector'!$C$3:$K$23, MATCH(E$5, 'MPS by sector'!$B$3:$B$23, 0), MATCH($C$4, 'MPS by sector'!$C$2:$K$2, 0))</f>
        <v>152.80990533929068</v>
      </c>
      <c r="F33" s="360">
        <f>F68 * INDEX('MPS by sector'!$C$3:$K$23, MATCH(F$5, 'MPS by sector'!$B$3:$B$23, 0), MATCH($C$4, 'MPS by sector'!$C$2:$K$2, 0))</f>
        <v>14.216147321888153</v>
      </c>
      <c r="G33" s="360">
        <f>G68 * INDEX('MPS by sector'!$C$3:$K$23, MATCH(G$5, 'MPS by sector'!$B$3:$B$23, 0), MATCH($C$4, 'MPS by sector'!$C$2:$K$2, 0))</f>
        <v>0</v>
      </c>
      <c r="H33" s="360">
        <f>H68 * INDEX('MPS by sector'!$C$3:$K$23, MATCH(H$5, 'MPS by sector'!$B$3:$B$23, 0), MATCH($C$4, 'MPS by sector'!$C$2:$K$2, 0))</f>
        <v>-4.823510898737065</v>
      </c>
      <c r="I33" s="360">
        <f>I68 * INDEX('MPS by sector'!$C$3:$K$23, MATCH(I$5, 'MPS by sector'!$B$3:$B$23, 0), MATCH($C$4, 'MPS by sector'!$C$2:$K$2, 0))</f>
        <v>558.20519821929554</v>
      </c>
      <c r="J33" s="360">
        <f>J68 * INDEX('MPS by sector'!$C$3:$K$23, MATCH(J$5, 'MPS by sector'!$B$3:$B$23, 0), MATCH($C$4, 'MPS by sector'!$C$2:$K$2, 0))</f>
        <v>-5.8648149390073172</v>
      </c>
      <c r="K33" s="360">
        <f>K68 * INDEX('MPS by sector'!$C$3:$K$23, MATCH(K$5, 'MPS by sector'!$B$3:$B$23, 0), MATCH($C$4, 'MPS by sector'!$C$2:$K$2, 0))</f>
        <v>563.48826972797303</v>
      </c>
      <c r="L33" s="360">
        <f>L68 * INDEX('MPS by sector'!$C$3:$K$23, MATCH(L$5, 'MPS by sector'!$B$3:$B$23, 0), MATCH($C$4, 'MPS by sector'!$C$2:$K$2, 0))</f>
        <v>2.1489404096552986</v>
      </c>
      <c r="M33" s="360">
        <f>M68 * INDEX('MPS by sector'!$C$3:$K$23, MATCH(M$5, 'MPS by sector'!$B$3:$B$23, 0), MATCH($C$4, 'MPS by sector'!$C$2:$K$2, 0))</f>
        <v>-3.0292222818781256</v>
      </c>
      <c r="N33" s="360">
        <f>N68 * INDEX('MPS by sector'!$C$3:$K$23, MATCH(N$5, 'MPS by sector'!$B$3:$B$23, 0), MATCH($C$4, 'MPS by sector'!$C$2:$K$2, 0))</f>
        <v>78.479388565924211</v>
      </c>
      <c r="O33" s="360">
        <f>O68 * INDEX('MPS by sector'!$C$3:$K$23, MATCH(O$5, 'MPS by sector'!$B$3:$B$23, 0), MATCH($C$4, 'MPS by sector'!$C$2:$K$2, 0))</f>
        <v>37.962948199871036</v>
      </c>
      <c r="P33" s="360">
        <f>P68 * INDEX('MPS by sector'!$C$3:$K$23, MATCH(P$5, 'MPS by sector'!$B$3:$B$23, 0), MATCH($C$4, 'MPS by sector'!$C$2:$K$2, 0))</f>
        <v>197.81964598066969</v>
      </c>
      <c r="Q33" s="374">
        <f>Q68 * INDEX('MPS by sector'!$C$3:$K$23, MATCH(Q$5, 'MPS by sector'!$B$3:$B$23, 0), MATCH($C$4, 'MPS by sector'!$C$2:$K$2, 0))</f>
        <v>0</v>
      </c>
      <c r="R33" s="375">
        <f>R68 * INDEX('MPS by sector'!$C$3:$K$23, MATCH(R$5, 'MPS by sector'!$B$3:$B$23, 0), MATCH($C$4, 'MPS by sector'!$C$2:$K$2, 0))</f>
        <v>0</v>
      </c>
      <c r="S33" s="375">
        <f>S68 * INDEX('MPS by sector'!$C$3:$K$23, MATCH(S$5, 'MPS by sector'!$B$3:$B$23, 0), MATCH($C$4, 'MPS by sector'!$C$2:$K$2, 0))</f>
        <v>0</v>
      </c>
      <c r="T33" s="375">
        <f>T68 * INDEX('MPS by sector'!$C$3:$K$23, MATCH(T$5, 'MPS by sector'!$B$3:$B$23, 0), MATCH($C$4, 'MPS by sector'!$C$2:$K$2, 0))</f>
        <v>0</v>
      </c>
      <c r="U33" s="375">
        <f>U68 * INDEX('MPS by sector'!$C$3:$K$23, MATCH(U$5, 'MPS by sector'!$B$3:$B$23, 0), MATCH($C$4, 'MPS by sector'!$C$2:$K$2, 0))</f>
        <v>0</v>
      </c>
      <c r="V33" s="375">
        <f>V68 * INDEX('MPS by sector'!$C$3:$K$23, MATCH(V$5, 'MPS by sector'!$B$3:$B$23, 0), MATCH($C$4, 'MPS by sector'!$C$2:$K$2, 0))</f>
        <v>0</v>
      </c>
      <c r="W33" s="375">
        <f>W68 * INDEX('MPS by sector'!$C$3:$K$23, MATCH(W$5, 'MPS by sector'!$B$3:$B$23, 0), MATCH($C$4, 'MPS by sector'!$C$2:$K$2, 0))</f>
        <v>0</v>
      </c>
      <c r="X33" s="375">
        <f>X68 * INDEX('MPS by sector'!$C$3:$K$23, MATCH(X$5, 'MPS by sector'!$B$3:$B$23, 0), MATCH($C$4, 'MPS by sector'!$C$2:$K$2, 0))</f>
        <v>0</v>
      </c>
      <c r="Y33" s="375">
        <f>Y68 * INDEX('MPS by sector'!$C$3:$K$23, MATCH(Y$5, 'MPS by sector'!$B$3:$B$23, 0), MATCH($C$4, 'MPS by sector'!$C$2:$K$2, 0))</f>
        <v>0</v>
      </c>
      <c r="Z33" s="376">
        <f>Z68 * INDEX('MPS by sector'!$C$3:$K$23, MATCH(Z$5, 'MPS by sector'!$B$3:$B$23, 0), MATCH($C$4, 'MPS by sector'!$C$2:$K$2, 0))</f>
        <v>0</v>
      </c>
      <c r="AA33" s="450"/>
      <c r="AB33" s="450"/>
      <c r="AC33" s="450"/>
    </row>
    <row r="34" spans="2:29" x14ac:dyDescent="0.25">
      <c r="B34" s="333" t="s">
        <v>289</v>
      </c>
      <c r="C34" s="394" t="s">
        <v>260</v>
      </c>
      <c r="D34" s="368">
        <f>SUM(D6:D33)</f>
        <v>16302.790397496739</v>
      </c>
      <c r="E34" s="366">
        <f t="shared" ref="E34:P34" si="2">SUM(E6:E33)</f>
        <v>1499.004416263838</v>
      </c>
      <c r="F34" s="367">
        <f t="shared" si="2"/>
        <v>139.45475308326365</v>
      </c>
      <c r="G34" s="367">
        <f t="shared" si="2"/>
        <v>398.59908754686808</v>
      </c>
      <c r="H34" s="367">
        <f t="shared" si="2"/>
        <v>-55.765613957079033</v>
      </c>
      <c r="I34" s="367">
        <f t="shared" si="2"/>
        <v>4441.2519878998564</v>
      </c>
      <c r="J34" s="367">
        <f t="shared" si="2"/>
        <v>-145.97476035066416</v>
      </c>
      <c r="K34" s="367">
        <f t="shared" si="2"/>
        <v>4332.2390615620216</v>
      </c>
      <c r="L34" s="367">
        <f t="shared" si="2"/>
        <v>7.281210779859399</v>
      </c>
      <c r="M34" s="367">
        <f t="shared" si="2"/>
        <v>-43.46438304834971</v>
      </c>
      <c r="N34" s="367">
        <f t="shared" si="2"/>
        <v>1265.5021496937698</v>
      </c>
      <c r="O34" s="367">
        <f t="shared" si="2"/>
        <v>538.376195236434</v>
      </c>
      <c r="P34" s="367">
        <f t="shared" si="2"/>
        <v>3926.2862927869255</v>
      </c>
      <c r="Q34" s="334">
        <f t="shared" ref="Q34:Z34" si="3">SUM(Q6:Q33)</f>
        <v>0</v>
      </c>
      <c r="R34" s="377">
        <f t="shared" si="3"/>
        <v>0</v>
      </c>
      <c r="S34" s="377">
        <f t="shared" si="3"/>
        <v>0</v>
      </c>
      <c r="T34" s="377">
        <f t="shared" si="3"/>
        <v>0</v>
      </c>
      <c r="U34" s="377">
        <f t="shared" si="3"/>
        <v>0</v>
      </c>
      <c r="V34" s="377">
        <f t="shared" si="3"/>
        <v>0</v>
      </c>
      <c r="W34" s="377">
        <f t="shared" si="3"/>
        <v>0</v>
      </c>
      <c r="X34" s="377">
        <f t="shared" si="3"/>
        <v>0</v>
      </c>
      <c r="Y34" s="377">
        <f t="shared" si="3"/>
        <v>0</v>
      </c>
      <c r="Z34" s="339">
        <f t="shared" si="3"/>
        <v>0</v>
      </c>
      <c r="AA34" s="450"/>
      <c r="AB34" s="450"/>
      <c r="AC34" s="450"/>
    </row>
    <row r="36" spans="2:29" x14ac:dyDescent="0.25">
      <c r="B36" s="157" t="s">
        <v>403</v>
      </c>
      <c r="C36" s="450"/>
      <c r="D36" s="205"/>
      <c r="E36" s="450"/>
      <c r="F36" s="450"/>
      <c r="G36" s="450"/>
      <c r="H36" s="450"/>
      <c r="I36" s="450"/>
      <c r="J36" s="450"/>
      <c r="K36" s="450"/>
      <c r="L36" s="450"/>
      <c r="M36" s="450"/>
      <c r="N36" s="450"/>
      <c r="O36" s="450"/>
      <c r="P36" s="450"/>
      <c r="R36" s="205"/>
      <c r="S36" s="205"/>
      <c r="T36" s="205"/>
      <c r="U36" s="205"/>
      <c r="V36" s="205"/>
      <c r="W36" s="205"/>
      <c r="X36" s="205"/>
      <c r="Y36" s="205"/>
      <c r="Z36" s="205"/>
      <c r="AA36" s="450"/>
      <c r="AB36" s="450"/>
      <c r="AC36" s="450"/>
    </row>
    <row r="37" spans="2:29" x14ac:dyDescent="0.25">
      <c r="B37" s="1"/>
      <c r="C37" s="450"/>
      <c r="D37" s="205"/>
      <c r="E37" s="450"/>
      <c r="F37" s="450"/>
      <c r="G37" s="450"/>
      <c r="H37" s="450"/>
      <c r="I37" s="450"/>
      <c r="J37" s="450"/>
      <c r="K37" s="450"/>
      <c r="L37" s="450"/>
      <c r="M37" s="450"/>
      <c r="N37" s="450"/>
      <c r="O37" s="450"/>
      <c r="P37" s="450"/>
      <c r="R37" s="205"/>
      <c r="S37" s="205"/>
      <c r="T37" s="205"/>
      <c r="U37" s="205"/>
      <c r="V37" s="205"/>
      <c r="W37" s="205"/>
      <c r="X37" s="205"/>
      <c r="Y37" s="205"/>
      <c r="Z37" s="205"/>
      <c r="AA37" s="450"/>
      <c r="AB37" s="450"/>
      <c r="AC37" s="450"/>
    </row>
    <row r="38" spans="2:29" x14ac:dyDescent="0.25">
      <c r="B38" s="450"/>
      <c r="C38" s="312" t="s">
        <v>404</v>
      </c>
      <c r="D38" s="450"/>
      <c r="E38" s="369" t="s">
        <v>319</v>
      </c>
      <c r="F38" s="370" t="s">
        <v>4</v>
      </c>
      <c r="G38" s="370" t="s">
        <v>20</v>
      </c>
      <c r="H38" s="370" t="s">
        <v>84</v>
      </c>
      <c r="I38" s="370" t="s">
        <v>325</v>
      </c>
      <c r="J38" s="370" t="s">
        <v>326</v>
      </c>
      <c r="K38" s="370" t="s">
        <v>327</v>
      </c>
      <c r="L38" s="370" t="s">
        <v>328</v>
      </c>
      <c r="M38" s="370" t="s">
        <v>85</v>
      </c>
      <c r="N38" s="370" t="s">
        <v>317</v>
      </c>
      <c r="O38" s="370" t="s">
        <v>44</v>
      </c>
      <c r="P38" s="370" t="s">
        <v>330</v>
      </c>
      <c r="Q38" s="391" t="s">
        <v>17</v>
      </c>
      <c r="R38" s="372" t="s">
        <v>402</v>
      </c>
      <c r="S38" s="372" t="s">
        <v>402</v>
      </c>
      <c r="T38" s="372" t="s">
        <v>321</v>
      </c>
      <c r="U38" s="372" t="s">
        <v>322</v>
      </c>
      <c r="V38" s="372" t="s">
        <v>25</v>
      </c>
      <c r="W38" s="372" t="s">
        <v>323</v>
      </c>
      <c r="X38" s="372" t="s">
        <v>324</v>
      </c>
      <c r="Y38" s="372" t="s">
        <v>42</v>
      </c>
      <c r="Z38" s="373" t="s">
        <v>329</v>
      </c>
      <c r="AA38" s="344"/>
      <c r="AB38" s="224"/>
      <c r="AC38" s="224"/>
    </row>
    <row r="39" spans="2:29" x14ac:dyDescent="0.25">
      <c r="B39" s="450"/>
      <c r="C39" s="312" t="s">
        <v>405</v>
      </c>
      <c r="D39" s="450"/>
      <c r="E39" s="313" t="s">
        <v>406</v>
      </c>
      <c r="F39" s="312" t="s">
        <v>406</v>
      </c>
      <c r="G39" s="312" t="s">
        <v>20</v>
      </c>
      <c r="H39" s="312" t="s">
        <v>84</v>
      </c>
      <c r="I39" s="312" t="s">
        <v>77</v>
      </c>
      <c r="J39" s="312" t="s">
        <v>78</v>
      </c>
      <c r="K39" s="312" t="s">
        <v>81</v>
      </c>
      <c r="L39" s="312" t="s">
        <v>80</v>
      </c>
      <c r="M39" s="312" t="s">
        <v>85</v>
      </c>
      <c r="N39" s="312" t="s">
        <v>48</v>
      </c>
      <c r="O39" s="312" t="s">
        <v>44</v>
      </c>
      <c r="P39" s="378" t="s">
        <v>318</v>
      </c>
      <c r="Q39" s="392" t="s">
        <v>17</v>
      </c>
      <c r="R39" s="345" t="s">
        <v>36</v>
      </c>
      <c r="S39" s="345" t="s">
        <v>407</v>
      </c>
      <c r="T39" s="345" t="s">
        <v>18</v>
      </c>
      <c r="U39" s="345" t="s">
        <v>26</v>
      </c>
      <c r="V39" s="345" t="s">
        <v>25</v>
      </c>
      <c r="W39" s="345" t="s">
        <v>24</v>
      </c>
      <c r="X39" s="345" t="s">
        <v>30</v>
      </c>
      <c r="Y39" s="345" t="s">
        <v>42</v>
      </c>
      <c r="Z39" s="382" t="s">
        <v>329</v>
      </c>
      <c r="AA39" s="224"/>
      <c r="AB39" s="224"/>
      <c r="AC39" s="224"/>
    </row>
    <row r="40" spans="2:29" x14ac:dyDescent="0.25">
      <c r="B40" s="343" t="s">
        <v>340</v>
      </c>
      <c r="C40" s="342" t="s">
        <v>240</v>
      </c>
      <c r="D40" s="450"/>
      <c r="E40" s="314"/>
      <c r="F40" s="337"/>
      <c r="G40" s="337"/>
      <c r="H40" s="337"/>
      <c r="I40" s="337"/>
      <c r="J40" s="337"/>
      <c r="K40" s="337"/>
      <c r="L40" s="337"/>
      <c r="M40" s="337"/>
      <c r="N40" s="337"/>
      <c r="O40" s="337"/>
      <c r="P40" s="371"/>
      <c r="Q40" s="381"/>
      <c r="R40" s="379"/>
      <c r="S40" s="379"/>
      <c r="T40" s="379"/>
      <c r="U40" s="379"/>
      <c r="V40" s="379"/>
      <c r="W40" s="379"/>
      <c r="X40" s="379"/>
      <c r="Y40" s="379"/>
      <c r="Z40" s="380"/>
      <c r="AA40" s="224"/>
      <c r="AB40" s="224"/>
      <c r="AC40" s="224"/>
    </row>
    <row r="41" spans="2:29" x14ac:dyDescent="0.25">
      <c r="B41" s="332" t="s">
        <v>189</v>
      </c>
      <c r="C41" s="338" t="s">
        <v>365</v>
      </c>
      <c r="D41" s="450"/>
      <c r="E41" s="351">
        <f>INDEX('Output by sector'!$A$45:$X$73, MATCH($C41, 'Output by sector'!$B$45:$B$73,0), MATCH(E$39, 'Output by sector'!$A$44:$X$44,0))</f>
        <v>1.0598615819666335E-2</v>
      </c>
      <c r="F41" s="352">
        <f>INDEX('Output by sector'!$A$45:$X$73, MATCH($C41, 'Output by sector'!$B$45:$B$73,0), MATCH(F$39, 'Output by sector'!$A$44:$X$44,0))</f>
        <v>1.0598615819666335E-2</v>
      </c>
      <c r="G41" s="352">
        <f>INDEX('Output by sector'!$A$45:$X$73, MATCH($C41, 'Output by sector'!$B$45:$B$73,0), MATCH(G$39, 'Output by sector'!$A$44:$X$44,0))</f>
        <v>0</v>
      </c>
      <c r="H41" s="352">
        <f>INDEX('Output by sector'!$A$45:$X$73, MATCH($C41, 'Output by sector'!$B$45:$B$73,0), MATCH(H$39, 'Output by sector'!$A$44:$X$44,0))</f>
        <v>2.2891661647845875E-2</v>
      </c>
      <c r="I41" s="352">
        <f>INDEX('Output by sector'!$A$45:$X$73, MATCH($C41, 'Output by sector'!$B$45:$B$73,0), MATCH(I$39, 'Output by sector'!$A$44:$X$44,0))</f>
        <v>2.4796371177976805E-2</v>
      </c>
      <c r="J41" s="352">
        <f>INDEX('Output by sector'!$A$45:$X$73, MATCH($C41, 'Output by sector'!$B$45:$B$73,0), MATCH(J$39, 'Output by sector'!$A$44:$X$44,0))</f>
        <v>1.9695577746155064E-2</v>
      </c>
      <c r="K41" s="352">
        <f>INDEX('Output by sector'!$A$45:$X$73, MATCH($C41, 'Output by sector'!$B$45:$B$73,0), MATCH(K$39, 'Output by sector'!$A$44:$X$44,0))</f>
        <v>9.4428124136456595E-3</v>
      </c>
      <c r="L41" s="352">
        <f>INDEX('Output by sector'!$A$45:$X$73, MATCH($C41, 'Output by sector'!$B$45:$B$73,0), MATCH(L$39, 'Output by sector'!$A$44:$X$44,0))</f>
        <v>4.8414824021318064E-3</v>
      </c>
      <c r="M41" s="352">
        <f>INDEX('Output by sector'!$A$45:$X$73, MATCH($C41, 'Output by sector'!$B$45:$B$73,0), MATCH(M$39, 'Output by sector'!$A$44:$X$44,0))</f>
        <v>2.6241786831837931E-2</v>
      </c>
      <c r="N41" s="352">
        <f>INDEX('Output by sector'!$A$45:$X$73, MATCH($C41, 'Output by sector'!$B$45:$B$73,0), MATCH(N$39, 'Output by sector'!$A$44:$X$44,0))</f>
        <v>6.4223257529417484E-3</v>
      </c>
      <c r="O41" s="352">
        <f>INDEX('Output by sector'!$A$45:$X$73, MATCH($C41, 'Output by sector'!$B$45:$B$73,0), MATCH(O$39, 'Output by sector'!$A$44:$X$44,0))</f>
        <v>1.7992510021254852E-2</v>
      </c>
      <c r="P41" s="352">
        <f>INDEX('Output by sector'!$A$45:$X$73, MATCH($C41, 'Output by sector'!$B$45:$B$73,0), MATCH(P$39, 'Output by sector'!$A$44:$X$44,0))</f>
        <v>9.6407439271766534E-3</v>
      </c>
      <c r="Q41" s="351">
        <f>INDEX('Output by sector'!$A$45:$X$73, MATCH($C41, 'Output by sector'!$B$45:$B$73,0), MATCH(Q$39, 'Output by sector'!$A$44:$X$44,0))</f>
        <v>1.2308339350529102E-2</v>
      </c>
      <c r="R41" s="352">
        <f>INDEX('Output by sector'!$A$45:$X$73, MATCH($C41, 'Output by sector'!$B$45:$B$73,0), MATCH(R$39, 'Output by sector'!$A$44:$X$44,0))</f>
        <v>0</v>
      </c>
      <c r="S41" s="352">
        <f>INDEX('Output by sector'!$A$45:$X$73, MATCH($C41, 'Output by sector'!$B$45:$B$73,0), MATCH(S$39, 'Output by sector'!$A$44:$X$44,0))</f>
        <v>3.1504856074206514E-2</v>
      </c>
      <c r="T41" s="352">
        <f>INDEX('Output by sector'!$A$45:$X$73, MATCH($C41, 'Output by sector'!$B$45:$B$73,0), MATCH(T$39, 'Output by sector'!$A$44:$X$44,0))</f>
        <v>1.0643227648474521E-2</v>
      </c>
      <c r="U41" s="352">
        <f>INDEX('Output by sector'!$A$45:$X$73, MATCH($C41, 'Output by sector'!$B$45:$B$73,0), MATCH(U$39, 'Output by sector'!$A$44:$X$44,0))</f>
        <v>0</v>
      </c>
      <c r="V41" s="352">
        <f>INDEX('Output by sector'!$A$45:$X$73, MATCH($C41, 'Output by sector'!$B$45:$B$73,0), MATCH(V$39, 'Output by sector'!$A$44:$X$44,0))</f>
        <v>0</v>
      </c>
      <c r="W41" s="352">
        <f>INDEX('Output by sector'!$A$45:$X$73, MATCH($C41, 'Output by sector'!$B$45:$B$73,0), MATCH(W$39, 'Output by sector'!$A$44:$X$44,0))</f>
        <v>0</v>
      </c>
      <c r="X41" s="352">
        <f>INDEX('Output by sector'!$A$45:$X$73, MATCH($C41, 'Output by sector'!$B$45:$B$73,0), MATCH(X$39, 'Output by sector'!$A$44:$X$44,0))</f>
        <v>1.6934248975252256E-2</v>
      </c>
      <c r="Y41" s="352">
        <f>INDEX('Output by sector'!$A$45:$X$73, MATCH($C41, 'Output by sector'!$B$45:$B$73,0), MATCH(Y$39, 'Output by sector'!$A$44:$X$44,0))</f>
        <v>0</v>
      </c>
      <c r="Z41" s="353">
        <f>INDEX('Output by sector'!$A$45:$X$73, MATCH($C41, 'Output by sector'!$B$45:$B$73,0), MATCH(Z$39, 'Output by sector'!$A$44:$X$44,0))</f>
        <v>2.2417061390472344E-2</v>
      </c>
      <c r="AA41" s="224"/>
      <c r="AB41" s="224"/>
      <c r="AC41" s="344"/>
    </row>
    <row r="42" spans="2:29" x14ac:dyDescent="0.25">
      <c r="B42" s="331" t="s">
        <v>170</v>
      </c>
      <c r="C42" s="330" t="s">
        <v>371</v>
      </c>
      <c r="D42" s="450"/>
      <c r="E42" s="351">
        <f>INDEX('Output by sector'!$A$45:$X$73, MATCH($C42, 'Output by sector'!$B$45:$B$73,0), MATCH(E$39, 'Output by sector'!$A$44:$X$44,0))</f>
        <v>1.2488380672596108E-2</v>
      </c>
      <c r="F42" s="352">
        <f>INDEX('Output by sector'!$A$45:$X$73, MATCH($C42, 'Output by sector'!$B$45:$B$73,0), MATCH(F$39, 'Output by sector'!$A$44:$X$44,0))</f>
        <v>1.2488380672596108E-2</v>
      </c>
      <c r="G42" s="352">
        <f>INDEX('Output by sector'!$A$45:$X$73, MATCH($C42, 'Output by sector'!$B$45:$B$73,0), MATCH(G$39, 'Output by sector'!$A$44:$X$44,0))</f>
        <v>0</v>
      </c>
      <c r="H42" s="352">
        <f>INDEX('Output by sector'!$A$45:$X$73, MATCH($C42, 'Output by sector'!$B$45:$B$73,0), MATCH(H$39, 'Output by sector'!$A$44:$X$44,0))</f>
        <v>2.2289574883124587E-2</v>
      </c>
      <c r="I42" s="352">
        <f>INDEX('Output by sector'!$A$45:$X$73, MATCH($C42, 'Output by sector'!$B$45:$B$73,0), MATCH(I$39, 'Output by sector'!$A$44:$X$44,0))</f>
        <v>2.8252557670694831E-2</v>
      </c>
      <c r="J42" s="352">
        <f>INDEX('Output by sector'!$A$45:$X$73, MATCH($C42, 'Output by sector'!$B$45:$B$73,0), MATCH(J$39, 'Output by sector'!$A$44:$X$44,0))</f>
        <v>3.4338237285039014E-2</v>
      </c>
      <c r="K42" s="352">
        <f>INDEX('Output by sector'!$A$45:$X$73, MATCH($C42, 'Output by sector'!$B$45:$B$73,0), MATCH(K$39, 'Output by sector'!$A$44:$X$44,0))</f>
        <v>3.2327516423680619E-2</v>
      </c>
      <c r="L42" s="352">
        <f>INDEX('Output by sector'!$A$45:$X$73, MATCH($C42, 'Output by sector'!$B$45:$B$73,0), MATCH(L$39, 'Output by sector'!$A$44:$X$44,0))</f>
        <v>2.3439056763721474E-3</v>
      </c>
      <c r="M42" s="352">
        <f>INDEX('Output by sector'!$A$45:$X$73, MATCH($C42, 'Output by sector'!$B$45:$B$73,0), MATCH(M$39, 'Output by sector'!$A$44:$X$44,0))</f>
        <v>1.0515353184244937E-2</v>
      </c>
      <c r="N42" s="352">
        <f>INDEX('Output by sector'!$A$45:$X$73, MATCH($C42, 'Output by sector'!$B$45:$B$73,0), MATCH(N$39, 'Output by sector'!$A$44:$X$44,0))</f>
        <v>4.3843219840137511E-2</v>
      </c>
      <c r="O42" s="352">
        <f>INDEX('Output by sector'!$A$45:$X$73, MATCH($C42, 'Output by sector'!$B$45:$B$73,0), MATCH(O$39, 'Output by sector'!$A$44:$X$44,0))</f>
        <v>2.2505162741884865E-2</v>
      </c>
      <c r="P42" s="352">
        <f>INDEX('Output by sector'!$A$45:$X$73, MATCH($C42, 'Output by sector'!$B$45:$B$73,0), MATCH(P$39, 'Output by sector'!$A$44:$X$44,0))</f>
        <v>1.3871681964792004E-2</v>
      </c>
      <c r="Q42" s="351">
        <f>INDEX('Output by sector'!$A$45:$X$73, MATCH($C42, 'Output by sector'!$B$45:$B$73,0), MATCH(Q$39, 'Output by sector'!$A$44:$X$44,0))</f>
        <v>5.5801667505318911E-3</v>
      </c>
      <c r="R42" s="352">
        <f>INDEX('Output by sector'!$A$45:$X$73, MATCH($C42, 'Output by sector'!$B$45:$B$73,0), MATCH(R$39, 'Output by sector'!$A$44:$X$44,0))</f>
        <v>0</v>
      </c>
      <c r="S42" s="352">
        <f>INDEX('Output by sector'!$A$45:$X$73, MATCH($C42, 'Output by sector'!$B$45:$B$73,0), MATCH(S$39, 'Output by sector'!$A$44:$X$44,0))</f>
        <v>7.7310772109327767E-3</v>
      </c>
      <c r="T42" s="352">
        <f>INDEX('Output by sector'!$A$45:$X$73, MATCH($C42, 'Output by sector'!$B$45:$B$73,0), MATCH(T$39, 'Output by sector'!$A$44:$X$44,0))</f>
        <v>2.6757552655574989E-3</v>
      </c>
      <c r="U42" s="352">
        <f>INDEX('Output by sector'!$A$45:$X$73, MATCH($C42, 'Output by sector'!$B$45:$B$73,0), MATCH(U$39, 'Output by sector'!$A$44:$X$44,0))</f>
        <v>0</v>
      </c>
      <c r="V42" s="352">
        <f>INDEX('Output by sector'!$A$45:$X$73, MATCH($C42, 'Output by sector'!$B$45:$B$73,0), MATCH(V$39, 'Output by sector'!$A$44:$X$44,0))</f>
        <v>0</v>
      </c>
      <c r="W42" s="352">
        <f>INDEX('Output by sector'!$A$45:$X$73, MATCH($C42, 'Output by sector'!$B$45:$B$73,0), MATCH(W$39, 'Output by sector'!$A$44:$X$44,0))</f>
        <v>0</v>
      </c>
      <c r="X42" s="352">
        <f>INDEX('Output by sector'!$A$45:$X$73, MATCH($C42, 'Output by sector'!$B$45:$B$73,0), MATCH(X$39, 'Output by sector'!$A$44:$X$44,0))</f>
        <v>3.380831700646611E-2</v>
      </c>
      <c r="Y42" s="352">
        <f>INDEX('Output by sector'!$A$45:$X$73, MATCH($C42, 'Output by sector'!$B$45:$B$73,0), MATCH(Y$39, 'Output by sector'!$A$44:$X$44,0))</f>
        <v>0</v>
      </c>
      <c r="Z42" s="353">
        <f>INDEX('Output by sector'!$A$45:$X$73, MATCH($C42, 'Output by sector'!$B$45:$B$73,0), MATCH(Z$39, 'Output by sector'!$A$44:$X$44,0))</f>
        <v>0</v>
      </c>
      <c r="AA42" s="224"/>
      <c r="AB42" s="224"/>
      <c r="AC42" s="224"/>
    </row>
    <row r="43" spans="2:29" x14ac:dyDescent="0.25">
      <c r="B43" s="331" t="s">
        <v>171</v>
      </c>
      <c r="C43" s="330" t="s">
        <v>372</v>
      </c>
      <c r="D43" s="450"/>
      <c r="E43" s="351">
        <f>INDEX('Output by sector'!$A$45:$X$73, MATCH($C43, 'Output by sector'!$B$45:$B$73,0), MATCH(E$39, 'Output by sector'!$A$44:$X$44,0))</f>
        <v>3.4478410416370238E-2</v>
      </c>
      <c r="F43" s="352">
        <f>INDEX('Output by sector'!$A$45:$X$73, MATCH($C43, 'Output by sector'!$B$45:$B$73,0), MATCH(F$39, 'Output by sector'!$A$44:$X$44,0))</f>
        <v>3.4478410416370238E-2</v>
      </c>
      <c r="G43" s="352">
        <f>INDEX('Output by sector'!$A$45:$X$73, MATCH($C43, 'Output by sector'!$B$45:$B$73,0), MATCH(G$39, 'Output by sector'!$A$44:$X$44,0))</f>
        <v>2.0976620951910274E-2</v>
      </c>
      <c r="H43" s="352">
        <f>INDEX('Output by sector'!$A$45:$X$73, MATCH($C43, 'Output by sector'!$B$45:$B$73,0), MATCH(H$39, 'Output by sector'!$A$44:$X$44,0))</f>
        <v>6.199982449153635E-3</v>
      </c>
      <c r="I43" s="352">
        <f>INDEX('Output by sector'!$A$45:$X$73, MATCH($C43, 'Output by sector'!$B$45:$B$73,0), MATCH(I$39, 'Output by sector'!$A$44:$X$44,0))</f>
        <v>4.0320244702174738E-3</v>
      </c>
      <c r="J43" s="352">
        <f>INDEX('Output by sector'!$A$45:$X$73, MATCH($C43, 'Output by sector'!$B$45:$B$73,0), MATCH(J$39, 'Output by sector'!$A$44:$X$44,0))</f>
        <v>3.777859767092607E-3</v>
      </c>
      <c r="K43" s="352">
        <f>INDEX('Output by sector'!$A$45:$X$73, MATCH($C43, 'Output by sector'!$B$45:$B$73,0), MATCH(K$39, 'Output by sector'!$A$44:$X$44,0))</f>
        <v>6.3725344519163507E-3</v>
      </c>
      <c r="L43" s="352">
        <f>INDEX('Output by sector'!$A$45:$X$73, MATCH($C43, 'Output by sector'!$B$45:$B$73,0), MATCH(L$39, 'Output by sector'!$A$44:$X$44,0))</f>
        <v>1.8658367304204507E-2</v>
      </c>
      <c r="M43" s="352">
        <f>INDEX('Output by sector'!$A$45:$X$73, MATCH($C43, 'Output by sector'!$B$45:$B$73,0), MATCH(M$39, 'Output by sector'!$A$44:$X$44,0))</f>
        <v>8.5333364077170865E-3</v>
      </c>
      <c r="N43" s="352">
        <f>INDEX('Output by sector'!$A$45:$X$73, MATCH($C43, 'Output by sector'!$B$45:$B$73,0), MATCH(N$39, 'Output by sector'!$A$44:$X$44,0))</f>
        <v>2.183310844353482E-3</v>
      </c>
      <c r="O43" s="352">
        <f>INDEX('Output by sector'!$A$45:$X$73, MATCH($C43, 'Output by sector'!$B$45:$B$73,0), MATCH(O$39, 'Output by sector'!$A$44:$X$44,0))</f>
        <v>5.851259965212681E-4</v>
      </c>
      <c r="P43" s="352">
        <f>INDEX('Output by sector'!$A$45:$X$73, MATCH($C43, 'Output by sector'!$B$45:$B$73,0), MATCH(P$39, 'Output by sector'!$A$44:$X$44,0))</f>
        <v>1.7009510269075285E-2</v>
      </c>
      <c r="Q43" s="351">
        <f>INDEX('Output by sector'!$A$45:$X$73, MATCH($C43, 'Output by sector'!$B$45:$B$73,0), MATCH(Q$39, 'Output by sector'!$A$44:$X$44,0))</f>
        <v>7.9019281133757713E-3</v>
      </c>
      <c r="R43" s="352">
        <f>INDEX('Output by sector'!$A$45:$X$73, MATCH($C43, 'Output by sector'!$B$45:$B$73,0), MATCH(R$39, 'Output by sector'!$A$44:$X$44,0))</f>
        <v>0</v>
      </c>
      <c r="S43" s="352">
        <f>INDEX('Output by sector'!$A$45:$X$73, MATCH($C43, 'Output by sector'!$B$45:$B$73,0), MATCH(S$39, 'Output by sector'!$A$44:$X$44,0))</f>
        <v>4.09378241311667E-2</v>
      </c>
      <c r="T43" s="352">
        <f>INDEX('Output by sector'!$A$45:$X$73, MATCH($C43, 'Output by sector'!$B$45:$B$73,0), MATCH(T$39, 'Output by sector'!$A$44:$X$44,0))</f>
        <v>1.9133892401751948E-3</v>
      </c>
      <c r="U43" s="352">
        <f>INDEX('Output by sector'!$A$45:$X$73, MATCH($C43, 'Output by sector'!$B$45:$B$73,0), MATCH(U$39, 'Output by sector'!$A$44:$X$44,0))</f>
        <v>0</v>
      </c>
      <c r="V43" s="352">
        <f>INDEX('Output by sector'!$A$45:$X$73, MATCH($C43, 'Output by sector'!$B$45:$B$73,0), MATCH(V$39, 'Output by sector'!$A$44:$X$44,0))</f>
        <v>0</v>
      </c>
      <c r="W43" s="352">
        <f>INDEX('Output by sector'!$A$45:$X$73, MATCH($C43, 'Output by sector'!$B$45:$B$73,0), MATCH(W$39, 'Output by sector'!$A$44:$X$44,0))</f>
        <v>0</v>
      </c>
      <c r="X43" s="352">
        <f>INDEX('Output by sector'!$A$45:$X$73, MATCH($C43, 'Output by sector'!$B$45:$B$73,0), MATCH(X$39, 'Output by sector'!$A$44:$X$44,0))</f>
        <v>0</v>
      </c>
      <c r="Y43" s="352">
        <f>INDEX('Output by sector'!$A$45:$X$73, MATCH($C43, 'Output by sector'!$B$45:$B$73,0), MATCH(Y$39, 'Output by sector'!$A$44:$X$44,0))</f>
        <v>0</v>
      </c>
      <c r="Z43" s="353">
        <f>INDEX('Output by sector'!$A$45:$X$73, MATCH($C43, 'Output by sector'!$B$45:$B$73,0), MATCH(Z$39, 'Output by sector'!$A$44:$X$44,0))</f>
        <v>0</v>
      </c>
      <c r="AA43" s="224"/>
      <c r="AB43" s="224"/>
      <c r="AC43" s="224"/>
    </row>
    <row r="44" spans="2:29" x14ac:dyDescent="0.25">
      <c r="B44" s="331" t="s">
        <v>180</v>
      </c>
      <c r="C44" s="330" t="s">
        <v>373</v>
      </c>
      <c r="D44" s="450"/>
      <c r="E44" s="351">
        <f>INDEX('Output by sector'!$A$45:$X$73, MATCH($C44, 'Output by sector'!$B$45:$B$73,0), MATCH(E$39, 'Output by sector'!$A$44:$X$44,0))</f>
        <v>4.6353767729325696E-3</v>
      </c>
      <c r="F44" s="352">
        <f>INDEX('Output by sector'!$A$45:$X$73, MATCH($C44, 'Output by sector'!$B$45:$B$73,0), MATCH(F$39, 'Output by sector'!$A$44:$X$44,0))</f>
        <v>4.6353767729325696E-3</v>
      </c>
      <c r="G44" s="352">
        <f>INDEX('Output by sector'!$A$45:$X$73, MATCH($C44, 'Output by sector'!$B$45:$B$73,0), MATCH(G$39, 'Output by sector'!$A$44:$X$44,0))</f>
        <v>0</v>
      </c>
      <c r="H44" s="352">
        <f>INDEX('Output by sector'!$A$45:$X$73, MATCH($C44, 'Output by sector'!$B$45:$B$73,0), MATCH(H$39, 'Output by sector'!$A$44:$X$44,0))</f>
        <v>3.0248591767828748E-3</v>
      </c>
      <c r="I44" s="352">
        <f>INDEX('Output by sector'!$A$45:$X$73, MATCH($C44, 'Output by sector'!$B$45:$B$73,0), MATCH(I$39, 'Output by sector'!$A$44:$X$44,0))</f>
        <v>5.8991530431357101E-3</v>
      </c>
      <c r="J44" s="352">
        <f>INDEX('Output by sector'!$A$45:$X$73, MATCH($C44, 'Output by sector'!$B$45:$B$73,0), MATCH(J$39, 'Output by sector'!$A$44:$X$44,0))</f>
        <v>5.8146165676094133E-3</v>
      </c>
      <c r="K44" s="352">
        <f>INDEX('Output by sector'!$A$45:$X$73, MATCH($C44, 'Output by sector'!$B$45:$B$73,0), MATCH(K$39, 'Output by sector'!$A$44:$X$44,0))</f>
        <v>4.5233595281299471E-3</v>
      </c>
      <c r="L44" s="352">
        <f>INDEX('Output by sector'!$A$45:$X$73, MATCH($C44, 'Output by sector'!$B$45:$B$73,0), MATCH(L$39, 'Output by sector'!$A$44:$X$44,0))</f>
        <v>7.1853880785039534E-3</v>
      </c>
      <c r="M44" s="352">
        <f>INDEX('Output by sector'!$A$45:$X$73, MATCH($C44, 'Output by sector'!$B$45:$B$73,0), MATCH(M$39, 'Output by sector'!$A$44:$X$44,0))</f>
        <v>6.0584574855960319E-3</v>
      </c>
      <c r="N44" s="352">
        <f>INDEX('Output by sector'!$A$45:$X$73, MATCH($C44, 'Output by sector'!$B$45:$B$73,0), MATCH(N$39, 'Output by sector'!$A$44:$X$44,0))</f>
        <v>2.4097099703705286E-3</v>
      </c>
      <c r="O44" s="352">
        <f>INDEX('Output by sector'!$A$45:$X$73, MATCH($C44, 'Output by sector'!$B$45:$B$73,0), MATCH(O$39, 'Output by sector'!$A$44:$X$44,0))</f>
        <v>5.3214899073771617E-3</v>
      </c>
      <c r="P44" s="352">
        <f>INDEX('Output by sector'!$A$45:$X$73, MATCH($C44, 'Output by sector'!$B$45:$B$73,0), MATCH(P$39, 'Output by sector'!$A$44:$X$44,0))</f>
        <v>4.7108772228580918E-3</v>
      </c>
      <c r="Q44" s="351">
        <f>INDEX('Output by sector'!$A$45:$X$73, MATCH($C44, 'Output by sector'!$B$45:$B$73,0), MATCH(Q$39, 'Output by sector'!$A$44:$X$44,0))</f>
        <v>3.3689143619823375E-3</v>
      </c>
      <c r="R44" s="352">
        <f>INDEX('Output by sector'!$A$45:$X$73, MATCH($C44, 'Output by sector'!$B$45:$B$73,0), MATCH(R$39, 'Output by sector'!$A$44:$X$44,0))</f>
        <v>0</v>
      </c>
      <c r="S44" s="352">
        <f>INDEX('Output by sector'!$A$45:$X$73, MATCH($C44, 'Output by sector'!$B$45:$B$73,0), MATCH(S$39, 'Output by sector'!$A$44:$X$44,0))</f>
        <v>2.0567826959947789E-2</v>
      </c>
      <c r="T44" s="352">
        <f>INDEX('Output by sector'!$A$45:$X$73, MATCH($C44, 'Output by sector'!$B$45:$B$73,0), MATCH(T$39, 'Output by sector'!$A$44:$X$44,0))</f>
        <v>4.5144027385383501E-3</v>
      </c>
      <c r="U44" s="352">
        <f>INDEX('Output by sector'!$A$45:$X$73, MATCH($C44, 'Output by sector'!$B$45:$B$73,0), MATCH(U$39, 'Output by sector'!$A$44:$X$44,0))</f>
        <v>0</v>
      </c>
      <c r="V44" s="352">
        <f>INDEX('Output by sector'!$A$45:$X$73, MATCH($C44, 'Output by sector'!$B$45:$B$73,0), MATCH(V$39, 'Output by sector'!$A$44:$X$44,0))</f>
        <v>0</v>
      </c>
      <c r="W44" s="352">
        <f>INDEX('Output by sector'!$A$45:$X$73, MATCH($C44, 'Output by sector'!$B$45:$B$73,0), MATCH(W$39, 'Output by sector'!$A$44:$X$44,0))</f>
        <v>0</v>
      </c>
      <c r="X44" s="352">
        <f>INDEX('Output by sector'!$A$45:$X$73, MATCH($C44, 'Output by sector'!$B$45:$B$73,0), MATCH(X$39, 'Output by sector'!$A$44:$X$44,0))</f>
        <v>8.920153260804151E-3</v>
      </c>
      <c r="Y44" s="352">
        <f>INDEX('Output by sector'!$A$45:$X$73, MATCH($C44, 'Output by sector'!$B$45:$B$73,0), MATCH(Y$39, 'Output by sector'!$A$44:$X$44,0))</f>
        <v>0</v>
      </c>
      <c r="Z44" s="353">
        <f>INDEX('Output by sector'!$A$45:$X$73, MATCH($C44, 'Output by sector'!$B$45:$B$73,0), MATCH(Z$39, 'Output by sector'!$A$44:$X$44,0))</f>
        <v>9.2747396006067941E-3</v>
      </c>
      <c r="AA44" s="224"/>
      <c r="AB44" s="224"/>
      <c r="AC44" s="224"/>
    </row>
    <row r="45" spans="2:29" x14ac:dyDescent="0.25">
      <c r="B45" s="331" t="s">
        <v>182</v>
      </c>
      <c r="C45" s="330" t="s">
        <v>374</v>
      </c>
      <c r="D45" s="450"/>
      <c r="E45" s="351">
        <f>INDEX('Output by sector'!$A$45:$X$73, MATCH($C45, 'Output by sector'!$B$45:$B$73,0), MATCH(E$39, 'Output by sector'!$A$44:$X$44,0))</f>
        <v>1.606044521087748E-4</v>
      </c>
      <c r="F45" s="352">
        <f>INDEX('Output by sector'!$A$45:$X$73, MATCH($C45, 'Output by sector'!$B$45:$B$73,0), MATCH(F$39, 'Output by sector'!$A$44:$X$44,0))</f>
        <v>1.606044521087748E-4</v>
      </c>
      <c r="G45" s="352">
        <f>INDEX('Output by sector'!$A$45:$X$73, MATCH($C45, 'Output by sector'!$B$45:$B$73,0), MATCH(G$39, 'Output by sector'!$A$44:$X$44,0))</f>
        <v>0</v>
      </c>
      <c r="H45" s="352">
        <f>INDEX('Output by sector'!$A$45:$X$73, MATCH($C45, 'Output by sector'!$B$45:$B$73,0), MATCH(H$39, 'Output by sector'!$A$44:$X$44,0))</f>
        <v>3.1292712569170856E-3</v>
      </c>
      <c r="I45" s="352">
        <f>INDEX('Output by sector'!$A$45:$X$73, MATCH($C45, 'Output by sector'!$B$45:$B$73,0), MATCH(I$39, 'Output by sector'!$A$44:$X$44,0))</f>
        <v>4.611338330880905E-4</v>
      </c>
      <c r="J45" s="352">
        <f>INDEX('Output by sector'!$A$45:$X$73, MATCH($C45, 'Output by sector'!$B$45:$B$73,0), MATCH(J$39, 'Output by sector'!$A$44:$X$44,0))</f>
        <v>2.1970279815431053E-3</v>
      </c>
      <c r="K45" s="352">
        <f>INDEX('Output by sector'!$A$45:$X$73, MATCH($C45, 'Output by sector'!$B$45:$B$73,0), MATCH(K$39, 'Output by sector'!$A$44:$X$44,0))</f>
        <v>2.8671304167319062E-3</v>
      </c>
      <c r="L45" s="352">
        <f>INDEX('Output by sector'!$A$45:$X$73, MATCH($C45, 'Output by sector'!$B$45:$B$73,0), MATCH(L$39, 'Output by sector'!$A$44:$X$44,0))</f>
        <v>4.5206307605534859E-3</v>
      </c>
      <c r="M45" s="352">
        <f>INDEX('Output by sector'!$A$45:$X$73, MATCH($C45, 'Output by sector'!$B$45:$B$73,0), MATCH(M$39, 'Output by sector'!$A$44:$X$44,0))</f>
        <v>1.6102084912557801E-3</v>
      </c>
      <c r="N45" s="352">
        <f>INDEX('Output by sector'!$A$45:$X$73, MATCH($C45, 'Output by sector'!$B$45:$B$73,0), MATCH(N$39, 'Output by sector'!$A$44:$X$44,0))</f>
        <v>3.1638248773945823E-3</v>
      </c>
      <c r="O45" s="352">
        <f>INDEX('Output by sector'!$A$45:$X$73, MATCH($C45, 'Output by sector'!$B$45:$B$73,0), MATCH(O$39, 'Output by sector'!$A$44:$X$44,0))</f>
        <v>5.3205749331840095E-4</v>
      </c>
      <c r="P45" s="352">
        <f>INDEX('Output by sector'!$A$45:$X$73, MATCH($C45, 'Output by sector'!$B$45:$B$73,0), MATCH(P$39, 'Output by sector'!$A$44:$X$44,0))</f>
        <v>1.544564972035196E-3</v>
      </c>
      <c r="Q45" s="351">
        <f>INDEX('Output by sector'!$A$45:$X$73, MATCH($C45, 'Output by sector'!$B$45:$B$73,0), MATCH(Q$39, 'Output by sector'!$A$44:$X$44,0))</f>
        <v>3.3581853353518206E-4</v>
      </c>
      <c r="R45" s="352">
        <f>INDEX('Output by sector'!$A$45:$X$73, MATCH($C45, 'Output by sector'!$B$45:$B$73,0), MATCH(R$39, 'Output by sector'!$A$44:$X$44,0))</f>
        <v>0</v>
      </c>
      <c r="S45" s="352">
        <f>INDEX('Output by sector'!$A$45:$X$73, MATCH($C45, 'Output by sector'!$B$45:$B$73,0), MATCH(S$39, 'Output by sector'!$A$44:$X$44,0))</f>
        <v>0</v>
      </c>
      <c r="T45" s="352">
        <f>INDEX('Output by sector'!$A$45:$X$73, MATCH($C45, 'Output by sector'!$B$45:$B$73,0), MATCH(T$39, 'Output by sector'!$A$44:$X$44,0))</f>
        <v>1.1211265079151531E-4</v>
      </c>
      <c r="U45" s="352">
        <f>INDEX('Output by sector'!$A$45:$X$73, MATCH($C45, 'Output by sector'!$B$45:$B$73,0), MATCH(U$39, 'Output by sector'!$A$44:$X$44,0))</f>
        <v>0</v>
      </c>
      <c r="V45" s="352">
        <f>INDEX('Output by sector'!$A$45:$X$73, MATCH($C45, 'Output by sector'!$B$45:$B$73,0), MATCH(V$39, 'Output by sector'!$A$44:$X$44,0))</f>
        <v>0</v>
      </c>
      <c r="W45" s="352">
        <f>INDEX('Output by sector'!$A$45:$X$73, MATCH($C45, 'Output by sector'!$B$45:$B$73,0), MATCH(W$39, 'Output by sector'!$A$44:$X$44,0))</f>
        <v>0</v>
      </c>
      <c r="X45" s="352">
        <f>INDEX('Output by sector'!$A$45:$X$73, MATCH($C45, 'Output by sector'!$B$45:$B$73,0), MATCH(X$39, 'Output by sector'!$A$44:$X$44,0))</f>
        <v>0</v>
      </c>
      <c r="Y45" s="352">
        <f>INDEX('Output by sector'!$A$45:$X$73, MATCH($C45, 'Output by sector'!$B$45:$B$73,0), MATCH(Y$39, 'Output by sector'!$A$44:$X$44,0))</f>
        <v>0</v>
      </c>
      <c r="Z45" s="353">
        <f>INDEX('Output by sector'!$A$45:$X$73, MATCH($C45, 'Output by sector'!$B$45:$B$73,0), MATCH(Z$39, 'Output by sector'!$A$44:$X$44,0))</f>
        <v>7.3178226089525543E-4</v>
      </c>
      <c r="AA45" s="224"/>
      <c r="AB45" s="224"/>
      <c r="AC45" s="224"/>
    </row>
    <row r="46" spans="2:29" x14ac:dyDescent="0.25">
      <c r="B46" s="331" t="s">
        <v>172</v>
      </c>
      <c r="C46" s="330" t="s">
        <v>375</v>
      </c>
      <c r="D46" s="450"/>
      <c r="E46" s="351">
        <f>INDEX('Output by sector'!$A$45:$X$73, MATCH($C46, 'Output by sector'!$B$45:$B$73,0), MATCH(E$39, 'Output by sector'!$A$44:$X$44,0))</f>
        <v>2.9381242592811909E-2</v>
      </c>
      <c r="F46" s="352">
        <f>INDEX('Output by sector'!$A$45:$X$73, MATCH($C46, 'Output by sector'!$B$45:$B$73,0), MATCH(F$39, 'Output by sector'!$A$44:$X$44,0))</f>
        <v>2.9381242592811909E-2</v>
      </c>
      <c r="G46" s="352">
        <f>INDEX('Output by sector'!$A$45:$X$73, MATCH($C46, 'Output by sector'!$B$45:$B$73,0), MATCH(G$39, 'Output by sector'!$A$44:$X$44,0))</f>
        <v>0</v>
      </c>
      <c r="H46" s="352">
        <f>INDEX('Output by sector'!$A$45:$X$73, MATCH($C46, 'Output by sector'!$B$45:$B$73,0), MATCH(H$39, 'Output by sector'!$A$44:$X$44,0))</f>
        <v>1.7678098587328599E-2</v>
      </c>
      <c r="I46" s="352">
        <f>INDEX('Output by sector'!$A$45:$X$73, MATCH($C46, 'Output by sector'!$B$45:$B$73,0), MATCH(I$39, 'Output by sector'!$A$44:$X$44,0))</f>
        <v>8.0318970211681294E-3</v>
      </c>
      <c r="J46" s="352">
        <f>INDEX('Output by sector'!$A$45:$X$73, MATCH($C46, 'Output by sector'!$B$45:$B$73,0), MATCH(J$39, 'Output by sector'!$A$44:$X$44,0))</f>
        <v>8.711258339366295E-3</v>
      </c>
      <c r="K46" s="352">
        <f>INDEX('Output by sector'!$A$45:$X$73, MATCH($C46, 'Output by sector'!$B$45:$B$73,0), MATCH(K$39, 'Output by sector'!$A$44:$X$44,0))</f>
        <v>1.0602705055934325E-2</v>
      </c>
      <c r="L46" s="352">
        <f>INDEX('Output by sector'!$A$45:$X$73, MATCH($C46, 'Output by sector'!$B$45:$B$73,0), MATCH(L$39, 'Output by sector'!$A$44:$X$44,0))</f>
        <v>1.3171804233215237E-3</v>
      </c>
      <c r="M46" s="352">
        <f>INDEX('Output by sector'!$A$45:$X$73, MATCH($C46, 'Output by sector'!$B$45:$B$73,0), MATCH(M$39, 'Output by sector'!$A$44:$X$44,0))</f>
        <v>1.1467451403119923E-2</v>
      </c>
      <c r="N46" s="352">
        <f>INDEX('Output by sector'!$A$45:$X$73, MATCH($C46, 'Output by sector'!$B$45:$B$73,0), MATCH(N$39, 'Output by sector'!$A$44:$X$44,0))</f>
        <v>7.9783052008407223E-3</v>
      </c>
      <c r="O46" s="352">
        <f>INDEX('Output by sector'!$A$45:$X$73, MATCH($C46, 'Output by sector'!$B$45:$B$73,0), MATCH(O$39, 'Output by sector'!$A$44:$X$44,0))</f>
        <v>6.575919526189764E-3</v>
      </c>
      <c r="P46" s="352">
        <f>INDEX('Output by sector'!$A$45:$X$73, MATCH($C46, 'Output by sector'!$B$45:$B$73,0), MATCH(P$39, 'Output by sector'!$A$44:$X$44,0))</f>
        <v>1.2246106198566182E-2</v>
      </c>
      <c r="Q46" s="351">
        <f>INDEX('Output by sector'!$A$45:$X$73, MATCH($C46, 'Output by sector'!$B$45:$B$73,0), MATCH(Q$39, 'Output by sector'!$A$44:$X$44,0))</f>
        <v>2.7892250531355047E-2</v>
      </c>
      <c r="R46" s="352">
        <f>INDEX('Output by sector'!$A$45:$X$73, MATCH($C46, 'Output by sector'!$B$45:$B$73,0), MATCH(R$39, 'Output by sector'!$A$44:$X$44,0))</f>
        <v>0</v>
      </c>
      <c r="S46" s="352">
        <f>INDEX('Output by sector'!$A$45:$X$73, MATCH($C46, 'Output by sector'!$B$45:$B$73,0), MATCH(S$39, 'Output by sector'!$A$44:$X$44,0))</f>
        <v>7.1606988013733453E-3</v>
      </c>
      <c r="T46" s="352">
        <f>INDEX('Output by sector'!$A$45:$X$73, MATCH($C46, 'Output by sector'!$B$45:$B$73,0), MATCH(T$39, 'Output by sector'!$A$44:$X$44,0))</f>
        <v>1.8737761035621924E-2</v>
      </c>
      <c r="U46" s="352">
        <f>INDEX('Output by sector'!$A$45:$X$73, MATCH($C46, 'Output by sector'!$B$45:$B$73,0), MATCH(U$39, 'Output by sector'!$A$44:$X$44,0))</f>
        <v>0</v>
      </c>
      <c r="V46" s="352">
        <f>INDEX('Output by sector'!$A$45:$X$73, MATCH($C46, 'Output by sector'!$B$45:$B$73,0), MATCH(V$39, 'Output by sector'!$A$44:$X$44,0))</f>
        <v>0</v>
      </c>
      <c r="W46" s="352">
        <f>INDEX('Output by sector'!$A$45:$X$73, MATCH($C46, 'Output by sector'!$B$45:$B$73,0), MATCH(W$39, 'Output by sector'!$A$44:$X$44,0))</f>
        <v>0</v>
      </c>
      <c r="X46" s="352">
        <f>INDEX('Output by sector'!$A$45:$X$73, MATCH($C46, 'Output by sector'!$B$45:$B$73,0), MATCH(X$39, 'Output by sector'!$A$44:$X$44,0))</f>
        <v>3.4212866685835411E-2</v>
      </c>
      <c r="Y46" s="352">
        <f>INDEX('Output by sector'!$A$45:$X$73, MATCH($C46, 'Output by sector'!$B$45:$B$73,0), MATCH(Y$39, 'Output by sector'!$A$44:$X$44,0))</f>
        <v>0</v>
      </c>
      <c r="Z46" s="353">
        <f>INDEX('Output by sector'!$A$45:$X$73, MATCH($C46, 'Output by sector'!$B$45:$B$73,0), MATCH(Z$39, 'Output by sector'!$A$44:$X$44,0))</f>
        <v>1.8031028858609699E-3</v>
      </c>
      <c r="AA46" s="224"/>
      <c r="AB46" s="224"/>
      <c r="AC46" s="224"/>
    </row>
    <row r="47" spans="2:29" x14ac:dyDescent="0.25">
      <c r="B47" s="331" t="s">
        <v>173</v>
      </c>
      <c r="C47" s="330" t="s">
        <v>376</v>
      </c>
      <c r="D47" s="450"/>
      <c r="E47" s="351">
        <f>INDEX('Output by sector'!$A$45:$X$73, MATCH($C47, 'Output by sector'!$B$45:$B$73,0), MATCH(E$39, 'Output by sector'!$A$44:$X$44,0))</f>
        <v>1.6978915234077793E-2</v>
      </c>
      <c r="F47" s="352">
        <f>INDEX('Output by sector'!$A$45:$X$73, MATCH($C47, 'Output by sector'!$B$45:$B$73,0), MATCH(F$39, 'Output by sector'!$A$44:$X$44,0))</f>
        <v>1.6978915234077793E-2</v>
      </c>
      <c r="G47" s="352">
        <f>INDEX('Output by sector'!$A$45:$X$73, MATCH($C47, 'Output by sector'!$B$45:$B$73,0), MATCH(G$39, 'Output by sector'!$A$44:$X$44,0))</f>
        <v>0</v>
      </c>
      <c r="H47" s="352">
        <f>INDEX('Output by sector'!$A$45:$X$73, MATCH($C47, 'Output by sector'!$B$45:$B$73,0), MATCH(H$39, 'Output by sector'!$A$44:$X$44,0))</f>
        <v>3.6083990588487436E-2</v>
      </c>
      <c r="I47" s="352">
        <f>INDEX('Output by sector'!$A$45:$X$73, MATCH($C47, 'Output by sector'!$B$45:$B$73,0), MATCH(I$39, 'Output by sector'!$A$44:$X$44,0))</f>
        <v>1.3437184998088264E-2</v>
      </c>
      <c r="J47" s="352">
        <f>INDEX('Output by sector'!$A$45:$X$73, MATCH($C47, 'Output by sector'!$B$45:$B$73,0), MATCH(J$39, 'Output by sector'!$A$44:$X$44,0))</f>
        <v>7.4638507804194579E-2</v>
      </c>
      <c r="K47" s="352">
        <f>INDEX('Output by sector'!$A$45:$X$73, MATCH($C47, 'Output by sector'!$B$45:$B$73,0), MATCH(K$39, 'Output by sector'!$A$44:$X$44,0))</f>
        <v>1.1728887625253991E-2</v>
      </c>
      <c r="L47" s="352">
        <f>INDEX('Output by sector'!$A$45:$X$73, MATCH($C47, 'Output by sector'!$B$45:$B$73,0), MATCH(L$39, 'Output by sector'!$A$44:$X$44,0))</f>
        <v>8.392803466548683E-4</v>
      </c>
      <c r="M47" s="352">
        <f>INDEX('Output by sector'!$A$45:$X$73, MATCH($C47, 'Output by sector'!$B$45:$B$73,0), MATCH(M$39, 'Output by sector'!$A$44:$X$44,0))</f>
        <v>1.1495313005892249E-2</v>
      </c>
      <c r="N47" s="352">
        <f>INDEX('Output by sector'!$A$45:$X$73, MATCH($C47, 'Output by sector'!$B$45:$B$73,0), MATCH(N$39, 'Output by sector'!$A$44:$X$44,0))</f>
        <v>1.5399256916904936E-2</v>
      </c>
      <c r="O47" s="352">
        <f>INDEX('Output by sector'!$A$45:$X$73, MATCH($C47, 'Output by sector'!$B$45:$B$73,0), MATCH(O$39, 'Output by sector'!$A$44:$X$44,0))</f>
        <v>2.1322558597234764E-2</v>
      </c>
      <c r="P47" s="352">
        <f>INDEX('Output by sector'!$A$45:$X$73, MATCH($C47, 'Output by sector'!$B$45:$B$73,0), MATCH(P$39, 'Output by sector'!$A$44:$X$44,0))</f>
        <v>1.4870917186141362E-2</v>
      </c>
      <c r="Q47" s="351">
        <f>INDEX('Output by sector'!$A$45:$X$73, MATCH($C47, 'Output by sector'!$B$45:$B$73,0), MATCH(Q$39, 'Output by sector'!$A$44:$X$44,0))</f>
        <v>6.6751712084424555E-2</v>
      </c>
      <c r="R47" s="352">
        <f>INDEX('Output by sector'!$A$45:$X$73, MATCH($C47, 'Output by sector'!$B$45:$B$73,0), MATCH(R$39, 'Output by sector'!$A$44:$X$44,0))</f>
        <v>0</v>
      </c>
      <c r="S47" s="352">
        <f>INDEX('Output by sector'!$A$45:$X$73, MATCH($C47, 'Output by sector'!$B$45:$B$73,0), MATCH(S$39, 'Output by sector'!$A$44:$X$44,0))</f>
        <v>0</v>
      </c>
      <c r="T47" s="352">
        <f>INDEX('Output by sector'!$A$45:$X$73, MATCH($C47, 'Output by sector'!$B$45:$B$73,0), MATCH(T$39, 'Output by sector'!$A$44:$X$44,0))</f>
        <v>4.2012347339940505E-2</v>
      </c>
      <c r="U47" s="352">
        <f>INDEX('Output by sector'!$A$45:$X$73, MATCH($C47, 'Output by sector'!$B$45:$B$73,0), MATCH(U$39, 'Output by sector'!$A$44:$X$44,0))</f>
        <v>0</v>
      </c>
      <c r="V47" s="352">
        <f>INDEX('Output by sector'!$A$45:$X$73, MATCH($C47, 'Output by sector'!$B$45:$B$73,0), MATCH(V$39, 'Output by sector'!$A$44:$X$44,0))</f>
        <v>0</v>
      </c>
      <c r="W47" s="352">
        <f>INDEX('Output by sector'!$A$45:$X$73, MATCH($C47, 'Output by sector'!$B$45:$B$73,0), MATCH(W$39, 'Output by sector'!$A$44:$X$44,0))</f>
        <v>0</v>
      </c>
      <c r="X47" s="352">
        <f>INDEX('Output by sector'!$A$45:$X$73, MATCH($C47, 'Output by sector'!$B$45:$B$73,0), MATCH(X$39, 'Output by sector'!$A$44:$X$44,0))</f>
        <v>2.1083390728122556E-2</v>
      </c>
      <c r="Y47" s="352">
        <f>INDEX('Output by sector'!$A$45:$X$73, MATCH($C47, 'Output by sector'!$B$45:$B$73,0), MATCH(Y$39, 'Output by sector'!$A$44:$X$44,0))</f>
        <v>0</v>
      </c>
      <c r="Z47" s="353">
        <f>INDEX('Output by sector'!$A$45:$X$73, MATCH($C47, 'Output by sector'!$B$45:$B$73,0), MATCH(Z$39, 'Output by sector'!$A$44:$X$44,0))</f>
        <v>0</v>
      </c>
      <c r="AA47" s="224"/>
      <c r="AB47" s="224"/>
      <c r="AC47" s="224"/>
    </row>
    <row r="48" spans="2:29" x14ac:dyDescent="0.25">
      <c r="B48" s="331" t="s">
        <v>175</v>
      </c>
      <c r="C48" s="330" t="s">
        <v>377</v>
      </c>
      <c r="D48" s="450"/>
      <c r="E48" s="351">
        <f>INDEX('Output by sector'!$A$45:$X$73, MATCH($C48, 'Output by sector'!$B$45:$B$73,0), MATCH(E$39, 'Output by sector'!$A$44:$X$44,0))</f>
        <v>3.2257212503120497E-3</v>
      </c>
      <c r="F48" s="352">
        <f>INDEX('Output by sector'!$A$45:$X$73, MATCH($C48, 'Output by sector'!$B$45:$B$73,0), MATCH(F$39, 'Output by sector'!$A$44:$X$44,0))</f>
        <v>3.2257212503120497E-3</v>
      </c>
      <c r="G48" s="352">
        <f>INDEX('Output by sector'!$A$45:$X$73, MATCH($C48, 'Output by sector'!$B$45:$B$73,0), MATCH(G$39, 'Output by sector'!$A$44:$X$44,0))</f>
        <v>0</v>
      </c>
      <c r="H48" s="352">
        <f>INDEX('Output by sector'!$A$45:$X$73, MATCH($C48, 'Output by sector'!$B$45:$B$73,0), MATCH(H$39, 'Output by sector'!$A$44:$X$44,0))</f>
        <v>4.0873551303854437E-3</v>
      </c>
      <c r="I48" s="352">
        <f>INDEX('Output by sector'!$A$45:$X$73, MATCH($C48, 'Output by sector'!$B$45:$B$73,0), MATCH(I$39, 'Output by sector'!$A$44:$X$44,0))</f>
        <v>1.7069482904447974E-3</v>
      </c>
      <c r="J48" s="352">
        <f>INDEX('Output by sector'!$A$45:$X$73, MATCH($C48, 'Output by sector'!$B$45:$B$73,0), MATCH(J$39, 'Output by sector'!$A$44:$X$44,0))</f>
        <v>1.8116660462767992E-3</v>
      </c>
      <c r="K48" s="352">
        <f>INDEX('Output by sector'!$A$45:$X$73, MATCH($C48, 'Output by sector'!$B$45:$B$73,0), MATCH(K$39, 'Output by sector'!$A$44:$X$44,0))</f>
        <v>1.420702154206729E-3</v>
      </c>
      <c r="L48" s="352">
        <f>INDEX('Output by sector'!$A$45:$X$73, MATCH($C48, 'Output by sector'!$B$45:$B$73,0), MATCH(L$39, 'Output by sector'!$A$44:$X$44,0))</f>
        <v>4.5763576246170891E-4</v>
      </c>
      <c r="M48" s="352">
        <f>INDEX('Output by sector'!$A$45:$X$73, MATCH($C48, 'Output by sector'!$B$45:$B$73,0), MATCH(M$39, 'Output by sector'!$A$44:$X$44,0))</f>
        <v>1.3873156690771757E-3</v>
      </c>
      <c r="N48" s="352">
        <f>INDEX('Output by sector'!$A$45:$X$73, MATCH($C48, 'Output by sector'!$B$45:$B$73,0), MATCH(N$39, 'Output by sector'!$A$44:$X$44,0))</f>
        <v>1.2488999060649444E-3</v>
      </c>
      <c r="O48" s="352">
        <f>INDEX('Output by sector'!$A$45:$X$73, MATCH($C48, 'Output by sector'!$B$45:$B$73,0), MATCH(O$39, 'Output by sector'!$A$44:$X$44,0))</f>
        <v>5.1741790622795482E-4</v>
      </c>
      <c r="P48" s="352">
        <f>INDEX('Output by sector'!$A$45:$X$73, MATCH($C48, 'Output by sector'!$B$45:$B$73,0), MATCH(P$39, 'Output by sector'!$A$44:$X$44,0))</f>
        <v>1.6091898399906643E-3</v>
      </c>
      <c r="Q48" s="351">
        <f>INDEX('Output by sector'!$A$45:$X$73, MATCH($C48, 'Output by sector'!$B$45:$B$73,0), MATCH(Q$39, 'Output by sector'!$A$44:$X$44,0))</f>
        <v>5.8870169121646772E-3</v>
      </c>
      <c r="R48" s="352">
        <f>INDEX('Output by sector'!$A$45:$X$73, MATCH($C48, 'Output by sector'!$B$45:$B$73,0), MATCH(R$39, 'Output by sector'!$A$44:$X$44,0))</f>
        <v>0</v>
      </c>
      <c r="S48" s="352">
        <f>INDEX('Output by sector'!$A$45:$X$73, MATCH($C48, 'Output by sector'!$B$45:$B$73,0), MATCH(S$39, 'Output by sector'!$A$44:$X$44,0))</f>
        <v>0</v>
      </c>
      <c r="T48" s="352">
        <f>INDEX('Output by sector'!$A$45:$X$73, MATCH($C48, 'Output by sector'!$B$45:$B$73,0), MATCH(T$39, 'Output by sector'!$A$44:$X$44,0))</f>
        <v>1.0740391945827167E-2</v>
      </c>
      <c r="U48" s="352">
        <f>INDEX('Output by sector'!$A$45:$X$73, MATCH($C48, 'Output by sector'!$B$45:$B$73,0), MATCH(U$39, 'Output by sector'!$A$44:$X$44,0))</f>
        <v>0</v>
      </c>
      <c r="V48" s="352">
        <f>INDEX('Output by sector'!$A$45:$X$73, MATCH($C48, 'Output by sector'!$B$45:$B$73,0), MATCH(V$39, 'Output by sector'!$A$44:$X$44,0))</f>
        <v>0</v>
      </c>
      <c r="W48" s="352">
        <f>INDEX('Output by sector'!$A$45:$X$73, MATCH($C48, 'Output by sector'!$B$45:$B$73,0), MATCH(W$39, 'Output by sector'!$A$44:$X$44,0))</f>
        <v>0</v>
      </c>
      <c r="X48" s="352">
        <f>INDEX('Output by sector'!$A$45:$X$73, MATCH($C48, 'Output by sector'!$B$45:$B$73,0), MATCH(X$39, 'Output by sector'!$A$44:$X$44,0))</f>
        <v>0</v>
      </c>
      <c r="Y48" s="352">
        <f>INDEX('Output by sector'!$A$45:$X$73, MATCH($C48, 'Output by sector'!$B$45:$B$73,0), MATCH(Y$39, 'Output by sector'!$A$44:$X$44,0))</f>
        <v>0</v>
      </c>
      <c r="Z48" s="353">
        <f>INDEX('Output by sector'!$A$45:$X$73, MATCH($C48, 'Output by sector'!$B$45:$B$73,0), MATCH(Z$39, 'Output by sector'!$A$44:$X$44,0))</f>
        <v>0</v>
      </c>
      <c r="AA48" s="224"/>
      <c r="AB48" s="224"/>
      <c r="AC48" s="224"/>
    </row>
    <row r="49" spans="2:29" x14ac:dyDescent="0.25">
      <c r="B49" s="331" t="s">
        <v>195</v>
      </c>
      <c r="C49" s="330" t="s">
        <v>378</v>
      </c>
      <c r="D49" s="450"/>
      <c r="E49" s="351">
        <f>INDEX('Output by sector'!$A$45:$X$73, MATCH($C49, 'Output by sector'!$B$45:$B$73,0), MATCH(E$39, 'Output by sector'!$A$44:$X$44,0))</f>
        <v>3.3637473576946571E-3</v>
      </c>
      <c r="F49" s="352">
        <f>INDEX('Output by sector'!$A$45:$X$73, MATCH($C49, 'Output by sector'!$B$45:$B$73,0), MATCH(F$39, 'Output by sector'!$A$44:$X$44,0))</f>
        <v>3.3637473576946571E-3</v>
      </c>
      <c r="G49" s="352">
        <f>INDEX('Output by sector'!$A$45:$X$73, MATCH($C49, 'Output by sector'!$B$45:$B$73,0), MATCH(G$39, 'Output by sector'!$A$44:$X$44,0))</f>
        <v>0</v>
      </c>
      <c r="H49" s="352">
        <f>INDEX('Output by sector'!$A$45:$X$73, MATCH($C49, 'Output by sector'!$B$45:$B$73,0), MATCH(H$39, 'Output by sector'!$A$44:$X$44,0))</f>
        <v>1.8758969693191626E-2</v>
      </c>
      <c r="I49" s="352">
        <f>INDEX('Output by sector'!$A$45:$X$73, MATCH($C49, 'Output by sector'!$B$45:$B$73,0), MATCH(I$39, 'Output by sector'!$A$44:$X$44,0))</f>
        <v>1.2453220405751428E-2</v>
      </c>
      <c r="J49" s="352">
        <f>INDEX('Output by sector'!$A$45:$X$73, MATCH($C49, 'Output by sector'!$B$45:$B$73,0), MATCH(J$39, 'Output by sector'!$A$44:$X$44,0))</f>
        <v>7.2154851498904765E-3</v>
      </c>
      <c r="K49" s="352">
        <f>INDEX('Output by sector'!$A$45:$X$73, MATCH($C49, 'Output by sector'!$B$45:$B$73,0), MATCH(K$39, 'Output by sector'!$A$44:$X$44,0))</f>
        <v>8.2092898751352297E-3</v>
      </c>
      <c r="L49" s="352">
        <f>INDEX('Output by sector'!$A$45:$X$73, MATCH($C49, 'Output by sector'!$B$45:$B$73,0), MATCH(L$39, 'Output by sector'!$A$44:$X$44,0))</f>
        <v>1.7866370357361183E-3</v>
      </c>
      <c r="M49" s="352">
        <f>INDEX('Output by sector'!$A$45:$X$73, MATCH($C49, 'Output by sector'!$B$45:$B$73,0), MATCH(M$39, 'Output by sector'!$A$44:$X$44,0))</f>
        <v>7.4784384820614511E-3</v>
      </c>
      <c r="N49" s="352">
        <f>INDEX('Output by sector'!$A$45:$X$73, MATCH($C49, 'Output by sector'!$B$45:$B$73,0), MATCH(N$39, 'Output by sector'!$A$44:$X$44,0))</f>
        <v>6.1127764024602581E-3</v>
      </c>
      <c r="O49" s="352">
        <f>INDEX('Output by sector'!$A$45:$X$73, MATCH($C49, 'Output by sector'!$B$45:$B$73,0), MATCH(O$39, 'Output by sector'!$A$44:$X$44,0))</f>
        <v>5.5836300137154628E-3</v>
      </c>
      <c r="P49" s="352">
        <f>INDEX('Output by sector'!$A$45:$X$73, MATCH($C49, 'Output by sector'!$B$45:$B$73,0), MATCH(P$39, 'Output by sector'!$A$44:$X$44,0))</f>
        <v>9.5618770859513796E-3</v>
      </c>
      <c r="Q49" s="351">
        <f>INDEX('Output by sector'!$A$45:$X$73, MATCH($C49, 'Output by sector'!$B$45:$B$73,0), MATCH(Q$39, 'Output by sector'!$A$44:$X$44,0))</f>
        <v>2.1951588486037781E-2</v>
      </c>
      <c r="R49" s="352">
        <f>INDEX('Output by sector'!$A$45:$X$73, MATCH($C49, 'Output by sector'!$B$45:$B$73,0), MATCH(R$39, 'Output by sector'!$A$44:$X$44,0))</f>
        <v>0</v>
      </c>
      <c r="S49" s="352">
        <f>INDEX('Output by sector'!$A$45:$X$73, MATCH($C49, 'Output by sector'!$B$45:$B$73,0), MATCH(S$39, 'Output by sector'!$A$44:$X$44,0))</f>
        <v>0</v>
      </c>
      <c r="T49" s="352">
        <f>INDEX('Output by sector'!$A$45:$X$73, MATCH($C49, 'Output by sector'!$B$45:$B$73,0), MATCH(T$39, 'Output by sector'!$A$44:$X$44,0))</f>
        <v>9.8681555226691781E-2</v>
      </c>
      <c r="U49" s="352">
        <f>INDEX('Output by sector'!$A$45:$X$73, MATCH($C49, 'Output by sector'!$B$45:$B$73,0), MATCH(U$39, 'Output by sector'!$A$44:$X$44,0))</f>
        <v>0</v>
      </c>
      <c r="V49" s="352">
        <f>INDEX('Output by sector'!$A$45:$X$73, MATCH($C49, 'Output by sector'!$B$45:$B$73,0), MATCH(V$39, 'Output by sector'!$A$44:$X$44,0))</f>
        <v>0</v>
      </c>
      <c r="W49" s="352">
        <f>INDEX('Output by sector'!$A$45:$X$73, MATCH($C49, 'Output by sector'!$B$45:$B$73,0), MATCH(W$39, 'Output by sector'!$A$44:$X$44,0))</f>
        <v>0</v>
      </c>
      <c r="X49" s="352">
        <f>INDEX('Output by sector'!$A$45:$X$73, MATCH($C49, 'Output by sector'!$B$45:$B$73,0), MATCH(X$39, 'Output by sector'!$A$44:$X$44,0))</f>
        <v>4.834535837752175E-3</v>
      </c>
      <c r="Y49" s="352">
        <f>INDEX('Output by sector'!$A$45:$X$73, MATCH($C49, 'Output by sector'!$B$45:$B$73,0), MATCH(Y$39, 'Output by sector'!$A$44:$X$44,0))</f>
        <v>0</v>
      </c>
      <c r="Z49" s="353">
        <f>INDEX('Output by sector'!$A$45:$X$73, MATCH($C49, 'Output by sector'!$B$45:$B$73,0), MATCH(Z$39, 'Output by sector'!$A$44:$X$44,0))</f>
        <v>0</v>
      </c>
      <c r="AA49" s="224"/>
      <c r="AB49" s="224"/>
      <c r="AC49" s="224"/>
    </row>
    <row r="50" spans="2:29" x14ac:dyDescent="0.25">
      <c r="B50" s="331" t="s">
        <v>179</v>
      </c>
      <c r="C50" s="330" t="s">
        <v>379</v>
      </c>
      <c r="D50" s="450"/>
      <c r="E50" s="351">
        <f>INDEX('Output by sector'!$A$45:$X$73, MATCH($C50, 'Output by sector'!$B$45:$B$73,0), MATCH(E$39, 'Output by sector'!$A$44:$X$44,0))</f>
        <v>0.25267979391509349</v>
      </c>
      <c r="F50" s="352">
        <f>INDEX('Output by sector'!$A$45:$X$73, MATCH($C50, 'Output by sector'!$B$45:$B$73,0), MATCH(F$39, 'Output by sector'!$A$44:$X$44,0))</f>
        <v>0.25267979391509349</v>
      </c>
      <c r="G50" s="352">
        <f>INDEX('Output by sector'!$A$45:$X$73, MATCH($C50, 'Output by sector'!$B$45:$B$73,0), MATCH(G$39, 'Output by sector'!$A$44:$X$44,0))</f>
        <v>3.2261164422113311E-2</v>
      </c>
      <c r="H50" s="352">
        <f>INDEX('Output by sector'!$A$45:$X$73, MATCH($C50, 'Output by sector'!$B$45:$B$73,0), MATCH(H$39, 'Output by sector'!$A$44:$X$44,0))</f>
        <v>0.15717160726426441</v>
      </c>
      <c r="I50" s="352">
        <f>INDEX('Output by sector'!$A$45:$X$73, MATCH($C50, 'Output by sector'!$B$45:$B$73,0), MATCH(I$39, 'Output by sector'!$A$44:$X$44,0))</f>
        <v>0.22564274872840609</v>
      </c>
      <c r="J50" s="352">
        <f>INDEX('Output by sector'!$A$45:$X$73, MATCH($C50, 'Output by sector'!$B$45:$B$73,0), MATCH(J$39, 'Output by sector'!$A$44:$X$44,0))</f>
        <v>7.861219379247289E-2</v>
      </c>
      <c r="K50" s="352">
        <f>INDEX('Output by sector'!$A$45:$X$73, MATCH($C50, 'Output by sector'!$B$45:$B$73,0), MATCH(K$39, 'Output by sector'!$A$44:$X$44,0))</f>
        <v>0.14705220936261795</v>
      </c>
      <c r="L50" s="352">
        <f>INDEX('Output by sector'!$A$45:$X$73, MATCH($C50, 'Output by sector'!$B$45:$B$73,0), MATCH(L$39, 'Output by sector'!$A$44:$X$44,0))</f>
        <v>0.14285159429492006</v>
      </c>
      <c r="M50" s="352">
        <f>INDEX('Output by sector'!$A$45:$X$73, MATCH($C50, 'Output by sector'!$B$45:$B$73,0), MATCH(M$39, 'Output by sector'!$A$44:$X$44,0))</f>
        <v>0.11314116513379815</v>
      </c>
      <c r="N50" s="352">
        <f>INDEX('Output by sector'!$A$45:$X$73, MATCH($C50, 'Output by sector'!$B$45:$B$73,0), MATCH(N$39, 'Output by sector'!$A$44:$X$44,0))</f>
        <v>0.23157749148121834</v>
      </c>
      <c r="O50" s="352">
        <f>INDEX('Output by sector'!$A$45:$X$73, MATCH($C50, 'Output by sector'!$B$45:$B$73,0), MATCH(O$39, 'Output by sector'!$A$44:$X$44,0))</f>
        <v>0.12655923039690664</v>
      </c>
      <c r="P50" s="352">
        <f>INDEX('Output by sector'!$A$45:$X$73, MATCH($C50, 'Output by sector'!$B$45:$B$73,0), MATCH(P$39, 'Output by sector'!$A$44:$X$44,0))</f>
        <v>0.10658493713776764</v>
      </c>
      <c r="Q50" s="351">
        <f>INDEX('Output by sector'!$A$45:$X$73, MATCH($C50, 'Output by sector'!$B$45:$B$73,0), MATCH(Q$39, 'Output by sector'!$A$44:$X$44,0))</f>
        <v>0.19669739102259426</v>
      </c>
      <c r="R50" s="352">
        <f>INDEX('Output by sector'!$A$45:$X$73, MATCH($C50, 'Output by sector'!$B$45:$B$73,0), MATCH(R$39, 'Output by sector'!$A$44:$X$44,0))</f>
        <v>0</v>
      </c>
      <c r="S50" s="352">
        <f>INDEX('Output by sector'!$A$45:$X$73, MATCH($C50, 'Output by sector'!$B$45:$B$73,0), MATCH(S$39, 'Output by sector'!$A$44:$X$44,0))</f>
        <v>0.18657475285142985</v>
      </c>
      <c r="T50" s="352">
        <f>INDEX('Output by sector'!$A$45:$X$73, MATCH($C50, 'Output by sector'!$B$45:$B$73,0), MATCH(T$39, 'Output by sector'!$A$44:$X$44,0))</f>
        <v>5.082440169215361E-2</v>
      </c>
      <c r="U50" s="352">
        <f>INDEX('Output by sector'!$A$45:$X$73, MATCH($C50, 'Output by sector'!$B$45:$B$73,0), MATCH(U$39, 'Output by sector'!$A$44:$X$44,0))</f>
        <v>0</v>
      </c>
      <c r="V50" s="352">
        <f>INDEX('Output by sector'!$A$45:$X$73, MATCH($C50, 'Output by sector'!$B$45:$B$73,0), MATCH(V$39, 'Output by sector'!$A$44:$X$44,0))</f>
        <v>0</v>
      </c>
      <c r="W50" s="352">
        <f>INDEX('Output by sector'!$A$45:$X$73, MATCH($C50, 'Output by sector'!$B$45:$B$73,0), MATCH(W$39, 'Output by sector'!$A$44:$X$44,0))</f>
        <v>0</v>
      </c>
      <c r="X50" s="352">
        <f>INDEX('Output by sector'!$A$45:$X$73, MATCH($C50, 'Output by sector'!$B$45:$B$73,0), MATCH(X$39, 'Output by sector'!$A$44:$X$44,0))</f>
        <v>0.26794562317367548</v>
      </c>
      <c r="Y50" s="352">
        <f>INDEX('Output by sector'!$A$45:$X$73, MATCH($C50, 'Output by sector'!$B$45:$B$73,0), MATCH(Y$39, 'Output by sector'!$A$44:$X$44,0))</f>
        <v>0</v>
      </c>
      <c r="Z50" s="353">
        <f>INDEX('Output by sector'!$A$45:$X$73, MATCH($C50, 'Output by sector'!$B$45:$B$73,0), MATCH(Z$39, 'Output by sector'!$A$44:$X$44,0))</f>
        <v>0.45073556486885819</v>
      </c>
      <c r="AA50" s="224"/>
      <c r="AB50" s="224"/>
      <c r="AC50" s="224"/>
    </row>
    <row r="51" spans="2:29" x14ac:dyDescent="0.25">
      <c r="B51" s="331" t="s">
        <v>288</v>
      </c>
      <c r="C51" s="330" t="s">
        <v>380</v>
      </c>
      <c r="D51" s="450"/>
      <c r="E51" s="351">
        <f>INDEX('Output by sector'!$A$45:$X$73, MATCH($C51, 'Output by sector'!$B$45:$B$73,0), MATCH(E$39, 'Output by sector'!$A$44:$X$44,0))</f>
        <v>0.13876863671954542</v>
      </c>
      <c r="F51" s="352">
        <f>INDEX('Output by sector'!$A$45:$X$73, MATCH($C51, 'Output by sector'!$B$45:$B$73,0), MATCH(F$39, 'Output by sector'!$A$44:$X$44,0))</f>
        <v>0.13876863671954542</v>
      </c>
      <c r="G51" s="352">
        <f>INDEX('Output by sector'!$A$45:$X$73, MATCH($C51, 'Output by sector'!$B$45:$B$73,0), MATCH(G$39, 'Output by sector'!$A$44:$X$44,0))</f>
        <v>0</v>
      </c>
      <c r="H51" s="352">
        <f>INDEX('Output by sector'!$A$45:$X$73, MATCH($C51, 'Output by sector'!$B$45:$B$73,0), MATCH(H$39, 'Output by sector'!$A$44:$X$44,0))</f>
        <v>0.19051701324436324</v>
      </c>
      <c r="I51" s="352">
        <f>INDEX('Output by sector'!$A$45:$X$73, MATCH($C51, 'Output by sector'!$B$45:$B$73,0), MATCH(I$39, 'Output by sector'!$A$44:$X$44,0))</f>
        <v>0.11395972610040669</v>
      </c>
      <c r="J51" s="352">
        <f>INDEX('Output by sector'!$A$45:$X$73, MATCH($C51, 'Output by sector'!$B$45:$B$73,0), MATCH(J$39, 'Output by sector'!$A$44:$X$44,0))</f>
        <v>0.19575839310910503</v>
      </c>
      <c r="K51" s="352">
        <f>INDEX('Output by sector'!$A$45:$X$73, MATCH($C51, 'Output by sector'!$B$45:$B$73,0), MATCH(K$39, 'Output by sector'!$A$44:$X$44,0))</f>
        <v>0.11804957066230092</v>
      </c>
      <c r="L51" s="352">
        <f>INDEX('Output by sector'!$A$45:$X$73, MATCH($C51, 'Output by sector'!$B$45:$B$73,0), MATCH(L$39, 'Output by sector'!$A$44:$X$44,0))</f>
        <v>2.5627602697855696E-2</v>
      </c>
      <c r="M51" s="352">
        <f>INDEX('Output by sector'!$A$45:$X$73, MATCH($C51, 'Output by sector'!$B$45:$B$73,0), MATCH(M$39, 'Output by sector'!$A$44:$X$44,0))</f>
        <v>0.11450350143487253</v>
      </c>
      <c r="N51" s="352">
        <f>INDEX('Output by sector'!$A$45:$X$73, MATCH($C51, 'Output by sector'!$B$45:$B$73,0), MATCH(N$39, 'Output by sector'!$A$44:$X$44,0))</f>
        <v>0.14810372208395867</v>
      </c>
      <c r="O51" s="352">
        <f>INDEX('Output by sector'!$A$45:$X$73, MATCH($C51, 'Output by sector'!$B$45:$B$73,0), MATCH(O$39, 'Output by sector'!$A$44:$X$44,0))</f>
        <v>8.8858176255138713E-2</v>
      </c>
      <c r="P51" s="352">
        <f>INDEX('Output by sector'!$A$45:$X$73, MATCH($C51, 'Output by sector'!$B$45:$B$73,0), MATCH(P$39, 'Output by sector'!$A$44:$X$44,0))</f>
        <v>0</v>
      </c>
      <c r="Q51" s="351">
        <f>INDEX('Output by sector'!$A$45:$X$73, MATCH($C51, 'Output by sector'!$B$45:$B$73,0), MATCH(Q$39, 'Output by sector'!$A$44:$X$44,0))</f>
        <v>0.16355650066359029</v>
      </c>
      <c r="R51" s="352">
        <f>INDEX('Output by sector'!$A$45:$X$73, MATCH($C51, 'Output by sector'!$B$45:$B$73,0), MATCH(R$39, 'Output by sector'!$A$44:$X$44,0))</f>
        <v>0</v>
      </c>
      <c r="S51" s="352">
        <f>INDEX('Output by sector'!$A$45:$X$73, MATCH($C51, 'Output by sector'!$B$45:$B$73,0), MATCH(S$39, 'Output by sector'!$A$44:$X$44,0))</f>
        <v>4.1425003096868189E-2</v>
      </c>
      <c r="T51" s="352">
        <f>INDEX('Output by sector'!$A$45:$X$73, MATCH($C51, 'Output by sector'!$B$45:$B$73,0), MATCH(T$39, 'Output by sector'!$A$44:$X$44,0))</f>
        <v>7.3291776910773279E-2</v>
      </c>
      <c r="U51" s="352">
        <f>INDEX('Output by sector'!$A$45:$X$73, MATCH($C51, 'Output by sector'!$B$45:$B$73,0), MATCH(U$39, 'Output by sector'!$A$44:$X$44,0))</f>
        <v>0</v>
      </c>
      <c r="V51" s="352">
        <f>INDEX('Output by sector'!$A$45:$X$73, MATCH($C51, 'Output by sector'!$B$45:$B$73,0), MATCH(V$39, 'Output by sector'!$A$44:$X$44,0))</f>
        <v>0</v>
      </c>
      <c r="W51" s="352">
        <f>INDEX('Output by sector'!$A$45:$X$73, MATCH($C51, 'Output by sector'!$B$45:$B$73,0), MATCH(W$39, 'Output by sector'!$A$44:$X$44,0))</f>
        <v>0</v>
      </c>
      <c r="X51" s="352">
        <f>INDEX('Output by sector'!$A$45:$X$73, MATCH($C51, 'Output by sector'!$B$45:$B$73,0), MATCH(X$39, 'Output by sector'!$A$44:$X$44,0))</f>
        <v>0.2140469010157206</v>
      </c>
      <c r="Y51" s="352">
        <f>INDEX('Output by sector'!$A$45:$X$73, MATCH($C51, 'Output by sector'!$B$45:$B$73,0), MATCH(Y$39, 'Output by sector'!$A$44:$X$44,0))</f>
        <v>0</v>
      </c>
      <c r="Z51" s="353">
        <f>INDEX('Output by sector'!$A$45:$X$73, MATCH($C51, 'Output by sector'!$B$45:$B$73,0), MATCH(Z$39, 'Output by sector'!$A$44:$X$44,0))</f>
        <v>5.280735840945458E-2</v>
      </c>
      <c r="AA51" s="224"/>
      <c r="AB51" s="224"/>
      <c r="AC51" s="224"/>
    </row>
    <row r="52" spans="2:29" x14ac:dyDescent="0.25">
      <c r="B52" s="331" t="s">
        <v>177</v>
      </c>
      <c r="C52" s="330" t="s">
        <v>381</v>
      </c>
      <c r="D52" s="450"/>
      <c r="E52" s="351">
        <f>INDEX('Output by sector'!$A$45:$X$73, MATCH($C52, 'Output by sector'!$B$45:$B$73,0), MATCH(E$39, 'Output by sector'!$A$44:$X$44,0))</f>
        <v>1.0709377510775834E-2</v>
      </c>
      <c r="F52" s="352">
        <f>INDEX('Output by sector'!$A$45:$X$73, MATCH($C52, 'Output by sector'!$B$45:$B$73,0), MATCH(F$39, 'Output by sector'!$A$44:$X$44,0))</f>
        <v>1.0709377510775834E-2</v>
      </c>
      <c r="G52" s="352">
        <f>INDEX('Output by sector'!$A$45:$X$73, MATCH($C52, 'Output by sector'!$B$45:$B$73,0), MATCH(G$39, 'Output by sector'!$A$44:$X$44,0))</f>
        <v>0.11614019191960792</v>
      </c>
      <c r="H52" s="352">
        <f>INDEX('Output by sector'!$A$45:$X$73, MATCH($C52, 'Output by sector'!$B$45:$B$73,0), MATCH(H$39, 'Output by sector'!$A$44:$X$44,0))</f>
        <v>1.6880582633145583E-2</v>
      </c>
      <c r="I52" s="352">
        <f>INDEX('Output by sector'!$A$45:$X$73, MATCH($C52, 'Output by sector'!$B$45:$B$73,0), MATCH(I$39, 'Output by sector'!$A$44:$X$44,0))</f>
        <v>7.2999339582198852E-3</v>
      </c>
      <c r="J52" s="352">
        <f>INDEX('Output by sector'!$A$45:$X$73, MATCH($C52, 'Output by sector'!$B$45:$B$73,0), MATCH(J$39, 'Output by sector'!$A$44:$X$44,0))</f>
        <v>5.8780686392785279E-3</v>
      </c>
      <c r="K52" s="352">
        <f>INDEX('Output by sector'!$A$45:$X$73, MATCH($C52, 'Output by sector'!$B$45:$B$73,0), MATCH(K$39, 'Output by sector'!$A$44:$X$44,0))</f>
        <v>9.467207861189016E-3</v>
      </c>
      <c r="L52" s="352">
        <f>INDEX('Output by sector'!$A$45:$X$73, MATCH($C52, 'Output by sector'!$B$45:$B$73,0), MATCH(L$39, 'Output by sector'!$A$44:$X$44,0))</f>
        <v>0.10083016140526266</v>
      </c>
      <c r="M52" s="352">
        <f>INDEX('Output by sector'!$A$45:$X$73, MATCH($C52, 'Output by sector'!$B$45:$B$73,0), MATCH(M$39, 'Output by sector'!$A$44:$X$44,0))</f>
        <v>8.290267942151628E-3</v>
      </c>
      <c r="N52" s="352">
        <f>INDEX('Output by sector'!$A$45:$X$73, MATCH($C52, 'Output by sector'!$B$45:$B$73,0), MATCH(N$39, 'Output by sector'!$A$44:$X$44,0))</f>
        <v>2.2197816853809556E-2</v>
      </c>
      <c r="O52" s="352">
        <f>INDEX('Output by sector'!$A$45:$X$73, MATCH($C52, 'Output by sector'!$B$45:$B$73,0), MATCH(O$39, 'Output by sector'!$A$44:$X$44,0))</f>
        <v>3.9339315434608162E-3</v>
      </c>
      <c r="P52" s="352">
        <f>INDEX('Output by sector'!$A$45:$X$73, MATCH($C52, 'Output by sector'!$B$45:$B$73,0), MATCH(P$39, 'Output by sector'!$A$44:$X$44,0))</f>
        <v>5.6062991788353854E-2</v>
      </c>
      <c r="Q52" s="351">
        <f>INDEX('Output by sector'!$A$45:$X$73, MATCH($C52, 'Output by sector'!$B$45:$B$73,0), MATCH(Q$39, 'Output by sector'!$A$44:$X$44,0))</f>
        <v>6.6026429884201614E-3</v>
      </c>
      <c r="R52" s="352">
        <f>INDEX('Output by sector'!$A$45:$X$73, MATCH($C52, 'Output by sector'!$B$45:$B$73,0), MATCH(R$39, 'Output by sector'!$A$44:$X$44,0))</f>
        <v>0</v>
      </c>
      <c r="S52" s="352">
        <f>INDEX('Output by sector'!$A$45:$X$73, MATCH($C52, 'Output by sector'!$B$45:$B$73,0), MATCH(S$39, 'Output by sector'!$A$44:$X$44,0))</f>
        <v>2.1498736292891625E-2</v>
      </c>
      <c r="T52" s="352">
        <f>INDEX('Output by sector'!$A$45:$X$73, MATCH($C52, 'Output by sector'!$B$45:$B$73,0), MATCH(T$39, 'Output by sector'!$A$44:$X$44,0))</f>
        <v>7.4592283659954857E-3</v>
      </c>
      <c r="U52" s="352">
        <f>INDEX('Output by sector'!$A$45:$X$73, MATCH($C52, 'Output by sector'!$B$45:$B$73,0), MATCH(U$39, 'Output by sector'!$A$44:$X$44,0))</f>
        <v>0</v>
      </c>
      <c r="V52" s="352">
        <f>INDEX('Output by sector'!$A$45:$X$73, MATCH($C52, 'Output by sector'!$B$45:$B$73,0), MATCH(V$39, 'Output by sector'!$A$44:$X$44,0))</f>
        <v>0</v>
      </c>
      <c r="W52" s="352">
        <f>INDEX('Output by sector'!$A$45:$X$73, MATCH($C52, 'Output by sector'!$B$45:$B$73,0), MATCH(W$39, 'Output by sector'!$A$44:$X$44,0))</f>
        <v>0</v>
      </c>
      <c r="X52" s="352">
        <f>INDEX('Output by sector'!$A$45:$X$73, MATCH($C52, 'Output by sector'!$B$45:$B$73,0), MATCH(X$39, 'Output by sector'!$A$44:$X$44,0))</f>
        <v>1.8656092651906733E-3</v>
      </c>
      <c r="Y52" s="352">
        <f>INDEX('Output by sector'!$A$45:$X$73, MATCH($C52, 'Output by sector'!$B$45:$B$73,0), MATCH(Y$39, 'Output by sector'!$A$44:$X$44,0))</f>
        <v>0</v>
      </c>
      <c r="Z52" s="353">
        <f>INDEX('Output by sector'!$A$45:$X$73, MATCH($C52, 'Output by sector'!$B$45:$B$73,0), MATCH(Z$39, 'Output by sector'!$A$44:$X$44,0))</f>
        <v>8.0815150223317281E-4</v>
      </c>
      <c r="AA52" s="224"/>
      <c r="AB52" s="224"/>
      <c r="AC52" s="224"/>
    </row>
    <row r="53" spans="2:29" x14ac:dyDescent="0.25">
      <c r="B53" s="331" t="s">
        <v>186</v>
      </c>
      <c r="C53" s="330" t="s">
        <v>382</v>
      </c>
      <c r="D53" s="450"/>
      <c r="E53" s="351">
        <f>INDEX('Output by sector'!$A$45:$X$73, MATCH($C53, 'Output by sector'!$B$45:$B$73,0), MATCH(E$39, 'Output by sector'!$A$44:$X$44,0))</f>
        <v>3.5065447379250589E-2</v>
      </c>
      <c r="F53" s="352">
        <f>INDEX('Output by sector'!$A$45:$X$73, MATCH($C53, 'Output by sector'!$B$45:$B$73,0), MATCH(F$39, 'Output by sector'!$A$44:$X$44,0))</f>
        <v>3.5065447379250589E-2</v>
      </c>
      <c r="G53" s="352">
        <f>INDEX('Output by sector'!$A$45:$X$73, MATCH($C53, 'Output by sector'!$B$45:$B$73,0), MATCH(G$39, 'Output by sector'!$A$44:$X$44,0))</f>
        <v>7.0699998627184501E-3</v>
      </c>
      <c r="H53" s="352">
        <f>INDEX('Output by sector'!$A$45:$X$73, MATCH($C53, 'Output by sector'!$B$45:$B$73,0), MATCH(H$39, 'Output by sector'!$A$44:$X$44,0))</f>
        <v>1.0301591202320558E-2</v>
      </c>
      <c r="I53" s="352">
        <f>INDEX('Output by sector'!$A$45:$X$73, MATCH($C53, 'Output by sector'!$B$45:$B$73,0), MATCH(I$39, 'Output by sector'!$A$44:$X$44,0))</f>
        <v>8.5697899407941244E-3</v>
      </c>
      <c r="J53" s="352">
        <f>INDEX('Output by sector'!$A$45:$X$73, MATCH($C53, 'Output by sector'!$B$45:$B$73,0), MATCH(J$39, 'Output by sector'!$A$44:$X$44,0))</f>
        <v>1.915924364036569E-2</v>
      </c>
      <c r="K53" s="352">
        <f>INDEX('Output by sector'!$A$45:$X$73, MATCH($C53, 'Output by sector'!$B$45:$B$73,0), MATCH(K$39, 'Output by sector'!$A$44:$X$44,0))</f>
        <v>4.3808014037584074E-2</v>
      </c>
      <c r="L53" s="352">
        <f>INDEX('Output by sector'!$A$45:$X$73, MATCH($C53, 'Output by sector'!$B$45:$B$73,0), MATCH(L$39, 'Output by sector'!$A$44:$X$44,0))</f>
        <v>1.1733037924664036E-2</v>
      </c>
      <c r="M53" s="352">
        <f>INDEX('Output by sector'!$A$45:$X$73, MATCH($C53, 'Output by sector'!$B$45:$B$73,0), MATCH(M$39, 'Output by sector'!$A$44:$X$44,0))</f>
        <v>1.8443420290356331E-2</v>
      </c>
      <c r="N53" s="352">
        <f>INDEX('Output by sector'!$A$45:$X$73, MATCH($C53, 'Output by sector'!$B$45:$B$73,0), MATCH(N$39, 'Output by sector'!$A$44:$X$44,0))</f>
        <v>6.4601961522027804E-3</v>
      </c>
      <c r="O53" s="352">
        <f>INDEX('Output by sector'!$A$45:$X$73, MATCH($C53, 'Output by sector'!$B$45:$B$73,0), MATCH(O$39, 'Output by sector'!$A$44:$X$44,0))</f>
        <v>6.2433264069786908E-3</v>
      </c>
      <c r="P53" s="352">
        <f>INDEX('Output by sector'!$A$45:$X$73, MATCH($C53, 'Output by sector'!$B$45:$B$73,0), MATCH(P$39, 'Output by sector'!$A$44:$X$44,0))</f>
        <v>3.0876444909444013E-2</v>
      </c>
      <c r="Q53" s="351">
        <f>INDEX('Output by sector'!$A$45:$X$73, MATCH($C53, 'Output by sector'!$B$45:$B$73,0), MATCH(Q$39, 'Output by sector'!$A$44:$X$44,0))</f>
        <v>1.8199647873345985E-2</v>
      </c>
      <c r="R53" s="352">
        <f>INDEX('Output by sector'!$A$45:$X$73, MATCH($C53, 'Output by sector'!$B$45:$B$73,0), MATCH(R$39, 'Output by sector'!$A$44:$X$44,0))</f>
        <v>0</v>
      </c>
      <c r="S53" s="352">
        <f>INDEX('Output by sector'!$A$45:$X$73, MATCH($C53, 'Output by sector'!$B$45:$B$73,0), MATCH(S$39, 'Output by sector'!$A$44:$X$44,0))</f>
        <v>0.11477733055508821</v>
      </c>
      <c r="T53" s="352">
        <f>INDEX('Output by sector'!$A$45:$X$73, MATCH($C53, 'Output by sector'!$B$45:$B$73,0), MATCH(T$39, 'Output by sector'!$A$44:$X$44,0))</f>
        <v>6.7865524612463939E-3</v>
      </c>
      <c r="U53" s="352">
        <f>INDEX('Output by sector'!$A$45:$X$73, MATCH($C53, 'Output by sector'!$B$45:$B$73,0), MATCH(U$39, 'Output by sector'!$A$44:$X$44,0))</f>
        <v>0</v>
      </c>
      <c r="V53" s="352">
        <f>INDEX('Output by sector'!$A$45:$X$73, MATCH($C53, 'Output by sector'!$B$45:$B$73,0), MATCH(V$39, 'Output by sector'!$A$44:$X$44,0))</f>
        <v>0</v>
      </c>
      <c r="W53" s="352">
        <f>INDEX('Output by sector'!$A$45:$X$73, MATCH($C53, 'Output by sector'!$B$45:$B$73,0), MATCH(W$39, 'Output by sector'!$A$44:$X$44,0))</f>
        <v>0</v>
      </c>
      <c r="X53" s="352">
        <f>INDEX('Output by sector'!$A$45:$X$73, MATCH($C53, 'Output by sector'!$B$45:$B$73,0), MATCH(X$39, 'Output by sector'!$A$44:$X$44,0))</f>
        <v>1.1400945509498559E-2</v>
      </c>
      <c r="Y53" s="352">
        <f>INDEX('Output by sector'!$A$45:$X$73, MATCH($C53, 'Output by sector'!$B$45:$B$73,0), MATCH(Y$39, 'Output by sector'!$A$44:$X$44,0))</f>
        <v>0</v>
      </c>
      <c r="Z53" s="353">
        <f>INDEX('Output by sector'!$A$45:$X$73, MATCH($C53, 'Output by sector'!$B$45:$B$73,0), MATCH(Z$39, 'Output by sector'!$A$44:$X$44,0))</f>
        <v>5.4157623962875229E-3</v>
      </c>
      <c r="AA53" s="224"/>
      <c r="AB53" s="224"/>
      <c r="AC53" s="224"/>
    </row>
    <row r="54" spans="2:29" x14ac:dyDescent="0.25">
      <c r="B54" s="331" t="s">
        <v>176</v>
      </c>
      <c r="C54" s="330" t="s">
        <v>383</v>
      </c>
      <c r="D54" s="450"/>
      <c r="E54" s="351">
        <f>INDEX('Output by sector'!$A$45:$X$73, MATCH($C54, 'Output by sector'!$B$45:$B$73,0), MATCH(E$39, 'Output by sector'!$A$44:$X$44,0))</f>
        <v>3.983160814899322E-3</v>
      </c>
      <c r="F54" s="352">
        <f>INDEX('Output by sector'!$A$45:$X$73, MATCH($C54, 'Output by sector'!$B$45:$B$73,0), MATCH(F$39, 'Output by sector'!$A$44:$X$44,0))</f>
        <v>3.983160814899322E-3</v>
      </c>
      <c r="G54" s="352">
        <f>INDEX('Output by sector'!$A$45:$X$73, MATCH($C54, 'Output by sector'!$B$45:$B$73,0), MATCH(G$39, 'Output by sector'!$A$44:$X$44,0))</f>
        <v>0</v>
      </c>
      <c r="H54" s="352">
        <f>INDEX('Output by sector'!$A$45:$X$73, MATCH($C54, 'Output by sector'!$B$45:$B$73,0), MATCH(H$39, 'Output by sector'!$A$44:$X$44,0))</f>
        <v>4.3408291933428371E-2</v>
      </c>
      <c r="I54" s="352">
        <f>INDEX('Output by sector'!$A$45:$X$73, MATCH($C54, 'Output by sector'!$B$45:$B$73,0), MATCH(I$39, 'Output by sector'!$A$44:$X$44,0))</f>
        <v>6.7975529782525593E-2</v>
      </c>
      <c r="J54" s="352">
        <f>INDEX('Output by sector'!$A$45:$X$73, MATCH($C54, 'Output by sector'!$B$45:$B$73,0), MATCH(J$39, 'Output by sector'!$A$44:$X$44,0))</f>
        <v>1.2489938607385658E-2</v>
      </c>
      <c r="K54" s="352">
        <f>INDEX('Output by sector'!$A$45:$X$73, MATCH($C54, 'Output by sector'!$B$45:$B$73,0), MATCH(K$39, 'Output by sector'!$A$44:$X$44,0))</f>
        <v>7.4175467139553936E-3</v>
      </c>
      <c r="L54" s="352">
        <f>INDEX('Output by sector'!$A$45:$X$73, MATCH($C54, 'Output by sector'!$B$45:$B$73,0), MATCH(L$39, 'Output by sector'!$A$44:$X$44,0))</f>
        <v>5.5797789163320247E-2</v>
      </c>
      <c r="M54" s="352">
        <f>INDEX('Output by sector'!$A$45:$X$73, MATCH($C54, 'Output by sector'!$B$45:$B$73,0), MATCH(M$39, 'Output by sector'!$A$44:$X$44,0))</f>
        <v>6.7377041462868643E-3</v>
      </c>
      <c r="N54" s="352">
        <f>INDEX('Output by sector'!$A$45:$X$73, MATCH($C54, 'Output by sector'!$B$45:$B$73,0), MATCH(N$39, 'Output by sector'!$A$44:$X$44,0))</f>
        <v>1.0673689704767307E-2</v>
      </c>
      <c r="O54" s="352">
        <f>INDEX('Output by sector'!$A$45:$X$73, MATCH($C54, 'Output by sector'!$B$45:$B$73,0), MATCH(O$39, 'Output by sector'!$A$44:$X$44,0))</f>
        <v>3.1699280921781603E-3</v>
      </c>
      <c r="P54" s="352">
        <f>INDEX('Output by sector'!$A$45:$X$73, MATCH($C54, 'Output by sector'!$B$45:$B$73,0), MATCH(P$39, 'Output by sector'!$A$44:$X$44,0))</f>
        <v>8.4266539907999899E-3</v>
      </c>
      <c r="Q54" s="351">
        <f>INDEX('Output by sector'!$A$45:$X$73, MATCH($C54, 'Output by sector'!$B$45:$B$73,0), MATCH(Q$39, 'Output by sector'!$A$44:$X$44,0))</f>
        <v>2.5064079111550765E-2</v>
      </c>
      <c r="R54" s="352">
        <f>INDEX('Output by sector'!$A$45:$X$73, MATCH($C54, 'Output by sector'!$B$45:$B$73,0), MATCH(R$39, 'Output by sector'!$A$44:$X$44,0))</f>
        <v>0</v>
      </c>
      <c r="S54" s="352">
        <f>INDEX('Output by sector'!$A$45:$X$73, MATCH($C54, 'Output by sector'!$B$45:$B$73,0), MATCH(S$39, 'Output by sector'!$A$44:$X$44,0))</f>
        <v>0</v>
      </c>
      <c r="T54" s="352">
        <f>INDEX('Output by sector'!$A$45:$X$73, MATCH($C54, 'Output by sector'!$B$45:$B$73,0), MATCH(T$39, 'Output by sector'!$A$44:$X$44,0))</f>
        <v>1.8251939548858693E-2</v>
      </c>
      <c r="U54" s="352">
        <f>INDEX('Output by sector'!$A$45:$X$73, MATCH($C54, 'Output by sector'!$B$45:$B$73,0), MATCH(U$39, 'Output by sector'!$A$44:$X$44,0))</f>
        <v>0</v>
      </c>
      <c r="V54" s="352">
        <f>INDEX('Output by sector'!$A$45:$X$73, MATCH($C54, 'Output by sector'!$B$45:$B$73,0), MATCH(V$39, 'Output by sector'!$A$44:$X$44,0))</f>
        <v>0</v>
      </c>
      <c r="W54" s="352">
        <f>INDEX('Output by sector'!$A$45:$X$73, MATCH($C54, 'Output by sector'!$B$45:$B$73,0), MATCH(W$39, 'Output by sector'!$A$44:$X$44,0))</f>
        <v>0</v>
      </c>
      <c r="X54" s="352">
        <f>INDEX('Output by sector'!$A$45:$X$73, MATCH($C54, 'Output by sector'!$B$45:$B$73,0), MATCH(X$39, 'Output by sector'!$A$44:$X$44,0))</f>
        <v>0</v>
      </c>
      <c r="Y54" s="352">
        <f>INDEX('Output by sector'!$A$45:$X$73, MATCH($C54, 'Output by sector'!$B$45:$B$73,0), MATCH(Y$39, 'Output by sector'!$A$44:$X$44,0))</f>
        <v>0</v>
      </c>
      <c r="Z54" s="353">
        <f>INDEX('Output by sector'!$A$45:$X$73, MATCH($C54, 'Output by sector'!$B$45:$B$73,0), MATCH(Z$39, 'Output by sector'!$A$44:$X$44,0))</f>
        <v>0</v>
      </c>
      <c r="AA54" s="224"/>
      <c r="AB54" s="224"/>
      <c r="AC54" s="224"/>
    </row>
    <row r="55" spans="2:29" x14ac:dyDescent="0.25">
      <c r="B55" s="331" t="s">
        <v>181</v>
      </c>
      <c r="C55" s="330" t="s">
        <v>384</v>
      </c>
      <c r="D55" s="450"/>
      <c r="E55" s="351">
        <f>INDEX('Output by sector'!$A$45:$X$73, MATCH($C55, 'Output by sector'!$B$45:$B$73,0), MATCH(E$39, 'Output by sector'!$A$44:$X$44,0))</f>
        <v>7.5521581063499682E-2</v>
      </c>
      <c r="F55" s="352">
        <f>INDEX('Output by sector'!$A$45:$X$73, MATCH($C55, 'Output by sector'!$B$45:$B$73,0), MATCH(F$39, 'Output by sector'!$A$44:$X$44,0))</f>
        <v>7.5521581063499682E-2</v>
      </c>
      <c r="G55" s="352">
        <f>INDEX('Output by sector'!$A$45:$X$73, MATCH($C55, 'Output by sector'!$B$45:$B$73,0), MATCH(G$39, 'Output by sector'!$A$44:$X$44,0))</f>
        <v>0.38670840025808934</v>
      </c>
      <c r="H55" s="352">
        <f>INDEX('Output by sector'!$A$45:$X$73, MATCH($C55, 'Output by sector'!$B$45:$B$73,0), MATCH(H$39, 'Output by sector'!$A$44:$X$44,0))</f>
        <v>8.3440192571595698E-2</v>
      </c>
      <c r="I55" s="352">
        <f>INDEX('Output by sector'!$A$45:$X$73, MATCH($C55, 'Output by sector'!$B$45:$B$73,0), MATCH(I$39, 'Output by sector'!$A$44:$X$44,0))</f>
        <v>8.6276633954743998E-2</v>
      </c>
      <c r="J55" s="352">
        <f>INDEX('Output by sector'!$A$45:$X$73, MATCH($C55, 'Output by sector'!$B$45:$B$73,0), MATCH(J$39, 'Output by sector'!$A$44:$X$44,0))</f>
        <v>8.2917909155778388E-2</v>
      </c>
      <c r="K55" s="352">
        <f>INDEX('Output by sector'!$A$45:$X$73, MATCH($C55, 'Output by sector'!$B$45:$B$73,0), MATCH(K$39, 'Output by sector'!$A$44:$X$44,0))</f>
        <v>0.1109243257652741</v>
      </c>
      <c r="L55" s="352">
        <f>INDEX('Output by sector'!$A$45:$X$73, MATCH($C55, 'Output by sector'!$B$45:$B$73,0), MATCH(L$39, 'Output by sector'!$A$44:$X$44,0))</f>
        <v>2.7490230911860366E-2</v>
      </c>
      <c r="M55" s="352">
        <f>INDEX('Output by sector'!$A$45:$X$73, MATCH($C55, 'Output by sector'!$B$45:$B$73,0), MATCH(M$39, 'Output by sector'!$A$44:$X$44,0))</f>
        <v>0.12955645289131382</v>
      </c>
      <c r="N55" s="352">
        <f>INDEX('Output by sector'!$A$45:$X$73, MATCH($C55, 'Output by sector'!$B$45:$B$73,0), MATCH(N$39, 'Output by sector'!$A$44:$X$44,0))</f>
        <v>5.071175768872014E-2</v>
      </c>
      <c r="O55" s="352">
        <f>INDEX('Output by sector'!$A$45:$X$73, MATCH($C55, 'Output by sector'!$B$45:$B$73,0), MATCH(O$39, 'Output by sector'!$A$44:$X$44,0))</f>
        <v>0.116330276404554</v>
      </c>
      <c r="P55" s="352">
        <f>INDEX('Output by sector'!$A$45:$X$73, MATCH($C55, 'Output by sector'!$B$45:$B$73,0), MATCH(P$39, 'Output by sector'!$A$44:$X$44,0))</f>
        <v>0.141207633575161</v>
      </c>
      <c r="Q55" s="351">
        <f>INDEX('Output by sector'!$A$45:$X$73, MATCH($C55, 'Output by sector'!$B$45:$B$73,0), MATCH(Q$39, 'Output by sector'!$A$44:$X$44,0))</f>
        <v>1.9748919318792638E-2</v>
      </c>
      <c r="R55" s="352">
        <f>INDEX('Output by sector'!$A$45:$X$73, MATCH($C55, 'Output by sector'!$B$45:$B$73,0), MATCH(R$39, 'Output by sector'!$A$44:$X$44,0))</f>
        <v>0</v>
      </c>
      <c r="S55" s="352">
        <f>INDEX('Output by sector'!$A$45:$X$73, MATCH($C55, 'Output by sector'!$B$45:$B$73,0), MATCH(S$39, 'Output by sector'!$A$44:$X$44,0))</f>
        <v>0.10970678667107933</v>
      </c>
      <c r="T55" s="352">
        <f>INDEX('Output by sector'!$A$45:$X$73, MATCH($C55, 'Output by sector'!$B$45:$B$73,0), MATCH(T$39, 'Output by sector'!$A$44:$X$44,0))</f>
        <v>3.5950790020479247E-2</v>
      </c>
      <c r="U55" s="352">
        <f>INDEX('Output by sector'!$A$45:$X$73, MATCH($C55, 'Output by sector'!$B$45:$B$73,0), MATCH(U$39, 'Output by sector'!$A$44:$X$44,0))</f>
        <v>0</v>
      </c>
      <c r="V55" s="352">
        <f>INDEX('Output by sector'!$A$45:$X$73, MATCH($C55, 'Output by sector'!$B$45:$B$73,0), MATCH(V$39, 'Output by sector'!$A$44:$X$44,0))</f>
        <v>0</v>
      </c>
      <c r="W55" s="352">
        <f>INDEX('Output by sector'!$A$45:$X$73, MATCH($C55, 'Output by sector'!$B$45:$B$73,0), MATCH(W$39, 'Output by sector'!$A$44:$X$44,0))</f>
        <v>0</v>
      </c>
      <c r="X55" s="352">
        <f>INDEX('Output by sector'!$A$45:$X$73, MATCH($C55, 'Output by sector'!$B$45:$B$73,0), MATCH(X$39, 'Output by sector'!$A$44:$X$44,0))</f>
        <v>2.8341881256310639E-2</v>
      </c>
      <c r="Y55" s="352">
        <f>INDEX('Output by sector'!$A$45:$X$73, MATCH($C55, 'Output by sector'!$B$45:$B$73,0), MATCH(Y$39, 'Output by sector'!$A$44:$X$44,0))</f>
        <v>0</v>
      </c>
      <c r="Z55" s="353">
        <f>INDEX('Output by sector'!$A$45:$X$73, MATCH($C55, 'Output by sector'!$B$45:$B$73,0), MATCH(Z$39, 'Output by sector'!$A$44:$X$44,0))</f>
        <v>0.33905038971618245</v>
      </c>
      <c r="AA55" s="224"/>
      <c r="AB55" s="224"/>
      <c r="AC55" s="224"/>
    </row>
    <row r="56" spans="2:29" x14ac:dyDescent="0.25">
      <c r="B56" s="331" t="s">
        <v>183</v>
      </c>
      <c r="C56" s="330" t="s">
        <v>385</v>
      </c>
      <c r="D56" s="450"/>
      <c r="E56" s="351">
        <f>INDEX('Output by sector'!$A$45:$X$73, MATCH($C56, 'Output by sector'!$B$45:$B$73,0), MATCH(E$39, 'Output by sector'!$A$44:$X$44,0))</f>
        <v>1.0712359556305706E-2</v>
      </c>
      <c r="F56" s="352">
        <f>INDEX('Output by sector'!$A$45:$X$73, MATCH($C56, 'Output by sector'!$B$45:$B$73,0), MATCH(F$39, 'Output by sector'!$A$44:$X$44,0))</f>
        <v>1.0712359556305706E-2</v>
      </c>
      <c r="G56" s="352">
        <f>INDEX('Output by sector'!$A$45:$X$73, MATCH($C56, 'Output by sector'!$B$45:$B$73,0), MATCH(G$39, 'Output by sector'!$A$44:$X$44,0))</f>
        <v>0</v>
      </c>
      <c r="H56" s="352">
        <f>INDEX('Output by sector'!$A$45:$X$73, MATCH($C56, 'Output by sector'!$B$45:$B$73,0), MATCH(H$39, 'Output by sector'!$A$44:$X$44,0))</f>
        <v>4.7675792248124318E-3</v>
      </c>
      <c r="I56" s="352">
        <f>INDEX('Output by sector'!$A$45:$X$73, MATCH($C56, 'Output by sector'!$B$45:$B$73,0), MATCH(I$39, 'Output by sector'!$A$44:$X$44,0))</f>
        <v>1.469139950642459E-3</v>
      </c>
      <c r="J56" s="352">
        <f>INDEX('Output by sector'!$A$45:$X$73, MATCH($C56, 'Output by sector'!$B$45:$B$73,0), MATCH(J$39, 'Output by sector'!$A$44:$X$44,0))</f>
        <v>1.8814086250510422E-3</v>
      </c>
      <c r="K56" s="352">
        <f>INDEX('Output by sector'!$A$45:$X$73, MATCH($C56, 'Output by sector'!$B$45:$B$73,0), MATCH(K$39, 'Output by sector'!$A$44:$X$44,0))</f>
        <v>2.121073275496902E-3</v>
      </c>
      <c r="L56" s="352">
        <f>INDEX('Output by sector'!$A$45:$X$73, MATCH($C56, 'Output by sector'!$B$45:$B$73,0), MATCH(L$39, 'Output by sector'!$A$44:$X$44,0))</f>
        <v>8.4603511805651712E-4</v>
      </c>
      <c r="M56" s="352">
        <f>INDEX('Output by sector'!$A$45:$X$73, MATCH($C56, 'Output by sector'!$B$45:$B$73,0), MATCH(M$39, 'Output by sector'!$A$44:$X$44,0))</f>
        <v>4.0754799641449999E-3</v>
      </c>
      <c r="N56" s="352">
        <f>INDEX('Output by sector'!$A$45:$X$73, MATCH($C56, 'Output by sector'!$B$45:$B$73,0), MATCH(N$39, 'Output by sector'!$A$44:$X$44,0))</f>
        <v>5.3627778431819696E-3</v>
      </c>
      <c r="O56" s="352">
        <f>INDEX('Output by sector'!$A$45:$X$73, MATCH($C56, 'Output by sector'!$B$45:$B$73,0), MATCH(O$39, 'Output by sector'!$A$44:$X$44,0))</f>
        <v>5.0460826752381444E-4</v>
      </c>
      <c r="P56" s="352">
        <f>INDEX('Output by sector'!$A$45:$X$73, MATCH($C56, 'Output by sector'!$B$45:$B$73,0), MATCH(P$39, 'Output by sector'!$A$44:$X$44,0))</f>
        <v>2.9542140467510385E-3</v>
      </c>
      <c r="Q56" s="351">
        <f>INDEX('Output by sector'!$A$45:$X$73, MATCH($C56, 'Output by sector'!$B$45:$B$73,0), MATCH(Q$39, 'Output by sector'!$A$44:$X$44,0))</f>
        <v>5.4621474575962036E-3</v>
      </c>
      <c r="R56" s="352">
        <f>INDEX('Output by sector'!$A$45:$X$73, MATCH($C56, 'Output by sector'!$B$45:$B$73,0), MATCH(R$39, 'Output by sector'!$A$44:$X$44,0))</f>
        <v>0</v>
      </c>
      <c r="S56" s="352">
        <f>INDEX('Output by sector'!$A$45:$X$73, MATCH($C56, 'Output by sector'!$B$45:$B$73,0), MATCH(S$39, 'Output by sector'!$A$44:$X$44,0))</f>
        <v>0</v>
      </c>
      <c r="T56" s="352">
        <f>INDEX('Output by sector'!$A$45:$X$73, MATCH($C56, 'Output by sector'!$B$45:$B$73,0), MATCH(T$39, 'Output by sector'!$A$44:$X$44,0))</f>
        <v>1.968698147899009E-2</v>
      </c>
      <c r="U56" s="352">
        <f>INDEX('Output by sector'!$A$45:$X$73, MATCH($C56, 'Output by sector'!$B$45:$B$73,0), MATCH(U$39, 'Output by sector'!$A$44:$X$44,0))</f>
        <v>0</v>
      </c>
      <c r="V56" s="352">
        <f>INDEX('Output by sector'!$A$45:$X$73, MATCH($C56, 'Output by sector'!$B$45:$B$73,0), MATCH(V$39, 'Output by sector'!$A$44:$X$44,0))</f>
        <v>0</v>
      </c>
      <c r="W56" s="352">
        <f>INDEX('Output by sector'!$A$45:$X$73, MATCH($C56, 'Output by sector'!$B$45:$B$73,0), MATCH(W$39, 'Output by sector'!$A$44:$X$44,0))</f>
        <v>0</v>
      </c>
      <c r="X56" s="352">
        <f>INDEX('Output by sector'!$A$45:$X$73, MATCH($C56, 'Output by sector'!$B$45:$B$73,0), MATCH(X$39, 'Output by sector'!$A$44:$X$44,0))</f>
        <v>0</v>
      </c>
      <c r="Y56" s="352">
        <f>INDEX('Output by sector'!$A$45:$X$73, MATCH($C56, 'Output by sector'!$B$45:$B$73,0), MATCH(Y$39, 'Output by sector'!$A$44:$X$44,0))</f>
        <v>0</v>
      </c>
      <c r="Z56" s="353">
        <f>INDEX('Output by sector'!$A$45:$X$73, MATCH($C56, 'Output by sector'!$B$45:$B$73,0), MATCH(Z$39, 'Output by sector'!$A$44:$X$44,0))</f>
        <v>0</v>
      </c>
      <c r="AA56" s="224"/>
      <c r="AB56" s="224"/>
      <c r="AC56" s="224"/>
    </row>
    <row r="57" spans="2:29" x14ac:dyDescent="0.25">
      <c r="B57" s="331" t="s">
        <v>184</v>
      </c>
      <c r="C57" s="330" t="s">
        <v>386</v>
      </c>
      <c r="D57" s="450"/>
      <c r="E57" s="351">
        <f>INDEX('Output by sector'!$A$45:$X$73, MATCH($C57, 'Output by sector'!$B$45:$B$73,0), MATCH(E$39, 'Output by sector'!$A$44:$X$44,0))</f>
        <v>2.3651881116920896E-2</v>
      </c>
      <c r="F57" s="352">
        <f>INDEX('Output by sector'!$A$45:$X$73, MATCH($C57, 'Output by sector'!$B$45:$B$73,0), MATCH(F$39, 'Output by sector'!$A$44:$X$44,0))</f>
        <v>2.3651881116920896E-2</v>
      </c>
      <c r="G57" s="352">
        <f>INDEX('Output by sector'!$A$45:$X$73, MATCH($C57, 'Output by sector'!$B$45:$B$73,0), MATCH(G$39, 'Output by sector'!$A$44:$X$44,0))</f>
        <v>0</v>
      </c>
      <c r="H57" s="352">
        <f>INDEX('Output by sector'!$A$45:$X$73, MATCH($C57, 'Output by sector'!$B$45:$B$73,0), MATCH(H$39, 'Output by sector'!$A$44:$X$44,0))</f>
        <v>6.9877097708240703E-3</v>
      </c>
      <c r="I57" s="352">
        <f>INDEX('Output by sector'!$A$45:$X$73, MATCH($C57, 'Output by sector'!$B$45:$B$73,0), MATCH(I$39, 'Output by sector'!$A$44:$X$44,0))</f>
        <v>4.397571516296099E-3</v>
      </c>
      <c r="J57" s="352">
        <f>INDEX('Output by sector'!$A$45:$X$73, MATCH($C57, 'Output by sector'!$B$45:$B$73,0), MATCH(J$39, 'Output by sector'!$A$44:$X$44,0))</f>
        <v>3.551675011616926E-3</v>
      </c>
      <c r="K57" s="352">
        <f>INDEX('Output by sector'!$A$45:$X$73, MATCH($C57, 'Output by sector'!$B$45:$B$73,0), MATCH(K$39, 'Output by sector'!$A$44:$X$44,0))</f>
        <v>6.2545491965248466E-3</v>
      </c>
      <c r="L57" s="352">
        <f>INDEX('Output by sector'!$A$45:$X$73, MATCH($C57, 'Output by sector'!$B$45:$B$73,0), MATCH(L$39, 'Output by sector'!$A$44:$X$44,0))</f>
        <v>1.415124608645432E-3</v>
      </c>
      <c r="M57" s="352">
        <f>INDEX('Output by sector'!$A$45:$X$73, MATCH($C57, 'Output by sector'!$B$45:$B$73,0), MATCH(M$39, 'Output by sector'!$A$44:$X$44,0))</f>
        <v>4.2993335312467877E-3</v>
      </c>
      <c r="N57" s="352">
        <f>INDEX('Output by sector'!$A$45:$X$73, MATCH($C57, 'Output by sector'!$B$45:$B$73,0), MATCH(N$39, 'Output by sector'!$A$44:$X$44,0))</f>
        <v>3.660256415533779E-3</v>
      </c>
      <c r="O57" s="352">
        <f>INDEX('Output by sector'!$A$45:$X$73, MATCH($C57, 'Output by sector'!$B$45:$B$73,0), MATCH(O$39, 'Output by sector'!$A$44:$X$44,0))</f>
        <v>9.4471085443035066E-4</v>
      </c>
      <c r="P57" s="352">
        <f>INDEX('Output by sector'!$A$45:$X$73, MATCH($C57, 'Output by sector'!$B$45:$B$73,0), MATCH(P$39, 'Output by sector'!$A$44:$X$44,0))</f>
        <v>7.2174645183441201E-3</v>
      </c>
      <c r="Q57" s="351">
        <f>INDEX('Output by sector'!$A$45:$X$73, MATCH($C57, 'Output by sector'!$B$45:$B$73,0), MATCH(Q$39, 'Output by sector'!$A$44:$X$44,0))</f>
        <v>1.3161296967655204E-2</v>
      </c>
      <c r="R57" s="352">
        <f>INDEX('Output by sector'!$A$45:$X$73, MATCH($C57, 'Output by sector'!$B$45:$B$73,0), MATCH(R$39, 'Output by sector'!$A$44:$X$44,0))</f>
        <v>0</v>
      </c>
      <c r="S57" s="352">
        <f>INDEX('Output by sector'!$A$45:$X$73, MATCH($C57, 'Output by sector'!$B$45:$B$73,0), MATCH(S$39, 'Output by sector'!$A$44:$X$44,0))</f>
        <v>1.2590849170501545E-3</v>
      </c>
      <c r="T57" s="352">
        <f>INDEX('Output by sector'!$A$45:$X$73, MATCH($C57, 'Output by sector'!$B$45:$B$73,0), MATCH(T$39, 'Output by sector'!$A$44:$X$44,0))</f>
        <v>2.7063993901071795E-2</v>
      </c>
      <c r="U57" s="352">
        <f>INDEX('Output by sector'!$A$45:$X$73, MATCH($C57, 'Output by sector'!$B$45:$B$73,0), MATCH(U$39, 'Output by sector'!$A$44:$X$44,0))</f>
        <v>0</v>
      </c>
      <c r="V57" s="352">
        <f>INDEX('Output by sector'!$A$45:$X$73, MATCH($C57, 'Output by sector'!$B$45:$B$73,0), MATCH(V$39, 'Output by sector'!$A$44:$X$44,0))</f>
        <v>0</v>
      </c>
      <c r="W57" s="352">
        <f>INDEX('Output by sector'!$A$45:$X$73, MATCH($C57, 'Output by sector'!$B$45:$B$73,0), MATCH(W$39, 'Output by sector'!$A$44:$X$44,0))</f>
        <v>0</v>
      </c>
      <c r="X57" s="352">
        <f>INDEX('Output by sector'!$A$45:$X$73, MATCH($C57, 'Output by sector'!$B$45:$B$73,0), MATCH(X$39, 'Output by sector'!$A$44:$X$44,0))</f>
        <v>9.7058489190833784E-3</v>
      </c>
      <c r="Y57" s="352">
        <f>INDEX('Output by sector'!$A$45:$X$73, MATCH($C57, 'Output by sector'!$B$45:$B$73,0), MATCH(Y$39, 'Output by sector'!$A$44:$X$44,0))</f>
        <v>0</v>
      </c>
      <c r="Z57" s="353">
        <f>INDEX('Output by sector'!$A$45:$X$73, MATCH($C57, 'Output by sector'!$B$45:$B$73,0), MATCH(Z$39, 'Output by sector'!$A$44:$X$44,0))</f>
        <v>0</v>
      </c>
      <c r="AA57" s="224"/>
      <c r="AB57" s="224"/>
      <c r="AC57" s="224"/>
    </row>
    <row r="58" spans="2:29" x14ac:dyDescent="0.25">
      <c r="B58" s="331" t="s">
        <v>185</v>
      </c>
      <c r="C58" s="330" t="s">
        <v>387</v>
      </c>
      <c r="D58" s="450"/>
      <c r="E58" s="351">
        <f>INDEX('Output by sector'!$A$45:$X$73, MATCH($C58, 'Output by sector'!$B$45:$B$73,0), MATCH(E$39, 'Output by sector'!$A$44:$X$44,0))</f>
        <v>5.9981715800836854E-4</v>
      </c>
      <c r="F58" s="352">
        <f>INDEX('Output by sector'!$A$45:$X$73, MATCH($C58, 'Output by sector'!$B$45:$B$73,0), MATCH(F$39, 'Output by sector'!$A$44:$X$44,0))</f>
        <v>5.9981715800836854E-4</v>
      </c>
      <c r="G58" s="352">
        <f>INDEX('Output by sector'!$A$45:$X$73, MATCH($C58, 'Output by sector'!$B$45:$B$73,0), MATCH(G$39, 'Output by sector'!$A$44:$X$44,0))</f>
        <v>0</v>
      </c>
      <c r="H58" s="352">
        <f>INDEX('Output by sector'!$A$45:$X$73, MATCH($C58, 'Output by sector'!$B$45:$B$73,0), MATCH(H$39, 'Output by sector'!$A$44:$X$44,0))</f>
        <v>2.2877923216249266E-3</v>
      </c>
      <c r="I58" s="352">
        <f>INDEX('Output by sector'!$A$45:$X$73, MATCH($C58, 'Output by sector'!$B$45:$B$73,0), MATCH(I$39, 'Output by sector'!$A$44:$X$44,0))</f>
        <v>1.8755286238978555E-3</v>
      </c>
      <c r="J58" s="352">
        <f>INDEX('Output by sector'!$A$45:$X$73, MATCH($C58, 'Output by sector'!$B$45:$B$73,0), MATCH(J$39, 'Output by sector'!$A$44:$X$44,0))</f>
        <v>5.9322217004444111E-4</v>
      </c>
      <c r="K58" s="352">
        <f>INDEX('Output by sector'!$A$45:$X$73, MATCH($C58, 'Output by sector'!$B$45:$B$73,0), MATCH(K$39, 'Output by sector'!$A$44:$X$44,0))</f>
        <v>2.4839001135053644E-5</v>
      </c>
      <c r="L58" s="352">
        <f>INDEX('Output by sector'!$A$45:$X$73, MATCH($C58, 'Output by sector'!$B$45:$B$73,0), MATCH(L$39, 'Output by sector'!$A$44:$X$44,0))</f>
        <v>1.5029366368668668E-4</v>
      </c>
      <c r="M58" s="352">
        <f>INDEX('Output by sector'!$A$45:$X$73, MATCH($C58, 'Output by sector'!$B$45:$B$73,0), MATCH(M$39, 'Output by sector'!$A$44:$X$44,0))</f>
        <v>4.9574438036275811E-4</v>
      </c>
      <c r="N58" s="352">
        <f>INDEX('Output by sector'!$A$45:$X$73, MATCH($C58, 'Output by sector'!$B$45:$B$73,0), MATCH(N$39, 'Output by sector'!$A$44:$X$44,0))</f>
        <v>3.1448896777640657E-4</v>
      </c>
      <c r="O58" s="352">
        <f>INDEX('Output by sector'!$A$45:$X$73, MATCH($C58, 'Output by sector'!$B$45:$B$73,0), MATCH(O$39, 'Output by sector'!$A$44:$X$44,0))</f>
        <v>1.8436729992030575E-4</v>
      </c>
      <c r="P58" s="352">
        <f>INDEX('Output by sector'!$A$45:$X$73, MATCH($C58, 'Output by sector'!$B$45:$B$73,0), MATCH(P$39, 'Output by sector'!$A$44:$X$44,0))</f>
        <v>1.9188379039858228E-4</v>
      </c>
      <c r="Q58" s="351">
        <f>INDEX('Output by sector'!$A$45:$X$73, MATCH($C58, 'Output by sector'!$B$45:$B$73,0), MATCH(Q$39, 'Output by sector'!$A$44:$X$44,0))</f>
        <v>5.9331517266759004E-4</v>
      </c>
      <c r="R58" s="352">
        <f>INDEX('Output by sector'!$A$45:$X$73, MATCH($C58, 'Output by sector'!$B$45:$B$73,0), MATCH(R$39, 'Output by sector'!$A$44:$X$44,0))</f>
        <v>0</v>
      </c>
      <c r="S58" s="352">
        <f>INDEX('Output by sector'!$A$45:$X$73, MATCH($C58, 'Output by sector'!$B$45:$B$73,0), MATCH(S$39, 'Output by sector'!$A$44:$X$44,0))</f>
        <v>8.3199443857939732E-6</v>
      </c>
      <c r="T58" s="352">
        <f>INDEX('Output by sector'!$A$45:$X$73, MATCH($C58, 'Output by sector'!$B$45:$B$73,0), MATCH(T$39, 'Output by sector'!$A$44:$X$44,0))</f>
        <v>8.3710779257664778E-4</v>
      </c>
      <c r="U58" s="352">
        <f>INDEX('Output by sector'!$A$45:$X$73, MATCH($C58, 'Output by sector'!$B$45:$B$73,0), MATCH(U$39, 'Output by sector'!$A$44:$X$44,0))</f>
        <v>0</v>
      </c>
      <c r="V58" s="352">
        <f>INDEX('Output by sector'!$A$45:$X$73, MATCH($C58, 'Output by sector'!$B$45:$B$73,0), MATCH(V$39, 'Output by sector'!$A$44:$X$44,0))</f>
        <v>0</v>
      </c>
      <c r="W58" s="352">
        <f>INDEX('Output by sector'!$A$45:$X$73, MATCH($C58, 'Output by sector'!$B$45:$B$73,0), MATCH(W$39, 'Output by sector'!$A$44:$X$44,0))</f>
        <v>0</v>
      </c>
      <c r="X58" s="352">
        <f>INDEX('Output by sector'!$A$45:$X$73, MATCH($C58, 'Output by sector'!$B$45:$B$73,0), MATCH(X$39, 'Output by sector'!$A$44:$X$44,0))</f>
        <v>0</v>
      </c>
      <c r="Y58" s="352">
        <f>INDEX('Output by sector'!$A$45:$X$73, MATCH($C58, 'Output by sector'!$B$45:$B$73,0), MATCH(Y$39, 'Output by sector'!$A$44:$X$44,0))</f>
        <v>0</v>
      </c>
      <c r="Z58" s="353">
        <f>INDEX('Output by sector'!$A$45:$X$73, MATCH($C58, 'Output by sector'!$B$45:$B$73,0), MATCH(Z$39, 'Output by sector'!$A$44:$X$44,0))</f>
        <v>9.3937752256029845E-4</v>
      </c>
      <c r="AA58" s="224"/>
      <c r="AB58" s="224"/>
      <c r="AC58" s="224"/>
    </row>
    <row r="59" spans="2:29" x14ac:dyDescent="0.25">
      <c r="B59" s="331" t="s">
        <v>187</v>
      </c>
      <c r="C59" s="330" t="s">
        <v>388</v>
      </c>
      <c r="D59" s="450"/>
      <c r="E59" s="351">
        <f>INDEX('Output by sector'!$A$45:$X$73, MATCH($C59, 'Output by sector'!$B$45:$B$73,0), MATCH(E$39, 'Output by sector'!$A$44:$X$44,0))</f>
        <v>0</v>
      </c>
      <c r="F59" s="352">
        <f>INDEX('Output by sector'!$A$45:$X$73, MATCH($C59, 'Output by sector'!$B$45:$B$73,0), MATCH(F$39, 'Output by sector'!$A$44:$X$44,0))</f>
        <v>0</v>
      </c>
      <c r="G59" s="352">
        <f>INDEX('Output by sector'!$A$45:$X$73, MATCH($C59, 'Output by sector'!$B$45:$B$73,0), MATCH(G$39, 'Output by sector'!$A$44:$X$44,0))</f>
        <v>0</v>
      </c>
      <c r="H59" s="352">
        <f>INDEX('Output by sector'!$A$45:$X$73, MATCH($C59, 'Output by sector'!$B$45:$B$73,0), MATCH(H$39, 'Output by sector'!$A$44:$X$44,0))</f>
        <v>3.4586501544457308E-4</v>
      </c>
      <c r="I59" s="352">
        <f>INDEX('Output by sector'!$A$45:$X$73, MATCH($C59, 'Output by sector'!$B$45:$B$73,0), MATCH(I$39, 'Output by sector'!$A$44:$X$44,0))</f>
        <v>8.8635020681504829E-5</v>
      </c>
      <c r="J59" s="352">
        <f>INDEX('Output by sector'!$A$45:$X$73, MATCH($C59, 'Output by sector'!$B$45:$B$73,0), MATCH(J$39, 'Output by sector'!$A$44:$X$44,0))</f>
        <v>2.6310729717969215E-4</v>
      </c>
      <c r="K59" s="352">
        <f>INDEX('Output by sector'!$A$45:$X$73, MATCH($C59, 'Output by sector'!$B$45:$B$73,0), MATCH(K$39, 'Output by sector'!$A$44:$X$44,0))</f>
        <v>2.9274537052027507E-4</v>
      </c>
      <c r="L59" s="352">
        <f>INDEX('Output by sector'!$A$45:$X$73, MATCH($C59, 'Output by sector'!$B$45:$B$73,0), MATCH(L$39, 'Output by sector'!$A$44:$X$44,0))</f>
        <v>7.2613792567725023E-5</v>
      </c>
      <c r="M59" s="352">
        <f>INDEX('Output by sector'!$A$45:$X$73, MATCH($C59, 'Output by sector'!$B$45:$B$73,0), MATCH(M$39, 'Output by sector'!$A$44:$X$44,0))</f>
        <v>8.1951541947564458E-4</v>
      </c>
      <c r="N59" s="352">
        <f>INDEX('Output by sector'!$A$45:$X$73, MATCH($C59, 'Output by sector'!$B$45:$B$73,0), MATCH(N$39, 'Output by sector'!$A$44:$X$44,0))</f>
        <v>3.4165686289845221E-4</v>
      </c>
      <c r="O59" s="352">
        <f>INDEX('Output by sector'!$A$45:$X$73, MATCH($C59, 'Output by sector'!$B$45:$B$73,0), MATCH(O$39, 'Output by sector'!$A$44:$X$44,0))</f>
        <v>1.7979242895454134E-4</v>
      </c>
      <c r="P59" s="352">
        <f>INDEX('Output by sector'!$A$45:$X$73, MATCH($C59, 'Output by sector'!$B$45:$B$73,0), MATCH(P$39, 'Output by sector'!$A$44:$X$44,0))</f>
        <v>7.2251214932203599E-4</v>
      </c>
      <c r="Q59" s="351">
        <f>INDEX('Output by sector'!$A$45:$X$73, MATCH($C59, 'Output by sector'!$B$45:$B$73,0), MATCH(Q$39, 'Output by sector'!$A$44:$X$44,0))</f>
        <v>0</v>
      </c>
      <c r="R59" s="352">
        <f>INDEX('Output by sector'!$A$45:$X$73, MATCH($C59, 'Output by sector'!$B$45:$B$73,0), MATCH(R$39, 'Output by sector'!$A$44:$X$44,0))</f>
        <v>0</v>
      </c>
      <c r="S59" s="352">
        <f>INDEX('Output by sector'!$A$45:$X$73, MATCH($C59, 'Output by sector'!$B$45:$B$73,0), MATCH(S$39, 'Output by sector'!$A$44:$X$44,0))</f>
        <v>0</v>
      </c>
      <c r="T59" s="352">
        <f>INDEX('Output by sector'!$A$45:$X$73, MATCH($C59, 'Output by sector'!$B$45:$B$73,0), MATCH(T$39, 'Output by sector'!$A$44:$X$44,0))</f>
        <v>0</v>
      </c>
      <c r="U59" s="352">
        <f>INDEX('Output by sector'!$A$45:$X$73, MATCH($C59, 'Output by sector'!$B$45:$B$73,0), MATCH(U$39, 'Output by sector'!$A$44:$X$44,0))</f>
        <v>0</v>
      </c>
      <c r="V59" s="352">
        <f>INDEX('Output by sector'!$A$45:$X$73, MATCH($C59, 'Output by sector'!$B$45:$B$73,0), MATCH(V$39, 'Output by sector'!$A$44:$X$44,0))</f>
        <v>0</v>
      </c>
      <c r="W59" s="352">
        <f>INDEX('Output by sector'!$A$45:$X$73, MATCH($C59, 'Output by sector'!$B$45:$B$73,0), MATCH(W$39, 'Output by sector'!$A$44:$X$44,0))</f>
        <v>0</v>
      </c>
      <c r="X59" s="352">
        <f>INDEX('Output by sector'!$A$45:$X$73, MATCH($C59, 'Output by sector'!$B$45:$B$73,0), MATCH(X$39, 'Output by sector'!$A$44:$X$44,0))</f>
        <v>0</v>
      </c>
      <c r="Y59" s="352">
        <f>INDEX('Output by sector'!$A$45:$X$73, MATCH($C59, 'Output by sector'!$B$45:$B$73,0), MATCH(Y$39, 'Output by sector'!$A$44:$X$44,0))</f>
        <v>0</v>
      </c>
      <c r="Z59" s="353">
        <f>INDEX('Output by sector'!$A$45:$X$73, MATCH($C59, 'Output by sector'!$B$45:$B$73,0), MATCH(Z$39, 'Output by sector'!$A$44:$X$44,0))</f>
        <v>0</v>
      </c>
      <c r="AA59" s="224"/>
      <c r="AB59" s="224"/>
      <c r="AC59" s="224"/>
    </row>
    <row r="60" spans="2:29" x14ac:dyDescent="0.25">
      <c r="B60" s="331" t="s">
        <v>188</v>
      </c>
      <c r="C60" s="330" t="s">
        <v>389</v>
      </c>
      <c r="D60" s="450"/>
      <c r="E60" s="351">
        <f>INDEX('Output by sector'!$A$45:$X$73, MATCH($C60, 'Output by sector'!$B$45:$B$73,0), MATCH(E$39, 'Output by sector'!$A$44:$X$44,0))</f>
        <v>1.161975341039507E-2</v>
      </c>
      <c r="F60" s="352">
        <f>INDEX('Output by sector'!$A$45:$X$73, MATCH($C60, 'Output by sector'!$B$45:$B$73,0), MATCH(F$39, 'Output by sector'!$A$44:$X$44,0))</f>
        <v>1.161975341039507E-2</v>
      </c>
      <c r="G60" s="352">
        <f>INDEX('Output by sector'!$A$45:$X$73, MATCH($C60, 'Output by sector'!$B$45:$B$73,0), MATCH(G$39, 'Output by sector'!$A$44:$X$44,0))</f>
        <v>0</v>
      </c>
      <c r="H60" s="352">
        <f>INDEX('Output by sector'!$A$45:$X$73, MATCH($C60, 'Output by sector'!$B$45:$B$73,0), MATCH(H$39, 'Output by sector'!$A$44:$X$44,0))</f>
        <v>8.6000521030018304E-2</v>
      </c>
      <c r="I60" s="352">
        <f>INDEX('Output by sector'!$A$45:$X$73, MATCH($C60, 'Output by sector'!$B$45:$B$73,0), MATCH(I$39, 'Output by sector'!$A$44:$X$44,0))</f>
        <v>4.5319723319700148E-2</v>
      </c>
      <c r="J60" s="352">
        <f>INDEX('Output by sector'!$A$45:$X$73, MATCH($C60, 'Output by sector'!$B$45:$B$73,0), MATCH(J$39, 'Output by sector'!$A$44:$X$44,0))</f>
        <v>6.4076472874376109E-2</v>
      </c>
      <c r="K60" s="352">
        <f>INDEX('Output by sector'!$A$45:$X$73, MATCH($C60, 'Output by sector'!$B$45:$B$73,0), MATCH(K$39, 'Output by sector'!$A$44:$X$44,0))</f>
        <v>3.3636443072779611E-2</v>
      </c>
      <c r="L60" s="352">
        <f>INDEX('Output by sector'!$A$45:$X$73, MATCH($C60, 'Output by sector'!$B$45:$B$73,0), MATCH(L$39, 'Output by sector'!$A$44:$X$44,0))</f>
        <v>1.3830394444876E-2</v>
      </c>
      <c r="M60" s="352">
        <f>INDEX('Output by sector'!$A$45:$X$73, MATCH($C60, 'Output by sector'!$B$45:$B$73,0), MATCH(M$39, 'Output by sector'!$A$44:$X$44,0))</f>
        <v>6.6031998570411546E-2</v>
      </c>
      <c r="N60" s="352">
        <f>INDEX('Output by sector'!$A$45:$X$73, MATCH($C60, 'Output by sector'!$B$45:$B$73,0), MATCH(N$39, 'Output by sector'!$A$44:$X$44,0))</f>
        <v>0.14391328007877041</v>
      </c>
      <c r="O60" s="352">
        <f>INDEX('Output by sector'!$A$45:$X$73, MATCH($C60, 'Output by sector'!$B$45:$B$73,0), MATCH(O$39, 'Output by sector'!$A$44:$X$44,0))</f>
        <v>0.32295386608620702</v>
      </c>
      <c r="P60" s="352">
        <f>INDEX('Output by sector'!$A$45:$X$73, MATCH($C60, 'Output by sector'!$B$45:$B$73,0), MATCH(P$39, 'Output by sector'!$A$44:$X$44,0))</f>
        <v>4.7655939653237042E-2</v>
      </c>
      <c r="Q60" s="351">
        <f>INDEX('Output by sector'!$A$45:$X$73, MATCH($C60, 'Output by sector'!$B$45:$B$73,0), MATCH(Q$39, 'Output by sector'!$A$44:$X$44,0))</f>
        <v>6.6895481041273491E-3</v>
      </c>
      <c r="R60" s="352">
        <f>INDEX('Output by sector'!$A$45:$X$73, MATCH($C60, 'Output by sector'!$B$45:$B$73,0), MATCH(R$39, 'Output by sector'!$A$44:$X$44,0))</f>
        <v>0</v>
      </c>
      <c r="S60" s="352">
        <f>INDEX('Output by sector'!$A$45:$X$73, MATCH($C60, 'Output by sector'!$B$45:$B$73,0), MATCH(S$39, 'Output by sector'!$A$44:$X$44,0))</f>
        <v>6.6282223606825314E-4</v>
      </c>
      <c r="T60" s="352">
        <f>INDEX('Output by sector'!$A$45:$X$73, MATCH($C60, 'Output by sector'!$B$45:$B$73,0), MATCH(T$39, 'Output by sector'!$A$44:$X$44,0))</f>
        <v>2.0553985978444475E-3</v>
      </c>
      <c r="U60" s="352">
        <f>INDEX('Output by sector'!$A$45:$X$73, MATCH($C60, 'Output by sector'!$B$45:$B$73,0), MATCH(U$39, 'Output by sector'!$A$44:$X$44,0))</f>
        <v>0</v>
      </c>
      <c r="V60" s="352">
        <f>INDEX('Output by sector'!$A$45:$X$73, MATCH($C60, 'Output by sector'!$B$45:$B$73,0), MATCH(V$39, 'Output by sector'!$A$44:$X$44,0))</f>
        <v>0</v>
      </c>
      <c r="W60" s="352">
        <f>INDEX('Output by sector'!$A$45:$X$73, MATCH($C60, 'Output by sector'!$B$45:$B$73,0), MATCH(W$39, 'Output by sector'!$A$44:$X$44,0))</f>
        <v>0</v>
      </c>
      <c r="X60" s="352">
        <f>INDEX('Output by sector'!$A$45:$X$73, MATCH($C60, 'Output by sector'!$B$45:$B$73,0), MATCH(X$39, 'Output by sector'!$A$44:$X$44,0))</f>
        <v>5.6235748818113121E-2</v>
      </c>
      <c r="Y60" s="352">
        <f>INDEX('Output by sector'!$A$45:$X$73, MATCH($C60, 'Output by sector'!$B$45:$B$73,0), MATCH(Y$39, 'Output by sector'!$A$44:$X$44,0))</f>
        <v>0</v>
      </c>
      <c r="Z60" s="353">
        <f>INDEX('Output by sector'!$A$45:$X$73, MATCH($C60, 'Output by sector'!$B$45:$B$73,0), MATCH(Z$39, 'Output by sector'!$A$44:$X$44,0))</f>
        <v>0</v>
      </c>
      <c r="AA60" s="224"/>
      <c r="AB60" s="224"/>
      <c r="AC60" s="224"/>
    </row>
    <row r="61" spans="2:29" x14ac:dyDescent="0.25">
      <c r="B61" s="331" t="s">
        <v>190</v>
      </c>
      <c r="C61" s="330" t="s">
        <v>390</v>
      </c>
      <c r="D61" s="450"/>
      <c r="E61" s="351">
        <f>INDEX('Output by sector'!$A$45:$X$73, MATCH($C61, 'Output by sector'!$B$45:$B$73,0), MATCH(E$39, 'Output by sector'!$A$44:$X$44,0))</f>
        <v>6.438875308748214E-2</v>
      </c>
      <c r="F61" s="352">
        <f>INDEX('Output by sector'!$A$45:$X$73, MATCH($C61, 'Output by sector'!$B$45:$B$73,0), MATCH(F$39, 'Output by sector'!$A$44:$X$44,0))</f>
        <v>6.438875308748214E-2</v>
      </c>
      <c r="G61" s="352">
        <f>INDEX('Output by sector'!$A$45:$X$73, MATCH($C61, 'Output by sector'!$B$45:$B$73,0), MATCH(G$39, 'Output by sector'!$A$44:$X$44,0))</f>
        <v>0</v>
      </c>
      <c r="H61" s="352">
        <f>INDEX('Output by sector'!$A$45:$X$73, MATCH($C61, 'Output by sector'!$B$45:$B$73,0), MATCH(H$39, 'Output by sector'!$A$44:$X$44,0))</f>
        <v>6.8652488261798178E-2</v>
      </c>
      <c r="I61" s="352">
        <f>INDEX('Output by sector'!$A$45:$X$73, MATCH($C61, 'Output by sector'!$B$45:$B$73,0), MATCH(I$39, 'Output by sector'!$A$44:$X$44,0))</f>
        <v>5.8448134030054805E-2</v>
      </c>
      <c r="J61" s="352">
        <f>INDEX('Output by sector'!$A$45:$X$73, MATCH($C61, 'Output by sector'!$B$45:$B$73,0), MATCH(J$39, 'Output by sector'!$A$44:$X$44,0))</f>
        <v>7.4610884272993783E-2</v>
      </c>
      <c r="K61" s="352">
        <f>INDEX('Output by sector'!$A$45:$X$73, MATCH($C61, 'Output by sector'!$B$45:$B$73,0), MATCH(K$39, 'Output by sector'!$A$44:$X$44,0))</f>
        <v>0.13678660503637363</v>
      </c>
      <c r="L61" s="352">
        <f>INDEX('Output by sector'!$A$45:$X$73, MATCH($C61, 'Output by sector'!$B$45:$B$73,0), MATCH(L$39, 'Output by sector'!$A$44:$X$44,0))</f>
        <v>1.6363433720494314E-3</v>
      </c>
      <c r="M61" s="352">
        <f>INDEX('Output by sector'!$A$45:$X$73, MATCH($C61, 'Output by sector'!$B$45:$B$73,0), MATCH(M$39, 'Output by sector'!$A$44:$X$44,0))</f>
        <v>0.13476080814019958</v>
      </c>
      <c r="N61" s="352">
        <f>INDEX('Output by sector'!$A$45:$X$73, MATCH($C61, 'Output by sector'!$B$45:$B$73,0), MATCH(N$39, 'Output by sector'!$A$44:$X$44,0))</f>
        <v>6.6054209006733519E-2</v>
      </c>
      <c r="O61" s="352">
        <f>INDEX('Output by sector'!$A$45:$X$73, MATCH($C61, 'Output by sector'!$B$45:$B$73,0), MATCH(O$39, 'Output by sector'!$A$44:$X$44,0))</f>
        <v>6.783618668035468E-3</v>
      </c>
      <c r="P61" s="352">
        <f>INDEX('Output by sector'!$A$45:$X$73, MATCH($C61, 'Output by sector'!$B$45:$B$73,0), MATCH(P$39, 'Output by sector'!$A$44:$X$44,0))</f>
        <v>7.2544017651471046E-2</v>
      </c>
      <c r="Q61" s="351">
        <f>INDEX('Output by sector'!$A$45:$X$73, MATCH($C61, 'Output by sector'!$B$45:$B$73,0), MATCH(Q$39, 'Output by sector'!$A$44:$X$44,0))</f>
        <v>4.4329119329307089E-2</v>
      </c>
      <c r="R61" s="352">
        <f>INDEX('Output by sector'!$A$45:$X$73, MATCH($C61, 'Output by sector'!$B$45:$B$73,0), MATCH(R$39, 'Output by sector'!$A$44:$X$44,0))</f>
        <v>0</v>
      </c>
      <c r="S61" s="352">
        <f>INDEX('Output by sector'!$A$45:$X$73, MATCH($C61, 'Output by sector'!$B$45:$B$73,0), MATCH(S$39, 'Output by sector'!$A$44:$X$44,0))</f>
        <v>4.6955917236891007E-2</v>
      </c>
      <c r="T61" s="352">
        <f>INDEX('Output by sector'!$A$45:$X$73, MATCH($C61, 'Output by sector'!$B$45:$B$73,0), MATCH(T$39, 'Output by sector'!$A$44:$X$44,0))</f>
        <v>0.22294721736400736</v>
      </c>
      <c r="U61" s="352">
        <f>INDEX('Output by sector'!$A$45:$X$73, MATCH($C61, 'Output by sector'!$B$45:$B$73,0), MATCH(U$39, 'Output by sector'!$A$44:$X$44,0))</f>
        <v>0</v>
      </c>
      <c r="V61" s="352">
        <f>INDEX('Output by sector'!$A$45:$X$73, MATCH($C61, 'Output by sector'!$B$45:$B$73,0), MATCH(V$39, 'Output by sector'!$A$44:$X$44,0))</f>
        <v>0</v>
      </c>
      <c r="W61" s="352">
        <f>INDEX('Output by sector'!$A$45:$X$73, MATCH($C61, 'Output by sector'!$B$45:$B$73,0), MATCH(W$39, 'Output by sector'!$A$44:$X$44,0))</f>
        <v>0</v>
      </c>
      <c r="X61" s="352">
        <f>INDEX('Output by sector'!$A$45:$X$73, MATCH($C61, 'Output by sector'!$B$45:$B$73,0), MATCH(X$39, 'Output by sector'!$A$44:$X$44,0))</f>
        <v>0.13304000695424242</v>
      </c>
      <c r="Y61" s="352">
        <f>INDEX('Output by sector'!$A$45:$X$73, MATCH($C61, 'Output by sector'!$B$45:$B$73,0), MATCH(Y$39, 'Output by sector'!$A$44:$X$44,0))</f>
        <v>0</v>
      </c>
      <c r="Z61" s="353">
        <f>INDEX('Output by sector'!$A$45:$X$73, MATCH($C61, 'Output by sector'!$B$45:$B$73,0), MATCH(Z$39, 'Output by sector'!$A$44:$X$44,0))</f>
        <v>0</v>
      </c>
      <c r="AA61" s="224"/>
      <c r="AB61" s="224"/>
      <c r="AC61" s="224"/>
    </row>
    <row r="62" spans="2:29" x14ac:dyDescent="0.25">
      <c r="B62" s="331" t="s">
        <v>191</v>
      </c>
      <c r="C62" s="330" t="s">
        <v>391</v>
      </c>
      <c r="D62" s="450"/>
      <c r="E62" s="351">
        <f>INDEX('Output by sector'!$A$45:$X$73, MATCH($C62, 'Output by sector'!$B$45:$B$73,0), MATCH(E$39, 'Output by sector'!$A$44:$X$44,0))</f>
        <v>1.7687790057178594E-3</v>
      </c>
      <c r="F62" s="352">
        <f>INDEX('Output by sector'!$A$45:$X$73, MATCH($C62, 'Output by sector'!$B$45:$B$73,0), MATCH(F$39, 'Output by sector'!$A$44:$X$44,0))</f>
        <v>1.7687790057178594E-3</v>
      </c>
      <c r="G62" s="352">
        <f>INDEX('Output by sector'!$A$45:$X$73, MATCH($C62, 'Output by sector'!$B$45:$B$73,0), MATCH(G$39, 'Output by sector'!$A$44:$X$44,0))</f>
        <v>5.526955232486306E-2</v>
      </c>
      <c r="H62" s="352">
        <f>INDEX('Output by sector'!$A$45:$X$73, MATCH($C62, 'Output by sector'!$B$45:$B$73,0), MATCH(H$39, 'Output by sector'!$A$44:$X$44,0))</f>
        <v>1.2069899079198797E-2</v>
      </c>
      <c r="I62" s="352">
        <f>INDEX('Output by sector'!$A$45:$X$73, MATCH($C62, 'Output by sector'!$B$45:$B$73,0), MATCH(I$39, 'Output by sector'!$A$44:$X$44,0))</f>
        <v>1.917528878795954E-2</v>
      </c>
      <c r="J62" s="352">
        <f>INDEX('Output by sector'!$A$45:$X$73, MATCH($C62, 'Output by sector'!$B$45:$B$73,0), MATCH(J$39, 'Output by sector'!$A$44:$X$44,0))</f>
        <v>1.3731083009258259E-2</v>
      </c>
      <c r="K62" s="352">
        <f>INDEX('Output by sector'!$A$45:$X$73, MATCH($C62, 'Output by sector'!$B$45:$B$73,0), MATCH(K$39, 'Output by sector'!$A$44:$X$44,0))</f>
        <v>2.2286350214835184E-2</v>
      </c>
      <c r="L62" s="352">
        <f>INDEX('Output by sector'!$A$45:$X$73, MATCH($C62, 'Output by sector'!$B$45:$B$73,0), MATCH(L$39, 'Output by sector'!$A$44:$X$44,0))</f>
        <v>2.2172537125912318E-2</v>
      </c>
      <c r="M62" s="352">
        <f>INDEX('Output by sector'!$A$45:$X$73, MATCH($C62, 'Output by sector'!$B$45:$B$73,0), MATCH(M$39, 'Output by sector'!$A$44:$X$44,0))</f>
        <v>1.6998459925888137E-2</v>
      </c>
      <c r="N62" s="352">
        <f>INDEX('Output by sector'!$A$45:$X$73, MATCH($C62, 'Output by sector'!$B$45:$B$73,0), MATCH(N$39, 'Output by sector'!$A$44:$X$44,0))</f>
        <v>9.7491580010686044E-3</v>
      </c>
      <c r="O62" s="352">
        <f>INDEX('Output by sector'!$A$45:$X$73, MATCH($C62, 'Output by sector'!$B$45:$B$73,0), MATCH(O$39, 'Output by sector'!$A$44:$X$44,0))</f>
        <v>2.6983046443175066E-2</v>
      </c>
      <c r="P62" s="352">
        <f>INDEX('Output by sector'!$A$45:$X$73, MATCH($C62, 'Output by sector'!$B$45:$B$73,0), MATCH(P$39, 'Output by sector'!$A$44:$X$44,0))</f>
        <v>1.5987457262594727E-2</v>
      </c>
      <c r="Q62" s="351">
        <f>INDEX('Output by sector'!$A$45:$X$73, MATCH($C62, 'Output by sector'!$B$45:$B$73,0), MATCH(Q$39, 'Output by sector'!$A$44:$X$44,0))</f>
        <v>9.2806080353972052E-4</v>
      </c>
      <c r="R62" s="352">
        <f>INDEX('Output by sector'!$A$45:$X$73, MATCH($C62, 'Output by sector'!$B$45:$B$73,0), MATCH(R$39, 'Output by sector'!$A$44:$X$44,0))</f>
        <v>0</v>
      </c>
      <c r="S62" s="352">
        <f>INDEX('Output by sector'!$A$45:$X$73, MATCH($C62, 'Output by sector'!$B$45:$B$73,0), MATCH(S$39, 'Output by sector'!$A$44:$X$44,0))</f>
        <v>1.3125174487722536E-2</v>
      </c>
      <c r="T62" s="352">
        <f>INDEX('Output by sector'!$A$45:$X$73, MATCH($C62, 'Output by sector'!$B$45:$B$73,0), MATCH(T$39, 'Output by sector'!$A$44:$X$44,0))</f>
        <v>5.3664588845538661E-3</v>
      </c>
      <c r="U62" s="352">
        <f>INDEX('Output by sector'!$A$45:$X$73, MATCH($C62, 'Output by sector'!$B$45:$B$73,0), MATCH(U$39, 'Output by sector'!$A$44:$X$44,0))</f>
        <v>0</v>
      </c>
      <c r="V62" s="352">
        <f>INDEX('Output by sector'!$A$45:$X$73, MATCH($C62, 'Output by sector'!$B$45:$B$73,0), MATCH(V$39, 'Output by sector'!$A$44:$X$44,0))</f>
        <v>0</v>
      </c>
      <c r="W62" s="352">
        <f>INDEX('Output by sector'!$A$45:$X$73, MATCH($C62, 'Output by sector'!$B$45:$B$73,0), MATCH(W$39, 'Output by sector'!$A$44:$X$44,0))</f>
        <v>0</v>
      </c>
      <c r="X62" s="352">
        <f>INDEX('Output by sector'!$A$45:$X$73, MATCH($C62, 'Output by sector'!$B$45:$B$73,0), MATCH(X$39, 'Output by sector'!$A$44:$X$44,0))</f>
        <v>1.7385606055540326E-4</v>
      </c>
      <c r="Y62" s="352">
        <f>INDEX('Output by sector'!$A$45:$X$73, MATCH($C62, 'Output by sector'!$B$45:$B$73,0), MATCH(Y$39, 'Output by sector'!$A$44:$X$44,0))</f>
        <v>0</v>
      </c>
      <c r="Z62" s="353">
        <f>INDEX('Output by sector'!$A$45:$X$73, MATCH($C62, 'Output by sector'!$B$45:$B$73,0), MATCH(Z$39, 'Output by sector'!$A$44:$X$44,0))</f>
        <v>2.4864103982638008E-2</v>
      </c>
      <c r="AA62" s="224"/>
      <c r="AB62" s="224"/>
      <c r="AC62" s="224"/>
    </row>
    <row r="63" spans="2:29" x14ac:dyDescent="0.25">
      <c r="B63" s="331" t="s">
        <v>192</v>
      </c>
      <c r="C63" s="330" t="s">
        <v>392</v>
      </c>
      <c r="D63" s="450"/>
      <c r="E63" s="351">
        <f>INDEX('Output by sector'!$A$45:$X$73, MATCH($C63, 'Output by sector'!$B$45:$B$73,0), MATCH(E$39, 'Output by sector'!$A$44:$X$44,0))</f>
        <v>6.4629872768897437E-2</v>
      </c>
      <c r="F63" s="352">
        <f>INDEX('Output by sector'!$A$45:$X$73, MATCH($C63, 'Output by sector'!$B$45:$B$73,0), MATCH(F$39, 'Output by sector'!$A$44:$X$44,0))</f>
        <v>6.4629872768897437E-2</v>
      </c>
      <c r="G63" s="352">
        <f>INDEX('Output by sector'!$A$45:$X$73, MATCH($C63, 'Output by sector'!$B$45:$B$73,0), MATCH(G$39, 'Output by sector'!$A$44:$X$44,0))</f>
        <v>1.368697060801999E-2</v>
      </c>
      <c r="H63" s="352">
        <f>INDEX('Output by sector'!$A$45:$X$73, MATCH($C63, 'Output by sector'!$B$45:$B$73,0), MATCH(H$39, 'Output by sector'!$A$44:$X$44,0))</f>
        <v>1.7405562450530914E-2</v>
      </c>
      <c r="I63" s="352">
        <f>INDEX('Output by sector'!$A$45:$X$73, MATCH($C63, 'Output by sector'!$B$45:$B$73,0), MATCH(I$39, 'Output by sector'!$A$44:$X$44,0))</f>
        <v>9.1575038524371738E-3</v>
      </c>
      <c r="J63" s="352">
        <f>INDEX('Output by sector'!$A$45:$X$73, MATCH($C63, 'Output by sector'!$B$45:$B$73,0), MATCH(J$39, 'Output by sector'!$A$44:$X$44,0))</f>
        <v>2.7489516049408379E-2</v>
      </c>
      <c r="K63" s="352">
        <f>INDEX('Output by sector'!$A$45:$X$73, MATCH($C63, 'Output by sector'!$B$45:$B$73,0), MATCH(K$39, 'Output by sector'!$A$44:$X$44,0))</f>
        <v>2.2057476561519334E-2</v>
      </c>
      <c r="L63" s="352">
        <f>INDEX('Output by sector'!$A$45:$X$73, MATCH($C63, 'Output by sector'!$B$45:$B$73,0), MATCH(L$39, 'Output by sector'!$A$44:$X$44,0))</f>
        <v>3.6982373424027395E-2</v>
      </c>
      <c r="M63" s="352">
        <f>INDEX('Output by sector'!$A$45:$X$73, MATCH($C63, 'Output by sector'!$B$45:$B$73,0), MATCH(M$39, 'Output by sector'!$A$44:$X$44,0))</f>
        <v>7.4272307776557633E-2</v>
      </c>
      <c r="N63" s="352">
        <f>INDEX('Output by sector'!$A$45:$X$73, MATCH($C63, 'Output by sector'!$B$45:$B$73,0), MATCH(N$39, 'Output by sector'!$A$44:$X$44,0))</f>
        <v>7.2658477330038052E-2</v>
      </c>
      <c r="O63" s="352">
        <f>INDEX('Output by sector'!$A$45:$X$73, MATCH($C63, 'Output by sector'!$B$45:$B$73,0), MATCH(O$39, 'Output by sector'!$A$44:$X$44,0))</f>
        <v>3.3876919501485457E-3</v>
      </c>
      <c r="P63" s="352">
        <f>INDEX('Output by sector'!$A$45:$X$73, MATCH($C63, 'Output by sector'!$B$45:$B$73,0), MATCH(P$39, 'Output by sector'!$A$44:$X$44,0))</f>
        <v>7.5656731078160247E-2</v>
      </c>
      <c r="Q63" s="351">
        <f>INDEX('Output by sector'!$A$45:$X$73, MATCH($C63, 'Output by sector'!$B$45:$B$73,0), MATCH(Q$39, 'Output by sector'!$A$44:$X$44,0))</f>
        <v>3.6565595659464989E-2</v>
      </c>
      <c r="R63" s="352">
        <f>INDEX('Output by sector'!$A$45:$X$73, MATCH($C63, 'Output by sector'!$B$45:$B$73,0), MATCH(R$39, 'Output by sector'!$A$44:$X$44,0))</f>
        <v>0</v>
      </c>
      <c r="S63" s="352">
        <f>INDEX('Output by sector'!$A$45:$X$73, MATCH($C63, 'Output by sector'!$B$45:$B$73,0), MATCH(S$39, 'Output by sector'!$A$44:$X$44,0))</f>
        <v>0.27728987980453679</v>
      </c>
      <c r="T63" s="352">
        <f>INDEX('Output by sector'!$A$45:$X$73, MATCH($C63, 'Output by sector'!$B$45:$B$73,0), MATCH(T$39, 'Output by sector'!$A$44:$X$44,0))</f>
        <v>4.1362093965349719E-2</v>
      </c>
      <c r="U63" s="352">
        <f>INDEX('Output by sector'!$A$45:$X$73, MATCH($C63, 'Output by sector'!$B$45:$B$73,0), MATCH(U$39, 'Output by sector'!$A$44:$X$44,0))</f>
        <v>0</v>
      </c>
      <c r="V63" s="352">
        <f>INDEX('Output by sector'!$A$45:$X$73, MATCH($C63, 'Output by sector'!$B$45:$B$73,0), MATCH(V$39, 'Output by sector'!$A$44:$X$44,0))</f>
        <v>0</v>
      </c>
      <c r="W63" s="352">
        <f>INDEX('Output by sector'!$A$45:$X$73, MATCH($C63, 'Output by sector'!$B$45:$B$73,0), MATCH(W$39, 'Output by sector'!$A$44:$X$44,0))</f>
        <v>0</v>
      </c>
      <c r="X63" s="352">
        <f>INDEX('Output by sector'!$A$45:$X$73, MATCH($C63, 'Output by sector'!$B$45:$B$73,0), MATCH(X$39, 'Output by sector'!$A$44:$X$44,0))</f>
        <v>8.9234966465840636E-3</v>
      </c>
      <c r="Y63" s="352">
        <f>INDEX('Output by sector'!$A$45:$X$73, MATCH($C63, 'Output by sector'!$B$45:$B$73,0), MATCH(Y$39, 'Output by sector'!$A$44:$X$44,0))</f>
        <v>0</v>
      </c>
      <c r="Z63" s="353">
        <f>INDEX('Output by sector'!$A$45:$X$73, MATCH($C63, 'Output by sector'!$B$45:$B$73,0), MATCH(Z$39, 'Output by sector'!$A$44:$X$44,0))</f>
        <v>1.4243042780041166E-2</v>
      </c>
      <c r="AA63" s="224"/>
      <c r="AB63" s="224"/>
      <c r="AC63" s="224"/>
    </row>
    <row r="64" spans="2:29" x14ac:dyDescent="0.25">
      <c r="B64" s="331" t="s">
        <v>194</v>
      </c>
      <c r="C64" s="330" t="s">
        <v>393</v>
      </c>
      <c r="D64" s="450"/>
      <c r="E64" s="351">
        <f>INDEX('Output by sector'!$A$45:$X$73, MATCH($C64, 'Output by sector'!$B$45:$B$73,0), MATCH(E$39, 'Output by sector'!$A$44:$X$44,0))</f>
        <v>1.1894101599143215E-2</v>
      </c>
      <c r="F64" s="352">
        <f>INDEX('Output by sector'!$A$45:$X$73, MATCH($C64, 'Output by sector'!$B$45:$B$73,0), MATCH(F$39, 'Output by sector'!$A$44:$X$44,0))</f>
        <v>1.1894101599143215E-2</v>
      </c>
      <c r="G64" s="352">
        <f>INDEX('Output by sector'!$A$45:$X$73, MATCH($C64, 'Output by sector'!$B$45:$B$73,0), MATCH(G$39, 'Output by sector'!$A$44:$X$44,0))</f>
        <v>0</v>
      </c>
      <c r="H64" s="352">
        <f>INDEX('Output by sector'!$A$45:$X$73, MATCH($C64, 'Output by sector'!$B$45:$B$73,0), MATCH(H$39, 'Output by sector'!$A$44:$X$44,0))</f>
        <v>5.0483584205680814E-3</v>
      </c>
      <c r="I64" s="352">
        <f>INDEX('Output by sector'!$A$45:$X$73, MATCH($C64, 'Output by sector'!$B$45:$B$73,0), MATCH(I$39, 'Output by sector'!$A$44:$X$44,0))</f>
        <v>4.1082042428947163E-3</v>
      </c>
      <c r="J64" s="352">
        <f>INDEX('Output by sector'!$A$45:$X$73, MATCH($C64, 'Output by sector'!$B$45:$B$73,0), MATCH(J$39, 'Output by sector'!$A$44:$X$44,0))</f>
        <v>4.0497190741576941E-3</v>
      </c>
      <c r="K64" s="352">
        <f>INDEX('Output by sector'!$A$45:$X$73, MATCH($C64, 'Output by sector'!$B$45:$B$73,0), MATCH(K$39, 'Output by sector'!$A$44:$X$44,0))</f>
        <v>4.5348919215140787E-3</v>
      </c>
      <c r="L64" s="352">
        <f>INDEX('Output by sector'!$A$45:$X$73, MATCH($C64, 'Output by sector'!$B$45:$B$73,0), MATCH(L$39, 'Output by sector'!$A$44:$X$44,0))</f>
        <v>2.0754035131566057E-3</v>
      </c>
      <c r="M64" s="352">
        <f>INDEX('Output by sector'!$A$45:$X$73, MATCH($C64, 'Output by sector'!$B$45:$B$73,0), MATCH(M$39, 'Output by sector'!$A$44:$X$44,0))</f>
        <v>9.2010541293297173E-3</v>
      </c>
      <c r="N64" s="352">
        <f>INDEX('Output by sector'!$A$45:$X$73, MATCH($C64, 'Output by sector'!$B$45:$B$73,0), MATCH(N$39, 'Output by sector'!$A$44:$X$44,0))</f>
        <v>3.0329250190792721E-3</v>
      </c>
      <c r="O64" s="352">
        <f>INDEX('Output by sector'!$A$45:$X$73, MATCH($C64, 'Output by sector'!$B$45:$B$73,0), MATCH(O$39, 'Output by sector'!$A$44:$X$44,0))</f>
        <v>2.9334072632481402E-3</v>
      </c>
      <c r="P64" s="352">
        <f>INDEX('Output by sector'!$A$45:$X$73, MATCH($C64, 'Output by sector'!$B$45:$B$73,0), MATCH(P$39, 'Output by sector'!$A$44:$X$44,0))</f>
        <v>6.1338494338585917E-3</v>
      </c>
      <c r="Q64" s="351">
        <f>INDEX('Output by sector'!$A$45:$X$73, MATCH($C64, 'Output by sector'!$B$45:$B$73,0), MATCH(Q$39, 'Output by sector'!$A$44:$X$44,0))</f>
        <v>8.5767838884352899E-3</v>
      </c>
      <c r="R64" s="352">
        <f>INDEX('Output by sector'!$A$45:$X$73, MATCH($C64, 'Output by sector'!$B$45:$B$73,0), MATCH(R$39, 'Output by sector'!$A$44:$X$44,0))</f>
        <v>0</v>
      </c>
      <c r="S64" s="352">
        <f>INDEX('Output by sector'!$A$45:$X$73, MATCH($C64, 'Output by sector'!$B$45:$B$73,0), MATCH(S$39, 'Output by sector'!$A$44:$X$44,0))</f>
        <v>1.6691657314432885E-2</v>
      </c>
      <c r="T64" s="352">
        <f>INDEX('Output by sector'!$A$45:$X$73, MATCH($C64, 'Output by sector'!$B$45:$B$73,0), MATCH(T$39, 'Output by sector'!$A$44:$X$44,0))</f>
        <v>3.3484311703065911E-3</v>
      </c>
      <c r="U64" s="352">
        <f>INDEX('Output by sector'!$A$45:$X$73, MATCH($C64, 'Output by sector'!$B$45:$B$73,0), MATCH(U$39, 'Output by sector'!$A$44:$X$44,0))</f>
        <v>0</v>
      </c>
      <c r="V64" s="352">
        <f>INDEX('Output by sector'!$A$45:$X$73, MATCH($C64, 'Output by sector'!$B$45:$B$73,0), MATCH(V$39, 'Output by sector'!$A$44:$X$44,0))</f>
        <v>0</v>
      </c>
      <c r="W64" s="352">
        <f>INDEX('Output by sector'!$A$45:$X$73, MATCH($C64, 'Output by sector'!$B$45:$B$73,0), MATCH(W$39, 'Output by sector'!$A$44:$X$44,0))</f>
        <v>0</v>
      </c>
      <c r="X64" s="352">
        <f>INDEX('Output by sector'!$A$45:$X$73, MATCH($C64, 'Output by sector'!$B$45:$B$73,0), MATCH(X$39, 'Output by sector'!$A$44:$X$44,0))</f>
        <v>1.414252184902607E-2</v>
      </c>
      <c r="Y64" s="352">
        <f>INDEX('Output by sector'!$A$45:$X$73, MATCH($C64, 'Output by sector'!$B$45:$B$73,0), MATCH(Y$39, 'Output by sector'!$A$44:$X$44,0))</f>
        <v>0</v>
      </c>
      <c r="Z64" s="353">
        <f>INDEX('Output by sector'!$A$45:$X$73, MATCH($C64, 'Output by sector'!$B$45:$B$73,0), MATCH(Z$39, 'Output by sector'!$A$44:$X$44,0))</f>
        <v>0</v>
      </c>
      <c r="AA64" s="224"/>
      <c r="AB64" s="224"/>
      <c r="AC64" s="224"/>
    </row>
    <row r="65" spans="2:29" x14ac:dyDescent="0.25">
      <c r="B65" s="331" t="s">
        <v>193</v>
      </c>
      <c r="C65" s="330" t="s">
        <v>394</v>
      </c>
      <c r="D65" s="450"/>
      <c r="E65" s="351">
        <f>INDEX('Output by sector'!$A$45:$X$73, MATCH($C65, 'Output by sector'!$B$45:$B$73,0), MATCH(E$39, 'Output by sector'!$A$44:$X$44,0))</f>
        <v>7.9620615647559717E-4</v>
      </c>
      <c r="F65" s="352">
        <f>INDEX('Output by sector'!$A$45:$X$73, MATCH($C65, 'Output by sector'!$B$45:$B$73,0), MATCH(F$39, 'Output by sector'!$A$44:$X$44,0))</f>
        <v>7.9620615647559717E-4</v>
      </c>
      <c r="G65" s="352">
        <f>INDEX('Output by sector'!$A$45:$X$73, MATCH($C65, 'Output by sector'!$B$45:$B$73,0), MATCH(G$39, 'Output by sector'!$A$44:$X$44,0))</f>
        <v>0</v>
      </c>
      <c r="H65" s="352">
        <f>INDEX('Output by sector'!$A$45:$X$73, MATCH($C65, 'Output by sector'!$B$45:$B$73,0), MATCH(H$39, 'Output by sector'!$A$44:$X$44,0))</f>
        <v>3.1145024429507337E-3</v>
      </c>
      <c r="I65" s="352">
        <f>INDEX('Output by sector'!$A$45:$X$73, MATCH($C65, 'Output by sector'!$B$45:$B$73,0), MATCH(I$39, 'Output by sector'!$A$44:$X$44,0))</f>
        <v>4.5264688502937127E-3</v>
      </c>
      <c r="J65" s="352">
        <f>INDEX('Output by sector'!$A$45:$X$73, MATCH($C65, 'Output by sector'!$B$45:$B$73,0), MATCH(J$39, 'Output by sector'!$A$44:$X$44,0))</f>
        <v>1.3149894852806235E-3</v>
      </c>
      <c r="K65" s="352">
        <f>INDEX('Output by sector'!$A$45:$X$73, MATCH($C65, 'Output by sector'!$B$45:$B$73,0), MATCH(K$39, 'Output by sector'!$A$44:$X$44,0))</f>
        <v>4.4257777379565219E-3</v>
      </c>
      <c r="L65" s="352">
        <f>INDEX('Output by sector'!$A$45:$X$73, MATCH($C65, 'Output by sector'!$B$45:$B$73,0), MATCH(L$39, 'Output by sector'!$A$44:$X$44,0))</f>
        <v>1.4725401655594473E-3</v>
      </c>
      <c r="M65" s="352">
        <f>INDEX('Output by sector'!$A$45:$X$73, MATCH($C65, 'Output by sector'!$B$45:$B$73,0), MATCH(M$39, 'Output by sector'!$A$44:$X$44,0))</f>
        <v>3.6441054936355451E-3</v>
      </c>
      <c r="N65" s="352">
        <f>INDEX('Output by sector'!$A$45:$X$73, MATCH($C65, 'Output by sector'!$B$45:$B$73,0), MATCH(N$39, 'Output by sector'!$A$44:$X$44,0))</f>
        <v>1.6251340900278182E-3</v>
      </c>
      <c r="O65" s="352">
        <f>INDEX('Output by sector'!$A$45:$X$73, MATCH($C65, 'Output by sector'!$B$45:$B$73,0), MATCH(O$39, 'Output by sector'!$A$44:$X$44,0))</f>
        <v>1.6574757508964458E-3</v>
      </c>
      <c r="P65" s="352">
        <f>INDEX('Output by sector'!$A$45:$X$73, MATCH($C65, 'Output by sector'!$B$45:$B$73,0), MATCH(P$39, 'Output by sector'!$A$44:$X$44,0))</f>
        <v>2.3718245376641994E-3</v>
      </c>
      <c r="Q65" s="351">
        <f>INDEX('Output by sector'!$A$45:$X$73, MATCH($C65, 'Output by sector'!$B$45:$B$73,0), MATCH(Q$39, 'Output by sector'!$A$44:$X$44,0))</f>
        <v>1.2628064344118507E-3</v>
      </c>
      <c r="R65" s="352">
        <f>INDEX('Output by sector'!$A$45:$X$73, MATCH($C65, 'Output by sector'!$B$45:$B$73,0), MATCH(R$39, 'Output by sector'!$A$44:$X$44,0))</f>
        <v>0</v>
      </c>
      <c r="S65" s="352">
        <f>INDEX('Output by sector'!$A$45:$X$73, MATCH($C65, 'Output by sector'!$B$45:$B$73,0), MATCH(S$39, 'Output by sector'!$A$44:$X$44,0))</f>
        <v>4.2145140505371916E-3</v>
      </c>
      <c r="T65" s="352">
        <f>INDEX('Output by sector'!$A$45:$X$73, MATCH($C65, 'Output by sector'!$B$45:$B$73,0), MATCH(T$39, 'Output by sector'!$A$44:$X$44,0))</f>
        <v>3.213895989356772E-4</v>
      </c>
      <c r="U65" s="352">
        <f>INDEX('Output by sector'!$A$45:$X$73, MATCH($C65, 'Output by sector'!$B$45:$B$73,0), MATCH(U$39, 'Output by sector'!$A$44:$X$44,0))</f>
        <v>0</v>
      </c>
      <c r="V65" s="352">
        <f>INDEX('Output by sector'!$A$45:$X$73, MATCH($C65, 'Output by sector'!$B$45:$B$73,0), MATCH(V$39, 'Output by sector'!$A$44:$X$44,0))</f>
        <v>0</v>
      </c>
      <c r="W65" s="352">
        <f>INDEX('Output by sector'!$A$45:$X$73, MATCH($C65, 'Output by sector'!$B$45:$B$73,0), MATCH(W$39, 'Output by sector'!$A$44:$X$44,0))</f>
        <v>0</v>
      </c>
      <c r="X65" s="352">
        <f>INDEX('Output by sector'!$A$45:$X$73, MATCH($C65, 'Output by sector'!$B$45:$B$73,0), MATCH(X$39, 'Output by sector'!$A$44:$X$44,0))</f>
        <v>0</v>
      </c>
      <c r="Y65" s="352">
        <f>INDEX('Output by sector'!$A$45:$X$73, MATCH($C65, 'Output by sector'!$B$45:$B$73,0), MATCH(Y$39, 'Output by sector'!$A$44:$X$44,0))</f>
        <v>0</v>
      </c>
      <c r="Z65" s="353">
        <f>INDEX('Output by sector'!$A$45:$X$73, MATCH($C65, 'Output by sector'!$B$45:$B$73,0), MATCH(Z$39, 'Output by sector'!$A$44:$X$44,0))</f>
        <v>5.6362651353617909E-3</v>
      </c>
      <c r="AA65" s="224"/>
      <c r="AB65" s="224"/>
      <c r="AC65" s="224"/>
    </row>
    <row r="66" spans="2:29" x14ac:dyDescent="0.25">
      <c r="B66" s="331" t="s">
        <v>178</v>
      </c>
      <c r="C66" s="330" t="s">
        <v>395</v>
      </c>
      <c r="D66" s="450"/>
      <c r="E66" s="351">
        <f>INDEX('Output by sector'!$A$45:$X$73, MATCH($C66, 'Output by sector'!$B$45:$B$73,0), MATCH(E$39, 'Output by sector'!$A$44:$X$44,0))</f>
        <v>6.2366500211725233E-2</v>
      </c>
      <c r="F66" s="352">
        <f>INDEX('Output by sector'!$A$45:$X$73, MATCH($C66, 'Output by sector'!$B$45:$B$73,0), MATCH(F$39, 'Output by sector'!$A$44:$X$44,0))</f>
        <v>6.2366500211725233E-2</v>
      </c>
      <c r="G66" s="352">
        <f>INDEX('Output by sector'!$A$45:$X$73, MATCH($C66, 'Output by sector'!$B$45:$B$73,0), MATCH(G$39, 'Output by sector'!$A$44:$X$44,0))</f>
        <v>0.36788709965267774</v>
      </c>
      <c r="H66" s="352">
        <f>INDEX('Output by sector'!$A$45:$X$73, MATCH($C66, 'Output by sector'!$B$45:$B$73,0), MATCH(H$39, 'Output by sector'!$A$44:$X$44,0))</f>
        <v>5.2534560312659233E-2</v>
      </c>
      <c r="I66" s="352">
        <f>INDEX('Output by sector'!$A$45:$X$73, MATCH($C66, 'Output by sector'!$B$45:$B$73,0), MATCH(I$39, 'Output by sector'!$A$44:$X$44,0))</f>
        <v>9.7415970524510773E-2</v>
      </c>
      <c r="J66" s="352">
        <f>INDEX('Output by sector'!$A$45:$X$73, MATCH($C66, 'Output by sector'!$B$45:$B$73,0), MATCH(J$39, 'Output by sector'!$A$44:$X$44,0))</f>
        <v>0.2028620166326478</v>
      </c>
      <c r="K66" s="352">
        <f>INDEX('Output by sector'!$A$45:$X$73, MATCH($C66, 'Output by sector'!$B$45:$B$73,0), MATCH(K$39, 'Output by sector'!$A$44:$X$44,0))</f>
        <v>0.10417033522449801</v>
      </c>
      <c r="L66" s="352">
        <f>INDEX('Output by sector'!$A$45:$X$73, MATCH($C66, 'Output by sector'!$B$45:$B$73,0), MATCH(L$39, 'Output by sector'!$A$44:$X$44,0))</f>
        <v>0.21248484398166756</v>
      </c>
      <c r="M66" s="352">
        <f>INDEX('Output by sector'!$A$45:$X$73, MATCH($C66, 'Output by sector'!$B$45:$B$73,0), MATCH(M$39, 'Output by sector'!$A$44:$X$44,0))</f>
        <v>0.12041784718199104</v>
      </c>
      <c r="N66" s="352">
        <f>INDEX('Output by sector'!$A$45:$X$73, MATCH($C66, 'Output by sector'!$B$45:$B$73,0), MATCH(N$39, 'Output by sector'!$A$44:$X$44,0))</f>
        <v>5.4313561966264058E-2</v>
      </c>
      <c r="O66" s="352">
        <f>INDEX('Output by sector'!$A$45:$X$73, MATCH($C66, 'Output by sector'!$B$45:$B$73,0), MATCH(O$39, 'Output by sector'!$A$44:$X$44,0))</f>
        <v>0.12601939562294645</v>
      </c>
      <c r="P66" s="352">
        <f>INDEX('Output by sector'!$A$45:$X$73, MATCH($C66, 'Output by sector'!$B$45:$B$73,0), MATCH(P$39, 'Output by sector'!$A$44:$X$44,0))</f>
        <v>0.16795620332882386</v>
      </c>
      <c r="Q66" s="351">
        <f>INDEX('Output by sector'!$A$45:$X$73, MATCH($C66, 'Output by sector'!$B$45:$B$73,0), MATCH(Q$39, 'Output by sector'!$A$44:$X$44,0))</f>
        <v>0.15967688463399535</v>
      </c>
      <c r="R66" s="352">
        <f>INDEX('Output by sector'!$A$45:$X$73, MATCH($C66, 'Output by sector'!$B$45:$B$73,0), MATCH(R$39, 'Output by sector'!$A$44:$X$44,0))</f>
        <v>0</v>
      </c>
      <c r="S66" s="352">
        <f>INDEX('Output by sector'!$A$45:$X$73, MATCH($C66, 'Output by sector'!$B$45:$B$73,0), MATCH(S$39, 'Output by sector'!$A$44:$X$44,0))</f>
        <v>5.778201375933914E-2</v>
      </c>
      <c r="T66" s="352">
        <f>INDEX('Output by sector'!$A$45:$X$73, MATCH($C66, 'Output by sector'!$B$45:$B$73,0), MATCH(T$39, 'Output by sector'!$A$44:$X$44,0))</f>
        <v>0.1452456761887678</v>
      </c>
      <c r="U66" s="352">
        <f>INDEX('Output by sector'!$A$45:$X$73, MATCH($C66, 'Output by sector'!$B$45:$B$73,0), MATCH(U$39, 'Output by sector'!$A$44:$X$44,0))</f>
        <v>0</v>
      </c>
      <c r="V66" s="352">
        <f>INDEX('Output by sector'!$A$45:$X$73, MATCH($C66, 'Output by sector'!$B$45:$B$73,0), MATCH(V$39, 'Output by sector'!$A$44:$X$44,0))</f>
        <v>0</v>
      </c>
      <c r="W66" s="352">
        <f>INDEX('Output by sector'!$A$45:$X$73, MATCH($C66, 'Output by sector'!$B$45:$B$73,0), MATCH(W$39, 'Output by sector'!$A$44:$X$44,0))</f>
        <v>0</v>
      </c>
      <c r="X66" s="352">
        <f>INDEX('Output by sector'!$A$45:$X$73, MATCH($C66, 'Output by sector'!$B$45:$B$73,0), MATCH(X$39, 'Output by sector'!$A$44:$X$44,0))</f>
        <v>4.7536259018783146E-2</v>
      </c>
      <c r="Y66" s="352">
        <f>INDEX('Output by sector'!$A$45:$X$73, MATCH($C66, 'Output by sector'!$B$45:$B$73,0), MATCH(Y$39, 'Output by sector'!$A$44:$X$44,0))</f>
        <v>0</v>
      </c>
      <c r="Z66" s="353">
        <f>INDEX('Output by sector'!$A$45:$X$73, MATCH($C66, 'Output by sector'!$B$45:$B$73,0), MATCH(Z$39, 'Output by sector'!$A$44:$X$44,0))</f>
        <v>7.1273656089586496E-2</v>
      </c>
      <c r="AA66" s="224"/>
      <c r="AB66" s="224"/>
      <c r="AC66" s="224"/>
    </row>
    <row r="67" spans="2:29" x14ac:dyDescent="0.25">
      <c r="B67" s="331" t="s">
        <v>196</v>
      </c>
      <c r="C67" s="330" t="s">
        <v>396</v>
      </c>
      <c r="D67" s="450"/>
      <c r="E67" s="351">
        <f>INDEX('Output by sector'!$A$45:$X$73, MATCH($C67, 'Output by sector'!$B$45:$B$73,0), MATCH(E$39, 'Output by sector'!$A$44:$X$44,0))</f>
        <v>1.3590885505639898E-2</v>
      </c>
      <c r="F67" s="352">
        <f>INDEX('Output by sector'!$A$45:$X$73, MATCH($C67, 'Output by sector'!$B$45:$B$73,0), MATCH(F$39, 'Output by sector'!$A$44:$X$44,0))</f>
        <v>1.3590885505639898E-2</v>
      </c>
      <c r="G67" s="352">
        <f>INDEX('Output by sector'!$A$45:$X$73, MATCH($C67, 'Output by sector'!$B$45:$B$73,0), MATCH(G$39, 'Output by sector'!$A$44:$X$44,0))</f>
        <v>0</v>
      </c>
      <c r="H67" s="352">
        <f>INDEX('Output by sector'!$A$45:$X$73, MATCH($C67, 'Output by sector'!$B$45:$B$73,0), MATCH(H$39, 'Output by sector'!$A$44:$X$44,0))</f>
        <v>1.8425812726973918E-2</v>
      </c>
      <c r="I67" s="352">
        <f>INDEX('Output by sector'!$A$45:$X$73, MATCH($C67, 'Output by sector'!$B$45:$B$73,0), MATCH(I$39, 'Output by sector'!$A$44:$X$44,0))</f>
        <v>1.9536780637013522E-2</v>
      </c>
      <c r="J67" s="352">
        <f>INDEX('Output by sector'!$A$45:$X$73, MATCH($C67, 'Output by sector'!$B$45:$B$73,0), MATCH(J$39, 'Output by sector'!$A$44:$X$44,0))</f>
        <v>1.2383273486907403E-2</v>
      </c>
      <c r="K67" s="352">
        <f>INDEX('Output by sector'!$A$45:$X$73, MATCH($C67, 'Output by sector'!$B$45:$B$73,0), MATCH(K$39, 'Output by sector'!$A$44:$X$44,0))</f>
        <v>9.1261151491737261E-3</v>
      </c>
      <c r="L67" s="352">
        <f>INDEX('Output by sector'!$A$45:$X$73, MATCH($C67, 'Output by sector'!$B$45:$B$73,0), MATCH(L$39, 'Output by sector'!$A$44:$X$44,0))</f>
        <v>5.4443457497289653E-3</v>
      </c>
      <c r="M67" s="352">
        <f>INDEX('Output by sector'!$A$45:$X$73, MATCH($C67, 'Output by sector'!$B$45:$B$73,0), MATCH(M$39, 'Output by sector'!$A$44:$X$44,0))</f>
        <v>1.9828814469587137E-2</v>
      </c>
      <c r="N67" s="352">
        <f>INDEX('Output by sector'!$A$45:$X$73, MATCH($C67, 'Output by sector'!$B$45:$B$73,0), MATCH(N$39, 'Output by sector'!$A$44:$X$44,0))</f>
        <v>1.8473345413441849E-2</v>
      </c>
      <c r="O67" s="352">
        <f>INDEX('Output by sector'!$A$45:$X$73, MATCH($C67, 'Output by sector'!$B$45:$B$73,0), MATCH(O$39, 'Output by sector'!$A$44:$X$44,0))</f>
        <v>1.0924334379148835E-2</v>
      </c>
      <c r="P67" s="352">
        <f>INDEX('Output by sector'!$A$45:$X$73, MATCH($C67, 'Output by sector'!$B$45:$B$73,0), MATCH(P$39, 'Output by sector'!$A$44:$X$44,0))</f>
        <v>8.4796402569435742E-3</v>
      </c>
      <c r="Q67" s="351">
        <f>INDEX('Output by sector'!$A$45:$X$73, MATCH($C67, 'Output by sector'!$B$45:$B$73,0), MATCH(Q$39, 'Output by sector'!$A$44:$X$44,0))</f>
        <v>2.3986884837846854E-2</v>
      </c>
      <c r="R67" s="352">
        <f>INDEX('Output by sector'!$A$45:$X$73, MATCH($C67, 'Output by sector'!$B$45:$B$73,0), MATCH(R$39, 'Output by sector'!$A$44:$X$44,0))</f>
        <v>0</v>
      </c>
      <c r="S67" s="352">
        <f>INDEX('Output by sector'!$A$45:$X$73, MATCH($C67, 'Output by sector'!$B$45:$B$73,0), MATCH(S$39, 'Output by sector'!$A$44:$X$44,0))</f>
        <v>1.247991657869096E-4</v>
      </c>
      <c r="T67" s="352">
        <f>INDEX('Output by sector'!$A$45:$X$73, MATCH($C67, 'Output by sector'!$B$45:$B$73,0), MATCH(T$39, 'Output by sector'!$A$44:$X$44,0))</f>
        <v>5.2760213462487104E-2</v>
      </c>
      <c r="U67" s="352">
        <f>INDEX('Output by sector'!$A$45:$X$73, MATCH($C67, 'Output by sector'!$B$45:$B$73,0), MATCH(U$39, 'Output by sector'!$A$44:$X$44,0))</f>
        <v>0</v>
      </c>
      <c r="V67" s="352">
        <f>INDEX('Output by sector'!$A$45:$X$73, MATCH($C67, 'Output by sector'!$B$45:$B$73,0), MATCH(V$39, 'Output by sector'!$A$44:$X$44,0))</f>
        <v>0</v>
      </c>
      <c r="W67" s="352">
        <f>INDEX('Output by sector'!$A$45:$X$73, MATCH($C67, 'Output by sector'!$B$45:$B$73,0), MATCH(W$39, 'Output by sector'!$A$44:$X$44,0))</f>
        <v>0</v>
      </c>
      <c r="X67" s="352">
        <f>INDEX('Output by sector'!$A$45:$X$73, MATCH($C67, 'Output by sector'!$B$45:$B$73,0), MATCH(X$39, 'Output by sector'!$A$44:$X$44,0))</f>
        <v>1.5245839156396901E-2</v>
      </c>
      <c r="Y67" s="352">
        <f>INDEX('Output by sector'!$A$45:$X$73, MATCH($C67, 'Output by sector'!$B$45:$B$73,0), MATCH(Y$39, 'Output by sector'!$A$44:$X$44,0))</f>
        <v>0</v>
      </c>
      <c r="Z67" s="353">
        <f>INDEX('Output by sector'!$A$45:$X$73, MATCH($C67, 'Output by sector'!$B$45:$B$73,0), MATCH(Z$39, 'Output by sector'!$A$44:$X$44,0))</f>
        <v>0</v>
      </c>
      <c r="AA67" s="224"/>
      <c r="AB67" s="224"/>
      <c r="AC67" s="224"/>
    </row>
    <row r="68" spans="2:29" x14ac:dyDescent="0.25">
      <c r="B68" s="335" t="s">
        <v>197</v>
      </c>
      <c r="C68" s="329" t="s">
        <v>397</v>
      </c>
      <c r="D68" s="450"/>
      <c r="E68" s="354">
        <f>INDEX('Output by sector'!$A$45:$X$73, MATCH($C68, 'Output by sector'!$B$45:$B$73,0), MATCH(E$39, 'Output by sector'!$A$44:$X$44,0))</f>
        <v>0.101940800432141</v>
      </c>
      <c r="F68" s="355">
        <f>INDEX('Output by sector'!$A$45:$X$73, MATCH($C68, 'Output by sector'!$B$45:$B$73,0), MATCH(F$39, 'Output by sector'!$A$44:$X$44,0))</f>
        <v>0.101940800432141</v>
      </c>
      <c r="G68" s="355">
        <f>INDEX('Output by sector'!$A$45:$X$73, MATCH($C68, 'Output by sector'!$B$45:$B$73,0), MATCH(G$39, 'Output by sector'!$A$44:$X$44,0))</f>
        <v>0</v>
      </c>
      <c r="H68" s="355">
        <f>INDEX('Output by sector'!$A$45:$X$73, MATCH($C68, 'Output by sector'!$B$45:$B$73,0), MATCH(H$39, 'Output by sector'!$A$44:$X$44,0))</f>
        <v>8.6496134949865883E-2</v>
      </c>
      <c r="I68" s="355">
        <f>INDEX('Output by sector'!$A$45:$X$73, MATCH($C68, 'Output by sector'!$B$45:$B$73,0), MATCH(I$39, 'Output by sector'!$A$44:$X$44,0))</f>
        <v>0.12568648692488615</v>
      </c>
      <c r="J68" s="355">
        <f>INDEX('Output by sector'!$A$45:$X$73, MATCH($C68, 'Output by sector'!$B$45:$B$73,0), MATCH(J$39, 'Output by sector'!$A$44:$X$44,0))</f>
        <v>4.0176921879833266E-2</v>
      </c>
      <c r="K68" s="355">
        <f>INDEX('Output by sector'!$A$45:$X$73, MATCH($C68, 'Output by sector'!$B$45:$B$73,0), MATCH(K$39, 'Output by sector'!$A$44:$X$44,0))</f>
        <v>0.13006854233652501</v>
      </c>
      <c r="L68" s="355">
        <f>INDEX('Output by sector'!$A$45:$X$73, MATCH($C68, 'Output by sector'!$B$45:$B$73,0), MATCH(L$39, 'Output by sector'!$A$44:$X$44,0))</f>
        <v>0.29513453815939233</v>
      </c>
      <c r="M68" s="355">
        <f>INDEX('Output by sector'!$A$45:$X$73, MATCH($C68, 'Output by sector'!$B$45:$B$73,0), MATCH(M$39, 'Output by sector'!$A$44:$X$44,0))</f>
        <v>6.9694358217587585E-2</v>
      </c>
      <c r="N68" s="355">
        <f>INDEX('Output by sector'!$A$45:$X$73, MATCH($C68, 'Output by sector'!$B$45:$B$73,0), MATCH(N$39, 'Output by sector'!$A$44:$X$44,0))</f>
        <v>6.2014425329040251E-2</v>
      </c>
      <c r="O68" s="355">
        <f>INDEX('Output by sector'!$A$45:$X$73, MATCH($C68, 'Output by sector'!$B$45:$B$73,0), MATCH(O$39, 'Output by sector'!$A$44:$X$44,0))</f>
        <v>7.0513858656616579E-2</v>
      </c>
      <c r="P68" s="355">
        <f>INDEX('Output by sector'!$A$45:$X$73, MATCH($C68, 'Output by sector'!$B$45:$B$73,0), MATCH(P$39, 'Output by sector'!$A$44:$X$44,0))</f>
        <v>4.4360377666503199E-2</v>
      </c>
      <c r="Q68" s="354">
        <f>INDEX('Output by sector'!$A$45:$X$73, MATCH($C68, 'Output by sector'!$B$45:$B$73,0), MATCH(Q$39, 'Output by sector'!$A$44:$X$44,0))</f>
        <v>0.116919567706059</v>
      </c>
      <c r="R68" s="355">
        <f>INDEX('Output by sector'!$A$45:$X$73, MATCH($C68, 'Output by sector'!$B$45:$B$73,0), MATCH(R$39, 'Output by sector'!$A$44:$X$44,0))</f>
        <v>0</v>
      </c>
      <c r="S68" s="355">
        <f>INDEX('Output by sector'!$A$45:$X$73, MATCH($C68, 'Output by sector'!$B$45:$B$73,0), MATCH(S$39, 'Output by sector'!$A$44:$X$44,0))</f>
        <v>0</v>
      </c>
      <c r="T68" s="355">
        <f>INDEX('Output by sector'!$A$45:$X$73, MATCH($C68, 'Output by sector'!$B$45:$B$73,0), MATCH(T$39, 'Output by sector'!$A$44:$X$44,0))</f>
        <v>9.6409405503983733E-2</v>
      </c>
      <c r="U68" s="355">
        <f>INDEX('Output by sector'!$A$45:$X$73, MATCH($C68, 'Output by sector'!$B$45:$B$73,0), MATCH(U$39, 'Output by sector'!$A$44:$X$44,0))</f>
        <v>0</v>
      </c>
      <c r="V68" s="355">
        <f>INDEX('Output by sector'!$A$45:$X$73, MATCH($C68, 'Output by sector'!$B$45:$B$73,0), MATCH(V$39, 'Output by sector'!$A$44:$X$44,0))</f>
        <v>0</v>
      </c>
      <c r="W68" s="355">
        <f>INDEX('Output by sector'!$A$45:$X$73, MATCH($C68, 'Output by sector'!$B$45:$B$73,0), MATCH(W$39, 'Output by sector'!$A$44:$X$44,0))</f>
        <v>0</v>
      </c>
      <c r="X68" s="355">
        <f>INDEX('Output by sector'!$A$45:$X$73, MATCH($C68, 'Output by sector'!$B$45:$B$73,0), MATCH(X$39, 'Output by sector'!$A$44:$X$44,0))</f>
        <v>7.1598606476806936E-2</v>
      </c>
      <c r="Y68" s="355">
        <f>INDEX('Output by sector'!$A$45:$X$73, MATCH($C68, 'Output by sector'!$B$45:$B$73,0), MATCH(Y$39, 'Output by sector'!$A$44:$X$44,0))</f>
        <v>0</v>
      </c>
      <c r="Z68" s="356">
        <f>INDEX('Output by sector'!$A$45:$X$73, MATCH($C68, 'Output by sector'!$B$45:$B$73,0), MATCH(Z$39, 'Output by sector'!$A$44:$X$44,0))</f>
        <v>0</v>
      </c>
      <c r="AA68" s="224"/>
      <c r="AB68" s="224"/>
      <c r="AC68" s="224"/>
    </row>
    <row r="71" spans="2:29" ht="13.8" x14ac:dyDescent="0.3">
      <c r="B71" s="157" t="s">
        <v>352</v>
      </c>
      <c r="C71" s="450"/>
      <c r="D71" s="1"/>
      <c r="E71" s="450"/>
      <c r="F71" s="450"/>
      <c r="G71" s="450"/>
      <c r="H71" s="450"/>
      <c r="I71" s="450"/>
      <c r="J71" s="450"/>
      <c r="K71" s="450"/>
      <c r="L71" s="450"/>
      <c r="M71" s="450"/>
      <c r="N71" s="450"/>
      <c r="O71" s="450"/>
      <c r="P71" s="322"/>
      <c r="Q71" s="322"/>
      <c r="R71" s="450"/>
      <c r="S71" s="450"/>
      <c r="T71" s="450"/>
      <c r="U71" s="450"/>
      <c r="V71" s="450"/>
      <c r="W71" s="450"/>
      <c r="X71" s="450"/>
      <c r="Y71" s="450"/>
      <c r="Z71" s="450"/>
      <c r="AA71" s="450"/>
      <c r="AB71" s="450"/>
      <c r="AC71" s="450"/>
    </row>
    <row r="72" spans="2:29" ht="13.8" x14ac:dyDescent="0.3">
      <c r="B72" s="1" t="s">
        <v>408</v>
      </c>
      <c r="C72" s="450"/>
      <c r="D72" s="450"/>
      <c r="E72" s="450"/>
      <c r="F72" s="450"/>
      <c r="G72" s="450"/>
      <c r="H72" s="450"/>
      <c r="I72" s="450"/>
      <c r="J72" s="450"/>
      <c r="K72" s="450"/>
      <c r="L72" s="450"/>
      <c r="M72" s="450"/>
      <c r="N72" s="450"/>
      <c r="O72" s="450"/>
      <c r="P72" s="321"/>
      <c r="Q72" s="321"/>
      <c r="R72" s="450"/>
      <c r="S72" s="450"/>
      <c r="T72" s="450"/>
      <c r="U72" s="450"/>
      <c r="V72" s="450"/>
      <c r="W72" s="450"/>
      <c r="X72" s="450"/>
      <c r="Y72" s="450"/>
      <c r="Z72" s="450"/>
      <c r="AA72" s="450"/>
      <c r="AB72" s="450"/>
      <c r="AC72" s="450"/>
    </row>
    <row r="73" spans="2:29" ht="13.8" x14ac:dyDescent="0.3">
      <c r="B73" s="2" t="s">
        <v>409</v>
      </c>
      <c r="C73" s="450"/>
      <c r="D73" s="450"/>
      <c r="E73" s="450"/>
      <c r="F73" s="450"/>
      <c r="G73" s="450"/>
      <c r="H73" s="450"/>
      <c r="I73" s="450"/>
      <c r="J73" s="450"/>
      <c r="K73" s="450"/>
      <c r="L73" s="450"/>
      <c r="M73" s="450"/>
      <c r="N73" s="450"/>
      <c r="O73" s="450"/>
      <c r="P73" s="321"/>
      <c r="Q73" s="321"/>
      <c r="R73" s="450"/>
      <c r="S73" s="450"/>
      <c r="T73" s="450"/>
      <c r="U73" s="450"/>
      <c r="V73" s="450"/>
      <c r="W73" s="450"/>
      <c r="X73" s="450"/>
      <c r="Y73" s="450"/>
      <c r="Z73" s="450"/>
      <c r="AA73" s="450"/>
      <c r="AB73" s="450"/>
      <c r="AC73" s="450"/>
    </row>
    <row r="74" spans="2:29" ht="13.8" x14ac:dyDescent="0.3">
      <c r="B74" s="1" t="s">
        <v>410</v>
      </c>
      <c r="C74" s="1"/>
      <c r="D74" s="450"/>
      <c r="E74" s="450"/>
      <c r="F74" s="450"/>
      <c r="G74" s="450"/>
      <c r="H74" s="450"/>
      <c r="I74" s="450"/>
      <c r="J74" s="450"/>
      <c r="K74" s="450"/>
      <c r="L74" s="450"/>
      <c r="M74" s="450"/>
      <c r="N74" s="450"/>
      <c r="O74" s="450"/>
      <c r="P74" s="321"/>
      <c r="Q74" s="321"/>
      <c r="R74" s="450"/>
      <c r="S74" s="450"/>
      <c r="T74" s="450"/>
      <c r="U74" s="450"/>
      <c r="V74" s="450"/>
      <c r="W74" s="450"/>
      <c r="X74" s="450"/>
      <c r="Y74" s="450"/>
      <c r="Z74" s="450"/>
      <c r="AA74" s="450"/>
      <c r="AB74" s="450"/>
      <c r="AC74" s="450"/>
    </row>
    <row r="75" spans="2:29" ht="13.8" x14ac:dyDescent="0.3">
      <c r="B75" s="2" t="s">
        <v>411</v>
      </c>
      <c r="C75" s="1"/>
      <c r="D75" s="450"/>
      <c r="E75" s="450"/>
      <c r="F75" s="450"/>
      <c r="G75" s="450"/>
      <c r="H75" s="450"/>
      <c r="I75" s="450"/>
      <c r="J75" s="450"/>
      <c r="K75" s="450"/>
      <c r="L75" s="450"/>
      <c r="M75" s="450"/>
      <c r="N75" s="450"/>
      <c r="O75" s="450"/>
      <c r="P75" s="321"/>
      <c r="Q75" s="321"/>
      <c r="R75" s="450"/>
      <c r="S75" s="450"/>
      <c r="T75" s="450"/>
      <c r="U75" s="450"/>
      <c r="V75" s="450"/>
      <c r="W75" s="450"/>
      <c r="X75" s="450"/>
      <c r="Y75" s="450"/>
      <c r="Z75" s="450"/>
      <c r="AA75" s="450"/>
      <c r="AB75" s="450"/>
      <c r="AC75" s="450"/>
    </row>
    <row r="76" spans="2:29" ht="13.8" x14ac:dyDescent="0.3">
      <c r="B76" s="2"/>
      <c r="C76" s="1"/>
      <c r="D76" s="450"/>
      <c r="E76" s="450"/>
      <c r="F76" s="450"/>
      <c r="G76" s="450"/>
      <c r="H76" s="450"/>
      <c r="I76" s="450"/>
      <c r="J76" s="450"/>
      <c r="K76" s="450"/>
      <c r="L76" s="450"/>
      <c r="M76" s="450"/>
      <c r="N76" s="450"/>
      <c r="O76" s="450"/>
      <c r="P76" s="321"/>
      <c r="Q76" s="321"/>
      <c r="R76" s="450"/>
      <c r="S76" s="450"/>
      <c r="T76" s="450"/>
      <c r="U76" s="450"/>
      <c r="V76" s="450"/>
      <c r="W76" s="450"/>
      <c r="X76" s="450"/>
      <c r="Y76" s="450"/>
      <c r="Z76" s="450"/>
      <c r="AA76" s="450"/>
      <c r="AB76" s="450"/>
      <c r="AC76" s="450"/>
    </row>
    <row r="77" spans="2:29" ht="13.8" x14ac:dyDescent="0.3">
      <c r="B77" s="157" t="s">
        <v>412</v>
      </c>
      <c r="C77" s="157"/>
      <c r="D77" s="157"/>
      <c r="E77" s="450"/>
      <c r="F77" s="450"/>
      <c r="G77" s="450"/>
      <c r="H77" s="450"/>
      <c r="I77" s="450"/>
      <c r="J77" s="450"/>
      <c r="K77" s="450"/>
      <c r="L77" s="450"/>
      <c r="M77" s="450"/>
      <c r="N77" s="450"/>
      <c r="O77" s="450"/>
      <c r="P77" s="321"/>
      <c r="Q77" s="321"/>
      <c r="R77" s="450"/>
      <c r="S77" s="450"/>
      <c r="T77" s="450"/>
      <c r="U77" s="450"/>
      <c r="V77" s="450"/>
      <c r="W77" s="450"/>
      <c r="X77" s="450"/>
      <c r="Y77" s="450"/>
      <c r="Z77" s="450"/>
      <c r="AA77" s="450"/>
      <c r="AB77" s="450"/>
      <c r="AC77" s="450"/>
    </row>
    <row r="78" spans="2:29" x14ac:dyDescent="0.25">
      <c r="B78" s="177" t="s">
        <v>413</v>
      </c>
      <c r="C78" s="450"/>
      <c r="D78" s="450"/>
      <c r="E78" s="450"/>
      <c r="F78" s="450"/>
      <c r="G78" s="450"/>
      <c r="H78" s="450"/>
      <c r="I78" s="450"/>
      <c r="J78" s="450"/>
      <c r="K78" s="450"/>
      <c r="L78" s="450"/>
      <c r="M78" s="450"/>
      <c r="N78" s="450"/>
      <c r="O78" s="450"/>
      <c r="P78" s="450"/>
      <c r="R78" s="450"/>
      <c r="S78" s="450"/>
      <c r="T78" s="450"/>
      <c r="U78" s="450"/>
      <c r="V78" s="450"/>
      <c r="W78" s="450"/>
      <c r="X78" s="450"/>
      <c r="Y78" s="450"/>
      <c r="Z78" s="450"/>
      <c r="AA78" s="450"/>
      <c r="AB78" s="450"/>
      <c r="AC78" s="450"/>
    </row>
    <row r="79" spans="2:29" ht="13.8" x14ac:dyDescent="0.3">
      <c r="B79" s="450" t="s">
        <v>414</v>
      </c>
      <c r="C79" s="450"/>
      <c r="D79" s="450"/>
      <c r="E79" s="450"/>
      <c r="F79" s="450"/>
      <c r="G79" s="450"/>
      <c r="H79" s="450"/>
      <c r="I79" s="450"/>
      <c r="J79" s="450"/>
      <c r="K79" s="450"/>
      <c r="L79" s="450"/>
      <c r="M79" s="450"/>
      <c r="N79" s="450"/>
      <c r="O79" s="450"/>
      <c r="P79" s="322"/>
      <c r="Q79" s="322"/>
      <c r="R79" s="450"/>
      <c r="S79" s="450"/>
      <c r="T79" s="450"/>
      <c r="U79" s="450"/>
      <c r="V79" s="450"/>
      <c r="W79" s="450"/>
      <c r="X79" s="450"/>
      <c r="Y79" s="450"/>
      <c r="Z79" s="450"/>
      <c r="AA79" s="450"/>
      <c r="AB79" s="450"/>
      <c r="AC79" s="450"/>
    </row>
    <row r="80" spans="2:29" ht="13.8" x14ac:dyDescent="0.3">
      <c r="B80" s="1" t="s">
        <v>415</v>
      </c>
      <c r="C80" s="1"/>
      <c r="D80" s="1"/>
      <c r="E80" s="450"/>
      <c r="F80" s="450"/>
      <c r="G80" s="450"/>
      <c r="H80" s="450"/>
      <c r="I80" s="450"/>
      <c r="J80" s="450"/>
      <c r="K80" s="450"/>
      <c r="L80" s="450"/>
      <c r="M80" s="450"/>
      <c r="N80" s="450"/>
      <c r="O80" s="450"/>
      <c r="P80" s="321"/>
      <c r="Q80" s="321"/>
      <c r="R80" s="450"/>
      <c r="S80" s="450"/>
      <c r="T80" s="450"/>
      <c r="U80" s="450"/>
      <c r="V80" s="450"/>
      <c r="W80" s="450"/>
      <c r="X80" s="450"/>
      <c r="Y80" s="450"/>
      <c r="Z80" s="450"/>
      <c r="AA80" s="450"/>
      <c r="AB80" s="450"/>
      <c r="AC80" s="450"/>
    </row>
  </sheetData>
  <hyperlinks>
    <hyperlink ref="B73" r:id="rId1" xr:uid="{4D41F7E8-46EE-4087-A09C-EE77C804852C}"/>
    <hyperlink ref="B75" r:id="rId2" xr:uid="{6B840FDF-25FC-420A-81ED-7B68874216F0}"/>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635A0-613C-4B0E-95AA-DD9D44B37AB9}">
  <sheetPr codeName="Sheet13">
    <tabColor theme="7" tint="0.59999389629810485"/>
  </sheetPr>
  <dimension ref="B2:K24"/>
  <sheetViews>
    <sheetView showGridLines="0" workbookViewId="0">
      <selection activeCell="E11" sqref="E11"/>
    </sheetView>
  </sheetViews>
  <sheetFormatPr defaultRowHeight="13.2" x14ac:dyDescent="0.25"/>
  <cols>
    <col min="2" max="2" width="31.109375" style="309" customWidth="1"/>
  </cols>
  <sheetData>
    <row r="2" spans="2:11" s="297" customFormat="1" x14ac:dyDescent="0.25">
      <c r="B2" s="153" t="s">
        <v>416</v>
      </c>
      <c r="C2" s="299">
        <v>2009</v>
      </c>
      <c r="D2" s="299">
        <v>2010</v>
      </c>
      <c r="E2" s="299">
        <v>2011</v>
      </c>
      <c r="F2" s="299">
        <v>2012</v>
      </c>
      <c r="G2" s="299">
        <v>2013</v>
      </c>
      <c r="H2" s="299">
        <v>2014</v>
      </c>
      <c r="I2" s="299">
        <v>2015</v>
      </c>
      <c r="J2" s="299">
        <v>2016</v>
      </c>
      <c r="K2" s="298">
        <v>2017</v>
      </c>
    </row>
    <row r="3" spans="2:11" x14ac:dyDescent="0.25">
      <c r="B3" s="315" t="s">
        <v>319</v>
      </c>
      <c r="C3" s="301">
        <f>INDEX('raw MPS'!$BB$9:$BJ$789,MATCH($B3,'raw MPS'!$B$9:$B$789,0),MATCH(C$2,'raw MPS'!$BB$8:$BJ$8,0))</f>
        <v>0</v>
      </c>
      <c r="D3" s="303">
        <f>INDEX('raw MPS'!$BB$9:$BJ$789,MATCH($B3,'raw MPS'!$B$9:$B$789,0),MATCH(D$2,'raw MPS'!$BB$8:$BJ$8,0))</f>
        <v>0</v>
      </c>
      <c r="E3" s="303">
        <f>INDEX('raw MPS'!$BB$9:$BJ$789,MATCH($B3,'raw MPS'!$B$9:$B$789,0),MATCH(E$2,'raw MPS'!$BB$8:$BJ$8,0))</f>
        <v>0</v>
      </c>
      <c r="F3" s="303">
        <f>INDEX('raw MPS'!$BB$9:$BJ$789,MATCH($B3,'raw MPS'!$B$9:$B$789,0),MATCH(F$2,'raw MPS'!$BB$8:$BJ$8,0))</f>
        <v>0</v>
      </c>
      <c r="G3" s="303">
        <f>INDEX('raw MPS'!$BB$9:$BJ$789,MATCH($B3,'raw MPS'!$B$9:$B$789,0),MATCH(G$2,'raw MPS'!$BB$8:$BJ$8,0))</f>
        <v>1156.38182491306</v>
      </c>
      <c r="H3" s="303">
        <f>INDEX('raw MPS'!$BB$9:$BJ$789,MATCH($B3,'raw MPS'!$B$9:$B$789,0),MATCH(H$2,'raw MPS'!$BB$8:$BJ$8,0))</f>
        <v>530.93053427709799</v>
      </c>
      <c r="I3" s="303">
        <f>INDEX('raw MPS'!$BB$9:$BJ$789,MATCH($B3,'raw MPS'!$B$9:$B$789,0),MATCH(I$2,'raw MPS'!$BB$8:$BJ$8,0))</f>
        <v>0</v>
      </c>
      <c r="J3" s="303">
        <f>INDEX('raw MPS'!$BB$9:$BJ$789,MATCH($B3,'raw MPS'!$B$9:$B$789,0),MATCH(J$2,'raw MPS'!$BB$8:$BJ$8,0))</f>
        <v>2333.2785180404499</v>
      </c>
      <c r="K3" s="306">
        <f>INDEX('raw MPS'!$BB$9:$BJ$789,MATCH($B3,'raw MPS'!$B$9:$B$789,0),MATCH(K$2,'raw MPS'!$BB$8:$BJ$8,0))</f>
        <v>1499.00633202318</v>
      </c>
    </row>
    <row r="4" spans="2:11" x14ac:dyDescent="0.25">
      <c r="B4" s="315" t="s">
        <v>4</v>
      </c>
      <c r="C4" s="318">
        <f>INDEX('raw MPS'!$BB$9:$BJ$789,MATCH($B4,'raw MPS'!$B$9:$B$789,0),MATCH(C$2,'raw MPS'!$BB$8:$BJ$8,0))</f>
        <v>0</v>
      </c>
      <c r="D4" s="304">
        <f>INDEX('raw MPS'!$BB$9:$BJ$789,MATCH($B4,'raw MPS'!$B$9:$B$789,0),MATCH(D$2,'raw MPS'!$BB$8:$BJ$8,0))</f>
        <v>0</v>
      </c>
      <c r="E4" s="304">
        <f>INDEX('raw MPS'!$BB$9:$BJ$789,MATCH($B4,'raw MPS'!$B$9:$B$789,0),MATCH(E$2,'raw MPS'!$BB$8:$BJ$8,0))</f>
        <v>0</v>
      </c>
      <c r="F4" s="304">
        <f>INDEX('raw MPS'!$BB$9:$BJ$789,MATCH($B4,'raw MPS'!$B$9:$B$789,0),MATCH(F$2,'raw MPS'!$BB$8:$BJ$8,0))</f>
        <v>0</v>
      </c>
      <c r="G4" s="304">
        <f>INDEX('raw MPS'!$BB$9:$BJ$789,MATCH($B4,'raw MPS'!$B$9:$B$789,0),MATCH(G$2,'raw MPS'!$BB$8:$BJ$8,0))</f>
        <v>0</v>
      </c>
      <c r="H4" s="304">
        <f>INDEX('raw MPS'!$BB$9:$BJ$789,MATCH($B4,'raw MPS'!$B$9:$B$789,0),MATCH(H$2,'raw MPS'!$BB$8:$BJ$8,0))</f>
        <v>247.844378616602</v>
      </c>
      <c r="I4" s="304">
        <f>INDEX('raw MPS'!$BB$9:$BJ$789,MATCH($B4,'raw MPS'!$B$9:$B$789,0),MATCH(I$2,'raw MPS'!$BB$8:$BJ$8,0))</f>
        <v>0</v>
      </c>
      <c r="J4" s="304">
        <f>INDEX('raw MPS'!$BB$9:$BJ$789,MATCH($B4,'raw MPS'!$B$9:$B$789,0),MATCH(J$2,'raw MPS'!$BB$8:$BJ$8,0))</f>
        <v>0</v>
      </c>
      <c r="K4" s="307">
        <f>INDEX('raw MPS'!$BB$9:$BJ$789,MATCH($B4,'raw MPS'!$B$9:$B$789,0),MATCH(K$2,'raw MPS'!$BB$8:$BJ$8,0))</f>
        <v>139.45493130938701</v>
      </c>
    </row>
    <row r="5" spans="2:11" x14ac:dyDescent="0.25">
      <c r="B5" s="316" t="s">
        <v>17</v>
      </c>
      <c r="C5" s="319">
        <f>INDEX('raw MPS'!$BB$9:$BJ$789,MATCH($B5,'raw MPS'!$B$9:$B$789,0),MATCH(C$2,'raw MPS'!$BB$8:$BJ$8,0))</f>
        <v>0</v>
      </c>
      <c r="D5" s="305">
        <f>INDEX('raw MPS'!$BB$9:$BJ$789,MATCH($B5,'raw MPS'!$B$9:$B$789,0),MATCH(D$2,'raw MPS'!$BB$8:$BJ$8,0))</f>
        <v>0</v>
      </c>
      <c r="E5" s="305">
        <f>INDEX('raw MPS'!$BB$9:$BJ$789,MATCH($B5,'raw MPS'!$B$9:$B$789,0),MATCH(E$2,'raw MPS'!$BB$8:$BJ$8,0))</f>
        <v>0</v>
      </c>
      <c r="F5" s="305">
        <f>INDEX('raw MPS'!$BB$9:$BJ$789,MATCH($B5,'raw MPS'!$B$9:$B$789,0),MATCH(F$2,'raw MPS'!$BB$8:$BJ$8,0))</f>
        <v>0</v>
      </c>
      <c r="G5" s="305">
        <f>INDEX('raw MPS'!$BB$9:$BJ$789,MATCH($B5,'raw MPS'!$B$9:$B$789,0),MATCH(G$2,'raw MPS'!$BB$8:$BJ$8,0))</f>
        <v>0</v>
      </c>
      <c r="H5" s="305">
        <f>INDEX('raw MPS'!$BB$9:$BJ$789,MATCH($B5,'raw MPS'!$B$9:$B$789,0),MATCH(H$2,'raw MPS'!$BB$8:$BJ$8,0))</f>
        <v>0</v>
      </c>
      <c r="I5" s="305">
        <f>INDEX('raw MPS'!$BB$9:$BJ$789,MATCH($B5,'raw MPS'!$B$9:$B$789,0),MATCH(I$2,'raw MPS'!$BB$8:$BJ$8,0))</f>
        <v>0</v>
      </c>
      <c r="J5" s="305">
        <f>INDEX('raw MPS'!$BB$9:$BJ$789,MATCH($B5,'raw MPS'!$B$9:$B$789,0),MATCH(J$2,'raw MPS'!$BB$8:$BJ$8,0))</f>
        <v>0</v>
      </c>
      <c r="K5" s="320">
        <f>INDEX('raw MPS'!$BB$9:$BJ$789,MATCH($B5,'raw MPS'!$B$9:$B$789,0),MATCH(K$2,'raw MPS'!$BB$8:$BJ$8,0))</f>
        <v>0</v>
      </c>
    </row>
    <row r="6" spans="2:11" x14ac:dyDescent="0.25">
      <c r="B6" s="316" t="s">
        <v>402</v>
      </c>
      <c r="C6" s="319">
        <f>INDEX('raw MPS'!$BB$9:$BJ$789,MATCH($B6,'raw MPS'!$B$9:$B$789,0),MATCH(C$2,'raw MPS'!$BB$8:$BJ$8,0))</f>
        <v>0</v>
      </c>
      <c r="D6" s="305">
        <f>INDEX('raw MPS'!$BB$9:$BJ$789,MATCH($B6,'raw MPS'!$B$9:$B$789,0),MATCH(D$2,'raw MPS'!$BB$8:$BJ$8,0))</f>
        <v>0</v>
      </c>
      <c r="E6" s="305">
        <f>INDEX('raw MPS'!$BB$9:$BJ$789,MATCH($B6,'raw MPS'!$B$9:$B$789,0),MATCH(E$2,'raw MPS'!$BB$8:$BJ$8,0))</f>
        <v>0</v>
      </c>
      <c r="F6" s="305">
        <f>INDEX('raw MPS'!$BB$9:$BJ$789,MATCH($B6,'raw MPS'!$B$9:$B$789,0),MATCH(F$2,'raw MPS'!$BB$8:$BJ$8,0))</f>
        <v>0</v>
      </c>
      <c r="G6" s="305">
        <f>INDEX('raw MPS'!$BB$9:$BJ$789,MATCH($B6,'raw MPS'!$B$9:$B$789,0),MATCH(G$2,'raw MPS'!$BB$8:$BJ$8,0))</f>
        <v>0</v>
      </c>
      <c r="H6" s="305">
        <f>INDEX('raw MPS'!$BB$9:$BJ$789,MATCH($B6,'raw MPS'!$B$9:$B$789,0),MATCH(H$2,'raw MPS'!$BB$8:$BJ$8,0))</f>
        <v>0</v>
      </c>
      <c r="I6" s="305">
        <f>INDEX('raw MPS'!$BB$9:$BJ$789,MATCH($B6,'raw MPS'!$B$9:$B$789,0),MATCH(I$2,'raw MPS'!$BB$8:$BJ$8,0))</f>
        <v>0</v>
      </c>
      <c r="J6" s="305">
        <f>INDEX('raw MPS'!$BB$9:$BJ$789,MATCH($B6,'raw MPS'!$B$9:$B$789,0),MATCH(J$2,'raw MPS'!$BB$8:$BJ$8,0))</f>
        <v>0</v>
      </c>
      <c r="K6" s="320">
        <f>INDEX('raw MPS'!$BB$9:$BJ$789,MATCH($B6,'raw MPS'!$B$9:$B$789,0),MATCH(K$2,'raw MPS'!$BB$8:$BJ$8,0))</f>
        <v>0</v>
      </c>
    </row>
    <row r="7" spans="2:11" x14ac:dyDescent="0.25">
      <c r="B7" s="316" t="s">
        <v>321</v>
      </c>
      <c r="C7" s="319">
        <f>INDEX('raw MPS'!$BB$9:$BJ$789,MATCH($B7,'raw MPS'!$B$9:$B$789,0),MATCH(C$2,'raw MPS'!$BB$8:$BJ$8,0))</f>
        <v>0</v>
      </c>
      <c r="D7" s="305">
        <f>INDEX('raw MPS'!$BB$9:$BJ$789,MATCH($B7,'raw MPS'!$B$9:$B$789,0),MATCH(D$2,'raw MPS'!$BB$8:$BJ$8,0))</f>
        <v>0</v>
      </c>
      <c r="E7" s="305">
        <f>INDEX('raw MPS'!$BB$9:$BJ$789,MATCH($B7,'raw MPS'!$B$9:$B$789,0),MATCH(E$2,'raw MPS'!$BB$8:$BJ$8,0))</f>
        <v>0</v>
      </c>
      <c r="F7" s="305">
        <f>INDEX('raw MPS'!$BB$9:$BJ$789,MATCH($B7,'raw MPS'!$B$9:$B$789,0),MATCH(F$2,'raw MPS'!$BB$8:$BJ$8,0))</f>
        <v>0</v>
      </c>
      <c r="G7" s="305">
        <f>INDEX('raw MPS'!$BB$9:$BJ$789,MATCH($B7,'raw MPS'!$B$9:$B$789,0),MATCH(G$2,'raw MPS'!$BB$8:$BJ$8,0))</f>
        <v>0</v>
      </c>
      <c r="H7" s="305">
        <f>INDEX('raw MPS'!$BB$9:$BJ$789,MATCH($B7,'raw MPS'!$B$9:$B$789,0),MATCH(H$2,'raw MPS'!$BB$8:$BJ$8,0))</f>
        <v>0</v>
      </c>
      <c r="I7" s="305">
        <f>INDEX('raw MPS'!$BB$9:$BJ$789,MATCH($B7,'raw MPS'!$B$9:$B$789,0),MATCH(I$2,'raw MPS'!$BB$8:$BJ$8,0))</f>
        <v>0</v>
      </c>
      <c r="J7" s="305">
        <f>INDEX('raw MPS'!$BB$9:$BJ$789,MATCH($B7,'raw MPS'!$B$9:$B$789,0),MATCH(J$2,'raw MPS'!$BB$8:$BJ$8,0))</f>
        <v>0</v>
      </c>
      <c r="K7" s="320">
        <f>INDEX('raw MPS'!$BB$9:$BJ$789,MATCH($B7,'raw MPS'!$B$9:$B$789,0),MATCH(K$2,'raw MPS'!$BB$8:$BJ$8,0))</f>
        <v>0</v>
      </c>
    </row>
    <row r="8" spans="2:11" x14ac:dyDescent="0.25">
      <c r="B8" s="315" t="s">
        <v>20</v>
      </c>
      <c r="C8" s="318">
        <f>INDEX('raw MPS'!$BB$9:$BJ$789,MATCH($B8,'raw MPS'!$B$9:$B$789,0),MATCH(C$2,'raw MPS'!$BB$8:$BJ$8,0))</f>
        <v>150.72645666744799</v>
      </c>
      <c r="D8" s="304">
        <f>INDEX('raw MPS'!$BB$9:$BJ$789,MATCH($B8,'raw MPS'!$B$9:$B$789,0),MATCH(D$2,'raw MPS'!$BB$8:$BJ$8,0))</f>
        <v>6.0256937046335404</v>
      </c>
      <c r="E8" s="304">
        <f>INDEX('raw MPS'!$BB$9:$BJ$789,MATCH($B8,'raw MPS'!$B$9:$B$789,0),MATCH(E$2,'raw MPS'!$BB$8:$BJ$8,0))</f>
        <v>139.77151298668599</v>
      </c>
      <c r="F8" s="304">
        <f>INDEX('raw MPS'!$BB$9:$BJ$789,MATCH($B8,'raw MPS'!$B$9:$B$789,0),MATCH(F$2,'raw MPS'!$BB$8:$BJ$8,0))</f>
        <v>0</v>
      </c>
      <c r="G8" s="304">
        <f>INDEX('raw MPS'!$BB$9:$BJ$789,MATCH($B8,'raw MPS'!$B$9:$B$789,0),MATCH(G$2,'raw MPS'!$BB$8:$BJ$8,0))</f>
        <v>0</v>
      </c>
      <c r="H8" s="304">
        <f>INDEX('raw MPS'!$BB$9:$BJ$789,MATCH($B8,'raw MPS'!$B$9:$B$789,0),MATCH(H$2,'raw MPS'!$BB$8:$BJ$8,0))</f>
        <v>141.139651106001</v>
      </c>
      <c r="I8" s="304">
        <f>INDEX('raw MPS'!$BB$9:$BJ$789,MATCH($B8,'raw MPS'!$B$9:$B$789,0),MATCH(I$2,'raw MPS'!$BB$8:$BJ$8,0))</f>
        <v>341.95589863017398</v>
      </c>
      <c r="J8" s="304">
        <f>INDEX('raw MPS'!$BB$9:$BJ$789,MATCH($B8,'raw MPS'!$B$9:$B$789,0),MATCH(J$2,'raw MPS'!$BB$8:$BJ$8,0))</f>
        <v>399.21567774018501</v>
      </c>
      <c r="K8" s="307">
        <f>INDEX('raw MPS'!$BB$9:$BJ$789,MATCH($B8,'raw MPS'!$B$9:$B$789,0),MATCH(K$2,'raw MPS'!$BB$8:$BJ$8,0))</f>
        <v>398.59908754686802</v>
      </c>
    </row>
    <row r="9" spans="2:11" x14ac:dyDescent="0.25">
      <c r="B9" s="316" t="s">
        <v>322</v>
      </c>
      <c r="C9" s="319">
        <f>INDEX('raw MPS'!$BB$9:$BJ$789,MATCH($B9,'raw MPS'!$B$9:$B$789,0),MATCH(C$2,'raw MPS'!$BB$8:$BJ$8,0))</f>
        <v>0</v>
      </c>
      <c r="D9" s="305">
        <f>INDEX('raw MPS'!$BB$9:$BJ$789,MATCH($B9,'raw MPS'!$B$9:$B$789,0),MATCH(D$2,'raw MPS'!$BB$8:$BJ$8,0))</f>
        <v>0</v>
      </c>
      <c r="E9" s="305">
        <f>INDEX('raw MPS'!$BB$9:$BJ$789,MATCH($B9,'raw MPS'!$B$9:$B$789,0),MATCH(E$2,'raw MPS'!$BB$8:$BJ$8,0))</f>
        <v>0</v>
      </c>
      <c r="F9" s="305">
        <f>INDEX('raw MPS'!$BB$9:$BJ$789,MATCH($B9,'raw MPS'!$B$9:$B$789,0),MATCH(F$2,'raw MPS'!$BB$8:$BJ$8,0))</f>
        <v>0</v>
      </c>
      <c r="G9" s="305">
        <f>INDEX('raw MPS'!$BB$9:$BJ$789,MATCH($B9,'raw MPS'!$B$9:$B$789,0),MATCH(G$2,'raw MPS'!$BB$8:$BJ$8,0))</f>
        <v>0</v>
      </c>
      <c r="H9" s="305">
        <f>INDEX('raw MPS'!$BB$9:$BJ$789,MATCH($B9,'raw MPS'!$B$9:$B$789,0),MATCH(H$2,'raw MPS'!$BB$8:$BJ$8,0))</f>
        <v>0</v>
      </c>
      <c r="I9" s="305">
        <f>INDEX('raw MPS'!$BB$9:$BJ$789,MATCH($B9,'raw MPS'!$B$9:$B$789,0),MATCH(I$2,'raw MPS'!$BB$8:$BJ$8,0))</f>
        <v>0</v>
      </c>
      <c r="J9" s="305">
        <f>INDEX('raw MPS'!$BB$9:$BJ$789,MATCH($B9,'raw MPS'!$B$9:$B$789,0),MATCH(J$2,'raw MPS'!$BB$8:$BJ$8,0))</f>
        <v>0</v>
      </c>
      <c r="K9" s="320">
        <f>INDEX('raw MPS'!$BB$9:$BJ$789,MATCH($B9,'raw MPS'!$B$9:$B$789,0),MATCH(K$2,'raw MPS'!$BB$8:$BJ$8,0))</f>
        <v>0</v>
      </c>
    </row>
    <row r="10" spans="2:11" x14ac:dyDescent="0.25">
      <c r="B10" s="316" t="s">
        <v>25</v>
      </c>
      <c r="C10" s="319">
        <f>INDEX('raw MPS'!$BB$9:$BJ$789,MATCH($B10,'raw MPS'!$B$9:$B$789,0),MATCH(C$2,'raw MPS'!$BB$8:$BJ$8,0))</f>
        <v>0</v>
      </c>
      <c r="D10" s="305">
        <f>INDEX('raw MPS'!$BB$9:$BJ$789,MATCH($B10,'raw MPS'!$B$9:$B$789,0),MATCH(D$2,'raw MPS'!$BB$8:$BJ$8,0))</f>
        <v>0</v>
      </c>
      <c r="E10" s="305">
        <f>INDEX('raw MPS'!$BB$9:$BJ$789,MATCH($B10,'raw MPS'!$B$9:$B$789,0),MATCH(E$2,'raw MPS'!$BB$8:$BJ$8,0))</f>
        <v>0</v>
      </c>
      <c r="F10" s="305">
        <f>INDEX('raw MPS'!$BB$9:$BJ$789,MATCH($B10,'raw MPS'!$B$9:$B$789,0),MATCH(F$2,'raw MPS'!$BB$8:$BJ$8,0))</f>
        <v>0</v>
      </c>
      <c r="G10" s="305">
        <f>INDEX('raw MPS'!$BB$9:$BJ$789,MATCH($B10,'raw MPS'!$B$9:$B$789,0),MATCH(G$2,'raw MPS'!$BB$8:$BJ$8,0))</f>
        <v>0</v>
      </c>
      <c r="H10" s="305">
        <f>INDEX('raw MPS'!$BB$9:$BJ$789,MATCH($B10,'raw MPS'!$B$9:$B$789,0),MATCH(H$2,'raw MPS'!$BB$8:$BJ$8,0))</f>
        <v>0</v>
      </c>
      <c r="I10" s="305">
        <f>INDEX('raw MPS'!$BB$9:$BJ$789,MATCH($B10,'raw MPS'!$B$9:$B$789,0),MATCH(I$2,'raw MPS'!$BB$8:$BJ$8,0))</f>
        <v>0</v>
      </c>
      <c r="J10" s="305">
        <f>INDEX('raw MPS'!$BB$9:$BJ$789,MATCH($B10,'raw MPS'!$B$9:$B$789,0),MATCH(J$2,'raw MPS'!$BB$8:$BJ$8,0))</f>
        <v>0</v>
      </c>
      <c r="K10" s="320">
        <f>INDEX('raw MPS'!$BB$9:$BJ$789,MATCH($B10,'raw MPS'!$B$9:$B$789,0),MATCH(K$2,'raw MPS'!$BB$8:$BJ$8,0))</f>
        <v>0</v>
      </c>
    </row>
    <row r="11" spans="2:11" x14ac:dyDescent="0.25">
      <c r="B11" s="316" t="s">
        <v>323</v>
      </c>
      <c r="C11" s="319">
        <f>INDEX('raw MPS'!$BB$9:$BJ$789,MATCH($B11,'raw MPS'!$B$9:$B$789,0),MATCH(C$2,'raw MPS'!$BB$8:$BJ$8,0))</f>
        <v>0</v>
      </c>
      <c r="D11" s="305">
        <f>INDEX('raw MPS'!$BB$9:$BJ$789,MATCH($B11,'raw MPS'!$B$9:$B$789,0),MATCH(D$2,'raw MPS'!$BB$8:$BJ$8,0))</f>
        <v>0</v>
      </c>
      <c r="E11" s="305">
        <f>INDEX('raw MPS'!$BB$9:$BJ$789,MATCH($B11,'raw MPS'!$B$9:$B$789,0),MATCH(E$2,'raw MPS'!$BB$8:$BJ$8,0))</f>
        <v>0</v>
      </c>
      <c r="F11" s="305">
        <f>INDEX('raw MPS'!$BB$9:$BJ$789,MATCH($B11,'raw MPS'!$B$9:$B$789,0),MATCH(F$2,'raw MPS'!$BB$8:$BJ$8,0))</f>
        <v>0</v>
      </c>
      <c r="G11" s="305">
        <f>INDEX('raw MPS'!$BB$9:$BJ$789,MATCH($B11,'raw MPS'!$B$9:$B$789,0),MATCH(G$2,'raw MPS'!$BB$8:$BJ$8,0))</f>
        <v>0</v>
      </c>
      <c r="H11" s="305">
        <f>INDEX('raw MPS'!$BB$9:$BJ$789,MATCH($B11,'raw MPS'!$B$9:$B$789,0),MATCH(H$2,'raw MPS'!$BB$8:$BJ$8,0))</f>
        <v>0</v>
      </c>
      <c r="I11" s="305">
        <f>INDEX('raw MPS'!$BB$9:$BJ$789,MATCH($B11,'raw MPS'!$B$9:$B$789,0),MATCH(I$2,'raw MPS'!$BB$8:$BJ$8,0))</f>
        <v>0</v>
      </c>
      <c r="J11" s="305">
        <f>INDEX('raw MPS'!$BB$9:$BJ$789,MATCH($B11,'raw MPS'!$B$9:$B$789,0),MATCH(J$2,'raw MPS'!$BB$8:$BJ$8,0))</f>
        <v>0</v>
      </c>
      <c r="K11" s="320">
        <f>INDEX('raw MPS'!$BB$9:$BJ$789,MATCH($B11,'raw MPS'!$B$9:$B$789,0),MATCH(K$2,'raw MPS'!$BB$8:$BJ$8,0))</f>
        <v>0</v>
      </c>
    </row>
    <row r="12" spans="2:11" x14ac:dyDescent="0.25">
      <c r="B12" s="316" t="s">
        <v>324</v>
      </c>
      <c r="C12" s="319">
        <f>INDEX('raw MPS'!$BB$9:$BJ$789,MATCH($B12,'raw MPS'!$B$9:$B$789,0),MATCH(C$2,'raw MPS'!$BB$8:$BJ$8,0))</f>
        <v>550.75038139027799</v>
      </c>
      <c r="D12" s="305">
        <f>INDEX('raw MPS'!$BB$9:$BJ$789,MATCH($B12,'raw MPS'!$B$9:$B$789,0),MATCH(D$2,'raw MPS'!$BB$8:$BJ$8,0))</f>
        <v>0</v>
      </c>
      <c r="E12" s="305">
        <f>INDEX('raw MPS'!$BB$9:$BJ$789,MATCH($B12,'raw MPS'!$B$9:$B$789,0),MATCH(E$2,'raw MPS'!$BB$8:$BJ$8,0))</f>
        <v>0</v>
      </c>
      <c r="F12" s="305">
        <f>INDEX('raw MPS'!$BB$9:$BJ$789,MATCH($B12,'raw MPS'!$B$9:$B$789,0),MATCH(F$2,'raw MPS'!$BB$8:$BJ$8,0))</f>
        <v>11.494258281179601</v>
      </c>
      <c r="G12" s="305">
        <f>INDEX('raw MPS'!$BB$9:$BJ$789,MATCH($B12,'raw MPS'!$B$9:$B$789,0),MATCH(G$2,'raw MPS'!$BB$8:$BJ$8,0))</f>
        <v>712.63869247499497</v>
      </c>
      <c r="H12" s="305">
        <f>INDEX('raw MPS'!$BB$9:$BJ$789,MATCH($B12,'raw MPS'!$B$9:$B$789,0),MATCH(H$2,'raw MPS'!$BB$8:$BJ$8,0))</f>
        <v>1163.3361951019101</v>
      </c>
      <c r="I12" s="305">
        <f>INDEX('raw MPS'!$BB$9:$BJ$789,MATCH($B12,'raw MPS'!$B$9:$B$789,0),MATCH(I$2,'raw MPS'!$BB$8:$BJ$8,0))</f>
        <v>558.23782230686004</v>
      </c>
      <c r="J12" s="305">
        <f>INDEX('raw MPS'!$BB$9:$BJ$789,MATCH($B12,'raw MPS'!$B$9:$B$789,0),MATCH(J$2,'raw MPS'!$BB$8:$BJ$8,0))</f>
        <v>0</v>
      </c>
      <c r="K12" s="320">
        <f>INDEX('raw MPS'!$BB$9:$BJ$789,MATCH($B12,'raw MPS'!$B$9:$B$789,0),MATCH(K$2,'raw MPS'!$BB$8:$BJ$8,0))</f>
        <v>0</v>
      </c>
    </row>
    <row r="13" spans="2:11" x14ac:dyDescent="0.25">
      <c r="B13" s="315" t="s">
        <v>84</v>
      </c>
      <c r="C13" s="318">
        <f>INDEX('raw MPS'!$BB$9:$BJ$789,MATCH($B13,'raw MPS'!$B$9:$B$789,0),MATCH(C$2,'raw MPS'!$BB$8:$BJ$8,0))</f>
        <v>0</v>
      </c>
      <c r="D13" s="304">
        <f>INDEX('raw MPS'!$BB$9:$BJ$789,MATCH($B13,'raw MPS'!$B$9:$B$789,0),MATCH(D$2,'raw MPS'!$BB$8:$BJ$8,0))</f>
        <v>0</v>
      </c>
      <c r="E13" s="304">
        <f>INDEX('raw MPS'!$BB$9:$BJ$789,MATCH($B13,'raw MPS'!$B$9:$B$789,0),MATCH(E$2,'raw MPS'!$BB$8:$BJ$8,0))</f>
        <v>0</v>
      </c>
      <c r="F13" s="304">
        <f>INDEX('raw MPS'!$BB$9:$BJ$789,MATCH($B13,'raw MPS'!$B$9:$B$789,0),MATCH(F$2,'raw MPS'!$BB$8:$BJ$8,0))</f>
        <v>0</v>
      </c>
      <c r="G13" s="304">
        <f>INDEX('raw MPS'!$BB$9:$BJ$789,MATCH($B13,'raw MPS'!$B$9:$B$789,0),MATCH(G$2,'raw MPS'!$BB$8:$BJ$8,0))</f>
        <v>42.834975477205703</v>
      </c>
      <c r="H13" s="304">
        <f>INDEX('raw MPS'!$BB$9:$BJ$789,MATCH($B13,'raw MPS'!$B$9:$B$789,0),MATCH(H$2,'raw MPS'!$BB$8:$BJ$8,0))</f>
        <v>-19.078809258418399</v>
      </c>
      <c r="I13" s="304">
        <f>INDEX('raw MPS'!$BB$9:$BJ$789,MATCH($B13,'raw MPS'!$B$9:$B$789,0),MATCH(I$2,'raw MPS'!$BB$8:$BJ$8,0))</f>
        <v>598.15604940984201</v>
      </c>
      <c r="J13" s="304">
        <f>INDEX('raw MPS'!$BB$9:$BJ$789,MATCH($B13,'raw MPS'!$B$9:$B$789,0),MATCH(J$2,'raw MPS'!$BB$8:$BJ$8,0))</f>
        <v>1036.9144082042001</v>
      </c>
      <c r="K13" s="307">
        <f>INDEX('raw MPS'!$BB$9:$BJ$789,MATCH($B13,'raw MPS'!$B$9:$B$789,0),MATCH(K$2,'raw MPS'!$BB$8:$BJ$8,0))</f>
        <v>-55.765623533731599</v>
      </c>
    </row>
    <row r="14" spans="2:11" x14ac:dyDescent="0.25">
      <c r="B14" s="315" t="s">
        <v>325</v>
      </c>
      <c r="C14" s="318">
        <f>INDEX('raw MPS'!$BB$9:$BJ$789,MATCH($B14,'raw MPS'!$B$9:$B$789,0),MATCH(C$2,'raw MPS'!$BB$8:$BJ$8,0))</f>
        <v>7794.13438163303</v>
      </c>
      <c r="D14" s="304">
        <f>INDEX('raw MPS'!$BB$9:$BJ$789,MATCH($B14,'raw MPS'!$B$9:$B$789,0),MATCH(D$2,'raw MPS'!$BB$8:$BJ$8,0))</f>
        <v>2751.2024478467802</v>
      </c>
      <c r="E14" s="304">
        <f>INDEX('raw MPS'!$BB$9:$BJ$789,MATCH($B14,'raw MPS'!$B$9:$B$789,0),MATCH(E$2,'raw MPS'!$BB$8:$BJ$8,0))</f>
        <v>2511.4356124890501</v>
      </c>
      <c r="F14" s="304">
        <f>INDEX('raw MPS'!$BB$9:$BJ$789,MATCH($B14,'raw MPS'!$B$9:$B$789,0),MATCH(F$2,'raw MPS'!$BB$8:$BJ$8,0))</f>
        <v>7993.61433456942</v>
      </c>
      <c r="G14" s="304">
        <f>INDEX('raw MPS'!$BB$9:$BJ$789,MATCH($B14,'raw MPS'!$B$9:$B$789,0),MATCH(G$2,'raw MPS'!$BB$8:$BJ$8,0))</f>
        <v>10386.8444017165</v>
      </c>
      <c r="H14" s="304">
        <f>INDEX('raw MPS'!$BB$9:$BJ$789,MATCH($B14,'raw MPS'!$B$9:$B$789,0),MATCH(H$2,'raw MPS'!$BB$8:$BJ$8,0))</f>
        <v>5929.3631734453102</v>
      </c>
      <c r="I14" s="304">
        <f>INDEX('raw MPS'!$BB$9:$BJ$789,MATCH($B14,'raw MPS'!$B$9:$B$789,0),MATCH(I$2,'raw MPS'!$BB$8:$BJ$8,0))</f>
        <v>7136.4038140808798</v>
      </c>
      <c r="J14" s="304">
        <f>INDEX('raw MPS'!$BB$9:$BJ$789,MATCH($B14,'raw MPS'!$B$9:$B$789,0),MATCH(J$2,'raw MPS'!$BB$8:$BJ$8,0))</f>
        <v>4340.7279406667403</v>
      </c>
      <c r="K14" s="307">
        <f>INDEX('raw MPS'!$BB$9:$BJ$789,MATCH($B14,'raw MPS'!$B$9:$B$789,0),MATCH(K$2,'raw MPS'!$BB$8:$BJ$8,0))</f>
        <v>4441.25070146081</v>
      </c>
    </row>
    <row r="15" spans="2:11" x14ac:dyDescent="0.25">
      <c r="B15" s="315" t="s">
        <v>326</v>
      </c>
      <c r="C15" s="318">
        <f>INDEX('raw MPS'!$BB$9:$BJ$789,MATCH($B15,'raw MPS'!$B$9:$B$789,0),MATCH(C$2,'raw MPS'!$BB$8:$BJ$8,0))</f>
        <v>0</v>
      </c>
      <c r="D15" s="304">
        <f>INDEX('raw MPS'!$BB$9:$BJ$789,MATCH($B15,'raw MPS'!$B$9:$B$789,0),MATCH(D$2,'raw MPS'!$BB$8:$BJ$8,0))</f>
        <v>503.33570299833099</v>
      </c>
      <c r="E15" s="304">
        <f>INDEX('raw MPS'!$BB$9:$BJ$789,MATCH($B15,'raw MPS'!$B$9:$B$789,0),MATCH(E$2,'raw MPS'!$BB$8:$BJ$8,0))</f>
        <v>0</v>
      </c>
      <c r="F15" s="304">
        <f>INDEX('raw MPS'!$BB$9:$BJ$789,MATCH($B15,'raw MPS'!$B$9:$B$789,0),MATCH(F$2,'raw MPS'!$BB$8:$BJ$8,0))</f>
        <v>0</v>
      </c>
      <c r="G15" s="304">
        <f>INDEX('raw MPS'!$BB$9:$BJ$789,MATCH($B15,'raw MPS'!$B$9:$B$789,0),MATCH(G$2,'raw MPS'!$BB$8:$BJ$8,0))</f>
        <v>638.77276256266305</v>
      </c>
      <c r="H15" s="304">
        <f>INDEX('raw MPS'!$BB$9:$BJ$789,MATCH($B15,'raw MPS'!$B$9:$B$789,0),MATCH(H$2,'raw MPS'!$BB$8:$BJ$8,0))</f>
        <v>-49.941588941154102</v>
      </c>
      <c r="I15" s="304">
        <f>INDEX('raw MPS'!$BB$9:$BJ$789,MATCH($B15,'raw MPS'!$B$9:$B$789,0),MATCH(I$2,'raw MPS'!$BB$8:$BJ$8,0))</f>
        <v>0</v>
      </c>
      <c r="J15" s="304">
        <f>INDEX('raw MPS'!$BB$9:$BJ$789,MATCH($B15,'raw MPS'!$B$9:$B$789,0),MATCH(J$2,'raw MPS'!$BB$8:$BJ$8,0))</f>
        <v>-244.4363091578</v>
      </c>
      <c r="K15" s="307">
        <f>INDEX('raw MPS'!$BB$9:$BJ$789,MATCH($B15,'raw MPS'!$B$9:$B$789,0),MATCH(K$2,'raw MPS'!$BB$8:$BJ$8,0))</f>
        <v>-145.974720426533</v>
      </c>
    </row>
    <row r="16" spans="2:11" x14ac:dyDescent="0.25">
      <c r="B16" s="315" t="s">
        <v>327</v>
      </c>
      <c r="C16" s="318">
        <f>INDEX('raw MPS'!$BB$9:$BJ$789,MATCH($B16,'raw MPS'!$B$9:$B$789,0),MATCH(C$2,'raw MPS'!$BB$8:$BJ$8,0))</f>
        <v>4810.26872279502</v>
      </c>
      <c r="D16" s="304">
        <f>INDEX('raw MPS'!$BB$9:$BJ$789,MATCH($B16,'raw MPS'!$B$9:$B$789,0),MATCH(D$2,'raw MPS'!$BB$8:$BJ$8,0))</f>
        <v>3835.39256522804</v>
      </c>
      <c r="E16" s="304">
        <f>INDEX('raw MPS'!$BB$9:$BJ$789,MATCH($B16,'raw MPS'!$B$9:$B$789,0),MATCH(E$2,'raw MPS'!$BB$8:$BJ$8,0))</f>
        <v>3451.84507015393</v>
      </c>
      <c r="F16" s="304">
        <f>INDEX('raw MPS'!$BB$9:$BJ$789,MATCH($B16,'raw MPS'!$B$9:$B$789,0),MATCH(F$2,'raw MPS'!$BB$8:$BJ$8,0))</f>
        <v>3173.6476520347401</v>
      </c>
      <c r="G16" s="304">
        <f>INDEX('raw MPS'!$BB$9:$BJ$789,MATCH($B16,'raw MPS'!$B$9:$B$789,0),MATCH(G$2,'raw MPS'!$BB$8:$BJ$8,0))</f>
        <v>1703.1132185970901</v>
      </c>
      <c r="H16" s="304">
        <f>INDEX('raw MPS'!$BB$9:$BJ$789,MATCH($B16,'raw MPS'!$B$9:$B$789,0),MATCH(H$2,'raw MPS'!$BB$8:$BJ$8,0))</f>
        <v>2082.63353447912</v>
      </c>
      <c r="I16" s="304">
        <f>INDEX('raw MPS'!$BB$9:$BJ$789,MATCH($B16,'raw MPS'!$B$9:$B$789,0),MATCH(I$2,'raw MPS'!$BB$8:$BJ$8,0))</f>
        <v>1449.0669833301099</v>
      </c>
      <c r="J16" s="304">
        <f>INDEX('raw MPS'!$BB$9:$BJ$789,MATCH($B16,'raw MPS'!$B$9:$B$789,0),MATCH(J$2,'raw MPS'!$BB$8:$BJ$8,0))</f>
        <v>4519.3100408200598</v>
      </c>
      <c r="K16" s="307">
        <f>INDEX('raw MPS'!$BB$9:$BJ$789,MATCH($B16,'raw MPS'!$B$9:$B$789,0),MATCH(K$2,'raw MPS'!$BB$8:$BJ$8,0))</f>
        <v>4332.2409831430696</v>
      </c>
    </row>
    <row r="17" spans="2:11" x14ac:dyDescent="0.25">
      <c r="B17" s="315" t="s">
        <v>328</v>
      </c>
      <c r="C17" s="318">
        <f>INDEX('raw MPS'!$BB$9:$BJ$789,MATCH($B17,'raw MPS'!$B$9:$B$789,0),MATCH(C$2,'raw MPS'!$BB$8:$BJ$8,0))</f>
        <v>839.06283419040005</v>
      </c>
      <c r="D17" s="304">
        <f>INDEX('raw MPS'!$BB$9:$BJ$789,MATCH($B17,'raw MPS'!$B$9:$B$789,0),MATCH(D$2,'raw MPS'!$BB$8:$BJ$8,0))</f>
        <v>474.953967230768</v>
      </c>
      <c r="E17" s="304">
        <f>INDEX('raw MPS'!$BB$9:$BJ$789,MATCH($B17,'raw MPS'!$B$9:$B$789,0),MATCH(E$2,'raw MPS'!$BB$8:$BJ$8,0))</f>
        <v>0</v>
      </c>
      <c r="F17" s="304">
        <f>INDEX('raw MPS'!$BB$9:$BJ$789,MATCH($B17,'raw MPS'!$B$9:$B$789,0),MATCH(F$2,'raw MPS'!$BB$8:$BJ$8,0))</f>
        <v>2.4845672039992501</v>
      </c>
      <c r="G17" s="304">
        <f>INDEX('raw MPS'!$BB$9:$BJ$789,MATCH($B17,'raw MPS'!$B$9:$B$789,0),MATCH(G$2,'raw MPS'!$BB$8:$BJ$8,0))</f>
        <v>401.11065423194998</v>
      </c>
      <c r="H17" s="304">
        <f>INDEX('raw MPS'!$BB$9:$BJ$789,MATCH($B17,'raw MPS'!$B$9:$B$789,0),MATCH(H$2,'raw MPS'!$BB$8:$BJ$8,0))</f>
        <v>31.808313498229499</v>
      </c>
      <c r="I17" s="304">
        <f>INDEX('raw MPS'!$BB$9:$BJ$789,MATCH($B17,'raw MPS'!$B$9:$B$789,0),MATCH(I$2,'raw MPS'!$BB$8:$BJ$8,0))</f>
        <v>0</v>
      </c>
      <c r="J17" s="304">
        <f>INDEX('raw MPS'!$BB$9:$BJ$789,MATCH($B17,'raw MPS'!$B$9:$B$789,0),MATCH(J$2,'raw MPS'!$BB$8:$BJ$8,0))</f>
        <v>644.74965710868696</v>
      </c>
      <c r="K17" s="307">
        <f>INDEX('raw MPS'!$BB$9:$BJ$789,MATCH($B17,'raw MPS'!$B$9:$B$789,0),MATCH(K$2,'raw MPS'!$BB$8:$BJ$8,0))</f>
        <v>7.2812230756087502</v>
      </c>
    </row>
    <row r="18" spans="2:11" x14ac:dyDescent="0.25">
      <c r="B18" s="315" t="s">
        <v>85</v>
      </c>
      <c r="C18" s="318">
        <f>INDEX('raw MPS'!$BB$9:$BJ$789,MATCH($B18,'raw MPS'!$B$9:$B$789,0),MATCH(C$2,'raw MPS'!$BB$8:$BJ$8,0))</f>
        <v>105.55737704918</v>
      </c>
      <c r="D18" s="304">
        <f>INDEX('raw MPS'!$BB$9:$BJ$789,MATCH($B18,'raw MPS'!$B$9:$B$789,0),MATCH(D$2,'raw MPS'!$BB$8:$BJ$8,0))</f>
        <v>59.162162162162197</v>
      </c>
      <c r="E18" s="304">
        <f>INDEX('raw MPS'!$BB$9:$BJ$789,MATCH($B18,'raw MPS'!$B$9:$B$789,0),MATCH(E$2,'raw MPS'!$BB$8:$BJ$8,0))</f>
        <v>75.540229885057499</v>
      </c>
      <c r="F18" s="304">
        <f>INDEX('raw MPS'!$BB$9:$BJ$789,MATCH($B18,'raw MPS'!$B$9:$B$789,0),MATCH(F$2,'raw MPS'!$BB$8:$BJ$8,0))</f>
        <v>102.125</v>
      </c>
      <c r="G18" s="304">
        <f>INDEX('raw MPS'!$BB$9:$BJ$789,MATCH($B18,'raw MPS'!$B$9:$B$789,0),MATCH(G$2,'raw MPS'!$BB$8:$BJ$8,0))</f>
        <v>-33.617545787532201</v>
      </c>
      <c r="H18" s="304">
        <f>INDEX('raw MPS'!$BB$9:$BJ$789,MATCH($B18,'raw MPS'!$B$9:$B$789,0),MATCH(H$2,'raw MPS'!$BB$8:$BJ$8,0))</f>
        <v>-14.870248392590799</v>
      </c>
      <c r="I18" s="304">
        <f>INDEX('raw MPS'!$BB$9:$BJ$789,MATCH($B18,'raw MPS'!$B$9:$B$789,0),MATCH(I$2,'raw MPS'!$BB$8:$BJ$8,0))</f>
        <v>0</v>
      </c>
      <c r="J18" s="304">
        <f>INDEX('raw MPS'!$BB$9:$BJ$789,MATCH($B18,'raw MPS'!$B$9:$B$789,0),MATCH(J$2,'raw MPS'!$BB$8:$BJ$8,0))</f>
        <v>-72.781597670580894</v>
      </c>
      <c r="K18" s="307">
        <f>INDEX('raw MPS'!$BB$9:$BJ$789,MATCH($B18,'raw MPS'!$B$9:$B$789,0),MATCH(K$2,'raw MPS'!$BB$8:$BJ$8,0))</f>
        <v>-43.464383048349703</v>
      </c>
    </row>
    <row r="19" spans="2:11" x14ac:dyDescent="0.25">
      <c r="B19" s="316" t="s">
        <v>42</v>
      </c>
      <c r="C19" s="319">
        <f>INDEX('raw MPS'!$BB$9:$BJ$789,MATCH($B19,'raw MPS'!$B$9:$B$789,0),MATCH(C$2,'raw MPS'!$BB$8:$BJ$8,0))</f>
        <v>0</v>
      </c>
      <c r="D19" s="305">
        <f>INDEX('raw MPS'!$BB$9:$BJ$789,MATCH($B19,'raw MPS'!$B$9:$B$789,0),MATCH(D$2,'raw MPS'!$BB$8:$BJ$8,0))</f>
        <v>0</v>
      </c>
      <c r="E19" s="305">
        <f>INDEX('raw MPS'!$BB$9:$BJ$789,MATCH($B19,'raw MPS'!$B$9:$B$789,0),MATCH(E$2,'raw MPS'!$BB$8:$BJ$8,0))</f>
        <v>0</v>
      </c>
      <c r="F19" s="305">
        <f>INDEX('raw MPS'!$BB$9:$BJ$789,MATCH($B19,'raw MPS'!$B$9:$B$789,0),MATCH(F$2,'raw MPS'!$BB$8:$BJ$8,0))</f>
        <v>0</v>
      </c>
      <c r="G19" s="305">
        <f>INDEX('raw MPS'!$BB$9:$BJ$789,MATCH($B19,'raw MPS'!$B$9:$B$789,0),MATCH(G$2,'raw MPS'!$BB$8:$BJ$8,0))</f>
        <v>0</v>
      </c>
      <c r="H19" s="305">
        <f>INDEX('raw MPS'!$BB$9:$BJ$789,MATCH($B19,'raw MPS'!$B$9:$B$789,0),MATCH(H$2,'raw MPS'!$BB$8:$BJ$8,0))</f>
        <v>0</v>
      </c>
      <c r="I19" s="305">
        <f>INDEX('raw MPS'!$BB$9:$BJ$789,MATCH($B19,'raw MPS'!$B$9:$B$789,0),MATCH(I$2,'raw MPS'!$BB$8:$BJ$8,0))</f>
        <v>0</v>
      </c>
      <c r="J19" s="305">
        <f>INDEX('raw MPS'!$BB$9:$BJ$789,MATCH($B19,'raw MPS'!$B$9:$B$789,0),MATCH(J$2,'raw MPS'!$BB$8:$BJ$8,0))</f>
        <v>0</v>
      </c>
      <c r="K19" s="320">
        <f>INDEX('raw MPS'!$BB$9:$BJ$789,MATCH($B19,'raw MPS'!$B$9:$B$789,0),MATCH(K$2,'raw MPS'!$BB$8:$BJ$8,0))</f>
        <v>0</v>
      </c>
    </row>
    <row r="20" spans="2:11" x14ac:dyDescent="0.25">
      <c r="B20" s="316" t="s">
        <v>329</v>
      </c>
      <c r="C20" s="319">
        <f>INDEX('raw MPS'!$BB$9:$BJ$789,MATCH($B20,'raw MPS'!$B$9:$B$789,0),MATCH(C$2,'raw MPS'!$BB$8:$BJ$8,0))</f>
        <v>71.179295021514207</v>
      </c>
      <c r="D20" s="305">
        <f>INDEX('raw MPS'!$BB$9:$BJ$789,MATCH($B20,'raw MPS'!$B$9:$B$789,0),MATCH(D$2,'raw MPS'!$BB$8:$BJ$8,0))</f>
        <v>8.0173912698665593</v>
      </c>
      <c r="E20" s="305">
        <f>INDEX('raw MPS'!$BB$9:$BJ$789,MATCH($B20,'raw MPS'!$B$9:$B$789,0),MATCH(E$2,'raw MPS'!$BB$8:$BJ$8,0))</f>
        <v>0</v>
      </c>
      <c r="F20" s="305">
        <f>INDEX('raw MPS'!$BB$9:$BJ$789,MATCH($B20,'raw MPS'!$B$9:$B$789,0),MATCH(F$2,'raw MPS'!$BB$8:$BJ$8,0))</f>
        <v>0</v>
      </c>
      <c r="G20" s="305">
        <f>INDEX('raw MPS'!$BB$9:$BJ$789,MATCH($B20,'raw MPS'!$B$9:$B$789,0),MATCH(G$2,'raw MPS'!$BB$8:$BJ$8,0))</f>
        <v>0</v>
      </c>
      <c r="H20" s="305">
        <f>INDEX('raw MPS'!$BB$9:$BJ$789,MATCH($B20,'raw MPS'!$B$9:$B$789,0),MATCH(H$2,'raw MPS'!$BB$8:$BJ$8,0))</f>
        <v>0</v>
      </c>
      <c r="I20" s="305">
        <f>INDEX('raw MPS'!$BB$9:$BJ$789,MATCH($B20,'raw MPS'!$B$9:$B$789,0),MATCH(I$2,'raw MPS'!$BB$8:$BJ$8,0))</f>
        <v>0</v>
      </c>
      <c r="J20" s="305">
        <f>INDEX('raw MPS'!$BB$9:$BJ$789,MATCH($B20,'raw MPS'!$B$9:$B$789,0),MATCH(J$2,'raw MPS'!$BB$8:$BJ$8,0))</f>
        <v>0</v>
      </c>
      <c r="K20" s="320">
        <f>INDEX('raw MPS'!$BB$9:$BJ$789,MATCH($B20,'raw MPS'!$B$9:$B$789,0),MATCH(K$2,'raw MPS'!$BB$8:$BJ$8,0))</f>
        <v>0</v>
      </c>
    </row>
    <row r="21" spans="2:11" x14ac:dyDescent="0.25">
      <c r="B21" s="315" t="s">
        <v>317</v>
      </c>
      <c r="C21" s="318">
        <f>INDEX('raw MPS'!$BB$9:$BJ$789,MATCH($B21,'raw MPS'!$B$9:$B$789,0),MATCH(C$2,'raw MPS'!$BB$8:$BJ$8,0))</f>
        <v>861.70600758542002</v>
      </c>
      <c r="D21" s="304">
        <f>INDEX('raw MPS'!$BB$9:$BJ$789,MATCH($B21,'raw MPS'!$B$9:$B$789,0),MATCH(D$2,'raw MPS'!$BB$8:$BJ$8,0))</f>
        <v>958.387898160232</v>
      </c>
      <c r="E21" s="304">
        <f>INDEX('raw MPS'!$BB$9:$BJ$789,MATCH($B21,'raw MPS'!$B$9:$B$789,0),MATCH(E$2,'raw MPS'!$BB$8:$BJ$8,0))</f>
        <v>1179.15677039769</v>
      </c>
      <c r="F21" s="304">
        <f>INDEX('raw MPS'!$BB$9:$BJ$789,MATCH($B21,'raw MPS'!$B$9:$B$789,0),MATCH(F$2,'raw MPS'!$BB$8:$BJ$8,0))</f>
        <v>945.05796841575295</v>
      </c>
      <c r="G21" s="304">
        <f>INDEX('raw MPS'!$BB$9:$BJ$789,MATCH($B21,'raw MPS'!$B$9:$B$789,0),MATCH(G$2,'raw MPS'!$BB$8:$BJ$8,0))</f>
        <v>1467.1609596527201</v>
      </c>
      <c r="H21" s="304">
        <f>INDEX('raw MPS'!$BB$9:$BJ$789,MATCH($B21,'raw MPS'!$B$9:$B$789,0),MATCH(H$2,'raw MPS'!$BB$8:$BJ$8,0))</f>
        <v>1009.28323639087</v>
      </c>
      <c r="I21" s="304">
        <f>INDEX('raw MPS'!$BB$9:$BJ$789,MATCH($B21,'raw MPS'!$B$9:$B$789,0),MATCH(I$2,'raw MPS'!$BB$8:$BJ$8,0))</f>
        <v>978.49740919890996</v>
      </c>
      <c r="J21" s="304">
        <f>INDEX('raw MPS'!$BB$9:$BJ$789,MATCH($B21,'raw MPS'!$B$9:$B$789,0),MATCH(J$2,'raw MPS'!$BB$8:$BJ$8,0))</f>
        <v>1255.2927894673401</v>
      </c>
      <c r="K21" s="307">
        <f>INDEX('raw MPS'!$BB$9:$BJ$789,MATCH($B21,'raw MPS'!$B$9:$B$789,0),MATCH(K$2,'raw MPS'!$BB$8:$BJ$8,0))</f>
        <v>1265.50214969377</v>
      </c>
    </row>
    <row r="22" spans="2:11" x14ac:dyDescent="0.25">
      <c r="B22" s="315" t="s">
        <v>44</v>
      </c>
      <c r="C22" s="318">
        <f>INDEX('raw MPS'!$BB$9:$BJ$789,MATCH($B22,'raw MPS'!$B$9:$B$789,0),MATCH(C$2,'raw MPS'!$BB$8:$BJ$8,0))</f>
        <v>473.11975866095798</v>
      </c>
      <c r="D22" s="304">
        <f>INDEX('raw MPS'!$BB$9:$BJ$789,MATCH($B22,'raw MPS'!$B$9:$B$789,0),MATCH(D$2,'raw MPS'!$BB$8:$BJ$8,0))</f>
        <v>475.22730435630098</v>
      </c>
      <c r="E22" s="304">
        <f>INDEX('raw MPS'!$BB$9:$BJ$789,MATCH($B22,'raw MPS'!$B$9:$B$789,0),MATCH(E$2,'raw MPS'!$BB$8:$BJ$8,0))</f>
        <v>433.69285044904302</v>
      </c>
      <c r="F22" s="304">
        <f>INDEX('raw MPS'!$BB$9:$BJ$789,MATCH($B22,'raw MPS'!$B$9:$B$789,0),MATCH(F$2,'raw MPS'!$BB$8:$BJ$8,0))</f>
        <v>371.27338133019902</v>
      </c>
      <c r="G22" s="304">
        <f>INDEX('raw MPS'!$BB$9:$BJ$789,MATCH($B22,'raw MPS'!$B$9:$B$789,0),MATCH(G$2,'raw MPS'!$BB$8:$BJ$8,0))</f>
        <v>368.15388714733501</v>
      </c>
      <c r="H22" s="304">
        <f>INDEX('raw MPS'!$BB$9:$BJ$789,MATCH($B22,'raw MPS'!$B$9:$B$789,0),MATCH(H$2,'raw MPS'!$BB$8:$BJ$8,0))</f>
        <v>458.50371868603202</v>
      </c>
      <c r="I22" s="304">
        <f>INDEX('raw MPS'!$BB$9:$BJ$789,MATCH($B22,'raw MPS'!$B$9:$B$789,0),MATCH(I$2,'raw MPS'!$BB$8:$BJ$8,0))</f>
        <v>444.17005266237601</v>
      </c>
      <c r="J22" s="304">
        <f>INDEX('raw MPS'!$BB$9:$BJ$789,MATCH($B22,'raw MPS'!$B$9:$B$789,0),MATCH(J$2,'raw MPS'!$BB$8:$BJ$8,0))</f>
        <v>529.26471313464697</v>
      </c>
      <c r="K22" s="307">
        <f>INDEX('raw MPS'!$BB$9:$BJ$789,MATCH($B22,'raw MPS'!$B$9:$B$789,0),MATCH(K$2,'raw MPS'!$BB$8:$BJ$8,0))</f>
        <v>538.37570263656005</v>
      </c>
    </row>
    <row r="23" spans="2:11" x14ac:dyDescent="0.25">
      <c r="B23" s="315" t="s">
        <v>330</v>
      </c>
      <c r="C23" s="300">
        <f>INDEX('raw MPS'!$BB$9:$BJ$789,MATCH($B23,'raw MPS'!$B$9:$B$789,0),MATCH(C$2,'raw MPS'!$BB$8:$BJ$8,0))</f>
        <v>5736.59974236776</v>
      </c>
      <c r="D23" s="302">
        <f>INDEX('raw MPS'!$BB$9:$BJ$789,MATCH($B23,'raw MPS'!$B$9:$B$789,0),MATCH(D$2,'raw MPS'!$BB$8:$BJ$8,0))</f>
        <v>3044.3286349786599</v>
      </c>
      <c r="E23" s="302">
        <f>INDEX('raw MPS'!$BB$9:$BJ$789,MATCH($B23,'raw MPS'!$B$9:$B$789,0),MATCH(E$2,'raw MPS'!$BB$8:$BJ$8,0))</f>
        <v>2586.1492662324799</v>
      </c>
      <c r="F23" s="302">
        <f>INDEX('raw MPS'!$BB$9:$BJ$789,MATCH($B23,'raw MPS'!$B$9:$B$789,0),MATCH(F$2,'raw MPS'!$BB$8:$BJ$8,0))</f>
        <v>4049.3440893448101</v>
      </c>
      <c r="G23" s="302">
        <f>INDEX('raw MPS'!$BB$9:$BJ$789,MATCH($B23,'raw MPS'!$B$9:$B$789,0),MATCH(G$2,'raw MPS'!$BB$8:$BJ$8,0))</f>
        <v>5456.6302717606004</v>
      </c>
      <c r="H23" s="302">
        <f>INDEX('raw MPS'!$BB$9:$BJ$789,MATCH($B23,'raw MPS'!$B$9:$B$789,0),MATCH(H$2,'raw MPS'!$BB$8:$BJ$8,0))</f>
        <v>3925.09354126059</v>
      </c>
      <c r="I23" s="302">
        <f>INDEX('raw MPS'!$BB$9:$BJ$789,MATCH($B23,'raw MPS'!$B$9:$B$789,0),MATCH(I$2,'raw MPS'!$BB$8:$BJ$8,0))</f>
        <v>4038.9588938919701</v>
      </c>
      <c r="J23" s="302">
        <f>INDEX('raw MPS'!$BB$9:$BJ$789,MATCH($B23,'raw MPS'!$B$9:$B$789,0),MATCH(J$2,'raw MPS'!$BB$8:$BJ$8,0))</f>
        <v>5409.8393025054702</v>
      </c>
      <c r="K23" s="308">
        <f>INDEX('raw MPS'!$BB$9:$BJ$789,MATCH($B23,'raw MPS'!$B$9:$B$789,0),MATCH(K$2,'raw MPS'!$BB$8:$BJ$8,0))</f>
        <v>4459.3769572445399</v>
      </c>
    </row>
    <row r="24" spans="2:11" ht="13.8" x14ac:dyDescent="0.3">
      <c r="B24" s="317" t="s">
        <v>417</v>
      </c>
      <c r="C24" s="310">
        <f t="shared" ref="C24:K24" si="0">SUM(C3:C23)</f>
        <v>21393.104957361007</v>
      </c>
      <c r="D24" s="310">
        <f t="shared" si="0"/>
        <v>12116.033767935774</v>
      </c>
      <c r="E24" s="310">
        <f t="shared" si="0"/>
        <v>10377.591312593937</v>
      </c>
      <c r="F24" s="310">
        <f t="shared" si="0"/>
        <v>16649.041251180101</v>
      </c>
      <c r="G24" s="310">
        <f t="shared" si="0"/>
        <v>22300.024102746589</v>
      </c>
      <c r="H24" s="310">
        <f t="shared" si="0"/>
        <v>15436.0456302696</v>
      </c>
      <c r="I24" s="310">
        <f t="shared" si="0"/>
        <v>15545.446923511121</v>
      </c>
      <c r="J24" s="310">
        <f t="shared" si="0"/>
        <v>20151.375140859396</v>
      </c>
      <c r="K24" s="311">
        <f t="shared" si="0"/>
        <v>16835.883341125176</v>
      </c>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63F8B-B105-480B-AE86-211BB0B2276C}">
  <sheetPr codeName="Sheet14">
    <tabColor theme="7" tint="0.59999389629810485"/>
  </sheetPr>
  <dimension ref="A1:BU880"/>
  <sheetViews>
    <sheetView zoomScale="85" zoomScaleNormal="85" workbookViewId="0">
      <pane xSplit="2" ySplit="8" topLeftCell="C9" activePane="bottomRight" state="frozen"/>
      <selection pane="topRight" activeCell="C1" sqref="C1"/>
      <selection pane="bottomLeft" activeCell="A9" sqref="A9"/>
      <selection pane="bottomRight" activeCell="B4" sqref="B4"/>
    </sheetView>
  </sheetViews>
  <sheetFormatPr defaultRowHeight="13.2" x14ac:dyDescent="0.25"/>
  <cols>
    <col min="1" max="1" width="17.33203125" bestFit="1" customWidth="1"/>
    <col min="2" max="2" width="73.44140625" customWidth="1"/>
    <col min="3" max="3" width="20.33203125" customWidth="1"/>
    <col min="62" max="62" width="10.88671875" customWidth="1"/>
  </cols>
  <sheetData>
    <row r="1" spans="1:73" x14ac:dyDescent="0.25">
      <c r="A1" s="1" t="s">
        <v>418</v>
      </c>
      <c r="B1" s="1" t="s">
        <v>419</v>
      </c>
      <c r="C1" s="2" t="s">
        <v>411</v>
      </c>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row>
    <row r="2" spans="1:73" x14ac:dyDescent="0.25">
      <c r="A2" s="450"/>
      <c r="B2" s="1" t="s">
        <v>420</v>
      </c>
      <c r="C2" s="2" t="s">
        <v>421</v>
      </c>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row>
    <row r="3" spans="1:73" x14ac:dyDescent="0.25">
      <c r="A3" s="21" t="s">
        <v>422</v>
      </c>
      <c r="B3" s="22" t="s">
        <v>423</v>
      </c>
      <c r="C3" s="23"/>
      <c r="D3" s="18"/>
      <c r="E3" s="8"/>
      <c r="F3" s="8"/>
      <c r="G3" s="8"/>
      <c r="H3" s="8"/>
      <c r="I3" s="8"/>
      <c r="J3" s="8"/>
      <c r="K3" s="8"/>
      <c r="L3" s="24"/>
      <c r="M3" s="8"/>
      <c r="N3" s="8"/>
      <c r="O3" s="8"/>
      <c r="P3" s="8"/>
      <c r="Q3" s="8"/>
      <c r="R3" s="8"/>
      <c r="S3" s="8"/>
      <c r="T3" s="8"/>
      <c r="U3" s="8"/>
      <c r="V3" s="8"/>
      <c r="W3" s="7"/>
      <c r="X3" s="7"/>
      <c r="Y3" s="7"/>
      <c r="Z3" s="7"/>
      <c r="AA3" s="7"/>
      <c r="AB3" s="7"/>
      <c r="AC3" s="7"/>
      <c r="AD3" s="25"/>
      <c r="AE3" s="26"/>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8"/>
      <c r="BM3" s="28"/>
      <c r="BN3" s="28"/>
      <c r="BO3" s="28"/>
      <c r="BP3" s="28"/>
      <c r="BQ3" s="28"/>
      <c r="BR3" s="28"/>
      <c r="BS3" s="28"/>
      <c r="BT3" s="28"/>
      <c r="BU3" s="28"/>
    </row>
    <row r="4" spans="1:73" ht="13.8" thickBot="1" x14ac:dyDescent="0.3">
      <c r="A4" s="29"/>
      <c r="B4" s="28"/>
      <c r="C4" s="22"/>
      <c r="D4" s="18"/>
      <c r="E4" s="30"/>
      <c r="F4" s="8"/>
      <c r="G4" s="8"/>
      <c r="H4" s="8"/>
      <c r="I4" s="8"/>
      <c r="J4" s="8"/>
      <c r="K4" s="8"/>
      <c r="L4" s="24"/>
      <c r="M4" s="8"/>
      <c r="N4" s="8"/>
      <c r="O4" s="8"/>
      <c r="P4" s="8"/>
      <c r="Q4" s="8"/>
      <c r="R4" s="8"/>
      <c r="S4" s="8"/>
      <c r="T4" s="8"/>
      <c r="U4" s="8"/>
      <c r="V4" s="30"/>
      <c r="W4" s="31"/>
      <c r="X4" s="31"/>
      <c r="Y4" s="31"/>
      <c r="Z4" s="7"/>
      <c r="AA4" s="7"/>
      <c r="AB4" s="7"/>
      <c r="AC4" s="7"/>
      <c r="AD4" s="25"/>
      <c r="AE4" s="26"/>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8"/>
      <c r="BM4" s="28"/>
      <c r="BN4" s="28"/>
      <c r="BO4" s="28"/>
      <c r="BP4" s="28"/>
      <c r="BQ4" s="28"/>
      <c r="BR4" s="28"/>
      <c r="BS4" s="28"/>
      <c r="BT4" s="28"/>
      <c r="BU4" s="28"/>
    </row>
    <row r="5" spans="1:73" x14ac:dyDescent="0.25">
      <c r="A5" s="29"/>
      <c r="B5" s="32"/>
      <c r="C5" s="555" t="s">
        <v>424</v>
      </c>
      <c r="D5" s="557"/>
      <c r="E5" s="567" t="s">
        <v>425</v>
      </c>
      <c r="F5" s="568"/>
      <c r="G5" s="555" t="s">
        <v>426</v>
      </c>
      <c r="H5" s="556"/>
      <c r="I5" s="556"/>
      <c r="J5" s="556"/>
      <c r="K5" s="557"/>
      <c r="L5" s="555" t="s">
        <v>427</v>
      </c>
      <c r="M5" s="556"/>
      <c r="N5" s="556"/>
      <c r="O5" s="556"/>
      <c r="P5" s="556"/>
      <c r="Q5" s="556"/>
      <c r="R5" s="557"/>
      <c r="S5" s="555" t="s">
        <v>428</v>
      </c>
      <c r="T5" s="557"/>
      <c r="U5" s="569" t="s">
        <v>429</v>
      </c>
      <c r="V5" s="570"/>
      <c r="W5" s="570"/>
      <c r="X5" s="571"/>
      <c r="Y5" s="555" t="s">
        <v>430</v>
      </c>
      <c r="Z5" s="556"/>
      <c r="AA5" s="556"/>
      <c r="AB5" s="557"/>
      <c r="AC5" s="33" t="s">
        <v>431</v>
      </c>
      <c r="AD5" s="10"/>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8"/>
      <c r="BL5" s="28"/>
      <c r="BM5" s="28"/>
      <c r="BN5" s="28"/>
      <c r="BO5" s="28"/>
      <c r="BP5" s="28"/>
      <c r="BQ5" s="28"/>
      <c r="BR5" s="28"/>
      <c r="BS5" s="28"/>
      <c r="BT5" s="28"/>
      <c r="BU5" s="450"/>
    </row>
    <row r="6" spans="1:73" ht="13.8" x14ac:dyDescent="0.25">
      <c r="A6" s="11"/>
      <c r="B6" s="34"/>
      <c r="C6" s="558"/>
      <c r="D6" s="559"/>
      <c r="E6" s="35"/>
      <c r="F6" s="36"/>
      <c r="G6" s="543" t="s">
        <v>432</v>
      </c>
      <c r="H6" s="560" t="s">
        <v>433</v>
      </c>
      <c r="I6" s="561"/>
      <c r="J6" s="562"/>
      <c r="K6" s="37" t="s">
        <v>434</v>
      </c>
      <c r="L6" s="543" t="s">
        <v>435</v>
      </c>
      <c r="M6" s="38" t="s">
        <v>436</v>
      </c>
      <c r="N6" s="38" t="s">
        <v>437</v>
      </c>
      <c r="O6" s="38" t="s">
        <v>438</v>
      </c>
      <c r="P6" s="38" t="s">
        <v>439</v>
      </c>
      <c r="Q6" s="39" t="s">
        <v>440</v>
      </c>
      <c r="R6" s="542" t="s">
        <v>441</v>
      </c>
      <c r="S6" s="541"/>
      <c r="T6" s="40"/>
      <c r="U6" s="563"/>
      <c r="V6" s="564"/>
      <c r="W6" s="564"/>
      <c r="X6" s="565"/>
      <c r="Y6" s="41"/>
      <c r="Z6" s="40"/>
      <c r="AA6" s="40"/>
      <c r="AB6" s="42"/>
      <c r="AC6" s="43"/>
      <c r="AD6" s="17" t="s">
        <v>442</v>
      </c>
      <c r="AE6" s="450"/>
      <c r="AF6" s="450"/>
      <c r="AG6" s="450"/>
      <c r="AH6" s="450"/>
      <c r="AI6" s="450"/>
      <c r="AJ6" s="450"/>
      <c r="AK6" s="450"/>
      <c r="AL6" s="450"/>
      <c r="AM6" s="450"/>
      <c r="AN6" s="450"/>
      <c r="AO6" s="450"/>
      <c r="AP6" s="450"/>
      <c r="AQ6" s="450"/>
      <c r="AR6" s="450"/>
      <c r="AS6" s="450"/>
      <c r="AT6" s="450"/>
      <c r="AU6" s="450"/>
      <c r="AV6" s="450"/>
      <c r="AW6" s="450"/>
      <c r="AX6" s="450"/>
      <c r="AY6" s="450"/>
      <c r="AZ6" s="450"/>
      <c r="BA6" s="450"/>
      <c r="BB6" s="450"/>
      <c r="BC6" s="450"/>
      <c r="BD6" s="450"/>
      <c r="BE6" s="450"/>
      <c r="BF6" s="450"/>
      <c r="BG6" s="450"/>
      <c r="BH6" s="450"/>
      <c r="BI6" s="450"/>
      <c r="BJ6" s="450"/>
      <c r="BK6" s="28"/>
      <c r="BL6" s="28"/>
      <c r="BM6" s="28"/>
      <c r="BN6" s="28"/>
      <c r="BO6" s="28"/>
      <c r="BP6" s="28"/>
      <c r="BQ6" s="28"/>
      <c r="BR6" s="28"/>
      <c r="BS6" s="28"/>
      <c r="BT6" s="28"/>
      <c r="BU6" s="450"/>
    </row>
    <row r="7" spans="1:73" x14ac:dyDescent="0.25">
      <c r="A7" s="46"/>
      <c r="B7" s="34"/>
      <c r="C7" s="47" t="s">
        <v>443</v>
      </c>
      <c r="D7" s="48" t="s">
        <v>444</v>
      </c>
      <c r="E7" s="49" t="s">
        <v>445</v>
      </c>
      <c r="F7" s="50" t="s">
        <v>446</v>
      </c>
      <c r="G7" s="51"/>
      <c r="H7" s="52" t="s">
        <v>447</v>
      </c>
      <c r="I7" s="53" t="s">
        <v>448</v>
      </c>
      <c r="J7" s="52" t="s">
        <v>449</v>
      </c>
      <c r="K7" s="54"/>
      <c r="L7" s="561" t="s">
        <v>450</v>
      </c>
      <c r="M7" s="561"/>
      <c r="N7" s="561"/>
      <c r="O7" s="562"/>
      <c r="P7" s="560" t="s">
        <v>451</v>
      </c>
      <c r="Q7" s="561"/>
      <c r="R7" s="566"/>
      <c r="S7" s="47" t="s">
        <v>452</v>
      </c>
      <c r="T7" s="55" t="s">
        <v>434</v>
      </c>
      <c r="U7" s="47" t="s">
        <v>453</v>
      </c>
      <c r="V7" s="560" t="s">
        <v>454</v>
      </c>
      <c r="W7" s="562"/>
      <c r="X7" s="56" t="s">
        <v>455</v>
      </c>
      <c r="Y7" s="47" t="s">
        <v>337</v>
      </c>
      <c r="Z7" s="57" t="s">
        <v>456</v>
      </c>
      <c r="AA7" s="38" t="s">
        <v>457</v>
      </c>
      <c r="AB7" s="58" t="s">
        <v>449</v>
      </c>
      <c r="AC7" s="59"/>
      <c r="AD7" s="29"/>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450"/>
    </row>
    <row r="8" spans="1:73" x14ac:dyDescent="0.25">
      <c r="A8" s="46"/>
      <c r="B8" s="34"/>
      <c r="C8" s="61"/>
      <c r="D8" s="62"/>
      <c r="E8" s="19"/>
      <c r="F8" s="63"/>
      <c r="G8" s="61"/>
      <c r="H8" s="542"/>
      <c r="I8" s="19"/>
      <c r="J8" s="19"/>
      <c r="K8" s="64"/>
      <c r="L8" s="65"/>
      <c r="M8" s="66"/>
      <c r="N8" s="66"/>
      <c r="O8" s="66"/>
      <c r="P8" s="66"/>
      <c r="Q8" s="66"/>
      <c r="R8" s="66"/>
      <c r="S8" s="61"/>
      <c r="T8" s="63"/>
      <c r="U8" s="61"/>
      <c r="V8" s="38" t="s">
        <v>458</v>
      </c>
      <c r="W8" s="38" t="s">
        <v>459</v>
      </c>
      <c r="X8" s="56"/>
      <c r="Y8" s="61"/>
      <c r="Z8" s="63"/>
      <c r="AA8" s="63"/>
      <c r="AB8" s="50"/>
      <c r="AC8" s="43"/>
      <c r="AD8" s="29"/>
      <c r="AE8" s="44">
        <v>1986</v>
      </c>
      <c r="AF8" s="44">
        <v>1987</v>
      </c>
      <c r="AG8" s="44">
        <v>1988</v>
      </c>
      <c r="AH8" s="44">
        <v>1989</v>
      </c>
      <c r="AI8" s="44">
        <v>1990</v>
      </c>
      <c r="AJ8" s="44">
        <v>1991</v>
      </c>
      <c r="AK8" s="44">
        <v>1992</v>
      </c>
      <c r="AL8" s="44">
        <v>1993</v>
      </c>
      <c r="AM8" s="44">
        <v>1994</v>
      </c>
      <c r="AN8" s="44">
        <v>1995</v>
      </c>
      <c r="AO8" s="44">
        <v>1996</v>
      </c>
      <c r="AP8" s="44">
        <v>1997</v>
      </c>
      <c r="AQ8" s="44">
        <v>1998</v>
      </c>
      <c r="AR8" s="44">
        <v>1999</v>
      </c>
      <c r="AS8" s="44">
        <v>2000</v>
      </c>
      <c r="AT8" s="44">
        <v>2001</v>
      </c>
      <c r="AU8" s="44">
        <v>2002</v>
      </c>
      <c r="AV8" s="45">
        <v>2003</v>
      </c>
      <c r="AW8" s="45">
        <v>2004</v>
      </c>
      <c r="AX8" s="44">
        <v>2005</v>
      </c>
      <c r="AY8" s="44">
        <v>2006</v>
      </c>
      <c r="AZ8" s="44">
        <v>2007</v>
      </c>
      <c r="BA8" s="44">
        <v>2008</v>
      </c>
      <c r="BB8" s="44">
        <v>2009</v>
      </c>
      <c r="BC8" s="44">
        <v>2010</v>
      </c>
      <c r="BD8" s="44">
        <v>2011</v>
      </c>
      <c r="BE8" s="44">
        <v>2012</v>
      </c>
      <c r="BF8" s="44">
        <v>2013</v>
      </c>
      <c r="BG8" s="44">
        <v>2014</v>
      </c>
      <c r="BH8" s="44">
        <v>2015</v>
      </c>
      <c r="BI8" s="44">
        <v>2016</v>
      </c>
      <c r="BJ8" s="44">
        <v>2017</v>
      </c>
      <c r="BK8" s="60"/>
      <c r="BL8" s="60"/>
      <c r="BM8" s="60"/>
      <c r="BN8" s="60"/>
      <c r="BO8" s="60"/>
      <c r="BP8" s="60"/>
      <c r="BQ8" s="60"/>
      <c r="BR8" s="60"/>
      <c r="BS8" s="60"/>
      <c r="BT8" s="60"/>
      <c r="BU8" s="450"/>
    </row>
    <row r="9" spans="1:73" x14ac:dyDescent="0.25">
      <c r="A9" s="46" t="s">
        <v>460</v>
      </c>
      <c r="B9" s="34" t="s">
        <v>461</v>
      </c>
      <c r="C9" s="145"/>
      <c r="D9" s="146"/>
      <c r="E9" s="147"/>
      <c r="F9" s="68"/>
      <c r="G9" s="145"/>
      <c r="H9" s="147"/>
      <c r="I9" s="147"/>
      <c r="J9" s="147"/>
      <c r="K9" s="69"/>
      <c r="L9" s="147"/>
      <c r="M9" s="68"/>
      <c r="N9" s="68"/>
      <c r="O9" s="68"/>
      <c r="P9" s="68"/>
      <c r="Q9" s="68"/>
      <c r="R9" s="68"/>
      <c r="S9" s="67"/>
      <c r="T9" s="68"/>
      <c r="U9" s="148"/>
      <c r="V9" s="132"/>
      <c r="W9" s="8"/>
      <c r="X9" s="56"/>
      <c r="Y9" s="67"/>
      <c r="Z9" s="68"/>
      <c r="AA9" s="68"/>
      <c r="AB9" s="69"/>
      <c r="AC9" s="43" t="s">
        <v>462</v>
      </c>
      <c r="AD9" s="25" t="s">
        <v>463</v>
      </c>
      <c r="AE9" s="70">
        <v>212794.821174168</v>
      </c>
      <c r="AF9" s="70">
        <v>207728.76541607999</v>
      </c>
      <c r="AG9" s="70">
        <v>213615.47127639299</v>
      </c>
      <c r="AH9" s="70">
        <v>231547.98482401</v>
      </c>
      <c r="AI9" s="70">
        <v>231568.402879025</v>
      </c>
      <c r="AJ9" s="70">
        <v>235124.215389919</v>
      </c>
      <c r="AK9" s="70">
        <v>227400.884048226</v>
      </c>
      <c r="AL9" s="70">
        <v>213236.4651</v>
      </c>
      <c r="AM9" s="70">
        <v>216311.2934</v>
      </c>
      <c r="AN9" s="70">
        <v>232301.5759</v>
      </c>
      <c r="AO9" s="70">
        <v>242921.07320000001</v>
      </c>
      <c r="AP9" s="70">
        <v>242467.66750000001</v>
      </c>
      <c r="AQ9" s="70">
        <v>237057.81539999999</v>
      </c>
      <c r="AR9" s="70">
        <v>234926.50039999999</v>
      </c>
      <c r="AS9" s="70">
        <v>241702.88</v>
      </c>
      <c r="AT9" s="70">
        <v>249965.84</v>
      </c>
      <c r="AU9" s="70">
        <v>242637.92</v>
      </c>
      <c r="AV9" s="70">
        <v>243282.55</v>
      </c>
      <c r="AW9" s="70">
        <v>278450.61</v>
      </c>
      <c r="AX9" s="70">
        <v>271481.09999999998</v>
      </c>
      <c r="AY9" s="70">
        <v>279198.63</v>
      </c>
      <c r="AZ9" s="70">
        <v>326342.90999999997</v>
      </c>
      <c r="BA9" s="70">
        <v>344323.13</v>
      </c>
      <c r="BB9" s="70">
        <v>302616.15999999997</v>
      </c>
      <c r="BC9" s="70">
        <v>326266.76</v>
      </c>
      <c r="BD9" s="70">
        <v>364889.4</v>
      </c>
      <c r="BE9" s="70">
        <v>376797.42</v>
      </c>
      <c r="BF9" s="70">
        <v>386942.75</v>
      </c>
      <c r="BG9" s="70">
        <v>386942.75</v>
      </c>
      <c r="BH9" s="70">
        <v>375978.87</v>
      </c>
      <c r="BI9" s="70">
        <v>365518.66</v>
      </c>
      <c r="BJ9" s="70">
        <v>385314.01</v>
      </c>
      <c r="BK9" s="70"/>
      <c r="BL9" s="70"/>
      <c r="BM9" s="70"/>
      <c r="BN9" s="70"/>
      <c r="BO9" s="70"/>
      <c r="BP9" s="70"/>
      <c r="BQ9" s="70"/>
      <c r="BR9" s="70"/>
      <c r="BS9" s="70"/>
      <c r="BT9" s="70"/>
      <c r="BU9" s="450"/>
    </row>
    <row r="10" spans="1:73" x14ac:dyDescent="0.25">
      <c r="A10" s="141" t="s">
        <v>464</v>
      </c>
      <c r="B10" s="28" t="s">
        <v>465</v>
      </c>
      <c r="C10" s="126"/>
      <c r="D10" s="144"/>
      <c r="E10" s="104"/>
      <c r="F10" s="128"/>
      <c r="G10" s="126"/>
      <c r="H10" s="104"/>
      <c r="I10" s="104"/>
      <c r="J10" s="104"/>
      <c r="K10" s="127"/>
      <c r="L10" s="104"/>
      <c r="M10" s="128"/>
      <c r="N10" s="128"/>
      <c r="O10" s="128"/>
      <c r="P10" s="128"/>
      <c r="Q10" s="128"/>
      <c r="R10" s="128"/>
      <c r="S10" s="131"/>
      <c r="T10" s="128"/>
      <c r="U10" s="61"/>
      <c r="V10" s="132"/>
      <c r="W10" s="139"/>
      <c r="X10" s="133"/>
      <c r="Y10" s="71"/>
      <c r="Z10" s="72"/>
      <c r="AA10" s="73"/>
      <c r="AB10" s="74"/>
      <c r="AC10" s="75" t="s">
        <v>466</v>
      </c>
      <c r="AD10" s="29" t="s">
        <v>467</v>
      </c>
      <c r="AE10" s="60">
        <v>75.204261805335406</v>
      </c>
      <c r="AF10" s="60">
        <v>74.969638862087393</v>
      </c>
      <c r="AG10" s="60">
        <v>74.683743120156507</v>
      </c>
      <c r="AH10" s="60">
        <v>74.965586688999394</v>
      </c>
      <c r="AI10" s="60">
        <v>74.392999298309803</v>
      </c>
      <c r="AJ10" s="60">
        <v>72.864991211058694</v>
      </c>
      <c r="AK10" s="60">
        <v>73.832644234297803</v>
      </c>
      <c r="AL10" s="60">
        <v>73.899206932595106</v>
      </c>
      <c r="AM10" s="60">
        <v>74.455590953440307</v>
      </c>
      <c r="AN10" s="60">
        <v>73.919287992225804</v>
      </c>
      <c r="AO10" s="60">
        <v>73.778003299221396</v>
      </c>
      <c r="AP10" s="60">
        <v>73.298060781650406</v>
      </c>
      <c r="AQ10" s="60">
        <v>72.959628564939507</v>
      </c>
      <c r="AR10" s="60">
        <v>72.267858121977994</v>
      </c>
      <c r="AS10" s="60">
        <v>73.583620517885393</v>
      </c>
      <c r="AT10" s="60">
        <v>73.647467189916796</v>
      </c>
      <c r="AU10" s="60">
        <v>72.777474353555306</v>
      </c>
      <c r="AV10" s="60">
        <v>72.131239992346394</v>
      </c>
      <c r="AW10" s="60">
        <v>74.096799428810698</v>
      </c>
      <c r="AX10" s="60">
        <v>73.717676847485905</v>
      </c>
      <c r="AY10" s="60">
        <v>73.758044586393595</v>
      </c>
      <c r="AZ10" s="60">
        <v>74.484602714365707</v>
      </c>
      <c r="BA10" s="60">
        <v>74.580760810346902</v>
      </c>
      <c r="BB10" s="60">
        <v>73.184819343421694</v>
      </c>
      <c r="BC10" s="60">
        <v>74.8735543884397</v>
      </c>
      <c r="BD10" s="60">
        <v>75.079484358822199</v>
      </c>
      <c r="BE10" s="60">
        <v>75.678214569515902</v>
      </c>
      <c r="BF10" s="60">
        <v>75.530832403501606</v>
      </c>
      <c r="BG10" s="60">
        <v>74.571897263871804</v>
      </c>
      <c r="BH10" s="60">
        <v>74.018380341427203</v>
      </c>
      <c r="BI10" s="60">
        <v>73.153994381572701</v>
      </c>
      <c r="BJ10" s="60">
        <v>73.512664189400894</v>
      </c>
      <c r="BK10" s="60"/>
      <c r="BL10" s="60"/>
      <c r="BM10" s="60"/>
      <c r="BN10" s="60"/>
      <c r="BO10" s="60"/>
      <c r="BP10" s="60"/>
      <c r="BQ10" s="60"/>
      <c r="BR10" s="60"/>
      <c r="BS10" s="60"/>
      <c r="BT10" s="60"/>
      <c r="BU10" s="450"/>
    </row>
    <row r="11" spans="1:73" x14ac:dyDescent="0.25">
      <c r="A11" s="46" t="s">
        <v>468</v>
      </c>
      <c r="B11" s="34" t="s">
        <v>469</v>
      </c>
      <c r="C11" s="126"/>
      <c r="D11" s="144"/>
      <c r="E11" s="104"/>
      <c r="F11" s="128"/>
      <c r="G11" s="126"/>
      <c r="H11" s="104"/>
      <c r="I11" s="104"/>
      <c r="J11" s="104"/>
      <c r="K11" s="127"/>
      <c r="L11" s="104"/>
      <c r="M11" s="128"/>
      <c r="N11" s="128"/>
      <c r="O11" s="128"/>
      <c r="P11" s="128"/>
      <c r="Q11" s="128"/>
      <c r="R11" s="128"/>
      <c r="S11" s="131"/>
      <c r="T11" s="128"/>
      <c r="U11" s="61"/>
      <c r="V11" s="132"/>
      <c r="W11" s="139"/>
      <c r="X11" s="133"/>
      <c r="Y11" s="71"/>
      <c r="Z11" s="72"/>
      <c r="AA11" s="73"/>
      <c r="AB11" s="74"/>
      <c r="AC11" s="76" t="s">
        <v>470</v>
      </c>
      <c r="AD11" s="25" t="s">
        <v>463</v>
      </c>
      <c r="AE11" s="70">
        <v>188220.19849944601</v>
      </c>
      <c r="AF11" s="70">
        <v>185752.147231971</v>
      </c>
      <c r="AG11" s="70">
        <v>190704.25107115501</v>
      </c>
      <c r="AH11" s="70">
        <v>206214.21238794099</v>
      </c>
      <c r="AI11" s="70">
        <v>201983.284339487</v>
      </c>
      <c r="AJ11" s="70">
        <v>210135.01931945799</v>
      </c>
      <c r="AK11" s="70">
        <v>206155.218903092</v>
      </c>
      <c r="AL11" s="70">
        <v>193665.74442715099</v>
      </c>
      <c r="AM11" s="70">
        <v>205220.833305457</v>
      </c>
      <c r="AN11" s="70">
        <v>229258.671650148</v>
      </c>
      <c r="AO11" s="70">
        <v>229606.71921075499</v>
      </c>
      <c r="AP11" s="70">
        <v>231659.93303300199</v>
      </c>
      <c r="AQ11" s="70">
        <v>226310.641912672</v>
      </c>
      <c r="AR11" s="70">
        <v>232093.50580768299</v>
      </c>
      <c r="AS11" s="70">
        <v>231849.19342411499</v>
      </c>
      <c r="AT11" s="70">
        <v>242043.89689276001</v>
      </c>
      <c r="AU11" s="70">
        <v>244393.703347039</v>
      </c>
      <c r="AV11" s="70">
        <v>242469.023457887</v>
      </c>
      <c r="AW11" s="70">
        <v>269277.92604258802</v>
      </c>
      <c r="AX11" s="70">
        <v>262906.80556528701</v>
      </c>
      <c r="AY11" s="70">
        <v>278180.17534920701</v>
      </c>
      <c r="AZ11" s="70">
        <v>322912.81327214401</v>
      </c>
      <c r="BA11" s="70">
        <v>334237.55464387801</v>
      </c>
      <c r="BB11" s="70">
        <v>294875.12075596</v>
      </c>
      <c r="BC11" s="70">
        <v>312497.72846990603</v>
      </c>
      <c r="BD11" s="70">
        <v>355058.34023003298</v>
      </c>
      <c r="BE11" s="70">
        <v>370424.20899533498</v>
      </c>
      <c r="BF11" s="70">
        <v>373223.17049411498</v>
      </c>
      <c r="BG11" s="70">
        <v>403793.96763387998</v>
      </c>
      <c r="BH11" s="70">
        <v>390329.408958596</v>
      </c>
      <c r="BI11" s="70">
        <v>387751.83773033402</v>
      </c>
      <c r="BJ11" s="70">
        <v>409983.427369921</v>
      </c>
      <c r="BK11" s="70"/>
      <c r="BL11" s="70"/>
      <c r="BM11" s="70"/>
      <c r="BN11" s="70"/>
      <c r="BO11" s="70"/>
      <c r="BP11" s="70"/>
      <c r="BQ11" s="70"/>
      <c r="BR11" s="70"/>
      <c r="BS11" s="70"/>
      <c r="BT11" s="70"/>
      <c r="BU11" s="450"/>
    </row>
    <row r="12" spans="1:73" x14ac:dyDescent="0.25">
      <c r="A12" s="141" t="s">
        <v>471</v>
      </c>
      <c r="B12" s="28" t="s">
        <v>472</v>
      </c>
      <c r="C12" s="126"/>
      <c r="D12" s="144"/>
      <c r="E12" s="104"/>
      <c r="F12" s="128"/>
      <c r="G12" s="126"/>
      <c r="H12" s="104"/>
      <c r="I12" s="104"/>
      <c r="J12" s="104"/>
      <c r="K12" s="127"/>
      <c r="L12" s="104"/>
      <c r="M12" s="128"/>
      <c r="N12" s="128"/>
      <c r="O12" s="128"/>
      <c r="P12" s="128"/>
      <c r="Q12" s="128"/>
      <c r="R12" s="128"/>
      <c r="S12" s="131"/>
      <c r="T12" s="128"/>
      <c r="U12" s="61"/>
      <c r="V12" s="132"/>
      <c r="W12" s="139"/>
      <c r="X12" s="133"/>
      <c r="Y12" s="71"/>
      <c r="Z12" s="72"/>
      <c r="AA12" s="73"/>
      <c r="AB12" s="74"/>
      <c r="AC12" s="75" t="s">
        <v>473</v>
      </c>
      <c r="AD12" s="29" t="s">
        <v>463</v>
      </c>
      <c r="AE12" s="60">
        <v>141549.61085004499</v>
      </c>
      <c r="AF12" s="60">
        <v>139257.71395838101</v>
      </c>
      <c r="AG12" s="60">
        <v>142425.07298920001</v>
      </c>
      <c r="AH12" s="60">
        <v>154589.69415271899</v>
      </c>
      <c r="AI12" s="60">
        <v>150261.423301378</v>
      </c>
      <c r="AJ12" s="60">
        <v>153114.86335847899</v>
      </c>
      <c r="AK12" s="60">
        <v>152209.84934315801</v>
      </c>
      <c r="AL12" s="60">
        <v>143117.449231771</v>
      </c>
      <c r="AM12" s="60">
        <v>152798.38419715301</v>
      </c>
      <c r="AN12" s="60">
        <v>169466.37774422401</v>
      </c>
      <c r="AO12" s="60">
        <v>169399.252874545</v>
      </c>
      <c r="AP12" s="60">
        <v>169802.238521261</v>
      </c>
      <c r="AQ12" s="60">
        <v>165115.40374241601</v>
      </c>
      <c r="AR12" s="60">
        <v>167729.005487421</v>
      </c>
      <c r="AS12" s="60">
        <v>170603.030662979</v>
      </c>
      <c r="AT12" s="60">
        <v>178259.19954929201</v>
      </c>
      <c r="AU12" s="60">
        <v>177863.56477509599</v>
      </c>
      <c r="AV12" s="60">
        <v>174895.91321750701</v>
      </c>
      <c r="AW12" s="60">
        <v>199526.32476583801</v>
      </c>
      <c r="AX12" s="60">
        <v>193808.78933666699</v>
      </c>
      <c r="AY12" s="60">
        <v>205180.257764576</v>
      </c>
      <c r="AZ12" s="60">
        <v>240520.326079538</v>
      </c>
      <c r="BA12" s="60">
        <v>249276.91116730301</v>
      </c>
      <c r="BB12" s="60">
        <v>215803.82441394599</v>
      </c>
      <c r="BC12" s="60">
        <v>233978.15668855401</v>
      </c>
      <c r="BD12" s="60">
        <v>266575.97101770103</v>
      </c>
      <c r="BE12" s="60">
        <v>280330.42770092201</v>
      </c>
      <c r="BF12" s="60">
        <v>281898.56739694503</v>
      </c>
      <c r="BG12" s="60">
        <v>301116.82270164898</v>
      </c>
      <c r="BH12" s="60">
        <v>288915.506507418</v>
      </c>
      <c r="BI12" s="60">
        <v>283655.95758769399</v>
      </c>
      <c r="BJ12" s="60">
        <v>301389.740194646</v>
      </c>
      <c r="BK12" s="60"/>
      <c r="BL12" s="60"/>
      <c r="BM12" s="60"/>
      <c r="BN12" s="60"/>
      <c r="BO12" s="60"/>
      <c r="BP12" s="60"/>
      <c r="BQ12" s="60"/>
      <c r="BR12" s="60"/>
      <c r="BS12" s="60"/>
      <c r="BT12" s="60"/>
      <c r="BU12" s="450"/>
    </row>
    <row r="13" spans="1:73" x14ac:dyDescent="0.25">
      <c r="A13" s="46" t="s">
        <v>243</v>
      </c>
      <c r="B13" s="34" t="s">
        <v>474</v>
      </c>
      <c r="C13" s="126"/>
      <c r="D13" s="144"/>
      <c r="E13" s="104"/>
      <c r="F13" s="128"/>
      <c r="G13" s="126"/>
      <c r="H13" s="104"/>
      <c r="I13" s="104"/>
      <c r="J13" s="104"/>
      <c r="K13" s="127"/>
      <c r="L13" s="104"/>
      <c r="M13" s="128"/>
      <c r="N13" s="128"/>
      <c r="O13" s="128"/>
      <c r="P13" s="128"/>
      <c r="Q13" s="128"/>
      <c r="R13" s="128"/>
      <c r="S13" s="131"/>
      <c r="T13" s="128"/>
      <c r="U13" s="61"/>
      <c r="V13" s="132"/>
      <c r="W13" s="139"/>
      <c r="X13" s="133"/>
      <c r="Y13" s="71"/>
      <c r="Z13" s="72"/>
      <c r="AA13" s="73"/>
      <c r="AB13" s="74"/>
      <c r="AC13" s="77" t="s">
        <v>475</v>
      </c>
      <c r="AD13" s="25" t="s">
        <v>463</v>
      </c>
      <c r="AE13" s="70">
        <v>86702.059369940602</v>
      </c>
      <c r="AF13" s="70">
        <v>92001.556521880295</v>
      </c>
      <c r="AG13" s="70">
        <v>85483.845726642103</v>
      </c>
      <c r="AH13" s="70">
        <v>72615.512159364196</v>
      </c>
      <c r="AI13" s="70">
        <v>83046.415339692103</v>
      </c>
      <c r="AJ13" s="70">
        <v>98213.517726428996</v>
      </c>
      <c r="AK13" s="70">
        <v>86561.282311684205</v>
      </c>
      <c r="AL13" s="70">
        <v>88757.558067385296</v>
      </c>
      <c r="AM13" s="70">
        <v>89426.499176658195</v>
      </c>
      <c r="AN13" s="70">
        <v>95049.384373973502</v>
      </c>
      <c r="AO13" s="70">
        <v>96611.613795821395</v>
      </c>
      <c r="AP13" s="70">
        <v>91739.054015144604</v>
      </c>
      <c r="AQ13" s="70">
        <v>97888.077009653105</v>
      </c>
      <c r="AR13" s="70">
        <v>105657.246345544</v>
      </c>
      <c r="AS13" s="70">
        <v>95298.412425534101</v>
      </c>
      <c r="AT13" s="70">
        <v>91676.911574249403</v>
      </c>
      <c r="AU13" s="70">
        <v>100012.30111829301</v>
      </c>
      <c r="AV13" s="70">
        <v>100197.115966068</v>
      </c>
      <c r="AW13" s="70">
        <v>111780.378587292</v>
      </c>
      <c r="AX13" s="70">
        <v>102574.736730102</v>
      </c>
      <c r="AY13" s="70">
        <v>100988.951610281</v>
      </c>
      <c r="AZ13" s="70">
        <v>90280.591235381697</v>
      </c>
      <c r="BA13" s="70">
        <v>94163.693164251497</v>
      </c>
      <c r="BB13" s="70">
        <v>87469.636136303307</v>
      </c>
      <c r="BC13" s="70">
        <v>79062.186636216997</v>
      </c>
      <c r="BD13" s="70">
        <v>79438.684619527005</v>
      </c>
      <c r="BE13" s="70">
        <v>86992.634810182702</v>
      </c>
      <c r="BF13" s="70">
        <v>92497.656214013201</v>
      </c>
      <c r="BG13" s="70">
        <v>80009.641165229099</v>
      </c>
      <c r="BH13" s="70">
        <v>84530.357393292303</v>
      </c>
      <c r="BI13" s="70">
        <v>90416.671369861302</v>
      </c>
      <c r="BJ13" s="70">
        <v>82633.747481565399</v>
      </c>
      <c r="BK13" s="70"/>
      <c r="BL13" s="70"/>
      <c r="BM13" s="70"/>
      <c r="BN13" s="70"/>
      <c r="BO13" s="70"/>
      <c r="BP13" s="70"/>
      <c r="BQ13" s="70"/>
      <c r="BR13" s="70"/>
      <c r="BS13" s="70"/>
      <c r="BT13" s="70"/>
      <c r="BU13" s="450"/>
    </row>
    <row r="14" spans="1:73" ht="13.8" x14ac:dyDescent="0.3">
      <c r="A14" s="46" t="s">
        <v>476</v>
      </c>
      <c r="B14" s="12" t="s">
        <v>477</v>
      </c>
      <c r="C14" s="126"/>
      <c r="D14" s="127"/>
      <c r="E14" s="104"/>
      <c r="F14" s="128"/>
      <c r="G14" s="126"/>
      <c r="H14" s="104"/>
      <c r="I14" s="104"/>
      <c r="J14" s="104"/>
      <c r="K14" s="127"/>
      <c r="L14" s="104"/>
      <c r="M14" s="128"/>
      <c r="N14" s="128"/>
      <c r="O14" s="128"/>
      <c r="P14" s="128"/>
      <c r="Q14" s="128"/>
      <c r="R14" s="128"/>
      <c r="S14" s="131"/>
      <c r="T14" s="128"/>
      <c r="U14" s="61"/>
      <c r="V14" s="132"/>
      <c r="W14" s="139"/>
      <c r="X14" s="133"/>
      <c r="Y14" s="71"/>
      <c r="Z14" s="72"/>
      <c r="AA14" s="73"/>
      <c r="AB14" s="74"/>
      <c r="AC14" s="77" t="s">
        <v>478</v>
      </c>
      <c r="AD14" s="25" t="s">
        <v>463</v>
      </c>
      <c r="AE14" s="70">
        <v>79480.427351940598</v>
      </c>
      <c r="AF14" s="70">
        <v>83639.068460880299</v>
      </c>
      <c r="AG14" s="70">
        <v>76441.216085642096</v>
      </c>
      <c r="AH14" s="70">
        <v>62868.315022364201</v>
      </c>
      <c r="AI14" s="70">
        <v>69572.140019692102</v>
      </c>
      <c r="AJ14" s="70">
        <v>82879.713694428996</v>
      </c>
      <c r="AK14" s="70">
        <v>66615.181809684203</v>
      </c>
      <c r="AL14" s="70">
        <v>62760.799980735297</v>
      </c>
      <c r="AM14" s="70">
        <v>56936.627176628201</v>
      </c>
      <c r="AN14" s="70">
        <v>59006.3498932734</v>
      </c>
      <c r="AO14" s="70">
        <v>59686.610889250398</v>
      </c>
      <c r="AP14" s="70">
        <v>54334.372002137898</v>
      </c>
      <c r="AQ14" s="70">
        <v>62209.264147660702</v>
      </c>
      <c r="AR14" s="70">
        <v>70173.800101333298</v>
      </c>
      <c r="AS14" s="70">
        <v>54583.223683115997</v>
      </c>
      <c r="AT14" s="70">
        <v>46612.888386550898</v>
      </c>
      <c r="AU14" s="70">
        <v>54799.543417654597</v>
      </c>
      <c r="AV14" s="70">
        <v>53975.291092742998</v>
      </c>
      <c r="AW14" s="70">
        <v>60171.183841551901</v>
      </c>
      <c r="AX14" s="70">
        <v>49833.063186293301</v>
      </c>
      <c r="AY14" s="70">
        <v>38802.954777201601</v>
      </c>
      <c r="AZ14" s="70">
        <v>28629.9236055451</v>
      </c>
      <c r="BA14" s="70">
        <v>28059.1372805715</v>
      </c>
      <c r="BB14" s="70">
        <v>22483.2483159648</v>
      </c>
      <c r="BC14" s="70">
        <v>12789.070113305699</v>
      </c>
      <c r="BD14" s="70">
        <v>11072.532871657701</v>
      </c>
      <c r="BE14" s="70">
        <v>17259.310824490301</v>
      </c>
      <c r="BF14" s="70">
        <v>22971.225310359201</v>
      </c>
      <c r="BG14" s="70">
        <v>16087.1665600613</v>
      </c>
      <c r="BH14" s="70">
        <v>16035.9591079725</v>
      </c>
      <c r="BI14" s="70">
        <v>20666.843608859399</v>
      </c>
      <c r="BJ14" s="70">
        <v>17287.599537125199</v>
      </c>
      <c r="BK14" s="70"/>
      <c r="BL14" s="70"/>
      <c r="BM14" s="70"/>
      <c r="BN14" s="70"/>
      <c r="BO14" s="70"/>
      <c r="BP14" s="70"/>
      <c r="BQ14" s="70"/>
      <c r="BR14" s="70"/>
      <c r="BS14" s="70"/>
      <c r="BT14" s="70"/>
      <c r="BU14" s="450"/>
    </row>
    <row r="15" spans="1:73" x14ac:dyDescent="0.25">
      <c r="A15" s="140" t="s">
        <v>213</v>
      </c>
      <c r="B15" s="14" t="s">
        <v>479</v>
      </c>
      <c r="C15" s="126"/>
      <c r="D15" s="127"/>
      <c r="E15" s="104"/>
      <c r="F15" s="128"/>
      <c r="G15" s="126"/>
      <c r="H15" s="104"/>
      <c r="I15" s="104"/>
      <c r="J15" s="104"/>
      <c r="K15" s="127"/>
      <c r="L15" s="104"/>
      <c r="M15" s="128"/>
      <c r="N15" s="128"/>
      <c r="O15" s="128"/>
      <c r="P15" s="128"/>
      <c r="Q15" s="128"/>
      <c r="R15" s="128"/>
      <c r="S15" s="131"/>
      <c r="T15" s="128"/>
      <c r="U15" s="61"/>
      <c r="V15" s="132"/>
      <c r="W15" s="139"/>
      <c r="X15" s="133"/>
      <c r="Y15" s="71"/>
      <c r="Z15" s="72"/>
      <c r="AA15" s="73"/>
      <c r="AB15" s="74"/>
      <c r="AC15" s="75" t="s">
        <v>480</v>
      </c>
      <c r="AD15" s="29" t="s">
        <v>463</v>
      </c>
      <c r="AE15" s="60">
        <v>75044.321835251103</v>
      </c>
      <c r="AF15" s="60">
        <v>78505.775052589393</v>
      </c>
      <c r="AG15" s="60">
        <v>70821.699647173999</v>
      </c>
      <c r="AH15" s="60">
        <v>56523.430758693103</v>
      </c>
      <c r="AI15" s="60">
        <v>62362.6666493226</v>
      </c>
      <c r="AJ15" s="60">
        <v>77086.274165026698</v>
      </c>
      <c r="AK15" s="60">
        <v>62846.6373613178</v>
      </c>
      <c r="AL15" s="60">
        <v>60416.829954117697</v>
      </c>
      <c r="AM15" s="60">
        <v>55088.329678018497</v>
      </c>
      <c r="AN15" s="60">
        <v>55644.8437440337</v>
      </c>
      <c r="AO15" s="60">
        <v>56012.334371734702</v>
      </c>
      <c r="AP15" s="60">
        <v>50823.372273522</v>
      </c>
      <c r="AQ15" s="60">
        <v>58620.980734470897</v>
      </c>
      <c r="AR15" s="60">
        <v>66271.051954887094</v>
      </c>
      <c r="AS15" s="60">
        <v>49883.605917799898</v>
      </c>
      <c r="AT15" s="60">
        <v>42522.126097868299</v>
      </c>
      <c r="AU15" s="60">
        <v>50772.002373757299</v>
      </c>
      <c r="AV15" s="60">
        <v>50121.417774813301</v>
      </c>
      <c r="AW15" s="60">
        <v>54591.218803223601</v>
      </c>
      <c r="AX15" s="60">
        <v>44657.513936855699</v>
      </c>
      <c r="AY15" s="60">
        <v>37322.199064515102</v>
      </c>
      <c r="AZ15" s="60">
        <v>27797.607118108801</v>
      </c>
      <c r="BA15" s="60">
        <v>27174.934695071101</v>
      </c>
      <c r="BB15" s="60">
        <v>21393.104957361</v>
      </c>
      <c r="BC15" s="60">
        <v>12116.0337679358</v>
      </c>
      <c r="BD15" s="60">
        <v>10377.591312593901</v>
      </c>
      <c r="BE15" s="60">
        <v>16649.041251180101</v>
      </c>
      <c r="BF15" s="60">
        <v>22300.024102746502</v>
      </c>
      <c r="BG15" s="60">
        <v>15436.0456302696</v>
      </c>
      <c r="BH15" s="60">
        <v>15545.446923511099</v>
      </c>
      <c r="BI15" s="60">
        <v>20151.3751408594</v>
      </c>
      <c r="BJ15" s="60">
        <v>16835.883341125202</v>
      </c>
      <c r="BK15" s="60"/>
      <c r="BL15" s="60"/>
      <c r="BM15" s="60"/>
      <c r="BN15" s="60"/>
      <c r="BO15" s="60"/>
      <c r="BP15" s="60"/>
      <c r="BQ15" s="60"/>
      <c r="BR15" s="60"/>
      <c r="BS15" s="60"/>
      <c r="BT15" s="60"/>
      <c r="BU15" s="450"/>
    </row>
    <row r="16" spans="1:73" x14ac:dyDescent="0.25">
      <c r="A16" s="143" t="s">
        <v>481</v>
      </c>
      <c r="B16" s="143" t="s">
        <v>319</v>
      </c>
      <c r="C16" s="126"/>
      <c r="D16" s="127" t="s">
        <v>482</v>
      </c>
      <c r="E16" s="104"/>
      <c r="F16" s="128" t="s">
        <v>482</v>
      </c>
      <c r="G16" s="126"/>
      <c r="H16" s="104"/>
      <c r="I16" s="104"/>
      <c r="J16" s="104"/>
      <c r="K16" s="127"/>
      <c r="L16" s="104"/>
      <c r="M16" s="128"/>
      <c r="N16" s="128"/>
      <c r="O16" s="128"/>
      <c r="P16" s="128" t="s">
        <v>482</v>
      </c>
      <c r="Q16" s="128"/>
      <c r="R16" s="128"/>
      <c r="S16" s="131"/>
      <c r="T16" s="128"/>
      <c r="U16" s="61" t="s">
        <v>483</v>
      </c>
      <c r="V16" s="132"/>
      <c r="W16" s="139"/>
      <c r="X16" s="133"/>
      <c r="Y16" s="71"/>
      <c r="Z16" s="72"/>
      <c r="AA16" s="73"/>
      <c r="AB16" s="74"/>
      <c r="AC16" s="78" t="s">
        <v>484</v>
      </c>
      <c r="AD16" s="29" t="s">
        <v>463</v>
      </c>
      <c r="AE16" s="60">
        <v>6425.5311199999996</v>
      </c>
      <c r="AF16" s="60">
        <v>6503.87129</v>
      </c>
      <c r="AG16" s="60">
        <v>5199.6546399999997</v>
      </c>
      <c r="AH16" s="60">
        <v>2413.7265400000001</v>
      </c>
      <c r="AI16" s="60">
        <v>3774.9712500000001</v>
      </c>
      <c r="AJ16" s="60">
        <v>7460.0236374172</v>
      </c>
      <c r="AK16" s="60">
        <v>4871.85337706686</v>
      </c>
      <c r="AL16" s="60">
        <v>4068.2550089537699</v>
      </c>
      <c r="AM16" s="60">
        <v>3298.3208690926799</v>
      </c>
      <c r="AN16" s="60">
        <v>1588.78090219451</v>
      </c>
      <c r="AO16" s="60">
        <v>0</v>
      </c>
      <c r="AP16" s="60">
        <v>0</v>
      </c>
      <c r="AQ16" s="60">
        <v>2242.8783255048502</v>
      </c>
      <c r="AR16" s="60">
        <v>2712.0635434556002</v>
      </c>
      <c r="AS16" s="60">
        <v>580.95443142974398</v>
      </c>
      <c r="AT16" s="60">
        <v>0</v>
      </c>
      <c r="AU16" s="60">
        <v>0</v>
      </c>
      <c r="AV16" s="60">
        <v>65.304481972850596</v>
      </c>
      <c r="AW16" s="60">
        <v>0</v>
      </c>
      <c r="AX16" s="60">
        <v>0</v>
      </c>
      <c r="AY16" s="60">
        <v>0</v>
      </c>
      <c r="AZ16" s="60">
        <v>0</v>
      </c>
      <c r="BA16" s="60">
        <v>0</v>
      </c>
      <c r="BB16" s="60">
        <v>0</v>
      </c>
      <c r="BC16" s="60">
        <v>0</v>
      </c>
      <c r="BD16" s="60">
        <v>0</v>
      </c>
      <c r="BE16" s="60">
        <v>0</v>
      </c>
      <c r="BF16" s="60">
        <v>1156.38182491306</v>
      </c>
      <c r="BG16" s="60">
        <v>530.93053427709799</v>
      </c>
      <c r="BH16" s="60">
        <v>0</v>
      </c>
      <c r="BI16" s="60">
        <v>2333.2785180404499</v>
      </c>
      <c r="BJ16" s="60">
        <v>1499.00633202318</v>
      </c>
      <c r="BK16" s="60"/>
      <c r="BL16" s="60"/>
      <c r="BM16" s="60"/>
      <c r="BN16" s="60"/>
      <c r="BO16" s="60"/>
      <c r="BP16" s="60"/>
      <c r="BQ16" s="60"/>
      <c r="BR16" s="60"/>
      <c r="BS16" s="60"/>
      <c r="BT16" s="60"/>
      <c r="BU16" s="450"/>
    </row>
    <row r="17" spans="1:72" x14ac:dyDescent="0.25">
      <c r="A17" s="143" t="s">
        <v>485</v>
      </c>
      <c r="B17" s="143" t="s">
        <v>4</v>
      </c>
      <c r="C17" s="126"/>
      <c r="D17" s="127" t="s">
        <v>482</v>
      </c>
      <c r="E17" s="104"/>
      <c r="F17" s="128" t="s">
        <v>482</v>
      </c>
      <c r="G17" s="126"/>
      <c r="H17" s="104"/>
      <c r="I17" s="104"/>
      <c r="J17" s="104"/>
      <c r="K17" s="127"/>
      <c r="L17" s="104"/>
      <c r="M17" s="128"/>
      <c r="N17" s="128"/>
      <c r="O17" s="128"/>
      <c r="P17" s="128" t="s">
        <v>482</v>
      </c>
      <c r="Q17" s="128"/>
      <c r="R17" s="128"/>
      <c r="S17" s="131"/>
      <c r="T17" s="128"/>
      <c r="U17" s="61" t="s">
        <v>486</v>
      </c>
      <c r="V17" s="132"/>
      <c r="W17" s="139"/>
      <c r="X17" s="133"/>
      <c r="Y17" s="71"/>
      <c r="Z17" s="72"/>
      <c r="AA17" s="73"/>
      <c r="AB17" s="74"/>
      <c r="AC17" s="78" t="s">
        <v>484</v>
      </c>
      <c r="AD17" s="29" t="s">
        <v>463</v>
      </c>
      <c r="AE17" s="60">
        <v>1043.4213048925101</v>
      </c>
      <c r="AF17" s="60">
        <v>1041.4203654963801</v>
      </c>
      <c r="AG17" s="60">
        <v>531.73388247688399</v>
      </c>
      <c r="AH17" s="60">
        <v>696.61606249753004</v>
      </c>
      <c r="AI17" s="60">
        <v>931.53612156310305</v>
      </c>
      <c r="AJ17" s="60">
        <v>1387.81905620886</v>
      </c>
      <c r="AK17" s="60">
        <v>852.87367241583001</v>
      </c>
      <c r="AL17" s="60">
        <v>354.53135655968498</v>
      </c>
      <c r="AM17" s="60">
        <v>0</v>
      </c>
      <c r="AN17" s="60">
        <v>0</v>
      </c>
      <c r="AO17" s="60">
        <v>0</v>
      </c>
      <c r="AP17" s="60">
        <v>0</v>
      </c>
      <c r="AQ17" s="60">
        <v>70.351533161064197</v>
      </c>
      <c r="AR17" s="60">
        <v>60.790061910384303</v>
      </c>
      <c r="AS17" s="60">
        <v>0</v>
      </c>
      <c r="AT17" s="60">
        <v>0</v>
      </c>
      <c r="AU17" s="60">
        <v>0</v>
      </c>
      <c r="AV17" s="60">
        <v>0</v>
      </c>
      <c r="AW17" s="60">
        <v>0</v>
      </c>
      <c r="AX17" s="60">
        <v>0</v>
      </c>
      <c r="AY17" s="60">
        <v>0</v>
      </c>
      <c r="AZ17" s="60">
        <v>84.942736550743803</v>
      </c>
      <c r="BA17" s="60">
        <v>0</v>
      </c>
      <c r="BB17" s="60">
        <v>0</v>
      </c>
      <c r="BC17" s="60">
        <v>0</v>
      </c>
      <c r="BD17" s="60">
        <v>0</v>
      </c>
      <c r="BE17" s="60">
        <v>0</v>
      </c>
      <c r="BF17" s="60">
        <v>0</v>
      </c>
      <c r="BG17" s="60">
        <v>247.844378616602</v>
      </c>
      <c r="BH17" s="60">
        <v>0</v>
      </c>
      <c r="BI17" s="60">
        <v>0</v>
      </c>
      <c r="BJ17" s="60">
        <v>139.45493130938701</v>
      </c>
      <c r="BK17" s="60"/>
      <c r="BL17" s="60"/>
      <c r="BM17" s="60"/>
      <c r="BN17" s="60"/>
      <c r="BO17" s="60"/>
      <c r="BP17" s="60"/>
      <c r="BQ17" s="60"/>
      <c r="BR17" s="60"/>
      <c r="BS17" s="60"/>
      <c r="BT17" s="60"/>
    </row>
    <row r="18" spans="1:72" x14ac:dyDescent="0.25">
      <c r="A18" s="143" t="s">
        <v>487</v>
      </c>
      <c r="B18" s="143" t="s">
        <v>17</v>
      </c>
      <c r="C18" s="126"/>
      <c r="D18" s="127" t="s">
        <v>482</v>
      </c>
      <c r="E18" s="104"/>
      <c r="F18" s="128" t="s">
        <v>482</v>
      </c>
      <c r="G18" s="126"/>
      <c r="H18" s="104"/>
      <c r="I18" s="104"/>
      <c r="J18" s="104"/>
      <c r="K18" s="127"/>
      <c r="L18" s="104"/>
      <c r="M18" s="128"/>
      <c r="N18" s="128"/>
      <c r="O18" s="128"/>
      <c r="P18" s="128" t="s">
        <v>482</v>
      </c>
      <c r="Q18" s="128"/>
      <c r="R18" s="128"/>
      <c r="S18" s="131"/>
      <c r="T18" s="128"/>
      <c r="U18" s="61" t="s">
        <v>488</v>
      </c>
      <c r="V18" s="132"/>
      <c r="W18" s="139"/>
      <c r="X18" s="133"/>
      <c r="Y18" s="71"/>
      <c r="Z18" s="72"/>
      <c r="AA18" s="73"/>
      <c r="AB18" s="74"/>
      <c r="AC18" s="78" t="s">
        <v>484</v>
      </c>
      <c r="AD18" s="29" t="s">
        <v>463</v>
      </c>
      <c r="AE18" s="60">
        <v>4845.0028906141897</v>
      </c>
      <c r="AF18" s="60">
        <v>5257.0986890241502</v>
      </c>
      <c r="AG18" s="60">
        <v>3577.7370723581998</v>
      </c>
      <c r="AH18" s="60">
        <v>2239.77782983518</v>
      </c>
      <c r="AI18" s="60">
        <v>3647.6758488755399</v>
      </c>
      <c r="AJ18" s="60">
        <v>4162.1654808813</v>
      </c>
      <c r="AK18" s="60">
        <v>3341.41716604167</v>
      </c>
      <c r="AL18" s="60">
        <v>3066.4034925983501</v>
      </c>
      <c r="AM18" s="60">
        <v>2555.8650190861499</v>
      </c>
      <c r="AN18" s="60">
        <v>1653.5489200869999</v>
      </c>
      <c r="AO18" s="60">
        <v>127.109950440303</v>
      </c>
      <c r="AP18" s="60">
        <v>400.58277051932203</v>
      </c>
      <c r="AQ18" s="60">
        <v>2147.7790008373199</v>
      </c>
      <c r="AR18" s="60">
        <v>1594.7286433730001</v>
      </c>
      <c r="AS18" s="60">
        <v>68.789415250265805</v>
      </c>
      <c r="AT18" s="60">
        <v>0</v>
      </c>
      <c r="AU18" s="60">
        <v>16.651017768875199</v>
      </c>
      <c r="AV18" s="60">
        <v>56.723793089319699</v>
      </c>
      <c r="AW18" s="60">
        <v>0</v>
      </c>
      <c r="AX18" s="60">
        <v>0</v>
      </c>
      <c r="AY18" s="60">
        <v>0</v>
      </c>
      <c r="AZ18" s="60">
        <v>0</v>
      </c>
      <c r="BA18" s="60">
        <v>0</v>
      </c>
      <c r="BB18" s="60">
        <v>0</v>
      </c>
      <c r="BC18" s="60">
        <v>0</v>
      </c>
      <c r="BD18" s="60">
        <v>0</v>
      </c>
      <c r="BE18" s="60">
        <v>0</v>
      </c>
      <c r="BF18" s="60">
        <v>0</v>
      </c>
      <c r="BG18" s="60">
        <v>0</v>
      </c>
      <c r="BH18" s="60">
        <v>0</v>
      </c>
      <c r="BI18" s="60">
        <v>0</v>
      </c>
      <c r="BJ18" s="60">
        <v>0</v>
      </c>
      <c r="BK18" s="60"/>
      <c r="BL18" s="60"/>
      <c r="BM18" s="60"/>
      <c r="BN18" s="60"/>
      <c r="BO18" s="60"/>
      <c r="BP18" s="60"/>
      <c r="BQ18" s="60"/>
      <c r="BR18" s="60"/>
      <c r="BS18" s="60"/>
      <c r="BT18" s="60"/>
    </row>
    <row r="19" spans="1:72" x14ac:dyDescent="0.25">
      <c r="A19" s="143" t="s">
        <v>489</v>
      </c>
      <c r="B19" s="143" t="s">
        <v>402</v>
      </c>
      <c r="C19" s="126"/>
      <c r="D19" s="127" t="s">
        <v>482</v>
      </c>
      <c r="E19" s="104"/>
      <c r="F19" s="128" t="s">
        <v>482</v>
      </c>
      <c r="G19" s="126"/>
      <c r="H19" s="104"/>
      <c r="I19" s="104"/>
      <c r="J19" s="104"/>
      <c r="K19" s="127"/>
      <c r="L19" s="104"/>
      <c r="M19" s="128"/>
      <c r="N19" s="128"/>
      <c r="O19" s="128"/>
      <c r="P19" s="128" t="s">
        <v>482</v>
      </c>
      <c r="Q19" s="128"/>
      <c r="R19" s="128"/>
      <c r="S19" s="131"/>
      <c r="T19" s="128"/>
      <c r="U19" s="61" t="s">
        <v>490</v>
      </c>
      <c r="V19" s="132"/>
      <c r="W19" s="139"/>
      <c r="X19" s="133"/>
      <c r="Y19" s="71"/>
      <c r="Z19" s="72"/>
      <c r="AA19" s="73"/>
      <c r="AB19" s="74"/>
      <c r="AC19" s="78" t="s">
        <v>484</v>
      </c>
      <c r="AD19" s="29" t="s">
        <v>463</v>
      </c>
      <c r="AE19" s="60">
        <v>2687.9619756270999</v>
      </c>
      <c r="AF19" s="60">
        <v>3150.90103356909</v>
      </c>
      <c r="AG19" s="60">
        <v>2235.1235373453901</v>
      </c>
      <c r="AH19" s="60">
        <v>1801.17802371428</v>
      </c>
      <c r="AI19" s="60">
        <v>2134.9072127975601</v>
      </c>
      <c r="AJ19" s="60">
        <v>2875.0527164674099</v>
      </c>
      <c r="AK19" s="60">
        <v>2633.3430347814301</v>
      </c>
      <c r="AL19" s="60">
        <v>1920.4859376771301</v>
      </c>
      <c r="AM19" s="60">
        <v>1261.2685529201699</v>
      </c>
      <c r="AN19" s="60">
        <v>1672.8074138730101</v>
      </c>
      <c r="AO19" s="60">
        <v>670.94593558262</v>
      </c>
      <c r="AP19" s="60">
        <v>843.66785636078203</v>
      </c>
      <c r="AQ19" s="60">
        <v>1088.38892051435</v>
      </c>
      <c r="AR19" s="60">
        <v>1350.2638699782599</v>
      </c>
      <c r="AS19" s="60">
        <v>401.30006929992902</v>
      </c>
      <c r="AT19" s="60">
        <v>24.781848385889099</v>
      </c>
      <c r="AU19" s="60">
        <v>0</v>
      </c>
      <c r="AV19" s="60">
        <v>938.97126896555596</v>
      </c>
      <c r="AW19" s="60">
        <v>682.38569866535397</v>
      </c>
      <c r="AX19" s="60">
        <v>806.41147049595304</v>
      </c>
      <c r="AY19" s="60">
        <v>585.619846850729</v>
      </c>
      <c r="AZ19" s="60">
        <v>2192.88802660495</v>
      </c>
      <c r="BA19" s="60">
        <v>0</v>
      </c>
      <c r="BB19" s="60">
        <v>0</v>
      </c>
      <c r="BC19" s="60">
        <v>0</v>
      </c>
      <c r="BD19" s="60">
        <v>0</v>
      </c>
      <c r="BE19" s="60">
        <v>0</v>
      </c>
      <c r="BF19" s="60">
        <v>0</v>
      </c>
      <c r="BG19" s="60">
        <v>0</v>
      </c>
      <c r="BH19" s="60">
        <v>0</v>
      </c>
      <c r="BI19" s="60">
        <v>0</v>
      </c>
      <c r="BJ19" s="60">
        <v>0</v>
      </c>
      <c r="BK19" s="60"/>
      <c r="BL19" s="60"/>
      <c r="BM19" s="60"/>
      <c r="BN19" s="60"/>
      <c r="BO19" s="60"/>
      <c r="BP19" s="60"/>
      <c r="BQ19" s="60"/>
      <c r="BR19" s="60"/>
      <c r="BS19" s="60"/>
      <c r="BT19" s="60"/>
    </row>
    <row r="20" spans="1:72" x14ac:dyDescent="0.25">
      <c r="A20" s="143" t="s">
        <v>491</v>
      </c>
      <c r="B20" s="143" t="s">
        <v>321</v>
      </c>
      <c r="C20" s="126"/>
      <c r="D20" s="127" t="s">
        <v>482</v>
      </c>
      <c r="E20" s="104"/>
      <c r="F20" s="128" t="s">
        <v>482</v>
      </c>
      <c r="G20" s="126"/>
      <c r="H20" s="104"/>
      <c r="I20" s="104"/>
      <c r="J20" s="104"/>
      <c r="K20" s="127"/>
      <c r="L20" s="104"/>
      <c r="M20" s="128"/>
      <c r="N20" s="128"/>
      <c r="O20" s="128"/>
      <c r="P20" s="128" t="s">
        <v>482</v>
      </c>
      <c r="Q20" s="128"/>
      <c r="R20" s="128"/>
      <c r="S20" s="131"/>
      <c r="T20" s="128"/>
      <c r="U20" s="61" t="s">
        <v>492</v>
      </c>
      <c r="V20" s="132"/>
      <c r="W20" s="139"/>
      <c r="X20" s="133"/>
      <c r="Y20" s="71"/>
      <c r="Z20" s="72"/>
      <c r="AA20" s="73"/>
      <c r="AB20" s="74"/>
      <c r="AC20" s="78" t="s">
        <v>484</v>
      </c>
      <c r="AD20" s="29" t="s">
        <v>463</v>
      </c>
      <c r="AE20" s="60">
        <v>388.49257373016098</v>
      </c>
      <c r="AF20" s="60">
        <v>379.496027230555</v>
      </c>
      <c r="AG20" s="60">
        <v>101.56773172839701</v>
      </c>
      <c r="AH20" s="60">
        <v>94.661383204928995</v>
      </c>
      <c r="AI20" s="60">
        <v>221.918724410013</v>
      </c>
      <c r="AJ20" s="60">
        <v>171.88160107659101</v>
      </c>
      <c r="AK20" s="60">
        <v>222.733151426886</v>
      </c>
      <c r="AL20" s="60">
        <v>204.22835129775299</v>
      </c>
      <c r="AM20" s="60">
        <v>172.302938159186</v>
      </c>
      <c r="AN20" s="60">
        <v>206.86314863310699</v>
      </c>
      <c r="AO20" s="60">
        <v>230.22534629431499</v>
      </c>
      <c r="AP20" s="60">
        <v>161.484293285913</v>
      </c>
      <c r="AQ20" s="60">
        <v>223.820652655397</v>
      </c>
      <c r="AR20" s="60">
        <v>297.67425789003198</v>
      </c>
      <c r="AS20" s="60">
        <v>293.10181742810698</v>
      </c>
      <c r="AT20" s="60">
        <v>174.082092658075</v>
      </c>
      <c r="AU20" s="60">
        <v>0</v>
      </c>
      <c r="AV20" s="60">
        <v>13.4966125428938</v>
      </c>
      <c r="AW20" s="60">
        <v>140.241759762051</v>
      </c>
      <c r="AX20" s="60">
        <v>149.26640157229599</v>
      </c>
      <c r="AY20" s="60">
        <v>0</v>
      </c>
      <c r="AZ20" s="60">
        <v>0</v>
      </c>
      <c r="BA20" s="60">
        <v>0</v>
      </c>
      <c r="BB20" s="60">
        <v>0</v>
      </c>
      <c r="BC20" s="60">
        <v>0</v>
      </c>
      <c r="BD20" s="60">
        <v>0</v>
      </c>
      <c r="BE20" s="60">
        <v>0</v>
      </c>
      <c r="BF20" s="60">
        <v>0</v>
      </c>
      <c r="BG20" s="60">
        <v>0</v>
      </c>
      <c r="BH20" s="60">
        <v>0</v>
      </c>
      <c r="BI20" s="60">
        <v>0</v>
      </c>
      <c r="BJ20" s="60">
        <v>0</v>
      </c>
      <c r="BK20" s="60"/>
      <c r="BL20" s="60"/>
      <c r="BM20" s="60"/>
      <c r="BN20" s="60"/>
      <c r="BO20" s="60"/>
      <c r="BP20" s="60"/>
      <c r="BQ20" s="60"/>
      <c r="BR20" s="60"/>
      <c r="BS20" s="60"/>
      <c r="BT20" s="60"/>
    </row>
    <row r="21" spans="1:72" x14ac:dyDescent="0.25">
      <c r="A21" s="143" t="s">
        <v>493</v>
      </c>
      <c r="B21" s="143" t="s">
        <v>20</v>
      </c>
      <c r="C21" s="126"/>
      <c r="D21" s="127" t="s">
        <v>482</v>
      </c>
      <c r="E21" s="104"/>
      <c r="F21" s="128" t="s">
        <v>482</v>
      </c>
      <c r="G21" s="126"/>
      <c r="H21" s="104"/>
      <c r="I21" s="104"/>
      <c r="J21" s="104"/>
      <c r="K21" s="127"/>
      <c r="L21" s="104"/>
      <c r="M21" s="128"/>
      <c r="N21" s="128"/>
      <c r="O21" s="128"/>
      <c r="P21" s="128" t="s">
        <v>482</v>
      </c>
      <c r="Q21" s="128"/>
      <c r="R21" s="128"/>
      <c r="S21" s="131"/>
      <c r="T21" s="128"/>
      <c r="U21" s="61" t="s">
        <v>494</v>
      </c>
      <c r="V21" s="132"/>
      <c r="W21" s="139"/>
      <c r="X21" s="133"/>
      <c r="Y21" s="71"/>
      <c r="Z21" s="72"/>
      <c r="AA21" s="73"/>
      <c r="AB21" s="74"/>
      <c r="AC21" s="78" t="s">
        <v>484</v>
      </c>
      <c r="AD21" s="29" t="s">
        <v>463</v>
      </c>
      <c r="AE21" s="60">
        <v>348.71344911370102</v>
      </c>
      <c r="AF21" s="60">
        <v>403.01777292011701</v>
      </c>
      <c r="AG21" s="60">
        <v>383.18065208553099</v>
      </c>
      <c r="AH21" s="60">
        <v>466.70558609018599</v>
      </c>
      <c r="AI21" s="60">
        <v>453.78249831796199</v>
      </c>
      <c r="AJ21" s="60">
        <v>403.89349794966603</v>
      </c>
      <c r="AK21" s="60">
        <v>395.05068128850002</v>
      </c>
      <c r="AL21" s="60">
        <v>412.371003151602</v>
      </c>
      <c r="AM21" s="60">
        <v>439.94341430949902</v>
      </c>
      <c r="AN21" s="60">
        <v>353.85701609675101</v>
      </c>
      <c r="AO21" s="60">
        <v>234.956039964231</v>
      </c>
      <c r="AP21" s="60">
        <v>207.386192684832</v>
      </c>
      <c r="AQ21" s="60">
        <v>114.9475186225</v>
      </c>
      <c r="AR21" s="60">
        <v>0</v>
      </c>
      <c r="AS21" s="60">
        <v>0</v>
      </c>
      <c r="AT21" s="60">
        <v>202.64135029382101</v>
      </c>
      <c r="AU21" s="60">
        <v>125.42180170672501</v>
      </c>
      <c r="AV21" s="60">
        <v>99.165838265630697</v>
      </c>
      <c r="AW21" s="60">
        <v>86.165579125243397</v>
      </c>
      <c r="AX21" s="60">
        <v>27.713600051261398</v>
      </c>
      <c r="AY21" s="60">
        <v>140.04972135277299</v>
      </c>
      <c r="AZ21" s="60">
        <v>158.72425161786501</v>
      </c>
      <c r="BA21" s="60">
        <v>210.66163868622499</v>
      </c>
      <c r="BB21" s="60">
        <v>150.72645666744799</v>
      </c>
      <c r="BC21" s="60">
        <v>6.0256937046335404</v>
      </c>
      <c r="BD21" s="60">
        <v>139.77151298668599</v>
      </c>
      <c r="BE21" s="60">
        <v>0</v>
      </c>
      <c r="BF21" s="60">
        <v>0</v>
      </c>
      <c r="BG21" s="60">
        <v>141.139651106001</v>
      </c>
      <c r="BH21" s="60">
        <v>341.95589863017398</v>
      </c>
      <c r="BI21" s="60">
        <v>399.21567774018501</v>
      </c>
      <c r="BJ21" s="60">
        <v>398.59908754686802</v>
      </c>
      <c r="BK21" s="60"/>
      <c r="BL21" s="60"/>
      <c r="BM21" s="60"/>
      <c r="BN21" s="60"/>
      <c r="BO21" s="60"/>
      <c r="BP21" s="60"/>
      <c r="BQ21" s="60"/>
      <c r="BR21" s="60"/>
      <c r="BS21" s="60"/>
      <c r="BT21" s="60"/>
    </row>
    <row r="22" spans="1:72" x14ac:dyDescent="0.25">
      <c r="A22" s="143" t="s">
        <v>495</v>
      </c>
      <c r="B22" s="143" t="s">
        <v>322</v>
      </c>
      <c r="C22" s="126"/>
      <c r="D22" s="127" t="s">
        <v>482</v>
      </c>
      <c r="E22" s="104"/>
      <c r="F22" s="128" t="s">
        <v>482</v>
      </c>
      <c r="G22" s="126"/>
      <c r="H22" s="104"/>
      <c r="I22" s="104"/>
      <c r="J22" s="104"/>
      <c r="K22" s="127"/>
      <c r="L22" s="104"/>
      <c r="M22" s="128"/>
      <c r="N22" s="128"/>
      <c r="O22" s="128"/>
      <c r="P22" s="128" t="s">
        <v>482</v>
      </c>
      <c r="Q22" s="128"/>
      <c r="R22" s="128"/>
      <c r="S22" s="131"/>
      <c r="T22" s="128"/>
      <c r="U22" s="61" t="s">
        <v>496</v>
      </c>
      <c r="V22" s="132"/>
      <c r="W22" s="139"/>
      <c r="X22" s="133"/>
      <c r="Y22" s="71"/>
      <c r="Z22" s="72"/>
      <c r="AA22" s="73"/>
      <c r="AB22" s="74"/>
      <c r="AC22" s="78" t="s">
        <v>484</v>
      </c>
      <c r="AD22" s="29" t="s">
        <v>463</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c r="BL22" s="60"/>
      <c r="BM22" s="60"/>
      <c r="BN22" s="60"/>
      <c r="BO22" s="60"/>
      <c r="BP22" s="60"/>
      <c r="BQ22" s="60"/>
      <c r="BR22" s="60"/>
      <c r="BS22" s="60"/>
      <c r="BT22" s="60"/>
    </row>
    <row r="23" spans="1:72" x14ac:dyDescent="0.25">
      <c r="A23" s="143" t="s">
        <v>497</v>
      </c>
      <c r="B23" s="143" t="s">
        <v>25</v>
      </c>
      <c r="C23" s="126"/>
      <c r="D23" s="127" t="s">
        <v>482</v>
      </c>
      <c r="E23" s="104"/>
      <c r="F23" s="128" t="s">
        <v>482</v>
      </c>
      <c r="G23" s="126"/>
      <c r="H23" s="104"/>
      <c r="I23" s="104"/>
      <c r="J23" s="104"/>
      <c r="K23" s="127"/>
      <c r="L23" s="104"/>
      <c r="M23" s="128"/>
      <c r="N23" s="128"/>
      <c r="O23" s="128"/>
      <c r="P23" s="128" t="s">
        <v>482</v>
      </c>
      <c r="Q23" s="128"/>
      <c r="R23" s="128"/>
      <c r="S23" s="131"/>
      <c r="T23" s="128"/>
      <c r="U23" s="61" t="s">
        <v>498</v>
      </c>
      <c r="V23" s="132"/>
      <c r="W23" s="139"/>
      <c r="X23" s="133"/>
      <c r="Y23" s="71"/>
      <c r="Z23" s="72"/>
      <c r="AA23" s="73"/>
      <c r="AB23" s="74"/>
      <c r="AC23" s="78" t="s">
        <v>484</v>
      </c>
      <c r="AD23" s="29" t="s">
        <v>463</v>
      </c>
      <c r="AE23" s="60">
        <v>0</v>
      </c>
      <c r="AF23" s="60">
        <v>0</v>
      </c>
      <c r="AG23" s="60">
        <v>0</v>
      </c>
      <c r="AH23" s="60">
        <v>0</v>
      </c>
      <c r="AI23" s="60">
        <v>0</v>
      </c>
      <c r="AJ23" s="60">
        <v>0</v>
      </c>
      <c r="AK23" s="60">
        <v>0</v>
      </c>
      <c r="AL23" s="60">
        <v>0</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c r="BL23" s="60"/>
      <c r="BM23" s="60"/>
      <c r="BN23" s="60"/>
      <c r="BO23" s="60"/>
      <c r="BP23" s="60"/>
      <c r="BQ23" s="60"/>
      <c r="BR23" s="60"/>
      <c r="BS23" s="60"/>
      <c r="BT23" s="60"/>
    </row>
    <row r="24" spans="1:72" x14ac:dyDescent="0.25">
      <c r="A24" s="143" t="s">
        <v>499</v>
      </c>
      <c r="B24" s="143" t="s">
        <v>323</v>
      </c>
      <c r="C24" s="126"/>
      <c r="D24" s="127" t="s">
        <v>482</v>
      </c>
      <c r="E24" s="104"/>
      <c r="F24" s="128" t="s">
        <v>482</v>
      </c>
      <c r="G24" s="126"/>
      <c r="H24" s="104"/>
      <c r="I24" s="104"/>
      <c r="J24" s="104"/>
      <c r="K24" s="127"/>
      <c r="L24" s="104"/>
      <c r="M24" s="128"/>
      <c r="N24" s="128"/>
      <c r="O24" s="128"/>
      <c r="P24" s="128" t="s">
        <v>482</v>
      </c>
      <c r="Q24" s="128"/>
      <c r="R24" s="128"/>
      <c r="S24" s="131"/>
      <c r="T24" s="128"/>
      <c r="U24" s="61" t="s">
        <v>500</v>
      </c>
      <c r="V24" s="132"/>
      <c r="W24" s="139"/>
      <c r="X24" s="133"/>
      <c r="Y24" s="71"/>
      <c r="Z24" s="72"/>
      <c r="AA24" s="73"/>
      <c r="AB24" s="74"/>
      <c r="AC24" s="78" t="s">
        <v>484</v>
      </c>
      <c r="AD24" s="29" t="s">
        <v>463</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c r="BL24" s="60"/>
      <c r="BM24" s="60"/>
      <c r="BN24" s="60"/>
      <c r="BO24" s="60"/>
      <c r="BP24" s="60"/>
      <c r="BQ24" s="60"/>
      <c r="BR24" s="60"/>
      <c r="BS24" s="60"/>
      <c r="BT24" s="60"/>
    </row>
    <row r="25" spans="1:72" x14ac:dyDescent="0.25">
      <c r="A25" s="143" t="s">
        <v>501</v>
      </c>
      <c r="B25" s="143" t="s">
        <v>324</v>
      </c>
      <c r="C25" s="126" t="s">
        <v>482</v>
      </c>
      <c r="D25" s="127"/>
      <c r="E25" s="104"/>
      <c r="F25" s="128" t="s">
        <v>482</v>
      </c>
      <c r="G25" s="126"/>
      <c r="H25" s="104"/>
      <c r="I25" s="104"/>
      <c r="J25" s="104"/>
      <c r="K25" s="127"/>
      <c r="L25" s="104"/>
      <c r="M25" s="128"/>
      <c r="N25" s="128"/>
      <c r="O25" s="128"/>
      <c r="P25" s="128" t="s">
        <v>482</v>
      </c>
      <c r="Q25" s="128"/>
      <c r="R25" s="128"/>
      <c r="S25" s="131"/>
      <c r="T25" s="128"/>
      <c r="U25" s="61" t="s">
        <v>502</v>
      </c>
      <c r="V25" s="132"/>
      <c r="W25" s="139"/>
      <c r="X25" s="133"/>
      <c r="Y25" s="71"/>
      <c r="Z25" s="72"/>
      <c r="AA25" s="73"/>
      <c r="AB25" s="74"/>
      <c r="AC25" s="78" t="s">
        <v>484</v>
      </c>
      <c r="AD25" s="29" t="s">
        <v>463</v>
      </c>
      <c r="AE25" s="60">
        <v>2743.1824474521</v>
      </c>
      <c r="AF25" s="60">
        <v>2664.5082358233899</v>
      </c>
      <c r="AG25" s="60">
        <v>2337.6958753825102</v>
      </c>
      <c r="AH25" s="60">
        <v>1633.1989618499699</v>
      </c>
      <c r="AI25" s="60">
        <v>2203.1685190596399</v>
      </c>
      <c r="AJ25" s="60">
        <v>2690.8496237325098</v>
      </c>
      <c r="AK25" s="60">
        <v>2943.6710994608202</v>
      </c>
      <c r="AL25" s="60">
        <v>2665.90732733604</v>
      </c>
      <c r="AM25" s="60">
        <v>2241.27917002603</v>
      </c>
      <c r="AN25" s="60">
        <v>2438.2050521740398</v>
      </c>
      <c r="AO25" s="60">
        <v>2733.1090959917001</v>
      </c>
      <c r="AP25" s="60">
        <v>2886.9779518354999</v>
      </c>
      <c r="AQ25" s="60">
        <v>2904.9888818341101</v>
      </c>
      <c r="AR25" s="60">
        <v>3312.7806244633098</v>
      </c>
      <c r="AS25" s="60">
        <v>3089.7332883406302</v>
      </c>
      <c r="AT25" s="60">
        <v>2591.0191782760799</v>
      </c>
      <c r="AU25" s="60">
        <v>2859.3148627528899</v>
      </c>
      <c r="AV25" s="60">
        <v>3083.4469112319198</v>
      </c>
      <c r="AW25" s="60">
        <v>4067.2185625384</v>
      </c>
      <c r="AX25" s="60">
        <v>3722.09792666459</v>
      </c>
      <c r="AY25" s="60">
        <v>1457.1025772182099</v>
      </c>
      <c r="AZ25" s="60">
        <v>1800.2293314384699</v>
      </c>
      <c r="BA25" s="60">
        <v>1430.35156991754</v>
      </c>
      <c r="BB25" s="60">
        <v>550.75038139027799</v>
      </c>
      <c r="BC25" s="60">
        <v>0</v>
      </c>
      <c r="BD25" s="60">
        <v>0</v>
      </c>
      <c r="BE25" s="60">
        <v>11.494258281179601</v>
      </c>
      <c r="BF25" s="60">
        <v>712.63869247499497</v>
      </c>
      <c r="BG25" s="60">
        <v>1163.3361951019101</v>
      </c>
      <c r="BH25" s="60">
        <v>558.23782230686004</v>
      </c>
      <c r="BI25" s="60">
        <v>0</v>
      </c>
      <c r="BJ25" s="60">
        <v>0</v>
      </c>
      <c r="BK25" s="60"/>
      <c r="BL25" s="60"/>
      <c r="BM25" s="60"/>
      <c r="BN25" s="60"/>
      <c r="BO25" s="60"/>
      <c r="BP25" s="60"/>
      <c r="BQ25" s="60"/>
      <c r="BR25" s="60"/>
      <c r="BS25" s="60"/>
      <c r="BT25" s="60"/>
    </row>
    <row r="26" spans="1:72" x14ac:dyDescent="0.25">
      <c r="A26" s="143" t="s">
        <v>503</v>
      </c>
      <c r="B26" s="143" t="s">
        <v>84</v>
      </c>
      <c r="C26" s="126" t="s">
        <v>482</v>
      </c>
      <c r="D26" s="127"/>
      <c r="E26" s="104"/>
      <c r="F26" s="128" t="s">
        <v>482</v>
      </c>
      <c r="G26" s="126"/>
      <c r="H26" s="104"/>
      <c r="I26" s="104"/>
      <c r="J26" s="104"/>
      <c r="K26" s="127"/>
      <c r="L26" s="104"/>
      <c r="M26" s="128"/>
      <c r="N26" s="128"/>
      <c r="O26" s="128"/>
      <c r="P26" s="128" t="s">
        <v>482</v>
      </c>
      <c r="Q26" s="128"/>
      <c r="R26" s="128"/>
      <c r="S26" s="131"/>
      <c r="T26" s="128"/>
      <c r="U26" s="61" t="s">
        <v>504</v>
      </c>
      <c r="V26" s="132"/>
      <c r="W26" s="139"/>
      <c r="X26" s="133"/>
      <c r="Y26" s="71"/>
      <c r="Z26" s="72"/>
      <c r="AA26" s="73"/>
      <c r="AB26" s="74"/>
      <c r="AC26" s="78" t="s">
        <v>484</v>
      </c>
      <c r="AD26" s="29" t="s">
        <v>463</v>
      </c>
      <c r="AE26" s="60">
        <v>22187.896653835302</v>
      </c>
      <c r="AF26" s="60">
        <v>22595.644171888602</v>
      </c>
      <c r="AG26" s="60">
        <v>18329.283516962201</v>
      </c>
      <c r="AH26" s="60">
        <v>13567.1649353307</v>
      </c>
      <c r="AI26" s="60">
        <v>14562.8306630894</v>
      </c>
      <c r="AJ26" s="60">
        <v>15537.8827497866</v>
      </c>
      <c r="AK26" s="60">
        <v>14667.465049087599</v>
      </c>
      <c r="AL26" s="60">
        <v>14894.7163100213</v>
      </c>
      <c r="AM26" s="60">
        <v>14968.043701613</v>
      </c>
      <c r="AN26" s="60">
        <v>16864.589955458901</v>
      </c>
      <c r="AO26" s="60">
        <v>21781.8763351493</v>
      </c>
      <c r="AP26" s="60">
        <v>17012.029837521</v>
      </c>
      <c r="AQ26" s="60">
        <v>19382.547474701401</v>
      </c>
      <c r="AR26" s="60">
        <v>18932.551146922298</v>
      </c>
      <c r="AS26" s="60">
        <v>14820.415568582501</v>
      </c>
      <c r="AT26" s="60">
        <v>10997.446321141901</v>
      </c>
      <c r="AU26" s="60">
        <v>16978.110571352001</v>
      </c>
      <c r="AV26" s="60">
        <v>16251.1840123235</v>
      </c>
      <c r="AW26" s="60">
        <v>16063.1435185833</v>
      </c>
      <c r="AX26" s="60">
        <v>10975.0090072311</v>
      </c>
      <c r="AY26" s="60">
        <v>7558.6359284814898</v>
      </c>
      <c r="AZ26" s="60">
        <v>-174.54238460283099</v>
      </c>
      <c r="BA26" s="60">
        <v>4896.1459713328304</v>
      </c>
      <c r="BB26" s="60">
        <v>0</v>
      </c>
      <c r="BC26" s="60">
        <v>0</v>
      </c>
      <c r="BD26" s="60">
        <v>0</v>
      </c>
      <c r="BE26" s="60">
        <v>0</v>
      </c>
      <c r="BF26" s="60">
        <v>42.834975477205703</v>
      </c>
      <c r="BG26" s="60">
        <v>-19.078809258418399</v>
      </c>
      <c r="BH26" s="60">
        <v>598.15604940984201</v>
      </c>
      <c r="BI26" s="60">
        <v>1036.9144082042001</v>
      </c>
      <c r="BJ26" s="60">
        <v>-55.765623533731599</v>
      </c>
      <c r="BK26" s="60"/>
      <c r="BL26" s="60"/>
      <c r="BM26" s="60"/>
      <c r="BN26" s="60"/>
      <c r="BO26" s="60"/>
      <c r="BP26" s="60"/>
      <c r="BQ26" s="60"/>
      <c r="BR26" s="60"/>
      <c r="BS26" s="60"/>
      <c r="BT26" s="60"/>
    </row>
    <row r="27" spans="1:72" x14ac:dyDescent="0.25">
      <c r="A27" s="143" t="s">
        <v>505</v>
      </c>
      <c r="B27" s="143" t="s">
        <v>325</v>
      </c>
      <c r="C27" s="126"/>
      <c r="D27" s="127" t="s">
        <v>482</v>
      </c>
      <c r="E27" s="104"/>
      <c r="F27" s="128" t="s">
        <v>482</v>
      </c>
      <c r="G27" s="126"/>
      <c r="H27" s="104"/>
      <c r="I27" s="104"/>
      <c r="J27" s="104"/>
      <c r="K27" s="127"/>
      <c r="L27" s="104"/>
      <c r="M27" s="128"/>
      <c r="N27" s="128"/>
      <c r="O27" s="128"/>
      <c r="P27" s="128" t="s">
        <v>482</v>
      </c>
      <c r="Q27" s="128"/>
      <c r="R27" s="128"/>
      <c r="S27" s="131"/>
      <c r="T27" s="128"/>
      <c r="U27" s="61" t="s">
        <v>506</v>
      </c>
      <c r="V27" s="132"/>
      <c r="W27" s="139"/>
      <c r="X27" s="133"/>
      <c r="Y27" s="71"/>
      <c r="Z27" s="72"/>
      <c r="AA27" s="73"/>
      <c r="AB27" s="74"/>
      <c r="AC27" s="78" t="s">
        <v>484</v>
      </c>
      <c r="AD27" s="29" t="s">
        <v>463</v>
      </c>
      <c r="AE27" s="60">
        <v>11156.3206076804</v>
      </c>
      <c r="AF27" s="60">
        <v>9870.5947056406203</v>
      </c>
      <c r="AG27" s="60">
        <v>8802.6604209617108</v>
      </c>
      <c r="AH27" s="60">
        <v>8904.7976898911893</v>
      </c>
      <c r="AI27" s="60">
        <v>9147.4152257082005</v>
      </c>
      <c r="AJ27" s="60">
        <v>11543.4893178374</v>
      </c>
      <c r="AK27" s="60">
        <v>9684.6396153357091</v>
      </c>
      <c r="AL27" s="60">
        <v>7591.1668070558699</v>
      </c>
      <c r="AM27" s="60">
        <v>6604.8002936388702</v>
      </c>
      <c r="AN27" s="60">
        <v>7116.6375251752897</v>
      </c>
      <c r="AO27" s="60">
        <v>6633.3001251779297</v>
      </c>
      <c r="AP27" s="60">
        <v>9680.4767134894591</v>
      </c>
      <c r="AQ27" s="60">
        <v>9828.2002920889208</v>
      </c>
      <c r="AR27" s="60">
        <v>10234.373595757999</v>
      </c>
      <c r="AS27" s="60">
        <v>9206.9772303384707</v>
      </c>
      <c r="AT27" s="60">
        <v>8370.6029096651491</v>
      </c>
      <c r="AU27" s="60">
        <v>9970.4517185201294</v>
      </c>
      <c r="AV27" s="60">
        <v>7905.2409926580303</v>
      </c>
      <c r="AW27" s="60">
        <v>8668.2831950920809</v>
      </c>
      <c r="AX27" s="60">
        <v>9948.4201092868097</v>
      </c>
      <c r="AY27" s="60">
        <v>10581.982995529401</v>
      </c>
      <c r="AZ27" s="60">
        <v>9829.3165112071292</v>
      </c>
      <c r="BA27" s="60">
        <v>6841.3458811916898</v>
      </c>
      <c r="BB27" s="60">
        <v>7794.13438163303</v>
      </c>
      <c r="BC27" s="60">
        <v>2751.2024478467802</v>
      </c>
      <c r="BD27" s="60">
        <v>2511.4356124890501</v>
      </c>
      <c r="BE27" s="60">
        <v>7993.61433456942</v>
      </c>
      <c r="BF27" s="60">
        <v>10386.8444017165</v>
      </c>
      <c r="BG27" s="60">
        <v>5929.3631734453102</v>
      </c>
      <c r="BH27" s="60">
        <v>7136.4038140808798</v>
      </c>
      <c r="BI27" s="60">
        <v>4340.7279406667403</v>
      </c>
      <c r="BJ27" s="60">
        <v>4441.25070146081</v>
      </c>
      <c r="BK27" s="60"/>
      <c r="BL27" s="60"/>
      <c r="BM27" s="60"/>
      <c r="BN27" s="60"/>
      <c r="BO27" s="60"/>
      <c r="BP27" s="60"/>
      <c r="BQ27" s="60"/>
      <c r="BR27" s="60"/>
      <c r="BS27" s="60"/>
      <c r="BT27" s="60"/>
    </row>
    <row r="28" spans="1:72" x14ac:dyDescent="0.25">
      <c r="A28" s="143" t="s">
        <v>507</v>
      </c>
      <c r="B28" s="143" t="s">
        <v>326</v>
      </c>
      <c r="C28" s="126"/>
      <c r="D28" s="127" t="s">
        <v>482</v>
      </c>
      <c r="E28" s="104"/>
      <c r="F28" s="128" t="s">
        <v>482</v>
      </c>
      <c r="G28" s="126"/>
      <c r="H28" s="104"/>
      <c r="I28" s="104"/>
      <c r="J28" s="104"/>
      <c r="K28" s="127"/>
      <c r="L28" s="104"/>
      <c r="M28" s="128"/>
      <c r="N28" s="128"/>
      <c r="O28" s="128"/>
      <c r="P28" s="128" t="s">
        <v>482</v>
      </c>
      <c r="Q28" s="128"/>
      <c r="R28" s="128"/>
      <c r="S28" s="131"/>
      <c r="T28" s="128"/>
      <c r="U28" s="61" t="s">
        <v>508</v>
      </c>
      <c r="V28" s="132"/>
      <c r="W28" s="139"/>
      <c r="X28" s="133"/>
      <c r="Y28" s="71"/>
      <c r="Z28" s="72"/>
      <c r="AA28" s="73"/>
      <c r="AB28" s="74"/>
      <c r="AC28" s="78" t="s">
        <v>484</v>
      </c>
      <c r="AD28" s="29" t="s">
        <v>463</v>
      </c>
      <c r="AE28" s="60">
        <v>-2257.5383662200802</v>
      </c>
      <c r="AF28" s="60">
        <v>-973.23698454390899</v>
      </c>
      <c r="AG28" s="60">
        <v>2391.8805987267001</v>
      </c>
      <c r="AH28" s="60">
        <v>1496.3957743822</v>
      </c>
      <c r="AI28" s="60">
        <v>815.45565763524598</v>
      </c>
      <c r="AJ28" s="60">
        <v>2041.6817314647999</v>
      </c>
      <c r="AK28" s="60">
        <v>-1873.5194116427499</v>
      </c>
      <c r="AL28" s="60">
        <v>579.47874260974299</v>
      </c>
      <c r="AM28" s="60">
        <v>818.17974242133005</v>
      </c>
      <c r="AN28" s="60">
        <v>830.178955798733</v>
      </c>
      <c r="AO28" s="60">
        <v>2099.1806311975602</v>
      </c>
      <c r="AP28" s="60">
        <v>785.92288436645799</v>
      </c>
      <c r="AQ28" s="60">
        <v>7.5627715314500703</v>
      </c>
      <c r="AR28" s="60">
        <v>4177.7822791500403</v>
      </c>
      <c r="AS28" s="60">
        <v>3243.4715034914402</v>
      </c>
      <c r="AT28" s="60">
        <v>3766.2637201109401</v>
      </c>
      <c r="AU28" s="60">
        <v>2324.0450251397301</v>
      </c>
      <c r="AV28" s="60">
        <v>2799.70792279129</v>
      </c>
      <c r="AW28" s="60">
        <v>4001.5434770788002</v>
      </c>
      <c r="AX28" s="60">
        <v>1665.0917225287001</v>
      </c>
      <c r="AY28" s="60">
        <v>1560.3483295354399</v>
      </c>
      <c r="AZ28" s="60">
        <v>-542.000036398264</v>
      </c>
      <c r="BA28" s="60">
        <v>0</v>
      </c>
      <c r="BB28" s="60">
        <v>0</v>
      </c>
      <c r="BC28" s="60">
        <v>503.33570299833099</v>
      </c>
      <c r="BD28" s="60">
        <v>0</v>
      </c>
      <c r="BE28" s="60">
        <v>0</v>
      </c>
      <c r="BF28" s="60">
        <v>638.77276256266305</v>
      </c>
      <c r="BG28" s="60">
        <v>-49.941588941154102</v>
      </c>
      <c r="BH28" s="60">
        <v>0</v>
      </c>
      <c r="BI28" s="60">
        <v>-244.4363091578</v>
      </c>
      <c r="BJ28" s="60">
        <v>-145.974720426533</v>
      </c>
      <c r="BK28" s="60"/>
      <c r="BL28" s="60"/>
      <c r="BM28" s="60"/>
      <c r="BN28" s="60"/>
      <c r="BO28" s="60"/>
      <c r="BP28" s="60"/>
      <c r="BQ28" s="60"/>
      <c r="BR28" s="60"/>
      <c r="BS28" s="60"/>
      <c r="BT28" s="60"/>
    </row>
    <row r="29" spans="1:72" x14ac:dyDescent="0.25">
      <c r="A29" s="143" t="s">
        <v>509</v>
      </c>
      <c r="B29" s="143" t="s">
        <v>327</v>
      </c>
      <c r="C29" s="126"/>
      <c r="D29" s="127" t="s">
        <v>482</v>
      </c>
      <c r="E29" s="104"/>
      <c r="F29" s="128" t="s">
        <v>482</v>
      </c>
      <c r="G29" s="126"/>
      <c r="H29" s="104"/>
      <c r="I29" s="104"/>
      <c r="J29" s="104"/>
      <c r="K29" s="127"/>
      <c r="L29" s="104"/>
      <c r="M29" s="128"/>
      <c r="N29" s="128"/>
      <c r="O29" s="128"/>
      <c r="P29" s="128" t="s">
        <v>482</v>
      </c>
      <c r="Q29" s="128"/>
      <c r="R29" s="128"/>
      <c r="S29" s="131"/>
      <c r="T29" s="128"/>
      <c r="U29" s="61" t="s">
        <v>510</v>
      </c>
      <c r="V29" s="132"/>
      <c r="W29" s="139"/>
      <c r="X29" s="133"/>
      <c r="Y29" s="71"/>
      <c r="Z29" s="72"/>
      <c r="AA29" s="73"/>
      <c r="AB29" s="74"/>
      <c r="AC29" s="78" t="s">
        <v>484</v>
      </c>
      <c r="AD29" s="29" t="s">
        <v>463</v>
      </c>
      <c r="AE29" s="60">
        <v>316.97032477779101</v>
      </c>
      <c r="AF29" s="60">
        <v>767.03259509119505</v>
      </c>
      <c r="AG29" s="60">
        <v>1804.4567004574899</v>
      </c>
      <c r="AH29" s="60">
        <v>2258.01505769187</v>
      </c>
      <c r="AI29" s="60">
        <v>2426.1027646214302</v>
      </c>
      <c r="AJ29" s="60">
        <v>2127.51047802434</v>
      </c>
      <c r="AK29" s="60">
        <v>3049.9632960563599</v>
      </c>
      <c r="AL29" s="60">
        <v>2953.8530089076899</v>
      </c>
      <c r="AM29" s="60">
        <v>2900.3773260647399</v>
      </c>
      <c r="AN29" s="60">
        <v>2925.3847674261501</v>
      </c>
      <c r="AO29" s="60">
        <v>2438.2114477392001</v>
      </c>
      <c r="AP29" s="60">
        <v>1827.12487481161</v>
      </c>
      <c r="AQ29" s="60">
        <v>1662.84536726636</v>
      </c>
      <c r="AR29" s="60">
        <v>1945.6998689251</v>
      </c>
      <c r="AS29" s="60">
        <v>2234.9342560793398</v>
      </c>
      <c r="AT29" s="60">
        <v>2337.8234089401999</v>
      </c>
      <c r="AU29" s="60">
        <v>2462.2344022716802</v>
      </c>
      <c r="AV29" s="60">
        <v>2575.4829287213802</v>
      </c>
      <c r="AW29" s="60">
        <v>4507.5797610180898</v>
      </c>
      <c r="AX29" s="60">
        <v>3533.7455062171098</v>
      </c>
      <c r="AY29" s="60">
        <v>2924.4502505669302</v>
      </c>
      <c r="AZ29" s="60">
        <v>4606.8507500756496</v>
      </c>
      <c r="BA29" s="60">
        <v>4417.1144853757396</v>
      </c>
      <c r="BB29" s="60">
        <v>4810.26872279502</v>
      </c>
      <c r="BC29" s="60">
        <v>3835.39256522804</v>
      </c>
      <c r="BD29" s="60">
        <v>3451.84507015393</v>
      </c>
      <c r="BE29" s="60">
        <v>3173.6476520347401</v>
      </c>
      <c r="BF29" s="60">
        <v>1703.1132185970901</v>
      </c>
      <c r="BG29" s="60">
        <v>2082.63353447912</v>
      </c>
      <c r="BH29" s="60">
        <v>1449.0669833301099</v>
      </c>
      <c r="BI29" s="60">
        <v>4519.3100408200598</v>
      </c>
      <c r="BJ29" s="60">
        <v>4332.2409831430696</v>
      </c>
      <c r="BK29" s="60"/>
      <c r="BL29" s="60"/>
      <c r="BM29" s="60"/>
      <c r="BN29" s="60"/>
      <c r="BO29" s="60"/>
      <c r="BP29" s="60"/>
      <c r="BQ29" s="60"/>
      <c r="BR29" s="60"/>
      <c r="BS29" s="60"/>
      <c r="BT29" s="60"/>
    </row>
    <row r="30" spans="1:72" x14ac:dyDescent="0.25">
      <c r="A30" s="143" t="s">
        <v>511</v>
      </c>
      <c r="B30" s="143" t="s">
        <v>328</v>
      </c>
      <c r="C30" s="126"/>
      <c r="D30" s="127" t="s">
        <v>482</v>
      </c>
      <c r="E30" s="104"/>
      <c r="F30" s="128" t="s">
        <v>482</v>
      </c>
      <c r="G30" s="126"/>
      <c r="H30" s="104"/>
      <c r="I30" s="104"/>
      <c r="J30" s="104"/>
      <c r="K30" s="127"/>
      <c r="L30" s="104"/>
      <c r="M30" s="128"/>
      <c r="N30" s="128"/>
      <c r="O30" s="128"/>
      <c r="P30" s="128" t="s">
        <v>482</v>
      </c>
      <c r="Q30" s="128"/>
      <c r="R30" s="128"/>
      <c r="S30" s="131"/>
      <c r="T30" s="128"/>
      <c r="U30" s="61" t="s">
        <v>512</v>
      </c>
      <c r="V30" s="132"/>
      <c r="W30" s="139"/>
      <c r="X30" s="133"/>
      <c r="Y30" s="71"/>
      <c r="Z30" s="72"/>
      <c r="AA30" s="73"/>
      <c r="AB30" s="74"/>
      <c r="AC30" s="78" t="s">
        <v>484</v>
      </c>
      <c r="AD30" s="29" t="s">
        <v>463</v>
      </c>
      <c r="AE30" s="60">
        <v>2004.2403884178</v>
      </c>
      <c r="AF30" s="60">
        <v>2521.0122517834002</v>
      </c>
      <c r="AG30" s="60">
        <v>2345.8626741529802</v>
      </c>
      <c r="AH30" s="60">
        <v>2132.2985167379102</v>
      </c>
      <c r="AI30" s="60">
        <v>1570.06777897866</v>
      </c>
      <c r="AJ30" s="60">
        <v>1380.98564786936</v>
      </c>
      <c r="AK30" s="60">
        <v>1358.7930781765399</v>
      </c>
      <c r="AL30" s="60">
        <v>1007.9270490259401</v>
      </c>
      <c r="AM30" s="60">
        <v>1262.38104634714</v>
      </c>
      <c r="AN30" s="60">
        <v>1661.2631529017799</v>
      </c>
      <c r="AO30" s="60">
        <v>1743.6662843459701</v>
      </c>
      <c r="AP30" s="60">
        <v>1188.1249944623901</v>
      </c>
      <c r="AQ30" s="60">
        <v>1003.28540889024</v>
      </c>
      <c r="AR30" s="60">
        <v>1115.10859638335</v>
      </c>
      <c r="AS30" s="60">
        <v>1287.42083561355</v>
      </c>
      <c r="AT30" s="60">
        <v>1034.35530609186</v>
      </c>
      <c r="AU30" s="60">
        <v>895.31017432690498</v>
      </c>
      <c r="AV30" s="60">
        <v>892.82422246622798</v>
      </c>
      <c r="AW30" s="60">
        <v>760.01909765621099</v>
      </c>
      <c r="AX30" s="60">
        <v>623.52471543124204</v>
      </c>
      <c r="AY30" s="60">
        <v>1076.2584280949</v>
      </c>
      <c r="AZ30" s="60">
        <v>1073.83979352557</v>
      </c>
      <c r="BA30" s="60">
        <v>805.48126384144496</v>
      </c>
      <c r="BB30" s="60">
        <v>839.06283419040005</v>
      </c>
      <c r="BC30" s="60">
        <v>474.953967230768</v>
      </c>
      <c r="BD30" s="60">
        <v>0</v>
      </c>
      <c r="BE30" s="60">
        <v>2.4845672039992501</v>
      </c>
      <c r="BF30" s="60">
        <v>401.11065423194998</v>
      </c>
      <c r="BG30" s="60">
        <v>31.808313498229499</v>
      </c>
      <c r="BH30" s="60">
        <v>0</v>
      </c>
      <c r="BI30" s="60">
        <v>644.74965710868696</v>
      </c>
      <c r="BJ30" s="60">
        <v>7.2812230756087502</v>
      </c>
      <c r="BK30" s="60"/>
      <c r="BL30" s="60"/>
      <c r="BM30" s="60"/>
      <c r="BN30" s="60"/>
      <c r="BO30" s="60"/>
      <c r="BP30" s="60"/>
      <c r="BQ30" s="60"/>
      <c r="BR30" s="60"/>
      <c r="BS30" s="60"/>
      <c r="BT30" s="60"/>
    </row>
    <row r="31" spans="1:72" x14ac:dyDescent="0.25">
      <c r="A31" s="143" t="s">
        <v>513</v>
      </c>
      <c r="B31" s="143" t="s">
        <v>85</v>
      </c>
      <c r="C31" s="126"/>
      <c r="D31" s="127" t="s">
        <v>482</v>
      </c>
      <c r="E31" s="104"/>
      <c r="F31" s="128" t="s">
        <v>482</v>
      </c>
      <c r="G31" s="126"/>
      <c r="H31" s="104"/>
      <c r="I31" s="104"/>
      <c r="J31" s="104"/>
      <c r="K31" s="127"/>
      <c r="L31" s="104"/>
      <c r="M31" s="128"/>
      <c r="N31" s="128"/>
      <c r="O31" s="128"/>
      <c r="P31" s="128" t="s">
        <v>482</v>
      </c>
      <c r="Q31" s="128"/>
      <c r="R31" s="128"/>
      <c r="S31" s="131"/>
      <c r="T31" s="128"/>
      <c r="U31" s="61" t="s">
        <v>514</v>
      </c>
      <c r="V31" s="132"/>
      <c r="W31" s="139"/>
      <c r="X31" s="133"/>
      <c r="Y31" s="71"/>
      <c r="Z31" s="72"/>
      <c r="AA31" s="73"/>
      <c r="AB31" s="74"/>
      <c r="AC31" s="78" t="s">
        <v>484</v>
      </c>
      <c r="AD31" s="29" t="s">
        <v>463</v>
      </c>
      <c r="AE31" s="60">
        <v>1642.0848680075801</v>
      </c>
      <c r="AF31" s="60">
        <v>1614.1909574660399</v>
      </c>
      <c r="AG31" s="60">
        <v>1788.95579128176</v>
      </c>
      <c r="AH31" s="60">
        <v>2328.1190221461802</v>
      </c>
      <c r="AI31" s="60">
        <v>1622.9917557276899</v>
      </c>
      <c r="AJ31" s="60">
        <v>1512.4217209726401</v>
      </c>
      <c r="AK31" s="60">
        <v>1371.1178059598799</v>
      </c>
      <c r="AL31" s="60">
        <v>1753.0044567141399</v>
      </c>
      <c r="AM31" s="60">
        <v>887.41567863402997</v>
      </c>
      <c r="AN31" s="60">
        <v>859.96422987861604</v>
      </c>
      <c r="AO31" s="60">
        <v>328.01345250730401</v>
      </c>
      <c r="AP31" s="60">
        <v>177.09636360489301</v>
      </c>
      <c r="AQ31" s="60">
        <v>181.907012081414</v>
      </c>
      <c r="AR31" s="60">
        <v>217.48201395919199</v>
      </c>
      <c r="AS31" s="60">
        <v>302.21457381160099</v>
      </c>
      <c r="AT31" s="60">
        <v>239.75440171793699</v>
      </c>
      <c r="AU31" s="60">
        <v>178.19275331101599</v>
      </c>
      <c r="AV31" s="60">
        <v>96.974617025631304</v>
      </c>
      <c r="AW31" s="60">
        <v>73.508535568885094</v>
      </c>
      <c r="AX31" s="60">
        <v>178.37558614757901</v>
      </c>
      <c r="AY31" s="60">
        <v>138.83785192168199</v>
      </c>
      <c r="AZ31" s="60">
        <v>-50.448413066788902</v>
      </c>
      <c r="BA31" s="60">
        <v>122.753488372093</v>
      </c>
      <c r="BB31" s="60">
        <v>105.55737704918</v>
      </c>
      <c r="BC31" s="60">
        <v>59.162162162162197</v>
      </c>
      <c r="BD31" s="60">
        <v>75.540229885057499</v>
      </c>
      <c r="BE31" s="60">
        <v>102.125</v>
      </c>
      <c r="BF31" s="60">
        <v>-33.617545787532201</v>
      </c>
      <c r="BG31" s="60">
        <v>-14.870248392590799</v>
      </c>
      <c r="BH31" s="60">
        <v>0</v>
      </c>
      <c r="BI31" s="60">
        <v>-72.781597670580894</v>
      </c>
      <c r="BJ31" s="60">
        <v>-43.464383048349703</v>
      </c>
      <c r="BK31" s="60"/>
      <c r="BL31" s="60"/>
      <c r="BM31" s="60"/>
      <c r="BN31" s="60"/>
      <c r="BO31" s="60"/>
      <c r="BP31" s="60"/>
      <c r="BQ31" s="60"/>
      <c r="BR31" s="60"/>
      <c r="BS31" s="60"/>
      <c r="BT31" s="60"/>
    </row>
    <row r="32" spans="1:72" x14ac:dyDescent="0.25">
      <c r="A32" s="143" t="s">
        <v>515</v>
      </c>
      <c r="B32" s="143" t="s">
        <v>42</v>
      </c>
      <c r="C32" s="126"/>
      <c r="D32" s="127" t="s">
        <v>482</v>
      </c>
      <c r="E32" s="104"/>
      <c r="F32" s="128" t="s">
        <v>482</v>
      </c>
      <c r="G32" s="126"/>
      <c r="H32" s="104"/>
      <c r="I32" s="104"/>
      <c r="J32" s="104"/>
      <c r="K32" s="127"/>
      <c r="L32" s="104"/>
      <c r="M32" s="128"/>
      <c r="N32" s="128"/>
      <c r="O32" s="128"/>
      <c r="P32" s="128" t="s">
        <v>482</v>
      </c>
      <c r="Q32" s="128"/>
      <c r="R32" s="128"/>
      <c r="S32" s="131"/>
      <c r="T32" s="128"/>
      <c r="U32" s="61" t="s">
        <v>516</v>
      </c>
      <c r="V32" s="132"/>
      <c r="W32" s="139"/>
      <c r="X32" s="133"/>
      <c r="Y32" s="71"/>
      <c r="Z32" s="72"/>
      <c r="AA32" s="73"/>
      <c r="AB32" s="74"/>
      <c r="AC32" s="78" t="s">
        <v>484</v>
      </c>
      <c r="AD32" s="29" t="s">
        <v>463</v>
      </c>
      <c r="AE32" s="60">
        <v>936.17880725198404</v>
      </c>
      <c r="AF32" s="60">
        <v>934.78270375352997</v>
      </c>
      <c r="AG32" s="60">
        <v>934.78270375352997</v>
      </c>
      <c r="AH32" s="60">
        <v>0</v>
      </c>
      <c r="AI32" s="60">
        <v>223.61193071131501</v>
      </c>
      <c r="AJ32" s="60">
        <v>0</v>
      </c>
      <c r="AK32" s="60">
        <v>0</v>
      </c>
      <c r="AL32" s="60">
        <v>515.74265378382199</v>
      </c>
      <c r="AM32" s="60">
        <v>878.23662230650098</v>
      </c>
      <c r="AN32" s="60">
        <v>0</v>
      </c>
      <c r="AO32" s="60">
        <v>214.69735196796299</v>
      </c>
      <c r="AP32" s="60">
        <v>0</v>
      </c>
      <c r="AQ32" s="60">
        <v>0</v>
      </c>
      <c r="AR32" s="60">
        <v>0</v>
      </c>
      <c r="AS32" s="60">
        <v>0</v>
      </c>
      <c r="AT32" s="60">
        <v>0</v>
      </c>
      <c r="AU32" s="60">
        <v>0</v>
      </c>
      <c r="AV32" s="60">
        <v>249.28007115121</v>
      </c>
      <c r="AW32" s="60">
        <v>0</v>
      </c>
      <c r="AX32" s="60">
        <v>0</v>
      </c>
      <c r="AY32" s="60">
        <v>0</v>
      </c>
      <c r="AZ32" s="60">
        <v>0</v>
      </c>
      <c r="BA32" s="60">
        <v>0</v>
      </c>
      <c r="BB32" s="60">
        <v>0</v>
      </c>
      <c r="BC32" s="60">
        <v>0</v>
      </c>
      <c r="BD32" s="60">
        <v>0</v>
      </c>
      <c r="BE32" s="60">
        <v>0</v>
      </c>
      <c r="BF32" s="60">
        <v>0</v>
      </c>
      <c r="BG32" s="60">
        <v>0</v>
      </c>
      <c r="BH32" s="60">
        <v>0</v>
      </c>
      <c r="BI32" s="60">
        <v>0</v>
      </c>
      <c r="BJ32" s="60">
        <v>0</v>
      </c>
      <c r="BK32" s="60"/>
      <c r="BL32" s="60"/>
      <c r="BM32" s="60"/>
      <c r="BN32" s="60"/>
      <c r="BO32" s="60"/>
      <c r="BP32" s="60"/>
      <c r="BQ32" s="60"/>
      <c r="BR32" s="60"/>
      <c r="BS32" s="60"/>
      <c r="BT32" s="60"/>
    </row>
    <row r="33" spans="1:72" x14ac:dyDescent="0.25">
      <c r="A33" s="143" t="s">
        <v>517</v>
      </c>
      <c r="B33" s="143" t="s">
        <v>329</v>
      </c>
      <c r="C33" s="126"/>
      <c r="D33" s="127" t="s">
        <v>482</v>
      </c>
      <c r="E33" s="104"/>
      <c r="F33" s="128" t="s">
        <v>482</v>
      </c>
      <c r="G33" s="126"/>
      <c r="H33" s="104"/>
      <c r="I33" s="104"/>
      <c r="J33" s="104"/>
      <c r="K33" s="127"/>
      <c r="L33" s="104"/>
      <c r="M33" s="128"/>
      <c r="N33" s="128"/>
      <c r="O33" s="128"/>
      <c r="P33" s="128" t="s">
        <v>482</v>
      </c>
      <c r="Q33" s="128"/>
      <c r="R33" s="128"/>
      <c r="S33" s="131"/>
      <c r="T33" s="128"/>
      <c r="U33" s="61" t="s">
        <v>518</v>
      </c>
      <c r="V33" s="132"/>
      <c r="W33" s="139"/>
      <c r="X33" s="133"/>
      <c r="Y33" s="71"/>
      <c r="Z33" s="72"/>
      <c r="AA33" s="73"/>
      <c r="AB33" s="74"/>
      <c r="AC33" s="78" t="s">
        <v>484</v>
      </c>
      <c r="AD33" s="29" t="s">
        <v>463</v>
      </c>
      <c r="AE33" s="60">
        <v>688.12426735566498</v>
      </c>
      <c r="AF33" s="60">
        <v>769.58967733990005</v>
      </c>
      <c r="AG33" s="60">
        <v>771.77009649005902</v>
      </c>
      <c r="AH33" s="60">
        <v>613.66530388104002</v>
      </c>
      <c r="AI33" s="60">
        <v>905.99046530600504</v>
      </c>
      <c r="AJ33" s="60">
        <v>1002.02799643347</v>
      </c>
      <c r="AK33" s="60">
        <v>1184.3085374249499</v>
      </c>
      <c r="AL33" s="60">
        <v>1433.29254494004</v>
      </c>
      <c r="AM33" s="60">
        <v>1074.61194071868</v>
      </c>
      <c r="AN33" s="60">
        <v>564.18522492884904</v>
      </c>
      <c r="AO33" s="60">
        <v>590.561137934763</v>
      </c>
      <c r="AP33" s="60">
        <v>824.39491847136196</v>
      </c>
      <c r="AQ33" s="60">
        <v>511.29061527311598</v>
      </c>
      <c r="AR33" s="60">
        <v>383.614007448336</v>
      </c>
      <c r="AS33" s="60">
        <v>329.367341372022</v>
      </c>
      <c r="AT33" s="60">
        <v>316.77901140770001</v>
      </c>
      <c r="AU33" s="60">
        <v>288.46774697327498</v>
      </c>
      <c r="AV33" s="60">
        <v>237.42215067802999</v>
      </c>
      <c r="AW33" s="60">
        <v>177.07208766858301</v>
      </c>
      <c r="AX33" s="60">
        <v>236.54481704336601</v>
      </c>
      <c r="AY33" s="60">
        <v>188.11994150494701</v>
      </c>
      <c r="AZ33" s="60">
        <v>136.576790873313</v>
      </c>
      <c r="BA33" s="60">
        <v>141.349549693585</v>
      </c>
      <c r="BB33" s="60">
        <v>71.179295021514207</v>
      </c>
      <c r="BC33" s="60">
        <v>8.0173912698665593</v>
      </c>
      <c r="BD33" s="60">
        <v>0</v>
      </c>
      <c r="BE33" s="60">
        <v>0</v>
      </c>
      <c r="BF33" s="60">
        <v>0</v>
      </c>
      <c r="BG33" s="60">
        <v>0</v>
      </c>
      <c r="BH33" s="60">
        <v>0</v>
      </c>
      <c r="BI33" s="60">
        <v>0</v>
      </c>
      <c r="BJ33" s="60">
        <v>0</v>
      </c>
      <c r="BK33" s="60"/>
      <c r="BL33" s="60"/>
      <c r="BM33" s="60"/>
      <c r="BN33" s="60"/>
      <c r="BO33" s="60"/>
      <c r="BP33" s="60"/>
      <c r="BQ33" s="60"/>
      <c r="BR33" s="60"/>
      <c r="BS33" s="60"/>
      <c r="BT33" s="60"/>
    </row>
    <row r="34" spans="1:72" x14ac:dyDescent="0.25">
      <c r="A34" s="143" t="s">
        <v>519</v>
      </c>
      <c r="B34" s="143" t="s">
        <v>317</v>
      </c>
      <c r="C34" s="126"/>
      <c r="D34" s="127" t="s">
        <v>482</v>
      </c>
      <c r="E34" s="104"/>
      <c r="F34" s="128" t="s">
        <v>482</v>
      </c>
      <c r="G34" s="126"/>
      <c r="H34" s="104"/>
      <c r="I34" s="104"/>
      <c r="J34" s="104"/>
      <c r="K34" s="127"/>
      <c r="L34" s="104"/>
      <c r="M34" s="128"/>
      <c r="N34" s="128"/>
      <c r="O34" s="128"/>
      <c r="P34" s="128" t="s">
        <v>482</v>
      </c>
      <c r="Q34" s="128"/>
      <c r="R34" s="128"/>
      <c r="S34" s="131"/>
      <c r="T34" s="128"/>
      <c r="U34" s="61" t="s">
        <v>520</v>
      </c>
      <c r="V34" s="132"/>
      <c r="W34" s="139"/>
      <c r="X34" s="133"/>
      <c r="Y34" s="71"/>
      <c r="Z34" s="72"/>
      <c r="AA34" s="73"/>
      <c r="AB34" s="74"/>
      <c r="AC34" s="78" t="s">
        <v>484</v>
      </c>
      <c r="AD34" s="29" t="s">
        <v>463</v>
      </c>
      <c r="AE34" s="60">
        <v>632.04309694522101</v>
      </c>
      <c r="AF34" s="60">
        <v>632.66426665941196</v>
      </c>
      <c r="AG34" s="60">
        <v>584.16145548159898</v>
      </c>
      <c r="AH34" s="60">
        <v>733.75660561346297</v>
      </c>
      <c r="AI34" s="60">
        <v>897.39942001407405</v>
      </c>
      <c r="AJ34" s="60">
        <v>901.29275742903906</v>
      </c>
      <c r="AK34" s="60">
        <v>701.140981409088</v>
      </c>
      <c r="AL34" s="60">
        <v>488.47306539094302</v>
      </c>
      <c r="AM34" s="60">
        <v>911.27658152186495</v>
      </c>
      <c r="AN34" s="60">
        <v>1536.7740626155301</v>
      </c>
      <c r="AO34" s="60">
        <v>729.67912729870397</v>
      </c>
      <c r="AP34" s="60">
        <v>541.93817494630298</v>
      </c>
      <c r="AQ34" s="60">
        <v>782.50827186076106</v>
      </c>
      <c r="AR34" s="60">
        <v>951.46952761200703</v>
      </c>
      <c r="AS34" s="60">
        <v>479.27709005022598</v>
      </c>
      <c r="AT34" s="60">
        <v>593.54080016770297</v>
      </c>
      <c r="AU34" s="60">
        <v>520.01442913900996</v>
      </c>
      <c r="AV34" s="60">
        <v>566.61558527780801</v>
      </c>
      <c r="AW34" s="60">
        <v>802.30368466743596</v>
      </c>
      <c r="AX34" s="60">
        <v>625.76729426326199</v>
      </c>
      <c r="AY34" s="60">
        <v>946.08094682271405</v>
      </c>
      <c r="AZ34" s="60">
        <v>1158.2954448015801</v>
      </c>
      <c r="BA34" s="60">
        <v>975.88124103275197</v>
      </c>
      <c r="BB34" s="60">
        <v>861.70600758542002</v>
      </c>
      <c r="BC34" s="60">
        <v>958.387898160232</v>
      </c>
      <c r="BD34" s="60">
        <v>1179.15677039769</v>
      </c>
      <c r="BE34" s="60">
        <v>945.05796841575295</v>
      </c>
      <c r="BF34" s="60">
        <v>1467.1609596527201</v>
      </c>
      <c r="BG34" s="60">
        <v>1009.28323639087</v>
      </c>
      <c r="BH34" s="60">
        <v>978.49740919890996</v>
      </c>
      <c r="BI34" s="60">
        <v>1255.2927894673401</v>
      </c>
      <c r="BJ34" s="60">
        <v>1265.50214969377</v>
      </c>
      <c r="BK34" s="60"/>
      <c r="BL34" s="60"/>
      <c r="BM34" s="60"/>
      <c r="BN34" s="60"/>
      <c r="BO34" s="60"/>
      <c r="BP34" s="60"/>
      <c r="BQ34" s="60"/>
      <c r="BR34" s="60"/>
      <c r="BS34" s="60"/>
      <c r="BT34" s="60"/>
    </row>
    <row r="35" spans="1:72" x14ac:dyDescent="0.25">
      <c r="A35" s="143" t="s">
        <v>521</v>
      </c>
      <c r="B35" s="143" t="s">
        <v>44</v>
      </c>
      <c r="C35" s="126"/>
      <c r="D35" s="127" t="s">
        <v>482</v>
      </c>
      <c r="E35" s="104"/>
      <c r="F35" s="128" t="s">
        <v>482</v>
      </c>
      <c r="G35" s="126"/>
      <c r="H35" s="104"/>
      <c r="I35" s="104"/>
      <c r="J35" s="104"/>
      <c r="K35" s="127"/>
      <c r="L35" s="104"/>
      <c r="M35" s="128"/>
      <c r="N35" s="128"/>
      <c r="O35" s="128"/>
      <c r="P35" s="128" t="s">
        <v>482</v>
      </c>
      <c r="Q35" s="128"/>
      <c r="R35" s="128"/>
      <c r="S35" s="131"/>
      <c r="T35" s="128"/>
      <c r="U35" s="61" t="s">
        <v>522</v>
      </c>
      <c r="V35" s="132"/>
      <c r="W35" s="139"/>
      <c r="X35" s="133"/>
      <c r="Y35" s="71"/>
      <c r="Z35" s="72"/>
      <c r="AA35" s="73"/>
      <c r="AB35" s="74"/>
      <c r="AC35" s="78" t="s">
        <v>484</v>
      </c>
      <c r="AD35" s="29" t="s">
        <v>463</v>
      </c>
      <c r="AE35" s="60">
        <v>647.90185353918105</v>
      </c>
      <c r="AF35" s="60">
        <v>722.90828366651101</v>
      </c>
      <c r="AG35" s="60">
        <v>771.78888817929806</v>
      </c>
      <c r="AH35" s="60">
        <v>993.04419213800895</v>
      </c>
      <c r="AI35" s="60">
        <v>853.63232602203595</v>
      </c>
      <c r="AJ35" s="60">
        <v>969.92888172810206</v>
      </c>
      <c r="AK35" s="60">
        <v>996.48304191165596</v>
      </c>
      <c r="AL35" s="60">
        <v>737.72107388374002</v>
      </c>
      <c r="AM35" s="60">
        <v>742.038511288206</v>
      </c>
      <c r="AN35" s="60">
        <v>859.23197273405401</v>
      </c>
      <c r="AO35" s="60">
        <v>769.24963915747799</v>
      </c>
      <c r="AP35" s="60">
        <v>715.33847397078296</v>
      </c>
      <c r="AQ35" s="60">
        <v>616.34775817156003</v>
      </c>
      <c r="AR35" s="60">
        <v>606.287765471066</v>
      </c>
      <c r="AS35" s="60">
        <v>368.205858103499</v>
      </c>
      <c r="AT35" s="60">
        <v>667.37851752537802</v>
      </c>
      <c r="AU35" s="60">
        <v>332.36650308551299</v>
      </c>
      <c r="AV35" s="60">
        <v>321.35873355586102</v>
      </c>
      <c r="AW35" s="60">
        <v>420.880944943381</v>
      </c>
      <c r="AX35" s="60">
        <v>428.51365515896202</v>
      </c>
      <c r="AY35" s="60">
        <v>370.63740874841</v>
      </c>
      <c r="AZ35" s="60">
        <v>430.26442339615301</v>
      </c>
      <c r="BA35" s="60">
        <v>426.18795585506399</v>
      </c>
      <c r="BB35" s="60">
        <v>473.11975866095798</v>
      </c>
      <c r="BC35" s="60">
        <v>475.22730435630098</v>
      </c>
      <c r="BD35" s="60">
        <v>433.69285044904302</v>
      </c>
      <c r="BE35" s="60">
        <v>371.27338133019902</v>
      </c>
      <c r="BF35" s="60">
        <v>368.15388714733501</v>
      </c>
      <c r="BG35" s="60">
        <v>458.50371868603202</v>
      </c>
      <c r="BH35" s="60">
        <v>444.17005266237601</v>
      </c>
      <c r="BI35" s="60">
        <v>529.26471313464697</v>
      </c>
      <c r="BJ35" s="60">
        <v>538.37570263656005</v>
      </c>
      <c r="BK35" s="60"/>
      <c r="BL35" s="60"/>
      <c r="BM35" s="60"/>
      <c r="BN35" s="60"/>
      <c r="BO35" s="60"/>
      <c r="BP35" s="60"/>
      <c r="BQ35" s="60"/>
      <c r="BR35" s="60"/>
      <c r="BS35" s="60"/>
      <c r="BT35" s="60"/>
    </row>
    <row r="36" spans="1:72" x14ac:dyDescent="0.25">
      <c r="A36" s="143" t="s">
        <v>523</v>
      </c>
      <c r="B36" s="143" t="s">
        <v>330</v>
      </c>
      <c r="C36" s="126"/>
      <c r="D36" s="127" t="s">
        <v>482</v>
      </c>
      <c r="E36" s="104"/>
      <c r="F36" s="128" t="s">
        <v>482</v>
      </c>
      <c r="G36" s="126"/>
      <c r="H36" s="104"/>
      <c r="I36" s="104"/>
      <c r="J36" s="104"/>
      <c r="K36" s="127"/>
      <c r="L36" s="104"/>
      <c r="M36" s="128"/>
      <c r="N36" s="128"/>
      <c r="O36" s="128"/>
      <c r="P36" s="128" t="s">
        <v>482</v>
      </c>
      <c r="Q36" s="128"/>
      <c r="R36" s="128"/>
      <c r="S36" s="131"/>
      <c r="T36" s="128"/>
      <c r="U36" s="61" t="s">
        <v>524</v>
      </c>
      <c r="V36" s="132"/>
      <c r="W36" s="139"/>
      <c r="X36" s="133"/>
      <c r="Y36" s="71"/>
      <c r="Z36" s="72"/>
      <c r="AA36" s="73"/>
      <c r="AB36" s="74"/>
      <c r="AC36" s="78" t="s">
        <v>525</v>
      </c>
      <c r="AD36" s="29" t="s">
        <v>463</v>
      </c>
      <c r="AE36" s="60">
        <v>18607.793572230399</v>
      </c>
      <c r="AF36" s="60">
        <v>19650.279009780399</v>
      </c>
      <c r="AG36" s="60">
        <v>17929.403409349801</v>
      </c>
      <c r="AH36" s="60">
        <v>14150.309273688499</v>
      </c>
      <c r="AI36" s="60">
        <v>15969.2084864847</v>
      </c>
      <c r="AJ36" s="60">
        <v>20917.367269747399</v>
      </c>
      <c r="AK36" s="60">
        <v>16445.303185116802</v>
      </c>
      <c r="AL36" s="60">
        <v>15769.2717642101</v>
      </c>
      <c r="AM36" s="60">
        <v>14071.9882698704</v>
      </c>
      <c r="AN36" s="60">
        <v>14512.571444057399</v>
      </c>
      <c r="AO36" s="60">
        <v>14687.5524709854</v>
      </c>
      <c r="AP36" s="60">
        <v>13570.8259731914</v>
      </c>
      <c r="AQ36" s="60">
        <v>15851.3309294762</v>
      </c>
      <c r="AR36" s="60">
        <v>18378.382152187001</v>
      </c>
      <c r="AS36" s="60">
        <v>13177.4426386086</v>
      </c>
      <c r="AT36" s="60">
        <v>11205.6572314857</v>
      </c>
      <c r="AU36" s="60">
        <v>13821.421367409601</v>
      </c>
      <c r="AV36" s="60">
        <v>13968.217632096201</v>
      </c>
      <c r="AW36" s="60">
        <v>14140.8729008558</v>
      </c>
      <c r="AX36" s="60">
        <v>11737.0321247634</v>
      </c>
      <c r="AY36" s="60">
        <v>9794.0748378874905</v>
      </c>
      <c r="AZ36" s="60">
        <v>7092.6698920852205</v>
      </c>
      <c r="BA36" s="60">
        <v>6907.6616497721398</v>
      </c>
      <c r="BB36" s="60">
        <v>5736.59974236776</v>
      </c>
      <c r="BC36" s="60">
        <v>3044.3286349786599</v>
      </c>
      <c r="BD36" s="60">
        <v>2586.1492662324799</v>
      </c>
      <c r="BE36" s="60">
        <v>4049.3440893448101</v>
      </c>
      <c r="BF36" s="60">
        <v>5456.6302717606004</v>
      </c>
      <c r="BG36" s="60">
        <v>3925.09354126059</v>
      </c>
      <c r="BH36" s="60">
        <v>4038.9588938919701</v>
      </c>
      <c r="BI36" s="60">
        <v>5409.8393025054702</v>
      </c>
      <c r="BJ36" s="60">
        <v>4459.3769572445399</v>
      </c>
      <c r="BK36" s="60"/>
      <c r="BL36" s="60"/>
      <c r="BM36" s="60"/>
      <c r="BN36" s="60"/>
      <c r="BO36" s="60"/>
      <c r="BP36" s="60"/>
      <c r="BQ36" s="60"/>
      <c r="BR36" s="60"/>
      <c r="BS36" s="60"/>
      <c r="BT36" s="60"/>
    </row>
    <row r="37" spans="1:72" x14ac:dyDescent="0.25">
      <c r="A37" s="140" t="s">
        <v>520</v>
      </c>
      <c r="B37" s="14" t="s">
        <v>526</v>
      </c>
      <c r="C37" s="126"/>
      <c r="D37" s="127"/>
      <c r="E37" s="104"/>
      <c r="F37" s="128"/>
      <c r="G37" s="126"/>
      <c r="H37" s="104"/>
      <c r="I37" s="104"/>
      <c r="J37" s="104"/>
      <c r="K37" s="127"/>
      <c r="L37" s="104"/>
      <c r="M37" s="128"/>
      <c r="N37" s="128"/>
      <c r="O37" s="128"/>
      <c r="P37" s="128"/>
      <c r="Q37" s="128"/>
      <c r="R37" s="128"/>
      <c r="S37" s="131"/>
      <c r="T37" s="128"/>
      <c r="U37" s="61"/>
      <c r="V37" s="132"/>
      <c r="W37" s="139"/>
      <c r="X37" s="133"/>
      <c r="Y37" s="71"/>
      <c r="Z37" s="72"/>
      <c r="AA37" s="73"/>
      <c r="AB37" s="74"/>
      <c r="AC37" s="43" t="s">
        <v>527</v>
      </c>
      <c r="AD37" s="29" t="s">
        <v>463</v>
      </c>
      <c r="AE37" s="60">
        <v>4436.1055166895103</v>
      </c>
      <c r="AF37" s="60">
        <v>5133.2934082909396</v>
      </c>
      <c r="AG37" s="60">
        <v>5619.5164384680302</v>
      </c>
      <c r="AH37" s="60">
        <v>6344.8842636711197</v>
      </c>
      <c r="AI37" s="60">
        <v>7209.4733703694801</v>
      </c>
      <c r="AJ37" s="60">
        <v>5793.4395294022997</v>
      </c>
      <c r="AK37" s="60">
        <v>3768.5444483664101</v>
      </c>
      <c r="AL37" s="60">
        <v>2343.9700266176301</v>
      </c>
      <c r="AM37" s="60">
        <v>1848.2974986097299</v>
      </c>
      <c r="AN37" s="60">
        <v>3361.5061492397099</v>
      </c>
      <c r="AO37" s="60">
        <v>3674.2765175157101</v>
      </c>
      <c r="AP37" s="60">
        <v>3510.99972861591</v>
      </c>
      <c r="AQ37" s="60">
        <v>3588.2834131897298</v>
      </c>
      <c r="AR37" s="60">
        <v>3902.7481464462398</v>
      </c>
      <c r="AS37" s="60">
        <v>4699.6177653160603</v>
      </c>
      <c r="AT37" s="60">
        <v>4090.7622886826398</v>
      </c>
      <c r="AU37" s="60">
        <v>4027.5410438973499</v>
      </c>
      <c r="AV37" s="60">
        <v>3853.8733179297001</v>
      </c>
      <c r="AW37" s="60">
        <v>5579.9650383283497</v>
      </c>
      <c r="AX37" s="60">
        <v>5175.5492494376103</v>
      </c>
      <c r="AY37" s="60">
        <v>1480.7557126864599</v>
      </c>
      <c r="AZ37" s="60">
        <v>832.31648743632195</v>
      </c>
      <c r="BA37" s="60">
        <v>884.20258550040705</v>
      </c>
      <c r="BB37" s="60">
        <v>1090.1433586037499</v>
      </c>
      <c r="BC37" s="60">
        <v>673.03634536995901</v>
      </c>
      <c r="BD37" s="60">
        <v>694.94155906380104</v>
      </c>
      <c r="BE37" s="60">
        <v>610.26957331023198</v>
      </c>
      <c r="BF37" s="60">
        <v>671.20120761264604</v>
      </c>
      <c r="BG37" s="60">
        <v>651.12092979169802</v>
      </c>
      <c r="BH37" s="60">
        <v>490.51218446141701</v>
      </c>
      <c r="BI37" s="60">
        <v>515.46846800000003</v>
      </c>
      <c r="BJ37" s="60">
        <v>451.71619600000002</v>
      </c>
      <c r="BK37" s="60"/>
      <c r="BL37" s="60"/>
      <c r="BM37" s="60"/>
      <c r="BN37" s="60"/>
      <c r="BO37" s="60"/>
      <c r="BP37" s="60"/>
      <c r="BQ37" s="60"/>
      <c r="BR37" s="60"/>
      <c r="BS37" s="60"/>
      <c r="BT37" s="60"/>
    </row>
    <row r="38" spans="1:72" x14ac:dyDescent="0.25">
      <c r="A38" s="135" t="s">
        <v>528</v>
      </c>
      <c r="B38" s="135" t="s">
        <v>529</v>
      </c>
      <c r="C38" s="126"/>
      <c r="D38" s="127" t="s">
        <v>482</v>
      </c>
      <c r="E38" s="104" t="s">
        <v>482</v>
      </c>
      <c r="F38" s="128"/>
      <c r="G38" s="126"/>
      <c r="H38" s="104"/>
      <c r="I38" s="104"/>
      <c r="J38" s="104"/>
      <c r="K38" s="127" t="s">
        <v>482</v>
      </c>
      <c r="L38" s="104"/>
      <c r="M38" s="128"/>
      <c r="N38" s="128"/>
      <c r="O38" s="128"/>
      <c r="P38" s="128" t="s">
        <v>482</v>
      </c>
      <c r="Q38" s="128"/>
      <c r="R38" s="128"/>
      <c r="S38" s="131"/>
      <c r="T38" s="128"/>
      <c r="U38" s="61" t="s">
        <v>483</v>
      </c>
      <c r="V38" s="132"/>
      <c r="W38" s="139"/>
      <c r="X38" s="133"/>
      <c r="Y38" s="71" t="s">
        <v>482</v>
      </c>
      <c r="Z38" s="72"/>
      <c r="AA38" s="73"/>
      <c r="AB38" s="74"/>
      <c r="AC38" s="75" t="s">
        <v>530</v>
      </c>
      <c r="AD38" s="29" t="s">
        <v>463</v>
      </c>
      <c r="AE38" s="60">
        <v>6.865320183333</v>
      </c>
      <c r="AF38" s="60">
        <v>16.223925488169701</v>
      </c>
      <c r="AG38" s="60">
        <v>13.3593210822585</v>
      </c>
      <c r="AH38" s="60">
        <v>28.828175095630598</v>
      </c>
      <c r="AI38" s="60">
        <v>16.7218316055842</v>
      </c>
      <c r="AJ38" s="60">
        <v>13.6271254137613</v>
      </c>
      <c r="AK38" s="60">
        <v>26.374157912035699</v>
      </c>
      <c r="AL38" s="60">
        <v>-5.7402404776900002E-3</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c r="BL38" s="60"/>
      <c r="BM38" s="60"/>
      <c r="BN38" s="60"/>
      <c r="BO38" s="60"/>
      <c r="BP38" s="60"/>
      <c r="BQ38" s="60"/>
      <c r="BR38" s="60"/>
      <c r="BS38" s="60"/>
      <c r="BT38" s="60"/>
    </row>
    <row r="39" spans="1:72" x14ac:dyDescent="0.25">
      <c r="A39" s="135" t="s">
        <v>531</v>
      </c>
      <c r="B39" s="135" t="s">
        <v>532</v>
      </c>
      <c r="C39" s="126"/>
      <c r="D39" s="127" t="s">
        <v>482</v>
      </c>
      <c r="E39" s="104" t="s">
        <v>482</v>
      </c>
      <c r="F39" s="128"/>
      <c r="G39" s="126"/>
      <c r="H39" s="104"/>
      <c r="I39" s="104"/>
      <c r="J39" s="104"/>
      <c r="K39" s="127" t="s">
        <v>482</v>
      </c>
      <c r="L39" s="104"/>
      <c r="M39" s="128"/>
      <c r="N39" s="128"/>
      <c r="O39" s="128"/>
      <c r="P39" s="128" t="s">
        <v>482</v>
      </c>
      <c r="Q39" s="128"/>
      <c r="R39" s="128"/>
      <c r="S39" s="131"/>
      <c r="T39" s="128"/>
      <c r="U39" s="61" t="s">
        <v>486</v>
      </c>
      <c r="V39" s="132"/>
      <c r="W39" s="139"/>
      <c r="X39" s="133"/>
      <c r="Y39" s="71" t="s">
        <v>482</v>
      </c>
      <c r="Z39" s="72"/>
      <c r="AA39" s="73"/>
      <c r="AB39" s="74"/>
      <c r="AC39" s="75" t="s">
        <v>530</v>
      </c>
      <c r="AD39" s="29" t="s">
        <v>463</v>
      </c>
      <c r="AE39" s="60">
        <v>1.13912219318131</v>
      </c>
      <c r="AF39" s="60">
        <v>2.30942470389631</v>
      </c>
      <c r="AG39" s="60">
        <v>1.87669819485788</v>
      </c>
      <c r="AH39" s="60">
        <v>4.4902156460229898</v>
      </c>
      <c r="AI39" s="60">
        <v>3.16072616000254</v>
      </c>
      <c r="AJ39" s="60">
        <v>2.1184512135904399</v>
      </c>
      <c r="AK39" s="60">
        <v>3.40538395251557</v>
      </c>
      <c r="AL39" s="60">
        <v>-7.2337564291999996E-4</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c r="BL39" s="60"/>
      <c r="BM39" s="60"/>
      <c r="BN39" s="60"/>
      <c r="BO39" s="60"/>
      <c r="BP39" s="60"/>
      <c r="BQ39" s="60"/>
      <c r="BR39" s="60"/>
      <c r="BS39" s="60"/>
      <c r="BT39" s="60"/>
    </row>
    <row r="40" spans="1:72" x14ac:dyDescent="0.25">
      <c r="A40" s="135" t="s">
        <v>533</v>
      </c>
      <c r="B40" s="135" t="s">
        <v>534</v>
      </c>
      <c r="C40" s="126"/>
      <c r="D40" s="127" t="s">
        <v>482</v>
      </c>
      <c r="E40" s="104" t="s">
        <v>482</v>
      </c>
      <c r="F40" s="128"/>
      <c r="G40" s="126"/>
      <c r="H40" s="104"/>
      <c r="I40" s="104"/>
      <c r="J40" s="104"/>
      <c r="K40" s="127" t="s">
        <v>482</v>
      </c>
      <c r="L40" s="104"/>
      <c r="M40" s="128"/>
      <c r="N40" s="128"/>
      <c r="O40" s="128"/>
      <c r="P40" s="128" t="s">
        <v>482</v>
      </c>
      <c r="Q40" s="128"/>
      <c r="R40" s="128"/>
      <c r="S40" s="131"/>
      <c r="T40" s="128"/>
      <c r="U40" s="61" t="s">
        <v>524</v>
      </c>
      <c r="V40" s="132"/>
      <c r="W40" s="139"/>
      <c r="X40" s="133"/>
      <c r="Y40" s="71" t="s">
        <v>482</v>
      </c>
      <c r="Z40" s="72"/>
      <c r="AA40" s="73"/>
      <c r="AB40" s="74"/>
      <c r="AC40" s="75" t="s">
        <v>530</v>
      </c>
      <c r="AD40" s="29" t="s">
        <v>463</v>
      </c>
      <c r="AE40" s="60">
        <v>0.39430059115353</v>
      </c>
      <c r="AF40" s="60">
        <v>0.84031715464445</v>
      </c>
      <c r="AG40" s="60">
        <v>0.75107817144541</v>
      </c>
      <c r="AH40" s="60">
        <v>1.57531388885584</v>
      </c>
      <c r="AI40" s="60">
        <v>0.82139341206246996</v>
      </c>
      <c r="AJ40" s="60">
        <v>0.58909822021652003</v>
      </c>
      <c r="AK40" s="60">
        <v>1.3437182972131001</v>
      </c>
      <c r="AL40" s="60">
        <v>-3.1804711343E-4</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c r="BL40" s="60"/>
      <c r="BM40" s="60"/>
      <c r="BN40" s="60"/>
      <c r="BO40" s="60"/>
      <c r="BP40" s="60"/>
      <c r="BQ40" s="60"/>
      <c r="BR40" s="60"/>
      <c r="BS40" s="60"/>
      <c r="BT40" s="60"/>
    </row>
    <row r="41" spans="1:72" x14ac:dyDescent="0.25">
      <c r="A41" s="135" t="s">
        <v>535</v>
      </c>
      <c r="B41" s="135" t="s">
        <v>536</v>
      </c>
      <c r="C41" s="126"/>
      <c r="D41" s="127" t="s">
        <v>482</v>
      </c>
      <c r="E41" s="104" t="s">
        <v>482</v>
      </c>
      <c r="F41" s="128"/>
      <c r="G41" s="126"/>
      <c r="H41" s="104"/>
      <c r="I41" s="104"/>
      <c r="J41" s="104"/>
      <c r="K41" s="127" t="s">
        <v>482</v>
      </c>
      <c r="L41" s="104"/>
      <c r="M41" s="128"/>
      <c r="N41" s="128"/>
      <c r="O41" s="128"/>
      <c r="P41" s="128" t="s">
        <v>482</v>
      </c>
      <c r="Q41" s="128"/>
      <c r="R41" s="128"/>
      <c r="S41" s="131"/>
      <c r="T41" s="128"/>
      <c r="U41" s="61" t="s">
        <v>492</v>
      </c>
      <c r="V41" s="132"/>
      <c r="W41" s="139"/>
      <c r="X41" s="133"/>
      <c r="Y41" s="71" t="s">
        <v>482</v>
      </c>
      <c r="Z41" s="72"/>
      <c r="AA41" s="73"/>
      <c r="AB41" s="74"/>
      <c r="AC41" s="75" t="s">
        <v>530</v>
      </c>
      <c r="AD41" s="29" t="s">
        <v>463</v>
      </c>
      <c r="AE41" s="60">
        <v>0.49647537503429001</v>
      </c>
      <c r="AF41" s="60">
        <v>1.28382081402838</v>
      </c>
      <c r="AG41" s="60">
        <v>0.56375950614773995</v>
      </c>
      <c r="AH41" s="60">
        <v>1.6054581734214199</v>
      </c>
      <c r="AI41" s="60">
        <v>0.86589823963613</v>
      </c>
      <c r="AJ41" s="60">
        <v>0.65863870707743</v>
      </c>
      <c r="AK41" s="60">
        <v>1.68135230768625</v>
      </c>
      <c r="AL41" s="60">
        <v>-3.3426198935999999E-4</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c r="BL41" s="60"/>
      <c r="BM41" s="60"/>
      <c r="BN41" s="60"/>
      <c r="BO41" s="60"/>
      <c r="BP41" s="60"/>
      <c r="BQ41" s="60"/>
      <c r="BR41" s="60"/>
      <c r="BS41" s="60"/>
      <c r="BT41" s="60"/>
    </row>
    <row r="42" spans="1:72" x14ac:dyDescent="0.25">
      <c r="A42" s="135" t="s">
        <v>537</v>
      </c>
      <c r="B42" s="135" t="s">
        <v>538</v>
      </c>
      <c r="C42" s="126"/>
      <c r="D42" s="127" t="s">
        <v>482</v>
      </c>
      <c r="E42" s="104" t="s">
        <v>482</v>
      </c>
      <c r="F42" s="128"/>
      <c r="G42" s="126"/>
      <c r="H42" s="104"/>
      <c r="I42" s="104"/>
      <c r="J42" s="104"/>
      <c r="K42" s="127" t="s">
        <v>482</v>
      </c>
      <c r="L42" s="104"/>
      <c r="M42" s="128"/>
      <c r="N42" s="128"/>
      <c r="O42" s="128"/>
      <c r="P42" s="128" t="s">
        <v>482</v>
      </c>
      <c r="Q42" s="128"/>
      <c r="R42" s="128"/>
      <c r="S42" s="131"/>
      <c r="T42" s="128"/>
      <c r="U42" s="61" t="s">
        <v>488</v>
      </c>
      <c r="V42" s="132"/>
      <c r="W42" s="139"/>
      <c r="X42" s="133"/>
      <c r="Y42" s="71" t="s">
        <v>482</v>
      </c>
      <c r="Z42" s="72"/>
      <c r="AA42" s="73"/>
      <c r="AB42" s="74"/>
      <c r="AC42" s="75" t="s">
        <v>530</v>
      </c>
      <c r="AD42" s="29" t="s">
        <v>463</v>
      </c>
      <c r="AE42" s="60">
        <v>4.6171631586586601</v>
      </c>
      <c r="AF42" s="60">
        <v>12.196073189076399</v>
      </c>
      <c r="AG42" s="60">
        <v>8.5841833498472102</v>
      </c>
      <c r="AH42" s="60">
        <v>17.485101040087901</v>
      </c>
      <c r="AI42" s="60">
        <v>9.8949979717954299</v>
      </c>
      <c r="AJ42" s="60">
        <v>7.36539987030236</v>
      </c>
      <c r="AK42" s="60">
        <v>14.535553370822999</v>
      </c>
      <c r="AL42" s="60">
        <v>-3.0338809897400001E-3</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c r="BL42" s="60"/>
      <c r="BM42" s="60"/>
      <c r="BN42" s="60"/>
      <c r="BO42" s="60"/>
      <c r="BP42" s="60"/>
      <c r="BQ42" s="60"/>
      <c r="BR42" s="60"/>
      <c r="BS42" s="60"/>
      <c r="BT42" s="60"/>
    </row>
    <row r="43" spans="1:72" x14ac:dyDescent="0.25">
      <c r="A43" s="135" t="s">
        <v>539</v>
      </c>
      <c r="B43" s="135" t="s">
        <v>540</v>
      </c>
      <c r="C43" s="126"/>
      <c r="D43" s="127" t="s">
        <v>482</v>
      </c>
      <c r="E43" s="104" t="s">
        <v>482</v>
      </c>
      <c r="F43" s="128"/>
      <c r="G43" s="126"/>
      <c r="H43" s="104"/>
      <c r="I43" s="104"/>
      <c r="J43" s="104"/>
      <c r="K43" s="127" t="s">
        <v>482</v>
      </c>
      <c r="L43" s="104"/>
      <c r="M43" s="128"/>
      <c r="N43" s="128"/>
      <c r="O43" s="128"/>
      <c r="P43" s="128" t="s">
        <v>482</v>
      </c>
      <c r="Q43" s="128"/>
      <c r="R43" s="128"/>
      <c r="S43" s="131"/>
      <c r="T43" s="128"/>
      <c r="U43" s="61" t="s">
        <v>490</v>
      </c>
      <c r="V43" s="132"/>
      <c r="W43" s="139"/>
      <c r="X43" s="133"/>
      <c r="Y43" s="71" t="s">
        <v>482</v>
      </c>
      <c r="Z43" s="72"/>
      <c r="AA43" s="73"/>
      <c r="AB43" s="74"/>
      <c r="AC43" s="75" t="s">
        <v>530</v>
      </c>
      <c r="AD43" s="29" t="s">
        <v>463</v>
      </c>
      <c r="AE43" s="60">
        <v>2.9533838795141198</v>
      </c>
      <c r="AF43" s="60">
        <v>7.0366640554381297</v>
      </c>
      <c r="AG43" s="60">
        <v>5.3396720812756202</v>
      </c>
      <c r="AH43" s="60">
        <v>10.556022262331901</v>
      </c>
      <c r="AI43" s="60">
        <v>6.1995773345554799</v>
      </c>
      <c r="AJ43" s="60">
        <v>5.5991011122698602</v>
      </c>
      <c r="AK43" s="60">
        <v>10.952646346204901</v>
      </c>
      <c r="AL43" s="60">
        <v>-2.3698506694099998E-3</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c r="BL43" s="60"/>
      <c r="BM43" s="60"/>
      <c r="BN43" s="60"/>
      <c r="BO43" s="60"/>
      <c r="BP43" s="60"/>
      <c r="BQ43" s="60"/>
      <c r="BR43" s="60"/>
      <c r="BS43" s="60"/>
      <c r="BT43" s="60"/>
    </row>
    <row r="44" spans="1:72" x14ac:dyDescent="0.25">
      <c r="A44" s="135" t="s">
        <v>541</v>
      </c>
      <c r="B44" s="135" t="s">
        <v>542</v>
      </c>
      <c r="C44" s="126"/>
      <c r="D44" s="127" t="s">
        <v>482</v>
      </c>
      <c r="E44" s="104" t="s">
        <v>482</v>
      </c>
      <c r="F44" s="128"/>
      <c r="G44" s="126"/>
      <c r="H44" s="104"/>
      <c r="I44" s="104"/>
      <c r="J44" s="104"/>
      <c r="K44" s="127" t="s">
        <v>482</v>
      </c>
      <c r="L44" s="104"/>
      <c r="M44" s="128"/>
      <c r="N44" s="128"/>
      <c r="O44" s="128"/>
      <c r="P44" s="128" t="s">
        <v>482</v>
      </c>
      <c r="Q44" s="128"/>
      <c r="R44" s="128"/>
      <c r="S44" s="131"/>
      <c r="T44" s="128"/>
      <c r="U44" s="61" t="s">
        <v>494</v>
      </c>
      <c r="V44" s="132"/>
      <c r="W44" s="139"/>
      <c r="X44" s="133"/>
      <c r="Y44" s="71" t="s">
        <v>482</v>
      </c>
      <c r="Z44" s="72"/>
      <c r="AA44" s="73"/>
      <c r="AB44" s="74"/>
      <c r="AC44" s="75" t="s">
        <v>530</v>
      </c>
      <c r="AD44" s="29" t="s">
        <v>463</v>
      </c>
      <c r="AE44" s="60">
        <v>0.39923461912509001</v>
      </c>
      <c r="AF44" s="60">
        <v>0.95477459474663995</v>
      </c>
      <c r="AG44" s="60">
        <v>0.75828761416766</v>
      </c>
      <c r="AH44" s="60">
        <v>1.8007138936494</v>
      </c>
      <c r="AI44" s="60">
        <v>1.03157527636378</v>
      </c>
      <c r="AJ44" s="60">
        <v>0.86618546278205999</v>
      </c>
      <c r="AK44" s="60">
        <v>1.79318781352149</v>
      </c>
      <c r="AL44" s="60">
        <v>-4.8034311745000002E-4</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c r="BL44" s="60"/>
      <c r="BM44" s="60"/>
      <c r="BN44" s="60"/>
      <c r="BO44" s="60"/>
      <c r="BP44" s="60"/>
      <c r="BQ44" s="60"/>
      <c r="BR44" s="60"/>
      <c r="BS44" s="60"/>
      <c r="BT44" s="60"/>
    </row>
    <row r="45" spans="1:72" x14ac:dyDescent="0.25">
      <c r="A45" s="135" t="s">
        <v>543</v>
      </c>
      <c r="B45" s="135" t="s">
        <v>544</v>
      </c>
      <c r="C45" s="126"/>
      <c r="D45" s="127" t="s">
        <v>482</v>
      </c>
      <c r="E45" s="104" t="s">
        <v>482</v>
      </c>
      <c r="F45" s="128"/>
      <c r="G45" s="126"/>
      <c r="H45" s="104"/>
      <c r="I45" s="104"/>
      <c r="J45" s="104"/>
      <c r="K45" s="127" t="s">
        <v>482</v>
      </c>
      <c r="L45" s="104"/>
      <c r="M45" s="128"/>
      <c r="N45" s="128"/>
      <c r="O45" s="128"/>
      <c r="P45" s="128" t="s">
        <v>482</v>
      </c>
      <c r="Q45" s="128"/>
      <c r="R45" s="128"/>
      <c r="S45" s="131"/>
      <c r="T45" s="128"/>
      <c r="U45" s="61" t="s">
        <v>494</v>
      </c>
      <c r="V45" s="132"/>
      <c r="W45" s="139"/>
      <c r="X45" s="133"/>
      <c r="Y45" s="71" t="s">
        <v>482</v>
      </c>
      <c r="Z45" s="72"/>
      <c r="AA45" s="73"/>
      <c r="AB45" s="74"/>
      <c r="AC45" s="75" t="s">
        <v>530</v>
      </c>
      <c r="AD45" s="29" t="s">
        <v>463</v>
      </c>
      <c r="AE45" s="60">
        <v>0</v>
      </c>
      <c r="AF45" s="60">
        <v>0</v>
      </c>
      <c r="AG45" s="60">
        <v>0</v>
      </c>
      <c r="AH45" s="60">
        <v>0</v>
      </c>
      <c r="AI45" s="60">
        <v>0</v>
      </c>
      <c r="AJ45" s="60">
        <v>18.111000000000001</v>
      </c>
      <c r="AK45" s="60">
        <v>13.061</v>
      </c>
      <c r="AL45" s="60">
        <v>4.0219841699999996</v>
      </c>
      <c r="AM45" s="60">
        <v>-1.787E-3</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c r="BL45" s="60"/>
      <c r="BM45" s="60"/>
      <c r="BN45" s="60"/>
      <c r="BO45" s="60"/>
      <c r="BP45" s="60"/>
      <c r="BQ45" s="60"/>
      <c r="BR45" s="60"/>
      <c r="BS45" s="60"/>
      <c r="BT45" s="60"/>
    </row>
    <row r="46" spans="1:72" x14ac:dyDescent="0.25">
      <c r="A46" s="135" t="s">
        <v>545</v>
      </c>
      <c r="B46" s="135" t="s">
        <v>546</v>
      </c>
      <c r="C46" s="126"/>
      <c r="D46" s="127" t="s">
        <v>482</v>
      </c>
      <c r="E46" s="104" t="s">
        <v>482</v>
      </c>
      <c r="F46" s="128"/>
      <c r="G46" s="126"/>
      <c r="H46" s="104"/>
      <c r="I46" s="104"/>
      <c r="J46" s="104"/>
      <c r="K46" s="127" t="s">
        <v>482</v>
      </c>
      <c r="L46" s="104"/>
      <c r="M46" s="128"/>
      <c r="N46" s="128"/>
      <c r="O46" s="128"/>
      <c r="P46" s="128" t="s">
        <v>482</v>
      </c>
      <c r="Q46" s="128"/>
      <c r="R46" s="128"/>
      <c r="S46" s="131"/>
      <c r="T46" s="128"/>
      <c r="U46" s="61" t="s">
        <v>494</v>
      </c>
      <c r="V46" s="132"/>
      <c r="W46" s="139"/>
      <c r="X46" s="133"/>
      <c r="Y46" s="71" t="s">
        <v>482</v>
      </c>
      <c r="Z46" s="72"/>
      <c r="AA46" s="73"/>
      <c r="AB46" s="74"/>
      <c r="AC46" s="75" t="s">
        <v>530</v>
      </c>
      <c r="AD46" s="29" t="s">
        <v>463</v>
      </c>
      <c r="AE46" s="60">
        <v>4.0170000000000003</v>
      </c>
      <c r="AF46" s="60">
        <v>11.775</v>
      </c>
      <c r="AG46" s="60">
        <v>66.23</v>
      </c>
      <c r="AH46" s="60">
        <v>55.956000000000003</v>
      </c>
      <c r="AI46" s="60">
        <v>34.085999999999999</v>
      </c>
      <c r="AJ46" s="60">
        <v>0</v>
      </c>
      <c r="AK46" s="60">
        <v>3.5000000000000003E-2</v>
      </c>
      <c r="AL46" s="60">
        <v>1.322684E-2</v>
      </c>
      <c r="AM46" s="60">
        <v>1.18823985</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c r="BL46" s="60"/>
      <c r="BM46" s="60"/>
      <c r="BN46" s="60"/>
      <c r="BO46" s="60"/>
      <c r="BP46" s="60"/>
      <c r="BQ46" s="60"/>
      <c r="BR46" s="60"/>
      <c r="BS46" s="60"/>
      <c r="BT46" s="60"/>
    </row>
    <row r="47" spans="1:72" x14ac:dyDescent="0.25">
      <c r="A47" s="135" t="s">
        <v>547</v>
      </c>
      <c r="B47" s="135" t="s">
        <v>548</v>
      </c>
      <c r="C47" s="126" t="s">
        <v>482</v>
      </c>
      <c r="D47" s="127"/>
      <c r="E47" s="104"/>
      <c r="F47" s="128" t="s">
        <v>482</v>
      </c>
      <c r="G47" s="126"/>
      <c r="H47" s="104"/>
      <c r="I47" s="104"/>
      <c r="J47" s="104"/>
      <c r="K47" s="127" t="s">
        <v>482</v>
      </c>
      <c r="L47" s="104"/>
      <c r="M47" s="128"/>
      <c r="N47" s="128"/>
      <c r="O47" s="128"/>
      <c r="P47" s="128" t="s">
        <v>482</v>
      </c>
      <c r="Q47" s="128"/>
      <c r="R47" s="128"/>
      <c r="S47" s="131"/>
      <c r="T47" s="128"/>
      <c r="U47" s="61" t="s">
        <v>500</v>
      </c>
      <c r="V47" s="132"/>
      <c r="W47" s="139"/>
      <c r="X47" s="133"/>
      <c r="Y47" s="71" t="s">
        <v>482</v>
      </c>
      <c r="Z47" s="72"/>
      <c r="AA47" s="73"/>
      <c r="AB47" s="74"/>
      <c r="AC47" s="75" t="s">
        <v>530</v>
      </c>
      <c r="AD47" s="29" t="s">
        <v>463</v>
      </c>
      <c r="AE47" s="60">
        <v>1238.991</v>
      </c>
      <c r="AF47" s="60">
        <v>1270.9760000000001</v>
      </c>
      <c r="AG47" s="60">
        <v>1288.2449999999999</v>
      </c>
      <c r="AH47" s="60">
        <v>1613.865</v>
      </c>
      <c r="AI47" s="60">
        <v>1556.559</v>
      </c>
      <c r="AJ47" s="60">
        <v>1158.9559999999999</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c r="BL47" s="60"/>
      <c r="BM47" s="60"/>
      <c r="BN47" s="60"/>
      <c r="BO47" s="60"/>
      <c r="BP47" s="60"/>
      <c r="BQ47" s="60"/>
      <c r="BR47" s="60"/>
      <c r="BS47" s="60"/>
      <c r="BT47" s="60"/>
    </row>
    <row r="48" spans="1:72" x14ac:dyDescent="0.25">
      <c r="A48" s="135" t="s">
        <v>549</v>
      </c>
      <c r="B48" s="135" t="s">
        <v>550</v>
      </c>
      <c r="C48" s="126" t="s">
        <v>482</v>
      </c>
      <c r="D48" s="127"/>
      <c r="E48" s="104"/>
      <c r="F48" s="128" t="s">
        <v>482</v>
      </c>
      <c r="G48" s="126"/>
      <c r="H48" s="104"/>
      <c r="I48" s="104"/>
      <c r="J48" s="104"/>
      <c r="K48" s="127" t="s">
        <v>482</v>
      </c>
      <c r="L48" s="104"/>
      <c r="M48" s="128"/>
      <c r="N48" s="128"/>
      <c r="O48" s="128"/>
      <c r="P48" s="128" t="s">
        <v>482</v>
      </c>
      <c r="Q48" s="128"/>
      <c r="R48" s="128"/>
      <c r="S48" s="131"/>
      <c r="T48" s="128"/>
      <c r="U48" s="61" t="s">
        <v>498</v>
      </c>
      <c r="V48" s="132"/>
      <c r="W48" s="139"/>
      <c r="X48" s="133"/>
      <c r="Y48" s="71" t="s">
        <v>482</v>
      </c>
      <c r="Z48" s="72"/>
      <c r="AA48" s="73"/>
      <c r="AB48" s="74"/>
      <c r="AC48" s="75" t="s">
        <v>530</v>
      </c>
      <c r="AD48" s="29" t="s">
        <v>463</v>
      </c>
      <c r="AE48" s="60">
        <v>949.721</v>
      </c>
      <c r="AF48" s="60">
        <v>1069.9780000000001</v>
      </c>
      <c r="AG48" s="60">
        <v>892.77</v>
      </c>
      <c r="AH48" s="60">
        <v>1240.3440000000001</v>
      </c>
      <c r="AI48" s="60">
        <v>1319.65</v>
      </c>
      <c r="AJ48" s="60">
        <v>959.27800000000002</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c r="BL48" s="60"/>
      <c r="BM48" s="60"/>
      <c r="BN48" s="60"/>
      <c r="BO48" s="60"/>
      <c r="BP48" s="60"/>
      <c r="BQ48" s="60"/>
      <c r="BR48" s="60"/>
      <c r="BS48" s="60"/>
      <c r="BT48" s="60"/>
    </row>
    <row r="49" spans="1:72" x14ac:dyDescent="0.25">
      <c r="A49" s="135" t="s">
        <v>551</v>
      </c>
      <c r="B49" s="135" t="s">
        <v>552</v>
      </c>
      <c r="C49" s="126" t="s">
        <v>482</v>
      </c>
      <c r="D49" s="127"/>
      <c r="E49" s="104"/>
      <c r="F49" s="128" t="s">
        <v>482</v>
      </c>
      <c r="G49" s="126"/>
      <c r="H49" s="104"/>
      <c r="I49" s="104"/>
      <c r="J49" s="104"/>
      <c r="K49" s="127" t="s">
        <v>482</v>
      </c>
      <c r="L49" s="104"/>
      <c r="M49" s="128"/>
      <c r="N49" s="128"/>
      <c r="O49" s="128"/>
      <c r="P49" s="128" t="s">
        <v>482</v>
      </c>
      <c r="Q49" s="128"/>
      <c r="R49" s="128"/>
      <c r="S49" s="131"/>
      <c r="T49" s="128"/>
      <c r="U49" s="61" t="s">
        <v>496</v>
      </c>
      <c r="V49" s="132"/>
      <c r="W49" s="139"/>
      <c r="X49" s="133"/>
      <c r="Y49" s="71" t="s">
        <v>482</v>
      </c>
      <c r="Z49" s="72"/>
      <c r="AA49" s="73"/>
      <c r="AB49" s="74"/>
      <c r="AC49" s="75" t="s">
        <v>530</v>
      </c>
      <c r="AD49" s="29" t="s">
        <v>463</v>
      </c>
      <c r="AE49" s="60">
        <v>405.31099999999998</v>
      </c>
      <c r="AF49" s="60">
        <v>570.24099999999999</v>
      </c>
      <c r="AG49" s="60">
        <v>460.37700000000001</v>
      </c>
      <c r="AH49" s="60">
        <v>581.26499999999999</v>
      </c>
      <c r="AI49" s="60">
        <v>594.60900000000004</v>
      </c>
      <c r="AJ49" s="60">
        <v>478.39499999999998</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c r="BL49" s="60"/>
      <c r="BM49" s="60"/>
      <c r="BN49" s="60"/>
      <c r="BO49" s="60"/>
      <c r="BP49" s="60"/>
      <c r="BQ49" s="60"/>
      <c r="BR49" s="60"/>
      <c r="BS49" s="60"/>
      <c r="BT49" s="60"/>
    </row>
    <row r="50" spans="1:72" x14ac:dyDescent="0.25">
      <c r="A50" s="135" t="s">
        <v>553</v>
      </c>
      <c r="B50" s="135" t="s">
        <v>554</v>
      </c>
      <c r="C50" s="126" t="s">
        <v>482</v>
      </c>
      <c r="D50" s="127"/>
      <c r="E50" s="104"/>
      <c r="F50" s="128" t="s">
        <v>482</v>
      </c>
      <c r="G50" s="126"/>
      <c r="H50" s="104"/>
      <c r="I50" s="104"/>
      <c r="J50" s="104"/>
      <c r="K50" s="127" t="s">
        <v>482</v>
      </c>
      <c r="L50" s="104"/>
      <c r="M50" s="128"/>
      <c r="N50" s="128"/>
      <c r="O50" s="128"/>
      <c r="P50" s="128" t="s">
        <v>482</v>
      </c>
      <c r="Q50" s="128"/>
      <c r="R50" s="128"/>
      <c r="S50" s="131"/>
      <c r="T50" s="128"/>
      <c r="U50" s="61" t="s">
        <v>524</v>
      </c>
      <c r="V50" s="132"/>
      <c r="W50" s="139"/>
      <c r="X50" s="133"/>
      <c r="Y50" s="71" t="s">
        <v>482</v>
      </c>
      <c r="Z50" s="72"/>
      <c r="AA50" s="73"/>
      <c r="AB50" s="74"/>
      <c r="AC50" s="75" t="s">
        <v>530</v>
      </c>
      <c r="AD50" s="29" t="s">
        <v>463</v>
      </c>
      <c r="AE50" s="60">
        <v>29.704999999999998</v>
      </c>
      <c r="AF50" s="60">
        <v>33.286999999999999</v>
      </c>
      <c r="AG50" s="60">
        <v>30.001000000000001</v>
      </c>
      <c r="AH50" s="60">
        <v>37.604999999999997</v>
      </c>
      <c r="AI50" s="60">
        <v>76.429000000000002</v>
      </c>
      <c r="AJ50" s="60">
        <v>125.69199999999999</v>
      </c>
      <c r="AK50" s="60">
        <v>183.26499999999999</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c r="BL50" s="60"/>
      <c r="BM50" s="60"/>
      <c r="BN50" s="60"/>
      <c r="BO50" s="60"/>
      <c r="BP50" s="60"/>
      <c r="BQ50" s="60"/>
      <c r="BR50" s="60"/>
      <c r="BS50" s="60"/>
      <c r="BT50" s="60"/>
    </row>
    <row r="51" spans="1:72" x14ac:dyDescent="0.25">
      <c r="A51" s="135" t="s">
        <v>555</v>
      </c>
      <c r="B51" s="135" t="s">
        <v>556</v>
      </c>
      <c r="C51" s="126" t="s">
        <v>482</v>
      </c>
      <c r="D51" s="127"/>
      <c r="E51" s="104"/>
      <c r="F51" s="128" t="s">
        <v>482</v>
      </c>
      <c r="G51" s="126"/>
      <c r="H51" s="104"/>
      <c r="I51" s="104"/>
      <c r="J51" s="104"/>
      <c r="K51" s="127" t="s">
        <v>482</v>
      </c>
      <c r="L51" s="104"/>
      <c r="M51" s="128"/>
      <c r="N51" s="128"/>
      <c r="O51" s="128"/>
      <c r="P51" s="128" t="s">
        <v>482</v>
      </c>
      <c r="Q51" s="128"/>
      <c r="R51" s="128"/>
      <c r="S51" s="131"/>
      <c r="T51" s="128"/>
      <c r="U51" s="61" t="s">
        <v>524</v>
      </c>
      <c r="V51" s="132"/>
      <c r="W51" s="139"/>
      <c r="X51" s="133"/>
      <c r="Y51" s="71" t="s">
        <v>482</v>
      </c>
      <c r="Z51" s="72"/>
      <c r="AA51" s="73"/>
      <c r="AB51" s="74"/>
      <c r="AC51" s="75" t="s">
        <v>530</v>
      </c>
      <c r="AD51" s="29" t="s">
        <v>463</v>
      </c>
      <c r="AE51" s="60">
        <v>2.4E-2</v>
      </c>
      <c r="AF51" s="60">
        <v>5.8000000000000003E-2</v>
      </c>
      <c r="AG51" s="60">
        <v>0.78800000000000003</v>
      </c>
      <c r="AH51" s="60">
        <v>1.02</v>
      </c>
      <c r="AI51" s="60">
        <v>1.2849999999999999</v>
      </c>
      <c r="AJ51" s="60">
        <v>1.5760000000000001</v>
      </c>
      <c r="AK51" s="60">
        <v>1.4970000000000001</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c r="BL51" s="60"/>
      <c r="BM51" s="60"/>
      <c r="BN51" s="60"/>
      <c r="BO51" s="60"/>
      <c r="BP51" s="60"/>
      <c r="BQ51" s="60"/>
      <c r="BR51" s="60"/>
      <c r="BS51" s="60"/>
      <c r="BT51" s="60"/>
    </row>
    <row r="52" spans="1:72" x14ac:dyDescent="0.25">
      <c r="A52" s="135" t="s">
        <v>557</v>
      </c>
      <c r="B52" s="135" t="s">
        <v>558</v>
      </c>
      <c r="C52" s="126" t="s">
        <v>482</v>
      </c>
      <c r="D52" s="127"/>
      <c r="E52" s="104" t="s">
        <v>482</v>
      </c>
      <c r="F52" s="128"/>
      <c r="G52" s="126"/>
      <c r="H52" s="104"/>
      <c r="I52" s="104"/>
      <c r="J52" s="104"/>
      <c r="K52" s="127" t="s">
        <v>482</v>
      </c>
      <c r="L52" s="104"/>
      <c r="M52" s="128"/>
      <c r="N52" s="128"/>
      <c r="O52" s="128"/>
      <c r="P52" s="128" t="s">
        <v>482</v>
      </c>
      <c r="Q52" s="128"/>
      <c r="R52" s="128"/>
      <c r="S52" s="131"/>
      <c r="T52" s="128"/>
      <c r="U52" s="61" t="s">
        <v>524</v>
      </c>
      <c r="V52" s="132"/>
      <c r="W52" s="139"/>
      <c r="X52" s="133"/>
      <c r="Y52" s="71" t="s">
        <v>482</v>
      </c>
      <c r="Z52" s="72"/>
      <c r="AA52" s="73"/>
      <c r="AB52" s="74"/>
      <c r="AC52" s="75" t="s">
        <v>530</v>
      </c>
      <c r="AD52" s="29" t="s">
        <v>463</v>
      </c>
      <c r="AE52" s="60">
        <v>419.435</v>
      </c>
      <c r="AF52" s="60">
        <v>471.077</v>
      </c>
      <c r="AG52" s="60">
        <v>423.464</v>
      </c>
      <c r="AH52" s="60">
        <v>536.40700000000004</v>
      </c>
      <c r="AI52" s="60">
        <v>550.85299999999995</v>
      </c>
      <c r="AJ52" s="60">
        <v>480.298</v>
      </c>
      <c r="AK52" s="60">
        <v>558.67200000000003</v>
      </c>
      <c r="AL52" s="60">
        <v>11.302033</v>
      </c>
      <c r="AM52" s="60">
        <v>30.205684999999999</v>
      </c>
      <c r="AN52" s="60">
        <v>68.761081129999994</v>
      </c>
      <c r="AO52" s="60">
        <v>70.8</v>
      </c>
      <c r="AP52" s="60">
        <v>70.429000000000002</v>
      </c>
      <c r="AQ52" s="60">
        <v>70.5</v>
      </c>
      <c r="AR52" s="60">
        <v>68.8</v>
      </c>
      <c r="AS52" s="60">
        <v>69.251999999999995</v>
      </c>
      <c r="AT52" s="60">
        <v>72.930000000000007</v>
      </c>
      <c r="AU52" s="60">
        <v>71.649000000000001</v>
      </c>
      <c r="AV52" s="60">
        <v>69.680000000000007</v>
      </c>
      <c r="AW52" s="60">
        <v>71</v>
      </c>
      <c r="AX52" s="60">
        <v>59</v>
      </c>
      <c r="AY52" s="60">
        <v>0</v>
      </c>
      <c r="AZ52" s="60">
        <v>0</v>
      </c>
      <c r="BA52" s="60">
        <v>0</v>
      </c>
      <c r="BB52" s="60">
        <v>0</v>
      </c>
      <c r="BC52" s="60">
        <v>0</v>
      </c>
      <c r="BD52" s="60">
        <v>0</v>
      </c>
      <c r="BE52" s="60">
        <v>0</v>
      </c>
      <c r="BF52" s="60">
        <v>0</v>
      </c>
      <c r="BG52" s="60">
        <v>0</v>
      </c>
      <c r="BH52" s="60">
        <v>0</v>
      </c>
      <c r="BI52" s="60">
        <v>0</v>
      </c>
      <c r="BJ52" s="60">
        <v>0</v>
      </c>
      <c r="BK52" s="60"/>
      <c r="BL52" s="60"/>
      <c r="BM52" s="60"/>
      <c r="BN52" s="60"/>
      <c r="BO52" s="60"/>
      <c r="BP52" s="60"/>
      <c r="BQ52" s="60"/>
      <c r="BR52" s="60"/>
      <c r="BS52" s="60"/>
      <c r="BT52" s="60"/>
    </row>
    <row r="53" spans="1:72" x14ac:dyDescent="0.25">
      <c r="A53" s="135" t="s">
        <v>559</v>
      </c>
      <c r="B53" s="135" t="s">
        <v>560</v>
      </c>
      <c r="C53" s="126"/>
      <c r="D53" s="127" t="s">
        <v>482</v>
      </c>
      <c r="E53" s="104" t="s">
        <v>482</v>
      </c>
      <c r="F53" s="128"/>
      <c r="G53" s="126"/>
      <c r="H53" s="104"/>
      <c r="I53" s="104"/>
      <c r="J53" s="104"/>
      <c r="K53" s="127" t="s">
        <v>482</v>
      </c>
      <c r="L53" s="104"/>
      <c r="M53" s="128"/>
      <c r="N53" s="128"/>
      <c r="O53" s="128"/>
      <c r="P53" s="128" t="s">
        <v>482</v>
      </c>
      <c r="Q53" s="128"/>
      <c r="R53" s="128"/>
      <c r="S53" s="131"/>
      <c r="T53" s="128"/>
      <c r="U53" s="61" t="s">
        <v>524</v>
      </c>
      <c r="V53" s="132"/>
      <c r="W53" s="139"/>
      <c r="X53" s="133"/>
      <c r="Y53" s="71" t="s">
        <v>482</v>
      </c>
      <c r="Z53" s="72"/>
      <c r="AA53" s="73"/>
      <c r="AB53" s="74"/>
      <c r="AC53" s="75" t="s">
        <v>530</v>
      </c>
      <c r="AD53" s="29" t="s">
        <v>463</v>
      </c>
      <c r="AE53" s="60">
        <v>20.010999999999999</v>
      </c>
      <c r="AF53" s="60">
        <v>21.315999999999999</v>
      </c>
      <c r="AG53" s="60">
        <v>23.867999999999999</v>
      </c>
      <c r="AH53" s="60">
        <v>35.287999999999997</v>
      </c>
      <c r="AI53" s="60">
        <v>23.02</v>
      </c>
      <c r="AJ53" s="60">
        <v>20.045999999999999</v>
      </c>
      <c r="AK53" s="60">
        <v>23.186</v>
      </c>
      <c r="AL53" s="60">
        <v>28.188210999999999</v>
      </c>
      <c r="AM53" s="60">
        <v>68.561779999999999</v>
      </c>
      <c r="AN53" s="60">
        <v>82.060747000000006</v>
      </c>
      <c r="AO53" s="60">
        <v>95.9</v>
      </c>
      <c r="AP53" s="60">
        <v>92.087999999999994</v>
      </c>
      <c r="AQ53" s="60">
        <v>97.9</v>
      </c>
      <c r="AR53" s="60">
        <v>120.1</v>
      </c>
      <c r="AS53" s="60">
        <v>82.070999999999998</v>
      </c>
      <c r="AT53" s="60">
        <v>5.4359999999999999</v>
      </c>
      <c r="AU53" s="60">
        <v>0.32200000000000001</v>
      </c>
      <c r="AV53" s="60">
        <v>0.10100000000000001</v>
      </c>
      <c r="AW53" s="60">
        <v>0</v>
      </c>
      <c r="AX53" s="60">
        <v>0</v>
      </c>
      <c r="AY53" s="60">
        <v>0</v>
      </c>
      <c r="AZ53" s="60">
        <v>0</v>
      </c>
      <c r="BA53" s="60">
        <v>0</v>
      </c>
      <c r="BB53" s="60">
        <v>0</v>
      </c>
      <c r="BC53" s="60">
        <v>0</v>
      </c>
      <c r="BD53" s="60">
        <v>0</v>
      </c>
      <c r="BE53" s="60">
        <v>0</v>
      </c>
      <c r="BF53" s="60">
        <v>0</v>
      </c>
      <c r="BG53" s="60">
        <v>0</v>
      </c>
      <c r="BH53" s="60">
        <v>0</v>
      </c>
      <c r="BI53" s="60">
        <v>0</v>
      </c>
      <c r="BJ53" s="60">
        <v>0</v>
      </c>
      <c r="BK53" s="60"/>
      <c r="BL53" s="60"/>
      <c r="BM53" s="60"/>
      <c r="BN53" s="60"/>
      <c r="BO53" s="60"/>
      <c r="BP53" s="60"/>
      <c r="BQ53" s="60"/>
      <c r="BR53" s="60"/>
      <c r="BS53" s="60"/>
      <c r="BT53" s="60"/>
    </row>
    <row r="54" spans="1:72" x14ac:dyDescent="0.25">
      <c r="A54" s="135" t="s">
        <v>561</v>
      </c>
      <c r="B54" s="135" t="s">
        <v>562</v>
      </c>
      <c r="C54" s="126"/>
      <c r="D54" s="127" t="s">
        <v>482</v>
      </c>
      <c r="E54" s="104" t="s">
        <v>482</v>
      </c>
      <c r="F54" s="128"/>
      <c r="G54" s="126"/>
      <c r="H54" s="104"/>
      <c r="I54" s="104"/>
      <c r="J54" s="104"/>
      <c r="K54" s="127" t="s">
        <v>482</v>
      </c>
      <c r="L54" s="104"/>
      <c r="M54" s="128"/>
      <c r="N54" s="128"/>
      <c r="O54" s="128"/>
      <c r="P54" s="128" t="s">
        <v>482</v>
      </c>
      <c r="Q54" s="128"/>
      <c r="R54" s="128"/>
      <c r="S54" s="131"/>
      <c r="T54" s="128"/>
      <c r="U54" s="61" t="s">
        <v>524</v>
      </c>
      <c r="V54" s="132"/>
      <c r="W54" s="139"/>
      <c r="X54" s="133"/>
      <c r="Y54" s="71" t="s">
        <v>482</v>
      </c>
      <c r="Z54" s="72"/>
      <c r="AA54" s="73"/>
      <c r="AB54" s="74"/>
      <c r="AC54" s="75" t="s">
        <v>530</v>
      </c>
      <c r="AD54" s="29" t="s">
        <v>463</v>
      </c>
      <c r="AE54" s="60">
        <v>0.64400000000000002</v>
      </c>
      <c r="AF54" s="60">
        <v>1.64</v>
      </c>
      <c r="AG54" s="60">
        <v>1.032</v>
      </c>
      <c r="AH54" s="60">
        <v>1.0660000000000001</v>
      </c>
      <c r="AI54" s="60">
        <v>2.4039999999999999</v>
      </c>
      <c r="AJ54" s="60">
        <v>1.0369999999999999</v>
      </c>
      <c r="AK54" s="60">
        <v>3.8420000000000001</v>
      </c>
      <c r="AL54" s="60">
        <v>4.1373759999999997</v>
      </c>
      <c r="AM54" s="60">
        <v>6.4087069999999997</v>
      </c>
      <c r="AN54" s="60">
        <v>6.6677375300000001</v>
      </c>
      <c r="AO54" s="60">
        <v>10.8</v>
      </c>
      <c r="AP54" s="60">
        <v>16.46</v>
      </c>
      <c r="AQ54" s="60">
        <v>25.7</v>
      </c>
      <c r="AR54" s="60">
        <v>16.3</v>
      </c>
      <c r="AS54" s="60">
        <v>10.51</v>
      </c>
      <c r="AT54" s="60">
        <v>2.5739999999999998</v>
      </c>
      <c r="AU54" s="60">
        <v>0.224</v>
      </c>
      <c r="AV54" s="60">
        <v>-7.4999999999999997E-2</v>
      </c>
      <c r="AW54" s="60">
        <v>0</v>
      </c>
      <c r="AX54" s="60">
        <v>0</v>
      </c>
      <c r="AY54" s="60">
        <v>0</v>
      </c>
      <c r="AZ54" s="60">
        <v>0</v>
      </c>
      <c r="BA54" s="60">
        <v>0</v>
      </c>
      <c r="BB54" s="60">
        <v>0</v>
      </c>
      <c r="BC54" s="60">
        <v>0</v>
      </c>
      <c r="BD54" s="60">
        <v>0</v>
      </c>
      <c r="BE54" s="60">
        <v>0</v>
      </c>
      <c r="BF54" s="60">
        <v>0</v>
      </c>
      <c r="BG54" s="60">
        <v>0</v>
      </c>
      <c r="BH54" s="60">
        <v>0</v>
      </c>
      <c r="BI54" s="60">
        <v>0</v>
      </c>
      <c r="BJ54" s="60">
        <v>0</v>
      </c>
      <c r="BK54" s="60"/>
      <c r="BL54" s="60"/>
      <c r="BM54" s="60"/>
      <c r="BN54" s="60"/>
      <c r="BO54" s="60"/>
      <c r="BP54" s="60"/>
      <c r="BQ54" s="60"/>
      <c r="BR54" s="60"/>
      <c r="BS54" s="60"/>
      <c r="BT54" s="60"/>
    </row>
    <row r="55" spans="1:72" x14ac:dyDescent="0.25">
      <c r="A55" s="135" t="s">
        <v>563</v>
      </c>
      <c r="B55" s="135" t="s">
        <v>564</v>
      </c>
      <c r="C55" s="126"/>
      <c r="D55" s="127" t="s">
        <v>482</v>
      </c>
      <c r="E55" s="104" t="s">
        <v>482</v>
      </c>
      <c r="F55" s="128"/>
      <c r="G55" s="126"/>
      <c r="H55" s="104"/>
      <c r="I55" s="104"/>
      <c r="J55" s="104"/>
      <c r="K55" s="127" t="s">
        <v>482</v>
      </c>
      <c r="L55" s="104"/>
      <c r="M55" s="128"/>
      <c r="N55" s="128"/>
      <c r="O55" s="128"/>
      <c r="P55" s="128" t="s">
        <v>482</v>
      </c>
      <c r="Q55" s="128"/>
      <c r="R55" s="128"/>
      <c r="S55" s="131"/>
      <c r="T55" s="128"/>
      <c r="U55" s="61" t="s">
        <v>483</v>
      </c>
      <c r="V55" s="132"/>
      <c r="W55" s="139"/>
      <c r="X55" s="133"/>
      <c r="Y55" s="71" t="s">
        <v>482</v>
      </c>
      <c r="Z55" s="72"/>
      <c r="AA55" s="73"/>
      <c r="AB55" s="74"/>
      <c r="AC55" s="75" t="s">
        <v>530</v>
      </c>
      <c r="AD55" s="29" t="s">
        <v>463</v>
      </c>
      <c r="AE55" s="60">
        <v>0.18977981524837001</v>
      </c>
      <c r="AF55" s="60">
        <v>0.20770681600039001</v>
      </c>
      <c r="AG55" s="60">
        <v>0.27602041018799001</v>
      </c>
      <c r="AH55" s="60">
        <v>0.33224709463759999</v>
      </c>
      <c r="AI55" s="60">
        <v>0.29919090454093</v>
      </c>
      <c r="AJ55" s="60">
        <v>0.37318759508888999</v>
      </c>
      <c r="AK55" s="60">
        <v>0.31976648719658002</v>
      </c>
      <c r="AL55" s="60">
        <v>0.34925440993974</v>
      </c>
      <c r="AM55" s="60">
        <v>0.34225647064863002</v>
      </c>
      <c r="AN55" s="60">
        <v>0.40832388404901998</v>
      </c>
      <c r="AO55" s="60">
        <v>0.40501492027004998</v>
      </c>
      <c r="AP55" s="60">
        <v>0.41283499995372003</v>
      </c>
      <c r="AQ55" s="60">
        <v>0.47247275368198</v>
      </c>
      <c r="AR55" s="60">
        <v>0.51837900460163</v>
      </c>
      <c r="AS55" s="60">
        <v>0.39012891338756001</v>
      </c>
      <c r="AT55" s="60">
        <v>0.42976828316367999</v>
      </c>
      <c r="AU55" s="60">
        <v>0.50847262907701996</v>
      </c>
      <c r="AV55" s="60">
        <v>0.33753619547850999</v>
      </c>
      <c r="AW55" s="60">
        <v>0.42982733803971002</v>
      </c>
      <c r="AX55" s="60">
        <v>0</v>
      </c>
      <c r="AY55" s="60">
        <v>0</v>
      </c>
      <c r="AZ55" s="60">
        <v>0</v>
      </c>
      <c r="BA55" s="60">
        <v>0</v>
      </c>
      <c r="BB55" s="60">
        <v>0</v>
      </c>
      <c r="BC55" s="60">
        <v>0</v>
      </c>
      <c r="BD55" s="60">
        <v>0</v>
      </c>
      <c r="BE55" s="60">
        <v>0</v>
      </c>
      <c r="BF55" s="60">
        <v>0</v>
      </c>
      <c r="BG55" s="60">
        <v>0</v>
      </c>
      <c r="BH55" s="60">
        <v>0</v>
      </c>
      <c r="BI55" s="60">
        <v>0</v>
      </c>
      <c r="BJ55" s="60">
        <v>0</v>
      </c>
      <c r="BK55" s="60"/>
      <c r="BL55" s="60"/>
      <c r="BM55" s="60"/>
      <c r="BN55" s="60"/>
      <c r="BO55" s="60"/>
      <c r="BP55" s="60"/>
      <c r="BQ55" s="60"/>
      <c r="BR55" s="60"/>
      <c r="BS55" s="60"/>
      <c r="BT55" s="60"/>
    </row>
    <row r="56" spans="1:72" x14ac:dyDescent="0.25">
      <c r="A56" s="135" t="s">
        <v>565</v>
      </c>
      <c r="B56" s="135" t="s">
        <v>566</v>
      </c>
      <c r="C56" s="126"/>
      <c r="D56" s="127" t="s">
        <v>482</v>
      </c>
      <c r="E56" s="104" t="s">
        <v>482</v>
      </c>
      <c r="F56" s="128"/>
      <c r="G56" s="126"/>
      <c r="H56" s="104"/>
      <c r="I56" s="104"/>
      <c r="J56" s="104"/>
      <c r="K56" s="127" t="s">
        <v>482</v>
      </c>
      <c r="L56" s="104"/>
      <c r="M56" s="128"/>
      <c r="N56" s="128"/>
      <c r="O56" s="128"/>
      <c r="P56" s="128" t="s">
        <v>482</v>
      </c>
      <c r="Q56" s="128"/>
      <c r="R56" s="128"/>
      <c r="S56" s="131"/>
      <c r="T56" s="128"/>
      <c r="U56" s="61" t="s">
        <v>486</v>
      </c>
      <c r="V56" s="132"/>
      <c r="W56" s="139"/>
      <c r="X56" s="133"/>
      <c r="Y56" s="71" t="s">
        <v>482</v>
      </c>
      <c r="Z56" s="72"/>
      <c r="AA56" s="73"/>
      <c r="AB56" s="74"/>
      <c r="AC56" s="75" t="s">
        <v>530</v>
      </c>
      <c r="AD56" s="29" t="s">
        <v>463</v>
      </c>
      <c r="AE56" s="60">
        <v>0.14385553298347001</v>
      </c>
      <c r="AF56" s="60">
        <v>0.15970738778759999</v>
      </c>
      <c r="AG56" s="60">
        <v>0.20668926233365001</v>
      </c>
      <c r="AH56" s="60">
        <v>0.24312343469825001</v>
      </c>
      <c r="AI56" s="60">
        <v>0.21790474586205999</v>
      </c>
      <c r="AJ56" s="60">
        <v>0.27706768134795001</v>
      </c>
      <c r="AK56" s="60">
        <v>0.24013031123223</v>
      </c>
      <c r="AL56" s="60">
        <v>0.2598239949242</v>
      </c>
      <c r="AM56" s="60">
        <v>0.26100463718146</v>
      </c>
      <c r="AN56" s="60">
        <v>0.30885619553434002</v>
      </c>
      <c r="AO56" s="60">
        <v>0.31376041363148999</v>
      </c>
      <c r="AP56" s="60">
        <v>0.31172561603512999</v>
      </c>
      <c r="AQ56" s="60">
        <v>0.36584288536596998</v>
      </c>
      <c r="AR56" s="60">
        <v>0.39801358195123998</v>
      </c>
      <c r="AS56" s="60">
        <v>0.30872629077330999</v>
      </c>
      <c r="AT56" s="60">
        <v>0.33155381226232999</v>
      </c>
      <c r="AU56" s="60">
        <v>0.39725097005574</v>
      </c>
      <c r="AV56" s="60">
        <v>5.638630269778E-2</v>
      </c>
      <c r="AW56" s="60">
        <v>4.861945100817E-2</v>
      </c>
      <c r="AX56" s="60">
        <v>0</v>
      </c>
      <c r="AY56" s="60">
        <v>0</v>
      </c>
      <c r="AZ56" s="60">
        <v>0</v>
      </c>
      <c r="BA56" s="60">
        <v>0</v>
      </c>
      <c r="BB56" s="60">
        <v>0</v>
      </c>
      <c r="BC56" s="60">
        <v>0</v>
      </c>
      <c r="BD56" s="60">
        <v>0</v>
      </c>
      <c r="BE56" s="60">
        <v>0</v>
      </c>
      <c r="BF56" s="60">
        <v>0</v>
      </c>
      <c r="BG56" s="60">
        <v>0</v>
      </c>
      <c r="BH56" s="60">
        <v>0</v>
      </c>
      <c r="BI56" s="60">
        <v>0</v>
      </c>
      <c r="BJ56" s="60">
        <v>0</v>
      </c>
      <c r="BK56" s="60"/>
      <c r="BL56" s="60"/>
      <c r="BM56" s="60"/>
      <c r="BN56" s="60"/>
      <c r="BO56" s="60"/>
      <c r="BP56" s="60"/>
      <c r="BQ56" s="60"/>
      <c r="BR56" s="60"/>
      <c r="BS56" s="60"/>
      <c r="BT56" s="60"/>
    </row>
    <row r="57" spans="1:72" x14ac:dyDescent="0.25">
      <c r="A57" s="135" t="s">
        <v>567</v>
      </c>
      <c r="B57" s="135" t="s">
        <v>568</v>
      </c>
      <c r="C57" s="126"/>
      <c r="D57" s="127" t="s">
        <v>482</v>
      </c>
      <c r="E57" s="104" t="s">
        <v>482</v>
      </c>
      <c r="F57" s="128"/>
      <c r="G57" s="126"/>
      <c r="H57" s="104"/>
      <c r="I57" s="104"/>
      <c r="J57" s="104"/>
      <c r="K57" s="127" t="s">
        <v>482</v>
      </c>
      <c r="L57" s="104"/>
      <c r="M57" s="128"/>
      <c r="N57" s="128"/>
      <c r="O57" s="128"/>
      <c r="P57" s="128" t="s">
        <v>482</v>
      </c>
      <c r="Q57" s="128"/>
      <c r="R57" s="128"/>
      <c r="S57" s="131"/>
      <c r="T57" s="128"/>
      <c r="U57" s="61" t="s">
        <v>488</v>
      </c>
      <c r="V57" s="132"/>
      <c r="W57" s="139"/>
      <c r="X57" s="133"/>
      <c r="Y57" s="71" t="s">
        <v>482</v>
      </c>
      <c r="Z57" s="72"/>
      <c r="AA57" s="73"/>
      <c r="AB57" s="74"/>
      <c r="AC57" s="75" t="s">
        <v>530</v>
      </c>
      <c r="AD57" s="29" t="s">
        <v>463</v>
      </c>
      <c r="AE57" s="60">
        <v>0.12763343119074</v>
      </c>
      <c r="AF57" s="60">
        <v>0.15614023447395001</v>
      </c>
      <c r="AG57" s="60">
        <v>0.17736004657455001</v>
      </c>
      <c r="AH57" s="60">
        <v>0.20151723099859001</v>
      </c>
      <c r="AI57" s="60">
        <v>0.1770436076287</v>
      </c>
      <c r="AJ57" s="60">
        <v>0.20170621323338001</v>
      </c>
      <c r="AK57" s="60">
        <v>0.17623246423065</v>
      </c>
      <c r="AL57" s="60">
        <v>0.18459092768296001</v>
      </c>
      <c r="AM57" s="60">
        <v>0.18725119086037001</v>
      </c>
      <c r="AN57" s="60">
        <v>0.23317654705978999</v>
      </c>
      <c r="AO57" s="60">
        <v>0.23804703157243001</v>
      </c>
      <c r="AP57" s="60">
        <v>0.22273432860118</v>
      </c>
      <c r="AQ57" s="60">
        <v>0.25266672939823998</v>
      </c>
      <c r="AR57" s="60">
        <v>0.27728487606499003</v>
      </c>
      <c r="AS57" s="60">
        <v>0.21932640103225001</v>
      </c>
      <c r="AT57" s="60">
        <v>0.21424592617834001</v>
      </c>
      <c r="AU57" s="60">
        <v>0.27676113440934003</v>
      </c>
      <c r="AV57" s="60">
        <v>0.17389483495249999</v>
      </c>
      <c r="AW57" s="60">
        <v>0.21542494759717001</v>
      </c>
      <c r="AX57" s="60">
        <v>0</v>
      </c>
      <c r="AY57" s="60">
        <v>0</v>
      </c>
      <c r="AZ57" s="60">
        <v>0</v>
      </c>
      <c r="BA57" s="60">
        <v>0</v>
      </c>
      <c r="BB57" s="60">
        <v>0</v>
      </c>
      <c r="BC57" s="60">
        <v>0</v>
      </c>
      <c r="BD57" s="60">
        <v>0</v>
      </c>
      <c r="BE57" s="60">
        <v>0</v>
      </c>
      <c r="BF57" s="60">
        <v>0</v>
      </c>
      <c r="BG57" s="60">
        <v>0</v>
      </c>
      <c r="BH57" s="60">
        <v>0</v>
      </c>
      <c r="BI57" s="60">
        <v>0</v>
      </c>
      <c r="BJ57" s="60">
        <v>0</v>
      </c>
      <c r="BK57" s="60"/>
      <c r="BL57" s="60"/>
      <c r="BM57" s="60"/>
      <c r="BN57" s="60"/>
      <c r="BO57" s="60"/>
      <c r="BP57" s="60"/>
      <c r="BQ57" s="60"/>
      <c r="BR57" s="60"/>
      <c r="BS57" s="60"/>
      <c r="BT57" s="60"/>
    </row>
    <row r="58" spans="1:72" x14ac:dyDescent="0.25">
      <c r="A58" s="135" t="s">
        <v>569</v>
      </c>
      <c r="B58" s="135" t="s">
        <v>570</v>
      </c>
      <c r="C58" s="126"/>
      <c r="D58" s="127" t="s">
        <v>482</v>
      </c>
      <c r="E58" s="104" t="s">
        <v>482</v>
      </c>
      <c r="F58" s="128"/>
      <c r="G58" s="126"/>
      <c r="H58" s="104"/>
      <c r="I58" s="104"/>
      <c r="J58" s="104"/>
      <c r="K58" s="127" t="s">
        <v>482</v>
      </c>
      <c r="L58" s="104"/>
      <c r="M58" s="128"/>
      <c r="N58" s="128"/>
      <c r="O58" s="128"/>
      <c r="P58" s="128" t="s">
        <v>482</v>
      </c>
      <c r="Q58" s="128"/>
      <c r="R58" s="128"/>
      <c r="S58" s="131"/>
      <c r="T58" s="128"/>
      <c r="U58" s="61" t="s">
        <v>492</v>
      </c>
      <c r="V58" s="132"/>
      <c r="W58" s="139"/>
      <c r="X58" s="133"/>
      <c r="Y58" s="71" t="s">
        <v>482</v>
      </c>
      <c r="Z58" s="72"/>
      <c r="AA58" s="73"/>
      <c r="AB58" s="74"/>
      <c r="AC58" s="75" t="s">
        <v>530</v>
      </c>
      <c r="AD58" s="29" t="s">
        <v>463</v>
      </c>
      <c r="AE58" s="60">
        <v>9.6747777135429994E-2</v>
      </c>
      <c r="AF58" s="60">
        <v>0.1200574418142</v>
      </c>
      <c r="AG58" s="60">
        <v>0.13281053081904001</v>
      </c>
      <c r="AH58" s="60">
        <v>0.14746121829808001</v>
      </c>
      <c r="AI58" s="60">
        <v>0.12894323236874</v>
      </c>
      <c r="AJ58" s="60">
        <v>0.14975383305744</v>
      </c>
      <c r="AK58" s="60">
        <v>0.13234268811576</v>
      </c>
      <c r="AL58" s="60">
        <v>0.13732439989985001</v>
      </c>
      <c r="AM58" s="60">
        <v>0.14279767754188999</v>
      </c>
      <c r="AN58" s="60">
        <v>0.17637474570083</v>
      </c>
      <c r="AO58" s="60">
        <v>0.18441230520622001</v>
      </c>
      <c r="AP58" s="60">
        <v>0.16818340451550001</v>
      </c>
      <c r="AQ58" s="60">
        <v>0.19564371616918999</v>
      </c>
      <c r="AR58" s="60">
        <v>0.21290049512778</v>
      </c>
      <c r="AS58" s="60">
        <v>0.17356269667734001</v>
      </c>
      <c r="AT58" s="60">
        <v>0.16528454138866999</v>
      </c>
      <c r="AU58" s="60">
        <v>0.21622329862160999</v>
      </c>
      <c r="AV58" s="60">
        <v>2.066244453402E-2</v>
      </c>
      <c r="AW58" s="60">
        <v>4.0246188381620002E-2</v>
      </c>
      <c r="AX58" s="60">
        <v>0</v>
      </c>
      <c r="AY58" s="60">
        <v>0</v>
      </c>
      <c r="AZ58" s="60">
        <v>0</v>
      </c>
      <c r="BA58" s="60">
        <v>0</v>
      </c>
      <c r="BB58" s="60">
        <v>0</v>
      </c>
      <c r="BC58" s="60">
        <v>0</v>
      </c>
      <c r="BD58" s="60">
        <v>0</v>
      </c>
      <c r="BE58" s="60">
        <v>0</v>
      </c>
      <c r="BF58" s="60">
        <v>0</v>
      </c>
      <c r="BG58" s="60">
        <v>0</v>
      </c>
      <c r="BH58" s="60">
        <v>0</v>
      </c>
      <c r="BI58" s="60">
        <v>0</v>
      </c>
      <c r="BJ58" s="60">
        <v>0</v>
      </c>
      <c r="BK58" s="60"/>
      <c r="BL58" s="60"/>
      <c r="BM58" s="60"/>
      <c r="BN58" s="60"/>
      <c r="BO58" s="60"/>
      <c r="BP58" s="60"/>
      <c r="BQ58" s="60"/>
      <c r="BR58" s="60"/>
      <c r="BS58" s="60"/>
      <c r="BT58" s="60"/>
    </row>
    <row r="59" spans="1:72" x14ac:dyDescent="0.25">
      <c r="A59" s="135" t="s">
        <v>571</v>
      </c>
      <c r="B59" s="135" t="s">
        <v>572</v>
      </c>
      <c r="C59" s="126"/>
      <c r="D59" s="127" t="s">
        <v>482</v>
      </c>
      <c r="E59" s="104" t="s">
        <v>482</v>
      </c>
      <c r="F59" s="128"/>
      <c r="G59" s="126"/>
      <c r="H59" s="104"/>
      <c r="I59" s="104"/>
      <c r="J59" s="104"/>
      <c r="K59" s="127" t="s">
        <v>482</v>
      </c>
      <c r="L59" s="104"/>
      <c r="M59" s="128"/>
      <c r="N59" s="128"/>
      <c r="O59" s="128"/>
      <c r="P59" s="128" t="s">
        <v>482</v>
      </c>
      <c r="Q59" s="128"/>
      <c r="R59" s="128"/>
      <c r="S59" s="131"/>
      <c r="T59" s="128"/>
      <c r="U59" s="61" t="s">
        <v>490</v>
      </c>
      <c r="V59" s="132"/>
      <c r="W59" s="139"/>
      <c r="X59" s="133"/>
      <c r="Y59" s="71" t="s">
        <v>482</v>
      </c>
      <c r="Z59" s="72"/>
      <c r="AA59" s="73"/>
      <c r="AB59" s="74"/>
      <c r="AC59" s="75" t="s">
        <v>530</v>
      </c>
      <c r="AD59" s="29" t="s">
        <v>463</v>
      </c>
      <c r="AE59" s="60">
        <v>8.1641151766300005E-2</v>
      </c>
      <c r="AF59" s="60">
        <v>9.0086895880109999E-2</v>
      </c>
      <c r="AG59" s="60">
        <v>0.11032435473838</v>
      </c>
      <c r="AH59" s="60">
        <v>0.12165902683591</v>
      </c>
      <c r="AI59" s="60">
        <v>0.11092428115815001</v>
      </c>
      <c r="AJ59" s="60">
        <v>0.15333498557497999</v>
      </c>
      <c r="AK59" s="60">
        <v>0.13279245765167</v>
      </c>
      <c r="AL59" s="60">
        <v>0.14418922001709</v>
      </c>
      <c r="AM59" s="60">
        <v>0.15136585008403</v>
      </c>
      <c r="AN59" s="60">
        <v>0.17077404596494</v>
      </c>
      <c r="AO59" s="60">
        <v>0.18715297222010999</v>
      </c>
      <c r="AP59" s="60">
        <v>0.17311735674202999</v>
      </c>
      <c r="AQ59" s="60">
        <v>0.22443644168438001</v>
      </c>
      <c r="AR59" s="60">
        <v>0.23107993488058001</v>
      </c>
      <c r="AS59" s="60">
        <v>0.20399025630772999</v>
      </c>
      <c r="AT59" s="60">
        <v>0.20964410342024001</v>
      </c>
      <c r="AU59" s="60">
        <v>0.26002037523281002</v>
      </c>
      <c r="AV59" s="60">
        <v>0.15932762993196001</v>
      </c>
      <c r="AW59" s="60">
        <v>0.20388416785860999</v>
      </c>
      <c r="AX59" s="60">
        <v>0</v>
      </c>
      <c r="AY59" s="60">
        <v>0</v>
      </c>
      <c r="AZ59" s="60">
        <v>0</v>
      </c>
      <c r="BA59" s="60">
        <v>0</v>
      </c>
      <c r="BB59" s="60">
        <v>0</v>
      </c>
      <c r="BC59" s="60">
        <v>0</v>
      </c>
      <c r="BD59" s="60">
        <v>0</v>
      </c>
      <c r="BE59" s="60">
        <v>0</v>
      </c>
      <c r="BF59" s="60">
        <v>0</v>
      </c>
      <c r="BG59" s="60">
        <v>0</v>
      </c>
      <c r="BH59" s="60">
        <v>0</v>
      </c>
      <c r="BI59" s="60">
        <v>0</v>
      </c>
      <c r="BJ59" s="60">
        <v>0</v>
      </c>
      <c r="BK59" s="60"/>
      <c r="BL59" s="60"/>
      <c r="BM59" s="60"/>
      <c r="BN59" s="60"/>
      <c r="BO59" s="60"/>
      <c r="BP59" s="60"/>
      <c r="BQ59" s="60"/>
      <c r="BR59" s="60"/>
      <c r="BS59" s="60"/>
      <c r="BT59" s="60"/>
    </row>
    <row r="60" spans="1:72" x14ac:dyDescent="0.25">
      <c r="A60" s="135" t="s">
        <v>573</v>
      </c>
      <c r="B60" s="135" t="s">
        <v>574</v>
      </c>
      <c r="C60" s="126"/>
      <c r="D60" s="127" t="s">
        <v>482</v>
      </c>
      <c r="E60" s="104" t="s">
        <v>482</v>
      </c>
      <c r="F60" s="128"/>
      <c r="G60" s="126"/>
      <c r="H60" s="104"/>
      <c r="I60" s="104"/>
      <c r="J60" s="104"/>
      <c r="K60" s="127" t="s">
        <v>482</v>
      </c>
      <c r="L60" s="104"/>
      <c r="M60" s="128"/>
      <c r="N60" s="128"/>
      <c r="O60" s="128"/>
      <c r="P60" s="128" t="s">
        <v>482</v>
      </c>
      <c r="Q60" s="128"/>
      <c r="R60" s="128"/>
      <c r="S60" s="131"/>
      <c r="T60" s="128"/>
      <c r="U60" s="61" t="s">
        <v>494</v>
      </c>
      <c r="V60" s="132"/>
      <c r="W60" s="139"/>
      <c r="X60" s="133"/>
      <c r="Y60" s="71" t="s">
        <v>482</v>
      </c>
      <c r="Z60" s="72"/>
      <c r="AA60" s="73"/>
      <c r="AB60" s="74"/>
      <c r="AC60" s="75" t="s">
        <v>530</v>
      </c>
      <c r="AD60" s="29" t="s">
        <v>463</v>
      </c>
      <c r="AE60" s="60">
        <v>4.8828156554422302</v>
      </c>
      <c r="AF60" s="60">
        <v>5.47821373374311</v>
      </c>
      <c r="AG60" s="60">
        <v>6.7665231778157899</v>
      </c>
      <c r="AH60" s="60">
        <v>7.9956248602077702</v>
      </c>
      <c r="AI60" s="60">
        <v>7.2551687378942997</v>
      </c>
      <c r="AJ60" s="60">
        <v>8.8614268272184091</v>
      </c>
      <c r="AK60" s="60">
        <v>7.6549185319070796</v>
      </c>
      <c r="AL60" s="60">
        <v>8.1987604917882493</v>
      </c>
      <c r="AM60" s="60">
        <v>8.3124535857145094</v>
      </c>
      <c r="AN60" s="60">
        <v>9.9870602231351899</v>
      </c>
      <c r="AO60" s="60">
        <v>10.0011946251197</v>
      </c>
      <c r="AP60" s="60">
        <v>10.2067492704761</v>
      </c>
      <c r="AQ60" s="60">
        <v>11.739879102000501</v>
      </c>
      <c r="AR60" s="60">
        <v>11.7055514944209</v>
      </c>
      <c r="AS60" s="60">
        <v>11.621</v>
      </c>
      <c r="AT60" s="60">
        <v>10.494999999999999</v>
      </c>
      <c r="AU60" s="60">
        <v>8.8580000000000005</v>
      </c>
      <c r="AV60" s="60">
        <v>12.808999999999999</v>
      </c>
      <c r="AW60" s="60">
        <v>11</v>
      </c>
      <c r="AX60" s="60">
        <v>10</v>
      </c>
      <c r="AY60" s="60">
        <v>10</v>
      </c>
      <c r="AZ60" s="60">
        <v>9</v>
      </c>
      <c r="BA60" s="60">
        <v>11</v>
      </c>
      <c r="BB60" s="60">
        <v>12</v>
      </c>
      <c r="BC60" s="60">
        <v>11</v>
      </c>
      <c r="BD60" s="60">
        <v>11</v>
      </c>
      <c r="BE60" s="60">
        <v>0</v>
      </c>
      <c r="BF60" s="60">
        <v>0</v>
      </c>
      <c r="BG60" s="60">
        <v>0</v>
      </c>
      <c r="BH60" s="60">
        <v>0</v>
      </c>
      <c r="BI60" s="60">
        <v>0</v>
      </c>
      <c r="BJ60" s="60">
        <v>0</v>
      </c>
      <c r="BK60" s="60"/>
      <c r="BL60" s="60"/>
      <c r="BM60" s="60"/>
      <c r="BN60" s="60"/>
      <c r="BO60" s="60"/>
      <c r="BP60" s="60"/>
      <c r="BQ60" s="60"/>
      <c r="BR60" s="60"/>
      <c r="BS60" s="60"/>
      <c r="BT60" s="60"/>
    </row>
    <row r="61" spans="1:72" x14ac:dyDescent="0.25">
      <c r="A61" s="135" t="s">
        <v>575</v>
      </c>
      <c r="B61" s="135" t="s">
        <v>576</v>
      </c>
      <c r="C61" s="126"/>
      <c r="D61" s="127" t="s">
        <v>482</v>
      </c>
      <c r="E61" s="104" t="s">
        <v>482</v>
      </c>
      <c r="F61" s="128"/>
      <c r="G61" s="126"/>
      <c r="H61" s="104"/>
      <c r="I61" s="104"/>
      <c r="J61" s="104"/>
      <c r="K61" s="127" t="s">
        <v>482</v>
      </c>
      <c r="L61" s="104"/>
      <c r="M61" s="128"/>
      <c r="N61" s="128"/>
      <c r="O61" s="128"/>
      <c r="P61" s="128" t="s">
        <v>482</v>
      </c>
      <c r="Q61" s="128"/>
      <c r="R61" s="128"/>
      <c r="S61" s="131"/>
      <c r="T61" s="128"/>
      <c r="U61" s="61" t="s">
        <v>496</v>
      </c>
      <c r="V61" s="132"/>
      <c r="W61" s="139"/>
      <c r="X61" s="133"/>
      <c r="Y61" s="71" t="s">
        <v>482</v>
      </c>
      <c r="Z61" s="72"/>
      <c r="AA61" s="73"/>
      <c r="AB61" s="74"/>
      <c r="AC61" s="75" t="s">
        <v>530</v>
      </c>
      <c r="AD61" s="29" t="s">
        <v>463</v>
      </c>
      <c r="AE61" s="60">
        <v>0.34126035724737003</v>
      </c>
      <c r="AF61" s="60">
        <v>0.41013330149755001</v>
      </c>
      <c r="AG61" s="60">
        <v>0.48464497537826001</v>
      </c>
      <c r="AH61" s="60">
        <v>0.62115264368409995</v>
      </c>
      <c r="AI61" s="60">
        <v>0.51242091206291995</v>
      </c>
      <c r="AJ61" s="60">
        <v>0.58971655422210001</v>
      </c>
      <c r="AK61" s="60">
        <v>0.62650651500634003</v>
      </c>
      <c r="AL61" s="60">
        <v>0.62670177846837005</v>
      </c>
      <c r="AM61" s="60">
        <v>0.52193823462508004</v>
      </c>
      <c r="AN61" s="60">
        <v>0.63426916437320002</v>
      </c>
      <c r="AO61" s="60">
        <v>0.57264848080869002</v>
      </c>
      <c r="AP61" s="60">
        <v>0.53415534005147003</v>
      </c>
      <c r="AQ61" s="60">
        <v>0.55753964023699998</v>
      </c>
      <c r="AR61" s="60">
        <v>0.64192166426977004</v>
      </c>
      <c r="AS61" s="60">
        <v>0.62421760444081997</v>
      </c>
      <c r="AT61" s="60">
        <v>0.46046603072591002</v>
      </c>
      <c r="AU61" s="60">
        <v>0.48524208232131</v>
      </c>
      <c r="AV61" s="60">
        <v>0.31416010095606001</v>
      </c>
      <c r="AW61" s="60">
        <v>0.15131929664504001</v>
      </c>
      <c r="AX61" s="60">
        <v>6.4043632176200002E-2</v>
      </c>
      <c r="AY61" s="60">
        <v>8.5862949171550004E-2</v>
      </c>
      <c r="AZ61" s="60">
        <v>9.621477624942E-2</v>
      </c>
      <c r="BA61" s="60">
        <v>0.10586285765469999</v>
      </c>
      <c r="BB61" s="60">
        <v>0.10560579347775</v>
      </c>
      <c r="BC61" s="60">
        <v>0.14753049008859001</v>
      </c>
      <c r="BD61" s="60">
        <v>0.15474096585048999</v>
      </c>
      <c r="BE61" s="60">
        <v>0</v>
      </c>
      <c r="BF61" s="60">
        <v>0</v>
      </c>
      <c r="BG61" s="60">
        <v>0</v>
      </c>
      <c r="BH61" s="60">
        <v>0</v>
      </c>
      <c r="BI61" s="60">
        <v>0</v>
      </c>
      <c r="BJ61" s="60">
        <v>0</v>
      </c>
      <c r="BK61" s="60"/>
      <c r="BL61" s="60"/>
      <c r="BM61" s="60"/>
      <c r="BN61" s="60"/>
      <c r="BO61" s="60"/>
      <c r="BP61" s="60"/>
      <c r="BQ61" s="60"/>
      <c r="BR61" s="60"/>
      <c r="BS61" s="60"/>
      <c r="BT61" s="60"/>
    </row>
    <row r="62" spans="1:72" x14ac:dyDescent="0.25">
      <c r="A62" s="135" t="s">
        <v>577</v>
      </c>
      <c r="B62" s="135" t="s">
        <v>578</v>
      </c>
      <c r="C62" s="126"/>
      <c r="D62" s="127" t="s">
        <v>482</v>
      </c>
      <c r="E62" s="104" t="s">
        <v>482</v>
      </c>
      <c r="F62" s="128"/>
      <c r="G62" s="126"/>
      <c r="H62" s="104"/>
      <c r="I62" s="104"/>
      <c r="J62" s="104"/>
      <c r="K62" s="127" t="s">
        <v>482</v>
      </c>
      <c r="L62" s="104"/>
      <c r="M62" s="128"/>
      <c r="N62" s="128"/>
      <c r="O62" s="128"/>
      <c r="P62" s="128" t="s">
        <v>482</v>
      </c>
      <c r="Q62" s="128"/>
      <c r="R62" s="128"/>
      <c r="S62" s="131"/>
      <c r="T62" s="128"/>
      <c r="U62" s="61" t="s">
        <v>498</v>
      </c>
      <c r="V62" s="132"/>
      <c r="W62" s="139"/>
      <c r="X62" s="133"/>
      <c r="Y62" s="71" t="s">
        <v>482</v>
      </c>
      <c r="Z62" s="72"/>
      <c r="AA62" s="73"/>
      <c r="AB62" s="74"/>
      <c r="AC62" s="75" t="s">
        <v>530</v>
      </c>
      <c r="AD62" s="29" t="s">
        <v>463</v>
      </c>
      <c r="AE62" s="60">
        <v>0.51012900213630996</v>
      </c>
      <c r="AF62" s="60">
        <v>0.56280696632730998</v>
      </c>
      <c r="AG62" s="60">
        <v>0.70664439787221001</v>
      </c>
      <c r="AH62" s="60">
        <v>0.79204919272399998</v>
      </c>
      <c r="AI62" s="60">
        <v>0.82240104873865005</v>
      </c>
      <c r="AJ62" s="60">
        <v>1.06627602482867</v>
      </c>
      <c r="AK62" s="60">
        <v>0.86370554917958997</v>
      </c>
      <c r="AL62" s="60">
        <v>0.97981314898944005</v>
      </c>
      <c r="AM62" s="60">
        <v>1.0986181732066</v>
      </c>
      <c r="AN62" s="60">
        <v>1.26037651371341</v>
      </c>
      <c r="AO62" s="60">
        <v>1.3188024879599001</v>
      </c>
      <c r="AP62" s="60">
        <v>1.4187641501728201</v>
      </c>
      <c r="AQ62" s="60">
        <v>1.6417355508914</v>
      </c>
      <c r="AR62" s="60">
        <v>1.68855490207151</v>
      </c>
      <c r="AS62" s="60">
        <v>1.6462228959130401</v>
      </c>
      <c r="AT62" s="60">
        <v>1.3495507385146099</v>
      </c>
      <c r="AU62" s="60">
        <v>1.7934692260129601</v>
      </c>
      <c r="AV62" s="60">
        <v>1.3480585532568401</v>
      </c>
      <c r="AW62" s="60">
        <v>1.3475976533241201</v>
      </c>
      <c r="AX62" s="60">
        <v>0.71346770137015003</v>
      </c>
      <c r="AY62" s="60">
        <v>0.62191234382822003</v>
      </c>
      <c r="AZ62" s="60">
        <v>0.70763426047849998</v>
      </c>
      <c r="BA62" s="60">
        <v>1.0106854337415101</v>
      </c>
      <c r="BB62" s="60">
        <v>1.00451153487806</v>
      </c>
      <c r="BC62" s="60">
        <v>1.06477313739777</v>
      </c>
      <c r="BD62" s="60">
        <v>0.75890716777546996</v>
      </c>
      <c r="BE62" s="60">
        <v>0</v>
      </c>
      <c r="BF62" s="60">
        <v>0</v>
      </c>
      <c r="BG62" s="60">
        <v>0</v>
      </c>
      <c r="BH62" s="60">
        <v>0</v>
      </c>
      <c r="BI62" s="60">
        <v>0</v>
      </c>
      <c r="BJ62" s="60">
        <v>0</v>
      </c>
      <c r="BK62" s="60"/>
      <c r="BL62" s="60"/>
      <c r="BM62" s="60"/>
      <c r="BN62" s="60"/>
      <c r="BO62" s="60"/>
      <c r="BP62" s="60"/>
      <c r="BQ62" s="60"/>
      <c r="BR62" s="60"/>
      <c r="BS62" s="60"/>
      <c r="BT62" s="60"/>
    </row>
    <row r="63" spans="1:72" x14ac:dyDescent="0.25">
      <c r="A63" s="135" t="s">
        <v>579</v>
      </c>
      <c r="B63" s="135" t="s">
        <v>580</v>
      </c>
      <c r="C63" s="126"/>
      <c r="D63" s="127" t="s">
        <v>482</v>
      </c>
      <c r="E63" s="104" t="s">
        <v>482</v>
      </c>
      <c r="F63" s="128"/>
      <c r="G63" s="126"/>
      <c r="H63" s="104"/>
      <c r="I63" s="104"/>
      <c r="J63" s="104"/>
      <c r="K63" s="127" t="s">
        <v>482</v>
      </c>
      <c r="L63" s="104"/>
      <c r="M63" s="128"/>
      <c r="N63" s="128"/>
      <c r="O63" s="128"/>
      <c r="P63" s="128" t="s">
        <v>482</v>
      </c>
      <c r="Q63" s="128"/>
      <c r="R63" s="128"/>
      <c r="S63" s="131"/>
      <c r="T63" s="128"/>
      <c r="U63" s="61" t="s">
        <v>500</v>
      </c>
      <c r="V63" s="132"/>
      <c r="W63" s="139"/>
      <c r="X63" s="133"/>
      <c r="Y63" s="71" t="s">
        <v>482</v>
      </c>
      <c r="Z63" s="72"/>
      <c r="AA63" s="73"/>
      <c r="AB63" s="74"/>
      <c r="AC63" s="75" t="s">
        <v>530</v>
      </c>
      <c r="AD63" s="29" t="s">
        <v>463</v>
      </c>
      <c r="AE63" s="60">
        <v>1.04825063736168</v>
      </c>
      <c r="AF63" s="60">
        <v>1.17627525456546</v>
      </c>
      <c r="AG63" s="60">
        <v>1.45293918488909</v>
      </c>
      <c r="AH63" s="60">
        <v>1.7148967361816101</v>
      </c>
      <c r="AI63" s="60">
        <v>1.5591838385518499</v>
      </c>
      <c r="AJ63" s="60">
        <v>1.9200595137957099</v>
      </c>
      <c r="AK63" s="60">
        <v>1.6538205372242301</v>
      </c>
      <c r="AL63" s="60">
        <v>1.7679118791633699</v>
      </c>
      <c r="AM63" s="60">
        <v>1.8012722366049201</v>
      </c>
      <c r="AN63" s="60">
        <v>2.1534900364949898</v>
      </c>
      <c r="AO63" s="60">
        <v>2.1738480248207801</v>
      </c>
      <c r="AP63" s="60">
        <v>2.2353145990406902</v>
      </c>
      <c r="AQ63" s="60">
        <v>2.5114260629173302</v>
      </c>
      <c r="AR63" s="60">
        <v>2.6297246266968699</v>
      </c>
      <c r="AS63" s="60">
        <v>2.5323719742313302</v>
      </c>
      <c r="AT63" s="60">
        <v>1.95711867791924</v>
      </c>
      <c r="AU63" s="60">
        <v>2.4328542928490702</v>
      </c>
      <c r="AV63" s="60">
        <v>5.4772902612647201</v>
      </c>
      <c r="AW63" s="60">
        <v>4.3432290141343097</v>
      </c>
      <c r="AX63" s="60">
        <v>2.1541393939202198</v>
      </c>
      <c r="AY63" s="60">
        <v>2.2137960509892101</v>
      </c>
      <c r="AZ63" s="60">
        <v>2.1162267285213598</v>
      </c>
      <c r="BA63" s="60">
        <v>2.8046862090107298</v>
      </c>
      <c r="BB63" s="60">
        <v>2.8218832753948702</v>
      </c>
      <c r="BC63" s="60">
        <v>2.7103662896405201</v>
      </c>
      <c r="BD63" s="60">
        <v>2.0175294846429299</v>
      </c>
      <c r="BE63" s="60">
        <v>0</v>
      </c>
      <c r="BF63" s="60">
        <v>0</v>
      </c>
      <c r="BG63" s="60">
        <v>0</v>
      </c>
      <c r="BH63" s="60">
        <v>0</v>
      </c>
      <c r="BI63" s="60">
        <v>0</v>
      </c>
      <c r="BJ63" s="60">
        <v>0</v>
      </c>
      <c r="BK63" s="60"/>
      <c r="BL63" s="60"/>
      <c r="BM63" s="60"/>
      <c r="BN63" s="60"/>
      <c r="BO63" s="60"/>
      <c r="BP63" s="60"/>
      <c r="BQ63" s="60"/>
      <c r="BR63" s="60"/>
      <c r="BS63" s="60"/>
      <c r="BT63" s="60"/>
    </row>
    <row r="64" spans="1:72" x14ac:dyDescent="0.25">
      <c r="A64" s="135" t="s">
        <v>581</v>
      </c>
      <c r="B64" s="135" t="s">
        <v>582</v>
      </c>
      <c r="C64" s="126"/>
      <c r="D64" s="127" t="s">
        <v>482</v>
      </c>
      <c r="E64" s="104" t="s">
        <v>482</v>
      </c>
      <c r="F64" s="128"/>
      <c r="G64" s="126"/>
      <c r="H64" s="104"/>
      <c r="I64" s="104"/>
      <c r="J64" s="104"/>
      <c r="K64" s="127" t="s">
        <v>482</v>
      </c>
      <c r="L64" s="104"/>
      <c r="M64" s="128"/>
      <c r="N64" s="128"/>
      <c r="O64" s="128"/>
      <c r="P64" s="128" t="s">
        <v>482</v>
      </c>
      <c r="Q64" s="128"/>
      <c r="R64" s="128"/>
      <c r="S64" s="131"/>
      <c r="T64" s="128"/>
      <c r="U64" s="61" t="s">
        <v>524</v>
      </c>
      <c r="V64" s="132"/>
      <c r="W64" s="139"/>
      <c r="X64" s="133"/>
      <c r="Y64" s="71" t="s">
        <v>482</v>
      </c>
      <c r="Z64" s="72"/>
      <c r="AA64" s="73"/>
      <c r="AB64" s="74"/>
      <c r="AC64" s="75" t="s">
        <v>530</v>
      </c>
      <c r="AD64" s="29" t="s">
        <v>463</v>
      </c>
      <c r="AE64" s="60">
        <v>37.707762329001199</v>
      </c>
      <c r="AF64" s="60">
        <v>42.2866072588469</v>
      </c>
      <c r="AG64" s="60">
        <v>52.239825127423401</v>
      </c>
      <c r="AH64" s="60">
        <v>61.725891232850699</v>
      </c>
      <c r="AI64" s="60">
        <v>55.977880060673101</v>
      </c>
      <c r="AJ64" s="60">
        <v>68.298183173929601</v>
      </c>
      <c r="AK64" s="60">
        <v>58.929897824663101</v>
      </c>
      <c r="AL64" s="60">
        <v>63.203916356753297</v>
      </c>
      <c r="AM64" s="60">
        <v>63.9214486685824</v>
      </c>
      <c r="AN64" s="60">
        <v>76.908638078987394</v>
      </c>
      <c r="AO64" s="60">
        <v>77.439774542480805</v>
      </c>
      <c r="AP64" s="60">
        <v>77.985699444088695</v>
      </c>
      <c r="AQ64" s="60">
        <v>90.587166402168407</v>
      </c>
      <c r="AR64" s="60">
        <v>91.821618538981696</v>
      </c>
      <c r="AS64" s="60">
        <v>85.430480378190495</v>
      </c>
      <c r="AT64" s="60">
        <v>83.778030704942196</v>
      </c>
      <c r="AU64" s="60">
        <v>73.634729989275996</v>
      </c>
      <c r="AV64" s="60">
        <v>86.632999999999996</v>
      </c>
      <c r="AW64" s="60">
        <v>91</v>
      </c>
      <c r="AX64" s="60">
        <v>31</v>
      </c>
      <c r="AY64" s="60">
        <v>8</v>
      </c>
      <c r="AZ64" s="60">
        <v>7</v>
      </c>
      <c r="BA64" s="60">
        <v>8</v>
      </c>
      <c r="BB64" s="60">
        <v>9</v>
      </c>
      <c r="BC64" s="60">
        <v>8</v>
      </c>
      <c r="BD64" s="60">
        <v>8</v>
      </c>
      <c r="BE64" s="60">
        <v>0</v>
      </c>
      <c r="BF64" s="60">
        <v>0</v>
      </c>
      <c r="BG64" s="60">
        <v>0</v>
      </c>
      <c r="BH64" s="60">
        <v>0</v>
      </c>
      <c r="BI64" s="60">
        <v>0</v>
      </c>
      <c r="BJ64" s="60">
        <v>0</v>
      </c>
      <c r="BK64" s="60"/>
      <c r="BL64" s="60"/>
      <c r="BM64" s="60"/>
      <c r="BN64" s="60"/>
      <c r="BO64" s="60"/>
      <c r="BP64" s="60"/>
      <c r="BQ64" s="60"/>
      <c r="BR64" s="60"/>
      <c r="BS64" s="60"/>
      <c r="BT64" s="60"/>
    </row>
    <row r="65" spans="1:72" x14ac:dyDescent="0.25">
      <c r="A65" s="135" t="s">
        <v>583</v>
      </c>
      <c r="B65" s="135" t="s">
        <v>584</v>
      </c>
      <c r="C65" s="126" t="s">
        <v>482</v>
      </c>
      <c r="D65" s="127"/>
      <c r="E65" s="104" t="s">
        <v>482</v>
      </c>
      <c r="F65" s="128"/>
      <c r="G65" s="126" t="s">
        <v>482</v>
      </c>
      <c r="H65" s="104"/>
      <c r="I65" s="104"/>
      <c r="J65" s="104"/>
      <c r="K65" s="127"/>
      <c r="L65" s="104"/>
      <c r="M65" s="128"/>
      <c r="N65" s="128"/>
      <c r="O65" s="128"/>
      <c r="P65" s="128" t="s">
        <v>482</v>
      </c>
      <c r="Q65" s="128"/>
      <c r="R65" s="128"/>
      <c r="S65" s="131"/>
      <c r="T65" s="128"/>
      <c r="U65" s="61" t="s">
        <v>520</v>
      </c>
      <c r="V65" s="132"/>
      <c r="W65" s="139"/>
      <c r="X65" s="133"/>
      <c r="Y65" s="71" t="s">
        <v>482</v>
      </c>
      <c r="Z65" s="72"/>
      <c r="AA65" s="73"/>
      <c r="AB65" s="74"/>
      <c r="AC65" s="75" t="s">
        <v>530</v>
      </c>
      <c r="AD65" s="29" t="s">
        <v>463</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188</v>
      </c>
      <c r="AX65" s="60">
        <v>143</v>
      </c>
      <c r="AY65" s="60">
        <v>89</v>
      </c>
      <c r="AZ65" s="60">
        <v>104</v>
      </c>
      <c r="BA65" s="60">
        <v>103</v>
      </c>
      <c r="BB65" s="60">
        <v>104</v>
      </c>
      <c r="BC65" s="60">
        <v>81</v>
      </c>
      <c r="BD65" s="60">
        <v>100</v>
      </c>
      <c r="BE65" s="60">
        <v>0</v>
      </c>
      <c r="BF65" s="60">
        <v>0</v>
      </c>
      <c r="BG65" s="60">
        <v>0</v>
      </c>
      <c r="BH65" s="60">
        <v>0</v>
      </c>
      <c r="BI65" s="60">
        <v>0</v>
      </c>
      <c r="BJ65" s="60">
        <v>0</v>
      </c>
      <c r="BK65" s="60"/>
      <c r="BL65" s="60"/>
      <c r="BM65" s="60"/>
      <c r="BN65" s="60"/>
      <c r="BO65" s="60"/>
      <c r="BP65" s="60"/>
      <c r="BQ65" s="60"/>
      <c r="BR65" s="60"/>
      <c r="BS65" s="60"/>
      <c r="BT65" s="60"/>
    </row>
    <row r="66" spans="1:72" x14ac:dyDescent="0.25">
      <c r="A66" s="135" t="s">
        <v>585</v>
      </c>
      <c r="B66" s="135" t="s">
        <v>586</v>
      </c>
      <c r="C66" s="126" t="s">
        <v>482</v>
      </c>
      <c r="D66" s="127"/>
      <c r="E66" s="104" t="s">
        <v>482</v>
      </c>
      <c r="F66" s="128"/>
      <c r="G66" s="126"/>
      <c r="H66" s="104"/>
      <c r="I66" s="104"/>
      <c r="J66" s="104"/>
      <c r="K66" s="127" t="s">
        <v>482</v>
      </c>
      <c r="L66" s="104"/>
      <c r="M66" s="128"/>
      <c r="N66" s="128"/>
      <c r="O66" s="128"/>
      <c r="P66" s="128" t="s">
        <v>482</v>
      </c>
      <c r="Q66" s="128"/>
      <c r="R66" s="128"/>
      <c r="S66" s="131"/>
      <c r="T66" s="128"/>
      <c r="U66" s="61" t="s">
        <v>524</v>
      </c>
      <c r="V66" s="132"/>
      <c r="W66" s="139"/>
      <c r="X66" s="133"/>
      <c r="Y66" s="71" t="s">
        <v>482</v>
      </c>
      <c r="Z66" s="72"/>
      <c r="AA66" s="73"/>
      <c r="AB66" s="74"/>
      <c r="AC66" s="75" t="s">
        <v>530</v>
      </c>
      <c r="AD66" s="29" t="s">
        <v>463</v>
      </c>
      <c r="AE66" s="60">
        <v>560.72299999999996</v>
      </c>
      <c r="AF66" s="60">
        <v>296.83600000000001</v>
      </c>
      <c r="AG66" s="60">
        <v>790.60400000000004</v>
      </c>
      <c r="AH66" s="60">
        <v>520.89200000000005</v>
      </c>
      <c r="AI66" s="60">
        <v>1065.644</v>
      </c>
      <c r="AJ66" s="60">
        <v>825.01599999999996</v>
      </c>
      <c r="AK66" s="60">
        <v>1367.9359999999999</v>
      </c>
      <c r="AL66" s="60">
        <v>1051.861821</v>
      </c>
      <c r="AM66" s="60">
        <v>550.15322900000001</v>
      </c>
      <c r="AN66" s="60">
        <v>1774.1282040000001</v>
      </c>
      <c r="AO66" s="60">
        <v>2015.8</v>
      </c>
      <c r="AP66" s="60">
        <v>1993.52</v>
      </c>
      <c r="AQ66" s="60">
        <v>1992.7</v>
      </c>
      <c r="AR66" s="60">
        <v>2156.1999999999998</v>
      </c>
      <c r="AS66" s="60">
        <v>2468.7199999999998</v>
      </c>
      <c r="AT66" s="60">
        <v>2268.4499999999998</v>
      </c>
      <c r="AU66" s="60">
        <v>2280.9029999999998</v>
      </c>
      <c r="AV66" s="60">
        <v>2301.748</v>
      </c>
      <c r="AW66" s="60">
        <v>2240</v>
      </c>
      <c r="AX66" s="60">
        <v>2312</v>
      </c>
      <c r="AY66" s="60">
        <v>0</v>
      </c>
      <c r="AZ66" s="60">
        <v>0</v>
      </c>
      <c r="BA66" s="60">
        <v>0</v>
      </c>
      <c r="BB66" s="60">
        <v>0</v>
      </c>
      <c r="BC66" s="60">
        <v>0</v>
      </c>
      <c r="BD66" s="60">
        <v>0</v>
      </c>
      <c r="BE66" s="60">
        <v>0</v>
      </c>
      <c r="BF66" s="60">
        <v>0</v>
      </c>
      <c r="BG66" s="60">
        <v>0</v>
      </c>
      <c r="BH66" s="60">
        <v>0</v>
      </c>
      <c r="BI66" s="60">
        <v>0</v>
      </c>
      <c r="BJ66" s="60">
        <v>0</v>
      </c>
      <c r="BK66" s="60"/>
      <c r="BL66" s="60"/>
      <c r="BM66" s="60"/>
      <c r="BN66" s="60"/>
      <c r="BO66" s="60"/>
      <c r="BP66" s="60"/>
      <c r="BQ66" s="60"/>
      <c r="BR66" s="60"/>
      <c r="BS66" s="60"/>
      <c r="BT66" s="60"/>
    </row>
    <row r="67" spans="1:72" x14ac:dyDescent="0.25">
      <c r="A67" s="135" t="s">
        <v>587</v>
      </c>
      <c r="B67" s="135" t="s">
        <v>588</v>
      </c>
      <c r="C67" s="126"/>
      <c r="D67" s="127" t="s">
        <v>482</v>
      </c>
      <c r="E67" s="104" t="s">
        <v>482</v>
      </c>
      <c r="F67" s="128"/>
      <c r="G67" s="126"/>
      <c r="H67" s="104"/>
      <c r="I67" s="104"/>
      <c r="J67" s="104"/>
      <c r="K67" s="127" t="s">
        <v>482</v>
      </c>
      <c r="L67" s="104"/>
      <c r="M67" s="128"/>
      <c r="N67" s="128"/>
      <c r="O67" s="128"/>
      <c r="P67" s="128" t="s">
        <v>482</v>
      </c>
      <c r="Q67" s="128"/>
      <c r="R67" s="128"/>
      <c r="S67" s="131"/>
      <c r="T67" s="128"/>
      <c r="U67" s="61" t="s">
        <v>524</v>
      </c>
      <c r="V67" s="132"/>
      <c r="W67" s="139"/>
      <c r="X67" s="133"/>
      <c r="Y67" s="71" t="s">
        <v>482</v>
      </c>
      <c r="Z67" s="72"/>
      <c r="AA67" s="73"/>
      <c r="AB67" s="74"/>
      <c r="AC67" s="75" t="s">
        <v>530</v>
      </c>
      <c r="AD67" s="29" t="s">
        <v>463</v>
      </c>
      <c r="AE67" s="60">
        <v>0.53</v>
      </c>
      <c r="AF67" s="60">
        <v>0.52200000000000002</v>
      </c>
      <c r="AG67" s="60">
        <v>0.57499999999999996</v>
      </c>
      <c r="AH67" s="60">
        <v>0.158</v>
      </c>
      <c r="AI67" s="60">
        <v>0.32400000000000001</v>
      </c>
      <c r="AJ67" s="60">
        <v>0.188</v>
      </c>
      <c r="AK67" s="60">
        <v>0.21199999999999999</v>
      </c>
      <c r="AL67" s="60">
        <v>0.190973</v>
      </c>
      <c r="AM67" s="60">
        <v>15.283505</v>
      </c>
      <c r="AN67" s="60">
        <v>0.24279155999999999</v>
      </c>
      <c r="AO67" s="60">
        <v>0.3</v>
      </c>
      <c r="AP67" s="60">
        <v>0.28699999999999998</v>
      </c>
      <c r="AQ67" s="60">
        <v>0.39200000000000002</v>
      </c>
      <c r="AR67" s="60">
        <v>0.5</v>
      </c>
      <c r="AS67" s="60">
        <v>0.53</v>
      </c>
      <c r="AT67" s="60">
        <v>0.61799999999999999</v>
      </c>
      <c r="AU67" s="60">
        <v>0.41</v>
      </c>
      <c r="AV67" s="60">
        <v>0.32300000000000001</v>
      </c>
      <c r="AW67" s="60">
        <v>0</v>
      </c>
      <c r="AX67" s="60">
        <v>0</v>
      </c>
      <c r="AY67" s="60">
        <v>1</v>
      </c>
      <c r="AZ67" s="60">
        <v>1</v>
      </c>
      <c r="BA67" s="60">
        <v>0</v>
      </c>
      <c r="BB67" s="60">
        <v>0</v>
      </c>
      <c r="BC67" s="60">
        <v>0</v>
      </c>
      <c r="BD67" s="60">
        <v>0</v>
      </c>
      <c r="BE67" s="60">
        <v>0</v>
      </c>
      <c r="BF67" s="60">
        <v>0</v>
      </c>
      <c r="BG67" s="60">
        <v>1</v>
      </c>
      <c r="BH67" s="60">
        <v>0</v>
      </c>
      <c r="BI67" s="60">
        <v>0</v>
      </c>
      <c r="BJ67" s="60">
        <v>0</v>
      </c>
      <c r="BK67" s="60"/>
      <c r="BL67" s="60"/>
      <c r="BM67" s="60"/>
      <c r="BN67" s="60"/>
      <c r="BO67" s="60"/>
      <c r="BP67" s="60"/>
      <c r="BQ67" s="60"/>
      <c r="BR67" s="60"/>
      <c r="BS67" s="60"/>
      <c r="BT67" s="60"/>
    </row>
    <row r="68" spans="1:72" x14ac:dyDescent="0.25">
      <c r="A68" s="135" t="s">
        <v>589</v>
      </c>
      <c r="B68" s="135" t="s">
        <v>590</v>
      </c>
      <c r="C68" s="126"/>
      <c r="D68" s="127" t="s">
        <v>482</v>
      </c>
      <c r="E68" s="104" t="s">
        <v>482</v>
      </c>
      <c r="F68" s="128"/>
      <c r="G68" s="126"/>
      <c r="H68" s="104"/>
      <c r="I68" s="104"/>
      <c r="J68" s="104"/>
      <c r="K68" s="127" t="s">
        <v>482</v>
      </c>
      <c r="L68" s="104"/>
      <c r="M68" s="128"/>
      <c r="N68" s="128"/>
      <c r="O68" s="128"/>
      <c r="P68" s="128" t="s">
        <v>482</v>
      </c>
      <c r="Q68" s="128"/>
      <c r="R68" s="128"/>
      <c r="S68" s="131"/>
      <c r="T68" s="128"/>
      <c r="U68" s="61" t="s">
        <v>524</v>
      </c>
      <c r="V68" s="132"/>
      <c r="W68" s="139"/>
      <c r="X68" s="133"/>
      <c r="Y68" s="71" t="s">
        <v>482</v>
      </c>
      <c r="Z68" s="72"/>
      <c r="AA68" s="73"/>
      <c r="AB68" s="74"/>
      <c r="AC68" s="75" t="s">
        <v>530</v>
      </c>
      <c r="AD68" s="29" t="s">
        <v>463</v>
      </c>
      <c r="AE68" s="60">
        <v>733.94299999999998</v>
      </c>
      <c r="AF68" s="60">
        <v>895.33</v>
      </c>
      <c r="AG68" s="60">
        <v>972.31500000000005</v>
      </c>
      <c r="AH68" s="60">
        <v>1080.8399999999999</v>
      </c>
      <c r="AI68" s="60">
        <v>1210.502</v>
      </c>
      <c r="AJ68" s="60">
        <v>1160.557</v>
      </c>
      <c r="AK68" s="60">
        <v>0</v>
      </c>
      <c r="AL68" s="60">
        <v>0</v>
      </c>
      <c r="AM68" s="60">
        <v>0</v>
      </c>
      <c r="AN68" s="60">
        <v>0</v>
      </c>
      <c r="AO68" s="60">
        <v>0</v>
      </c>
      <c r="AP68" s="60">
        <v>0</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c r="BL68" s="60"/>
      <c r="BM68" s="60"/>
      <c r="BN68" s="60"/>
      <c r="BO68" s="60"/>
      <c r="BP68" s="60"/>
      <c r="BQ68" s="60"/>
      <c r="BR68" s="60"/>
      <c r="BS68" s="60"/>
      <c r="BT68" s="60"/>
    </row>
    <row r="69" spans="1:72" x14ac:dyDescent="0.25">
      <c r="A69" s="135" t="s">
        <v>591</v>
      </c>
      <c r="B69" s="135" t="s">
        <v>592</v>
      </c>
      <c r="C69" s="126" t="s">
        <v>482</v>
      </c>
      <c r="D69" s="127"/>
      <c r="E69" s="104" t="s">
        <v>482</v>
      </c>
      <c r="F69" s="128"/>
      <c r="G69" s="126"/>
      <c r="H69" s="104"/>
      <c r="I69" s="104"/>
      <c r="J69" s="104"/>
      <c r="K69" s="127" t="s">
        <v>482</v>
      </c>
      <c r="L69" s="104"/>
      <c r="M69" s="128"/>
      <c r="N69" s="128"/>
      <c r="O69" s="128"/>
      <c r="P69" s="128" t="s">
        <v>482</v>
      </c>
      <c r="Q69" s="128"/>
      <c r="R69" s="128"/>
      <c r="S69" s="131"/>
      <c r="T69" s="128"/>
      <c r="U69" s="61" t="s">
        <v>524</v>
      </c>
      <c r="V69" s="132"/>
      <c r="W69" s="139"/>
      <c r="X69" s="133"/>
      <c r="Y69" s="71" t="s">
        <v>482</v>
      </c>
      <c r="Z69" s="72"/>
      <c r="AA69" s="73"/>
      <c r="AB69" s="74"/>
      <c r="AC69" s="75" t="s">
        <v>530</v>
      </c>
      <c r="AD69" s="29" t="s">
        <v>463</v>
      </c>
      <c r="AE69" s="60">
        <v>0</v>
      </c>
      <c r="AF69" s="60">
        <v>0</v>
      </c>
      <c r="AG69" s="60">
        <v>0</v>
      </c>
      <c r="AH69" s="60">
        <v>0</v>
      </c>
      <c r="AI69" s="60">
        <v>0</v>
      </c>
      <c r="AJ69" s="60">
        <v>0</v>
      </c>
      <c r="AK69" s="60">
        <v>1118.7660000000001</v>
      </c>
      <c r="AL69" s="60">
        <v>985.70009800000003</v>
      </c>
      <c r="AM69" s="60">
        <v>926.21079739000004</v>
      </c>
      <c r="AN69" s="60">
        <v>1007.56502968</v>
      </c>
      <c r="AO69" s="60">
        <v>1005.3</v>
      </c>
      <c r="AP69" s="60">
        <v>871.21600000000001</v>
      </c>
      <c r="AQ69" s="60">
        <v>909.8</v>
      </c>
      <c r="AR69" s="60">
        <v>984.8</v>
      </c>
      <c r="AS69" s="60">
        <v>963.86900000000003</v>
      </c>
      <c r="AT69" s="60">
        <v>951.75699999999995</v>
      </c>
      <c r="AU69" s="60">
        <v>949.649</v>
      </c>
      <c r="AV69" s="60">
        <v>923.947</v>
      </c>
      <c r="AW69" s="60">
        <v>918</v>
      </c>
      <c r="AX69" s="60">
        <v>811</v>
      </c>
      <c r="AY69" s="60">
        <v>336</v>
      </c>
      <c r="AZ69" s="60">
        <v>301</v>
      </c>
      <c r="BA69" s="60">
        <v>301</v>
      </c>
      <c r="BB69" s="60">
        <v>296</v>
      </c>
      <c r="BC69" s="60">
        <v>21.587531788867299</v>
      </c>
      <c r="BD69" s="60">
        <v>19.740182746652401</v>
      </c>
      <c r="BE69" s="60">
        <v>49.649659154143201</v>
      </c>
      <c r="BF69" s="60">
        <v>44.1301677805913</v>
      </c>
      <c r="BG69" s="60">
        <v>26.3568087916981</v>
      </c>
      <c r="BH69" s="60">
        <v>0.10026646141737</v>
      </c>
      <c r="BI69" s="60">
        <v>0</v>
      </c>
      <c r="BJ69" s="60">
        <v>0</v>
      </c>
      <c r="BK69" s="60"/>
      <c r="BL69" s="60"/>
      <c r="BM69" s="60"/>
      <c r="BN69" s="60"/>
      <c r="BO69" s="60"/>
      <c r="BP69" s="60"/>
      <c r="BQ69" s="60"/>
      <c r="BR69" s="60"/>
      <c r="BS69" s="60"/>
      <c r="BT69" s="60"/>
    </row>
    <row r="70" spans="1:72" x14ac:dyDescent="0.25">
      <c r="A70" s="135" t="s">
        <v>593</v>
      </c>
      <c r="B70" s="135" t="s">
        <v>594</v>
      </c>
      <c r="C70" s="126"/>
      <c r="D70" s="127" t="s">
        <v>482</v>
      </c>
      <c r="E70" s="104" t="s">
        <v>482</v>
      </c>
      <c r="F70" s="128"/>
      <c r="G70" s="126"/>
      <c r="H70" s="104"/>
      <c r="I70" s="104"/>
      <c r="J70" s="104"/>
      <c r="K70" s="127" t="s">
        <v>482</v>
      </c>
      <c r="L70" s="104"/>
      <c r="M70" s="128"/>
      <c r="N70" s="128"/>
      <c r="O70" s="128"/>
      <c r="P70" s="128" t="s">
        <v>482</v>
      </c>
      <c r="Q70" s="128"/>
      <c r="R70" s="128"/>
      <c r="S70" s="131"/>
      <c r="T70" s="128"/>
      <c r="U70" s="61" t="s">
        <v>524</v>
      </c>
      <c r="V70" s="132"/>
      <c r="W70" s="139"/>
      <c r="X70" s="133"/>
      <c r="Y70" s="71" t="s">
        <v>482</v>
      </c>
      <c r="Z70" s="72"/>
      <c r="AA70" s="73"/>
      <c r="AB70" s="74"/>
      <c r="AC70" s="75" t="s">
        <v>530</v>
      </c>
      <c r="AD70" s="29" t="s">
        <v>463</v>
      </c>
      <c r="AE70" s="60">
        <v>0</v>
      </c>
      <c r="AF70" s="60">
        <v>0</v>
      </c>
      <c r="AG70" s="60">
        <v>0</v>
      </c>
      <c r="AH70" s="60">
        <v>0</v>
      </c>
      <c r="AI70" s="60">
        <v>0</v>
      </c>
      <c r="AJ70" s="60">
        <v>14.494</v>
      </c>
      <c r="AK70" s="60">
        <v>27.806999999999999</v>
      </c>
      <c r="AL70" s="60">
        <v>3.3319109999999998</v>
      </c>
      <c r="AM70" s="60">
        <v>29.577612240000001</v>
      </c>
      <c r="AN70" s="60">
        <v>32.507641450000001</v>
      </c>
      <c r="AO70" s="60">
        <v>-0.1</v>
      </c>
      <c r="AP70" s="60">
        <v>0</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c r="BL70" s="60"/>
      <c r="BM70" s="60"/>
      <c r="BN70" s="60"/>
      <c r="BO70" s="60"/>
      <c r="BP70" s="60"/>
      <c r="BQ70" s="60"/>
      <c r="BR70" s="60"/>
      <c r="BS70" s="60"/>
      <c r="BT70" s="60"/>
    </row>
    <row r="71" spans="1:72" x14ac:dyDescent="0.25">
      <c r="A71" s="135" t="s">
        <v>595</v>
      </c>
      <c r="B71" s="135" t="s">
        <v>596</v>
      </c>
      <c r="C71" s="126"/>
      <c r="D71" s="127" t="s">
        <v>482</v>
      </c>
      <c r="E71" s="104" t="s">
        <v>482</v>
      </c>
      <c r="F71" s="128"/>
      <c r="G71" s="126"/>
      <c r="H71" s="104"/>
      <c r="I71" s="104"/>
      <c r="J71" s="104"/>
      <c r="K71" s="127" t="s">
        <v>482</v>
      </c>
      <c r="L71" s="104"/>
      <c r="M71" s="128"/>
      <c r="N71" s="128"/>
      <c r="O71" s="128"/>
      <c r="P71" s="128" t="s">
        <v>482</v>
      </c>
      <c r="Q71" s="128"/>
      <c r="R71" s="128"/>
      <c r="S71" s="131"/>
      <c r="T71" s="128"/>
      <c r="U71" s="61" t="s">
        <v>524</v>
      </c>
      <c r="V71" s="132"/>
      <c r="W71" s="139"/>
      <c r="X71" s="133"/>
      <c r="Y71" s="71" t="s">
        <v>482</v>
      </c>
      <c r="Z71" s="72"/>
      <c r="AA71" s="73"/>
      <c r="AB71" s="74"/>
      <c r="AC71" s="75" t="s">
        <v>530</v>
      </c>
      <c r="AD71" s="29" t="s">
        <v>463</v>
      </c>
      <c r="AE71" s="60">
        <v>0</v>
      </c>
      <c r="AF71" s="60">
        <v>0</v>
      </c>
      <c r="AG71" s="60">
        <v>0</v>
      </c>
      <c r="AH71" s="60">
        <v>0</v>
      </c>
      <c r="AI71" s="60">
        <v>0</v>
      </c>
      <c r="AJ71" s="60">
        <v>0</v>
      </c>
      <c r="AK71" s="60">
        <v>0</v>
      </c>
      <c r="AL71" s="60">
        <v>0</v>
      </c>
      <c r="AM71" s="60">
        <v>0</v>
      </c>
      <c r="AN71" s="60">
        <v>1</v>
      </c>
      <c r="AO71" s="60">
        <v>0</v>
      </c>
      <c r="AP71" s="60">
        <v>0.3</v>
      </c>
      <c r="AQ71" s="60">
        <v>0.6</v>
      </c>
      <c r="AR71" s="60">
        <v>0.6</v>
      </c>
      <c r="AS71" s="60">
        <v>0.79</v>
      </c>
      <c r="AT71" s="60">
        <v>0.90600000000000003</v>
      </c>
      <c r="AU71" s="60">
        <v>1.595</v>
      </c>
      <c r="AV71" s="60">
        <v>1</v>
      </c>
      <c r="AW71" s="60">
        <v>1</v>
      </c>
      <c r="AX71" s="60">
        <v>1</v>
      </c>
      <c r="AY71" s="60">
        <v>1</v>
      </c>
      <c r="AZ71" s="60">
        <v>3</v>
      </c>
      <c r="BA71" s="60">
        <v>3</v>
      </c>
      <c r="BB71" s="60">
        <v>3</v>
      </c>
      <c r="BC71" s="60">
        <v>3</v>
      </c>
      <c r="BD71" s="60">
        <v>3</v>
      </c>
      <c r="BE71" s="60">
        <v>3</v>
      </c>
      <c r="BF71" s="60">
        <v>3</v>
      </c>
      <c r="BG71" s="60">
        <v>3</v>
      </c>
      <c r="BH71" s="60">
        <v>3</v>
      </c>
      <c r="BI71" s="60">
        <v>3</v>
      </c>
      <c r="BJ71" s="60">
        <v>3</v>
      </c>
      <c r="BK71" s="60"/>
      <c r="BL71" s="60"/>
      <c r="BM71" s="60"/>
      <c r="BN71" s="60"/>
      <c r="BO71" s="60"/>
      <c r="BP71" s="60"/>
      <c r="BQ71" s="60"/>
      <c r="BR71" s="60"/>
      <c r="BS71" s="60"/>
      <c r="BT71" s="60"/>
    </row>
    <row r="72" spans="1:72" x14ac:dyDescent="0.25">
      <c r="A72" s="135" t="s">
        <v>597</v>
      </c>
      <c r="B72" s="135" t="s">
        <v>598</v>
      </c>
      <c r="C72" s="126"/>
      <c r="D72" s="127" t="s">
        <v>482</v>
      </c>
      <c r="E72" s="104" t="s">
        <v>482</v>
      </c>
      <c r="F72" s="128"/>
      <c r="G72" s="126"/>
      <c r="H72" s="104"/>
      <c r="I72" s="104"/>
      <c r="J72" s="104"/>
      <c r="K72" s="127" t="s">
        <v>482</v>
      </c>
      <c r="L72" s="104"/>
      <c r="M72" s="128"/>
      <c r="N72" s="128"/>
      <c r="O72" s="128"/>
      <c r="P72" s="128" t="s">
        <v>482</v>
      </c>
      <c r="Q72" s="128"/>
      <c r="R72" s="128"/>
      <c r="S72" s="131"/>
      <c r="T72" s="128"/>
      <c r="U72" s="61" t="s">
        <v>524</v>
      </c>
      <c r="V72" s="132"/>
      <c r="W72" s="139"/>
      <c r="X72" s="133"/>
      <c r="Y72" s="71" t="s">
        <v>482</v>
      </c>
      <c r="Z72" s="72"/>
      <c r="AA72" s="73"/>
      <c r="AB72" s="74"/>
      <c r="AC72" s="75" t="s">
        <v>530</v>
      </c>
      <c r="AD72" s="29" t="s">
        <v>463</v>
      </c>
      <c r="AE72" s="60">
        <v>0</v>
      </c>
      <c r="AF72" s="60">
        <v>0</v>
      </c>
      <c r="AG72" s="60">
        <v>0</v>
      </c>
      <c r="AH72" s="60">
        <v>0</v>
      </c>
      <c r="AI72" s="60">
        <v>0</v>
      </c>
      <c r="AJ72" s="60">
        <v>0</v>
      </c>
      <c r="AK72" s="60">
        <v>0</v>
      </c>
      <c r="AL72" s="60">
        <v>0</v>
      </c>
      <c r="AM72" s="60">
        <v>0</v>
      </c>
      <c r="AN72" s="60">
        <v>0</v>
      </c>
      <c r="AO72" s="60">
        <v>0</v>
      </c>
      <c r="AP72" s="60">
        <v>0</v>
      </c>
      <c r="AQ72" s="60">
        <v>0</v>
      </c>
      <c r="AR72" s="60">
        <v>0</v>
      </c>
      <c r="AS72" s="60">
        <v>0</v>
      </c>
      <c r="AT72" s="60">
        <v>1.8109999999999999</v>
      </c>
      <c r="AU72" s="60">
        <v>1.95987172538392</v>
      </c>
      <c r="AV72" s="60">
        <v>1.974</v>
      </c>
      <c r="AW72" s="60">
        <v>2</v>
      </c>
      <c r="AX72" s="60">
        <v>2</v>
      </c>
      <c r="AY72" s="60">
        <v>2</v>
      </c>
      <c r="AZ72" s="60">
        <v>4</v>
      </c>
      <c r="BA72" s="60">
        <v>4</v>
      </c>
      <c r="BB72" s="60">
        <v>4</v>
      </c>
      <c r="BC72" s="60">
        <v>4</v>
      </c>
      <c r="BD72" s="60">
        <v>4</v>
      </c>
      <c r="BE72" s="60">
        <v>5</v>
      </c>
      <c r="BF72" s="60">
        <v>4</v>
      </c>
      <c r="BG72" s="60">
        <v>4</v>
      </c>
      <c r="BH72" s="60">
        <v>4</v>
      </c>
      <c r="BI72" s="60">
        <v>4</v>
      </c>
      <c r="BJ72" s="60">
        <v>4</v>
      </c>
      <c r="BK72" s="60"/>
      <c r="BL72" s="60"/>
      <c r="BM72" s="60"/>
      <c r="BN72" s="60"/>
      <c r="BO72" s="60"/>
      <c r="BP72" s="60"/>
      <c r="BQ72" s="60"/>
      <c r="BR72" s="60"/>
      <c r="BS72" s="60"/>
      <c r="BT72" s="60"/>
    </row>
    <row r="73" spans="1:72" x14ac:dyDescent="0.25">
      <c r="A73" s="135" t="s">
        <v>599</v>
      </c>
      <c r="B73" s="135" t="s">
        <v>600</v>
      </c>
      <c r="C73" s="126" t="s">
        <v>482</v>
      </c>
      <c r="D73" s="127"/>
      <c r="E73" s="104"/>
      <c r="F73" s="128" t="s">
        <v>482</v>
      </c>
      <c r="G73" s="126"/>
      <c r="H73" s="104"/>
      <c r="I73" s="104"/>
      <c r="J73" s="104"/>
      <c r="K73" s="127" t="s">
        <v>482</v>
      </c>
      <c r="L73" s="104"/>
      <c r="M73" s="128"/>
      <c r="N73" s="128"/>
      <c r="O73" s="128"/>
      <c r="P73" s="128" t="s">
        <v>482</v>
      </c>
      <c r="Q73" s="128"/>
      <c r="R73" s="128"/>
      <c r="S73" s="131"/>
      <c r="T73" s="128"/>
      <c r="U73" s="61" t="s">
        <v>524</v>
      </c>
      <c r="V73" s="132"/>
      <c r="W73" s="139"/>
      <c r="X73" s="133"/>
      <c r="Y73" s="71" t="s">
        <v>482</v>
      </c>
      <c r="Z73" s="72"/>
      <c r="AA73" s="73"/>
      <c r="AB73" s="74"/>
      <c r="AC73" s="75" t="s">
        <v>530</v>
      </c>
      <c r="AD73" s="29" t="s">
        <v>463</v>
      </c>
      <c r="AE73" s="60">
        <v>0</v>
      </c>
      <c r="AF73" s="60">
        <v>0</v>
      </c>
      <c r="AG73" s="60">
        <v>0</v>
      </c>
      <c r="AH73" s="60">
        <v>0</v>
      </c>
      <c r="AI73" s="60">
        <v>0</v>
      </c>
      <c r="AJ73" s="60">
        <v>0</v>
      </c>
      <c r="AK73" s="60">
        <v>4.1100000000000003</v>
      </c>
      <c r="AL73" s="60">
        <v>138.21390199999999</v>
      </c>
      <c r="AM73" s="60">
        <v>115.63992450000001</v>
      </c>
      <c r="AN73" s="60">
        <v>202.91019205000001</v>
      </c>
      <c r="AO73" s="60">
        <v>206.4</v>
      </c>
      <c r="AP73" s="60">
        <v>207.89</v>
      </c>
      <c r="AQ73" s="60">
        <v>177.6</v>
      </c>
      <c r="AR73" s="60">
        <v>234.3</v>
      </c>
      <c r="AS73" s="60">
        <v>326.64600000000002</v>
      </c>
      <c r="AT73" s="60">
        <v>212.27199999999999</v>
      </c>
      <c r="AU73" s="60">
        <v>254.52799999999999</v>
      </c>
      <c r="AV73" s="60">
        <v>233.31399999999999</v>
      </c>
      <c r="AW73" s="60">
        <v>175</v>
      </c>
      <c r="AX73" s="60">
        <v>88</v>
      </c>
      <c r="AY73" s="60">
        <v>122</v>
      </c>
      <c r="AZ73" s="60">
        <v>141</v>
      </c>
      <c r="BA73" s="60">
        <v>140</v>
      </c>
      <c r="BB73" s="60">
        <v>145</v>
      </c>
      <c r="BC73" s="60">
        <v>144</v>
      </c>
      <c r="BD73" s="60">
        <v>144</v>
      </c>
      <c r="BE73" s="60">
        <v>154</v>
      </c>
      <c r="BF73" s="60">
        <v>146</v>
      </c>
      <c r="BG73" s="60">
        <v>147</v>
      </c>
      <c r="BH73" s="60">
        <v>0</v>
      </c>
      <c r="BI73" s="60">
        <v>0</v>
      </c>
      <c r="BJ73" s="60">
        <v>0</v>
      </c>
      <c r="BK73" s="60"/>
      <c r="BL73" s="60"/>
      <c r="BM73" s="60"/>
      <c r="BN73" s="60"/>
      <c r="BO73" s="60"/>
      <c r="BP73" s="60"/>
      <c r="BQ73" s="60"/>
      <c r="BR73" s="60"/>
      <c r="BS73" s="60"/>
      <c r="BT73" s="60"/>
    </row>
    <row r="74" spans="1:72" x14ac:dyDescent="0.25">
      <c r="A74" s="135" t="s">
        <v>601</v>
      </c>
      <c r="B74" s="135" t="s">
        <v>602</v>
      </c>
      <c r="C74" s="126"/>
      <c r="D74" s="127" t="s">
        <v>482</v>
      </c>
      <c r="E74" s="104"/>
      <c r="F74" s="128" t="s">
        <v>482</v>
      </c>
      <c r="G74" s="126"/>
      <c r="H74" s="104"/>
      <c r="I74" s="104"/>
      <c r="J74" s="104"/>
      <c r="K74" s="127" t="s">
        <v>482</v>
      </c>
      <c r="L74" s="104"/>
      <c r="M74" s="128"/>
      <c r="N74" s="128"/>
      <c r="O74" s="128"/>
      <c r="P74" s="128" t="s">
        <v>482</v>
      </c>
      <c r="Q74" s="128"/>
      <c r="R74" s="128"/>
      <c r="S74" s="131"/>
      <c r="T74" s="128"/>
      <c r="U74" s="61" t="s">
        <v>483</v>
      </c>
      <c r="V74" s="132"/>
      <c r="W74" s="139"/>
      <c r="X74" s="133"/>
      <c r="Y74" s="71" t="s">
        <v>482</v>
      </c>
      <c r="Z74" s="72"/>
      <c r="AA74" s="73"/>
      <c r="AB74" s="74"/>
      <c r="AC74" s="75" t="s">
        <v>530</v>
      </c>
      <c r="AD74" s="29" t="s">
        <v>463</v>
      </c>
      <c r="AE74" s="60">
        <v>0</v>
      </c>
      <c r="AF74" s="60">
        <v>0</v>
      </c>
      <c r="AG74" s="60">
        <v>0</v>
      </c>
      <c r="AH74" s="60">
        <v>0</v>
      </c>
      <c r="AI74" s="60">
        <v>0</v>
      </c>
      <c r="AJ74" s="60">
        <v>0</v>
      </c>
      <c r="AK74" s="60">
        <v>0</v>
      </c>
      <c r="AL74" s="60">
        <v>0</v>
      </c>
      <c r="AM74" s="60">
        <v>3.29245045390656</v>
      </c>
      <c r="AN74" s="60">
        <v>1.5007366441876699</v>
      </c>
      <c r="AO74" s="60">
        <v>16.417986681211001</v>
      </c>
      <c r="AP74" s="60">
        <v>9.3613193423034602</v>
      </c>
      <c r="AQ74" s="60">
        <v>11.847399373577501</v>
      </c>
      <c r="AR74" s="60">
        <v>6.4874057650672299</v>
      </c>
      <c r="AS74" s="60">
        <v>62.239584911263798</v>
      </c>
      <c r="AT74" s="60">
        <v>27.550151727835399</v>
      </c>
      <c r="AU74" s="60">
        <v>9.9615787729778003</v>
      </c>
      <c r="AV74" s="60">
        <v>-0.23258615574823999</v>
      </c>
      <c r="AW74" s="60">
        <v>7.0405335993670007E-2</v>
      </c>
      <c r="AX74" s="60">
        <v>0.31518436027529001</v>
      </c>
      <c r="AY74" s="60">
        <v>7.1221003313330006E-2</v>
      </c>
      <c r="AZ74" s="60">
        <v>-1.5206337758128701</v>
      </c>
      <c r="BA74" s="60">
        <v>0</v>
      </c>
      <c r="BB74" s="60">
        <v>0</v>
      </c>
      <c r="BC74" s="60">
        <v>0</v>
      </c>
      <c r="BD74" s="60">
        <v>0</v>
      </c>
      <c r="BE74" s="60">
        <v>0</v>
      </c>
      <c r="BF74" s="60">
        <v>0</v>
      </c>
      <c r="BG74" s="60">
        <v>0</v>
      </c>
      <c r="BH74" s="60">
        <v>0</v>
      </c>
      <c r="BI74" s="60">
        <v>0</v>
      </c>
      <c r="BJ74" s="60">
        <v>0</v>
      </c>
      <c r="BK74" s="60"/>
      <c r="BL74" s="60"/>
      <c r="BM74" s="60"/>
      <c r="BN74" s="60"/>
      <c r="BO74" s="60"/>
      <c r="BP74" s="60"/>
      <c r="BQ74" s="60"/>
      <c r="BR74" s="60"/>
      <c r="BS74" s="60"/>
      <c r="BT74" s="60"/>
    </row>
    <row r="75" spans="1:72" x14ac:dyDescent="0.25">
      <c r="A75" s="135" t="s">
        <v>603</v>
      </c>
      <c r="B75" s="135" t="s">
        <v>604</v>
      </c>
      <c r="C75" s="126"/>
      <c r="D75" s="127" t="s">
        <v>482</v>
      </c>
      <c r="E75" s="104"/>
      <c r="F75" s="128" t="s">
        <v>482</v>
      </c>
      <c r="G75" s="126"/>
      <c r="H75" s="104"/>
      <c r="I75" s="104"/>
      <c r="J75" s="104"/>
      <c r="K75" s="127" t="s">
        <v>482</v>
      </c>
      <c r="L75" s="104"/>
      <c r="M75" s="128"/>
      <c r="N75" s="128"/>
      <c r="O75" s="128"/>
      <c r="P75" s="128" t="s">
        <v>482</v>
      </c>
      <c r="Q75" s="128"/>
      <c r="R75" s="128"/>
      <c r="S75" s="131"/>
      <c r="T75" s="128"/>
      <c r="U75" s="61" t="s">
        <v>486</v>
      </c>
      <c r="V75" s="132"/>
      <c r="W75" s="139"/>
      <c r="X75" s="133"/>
      <c r="Y75" s="71" t="s">
        <v>482</v>
      </c>
      <c r="Z75" s="72"/>
      <c r="AA75" s="73"/>
      <c r="AB75" s="74"/>
      <c r="AC75" s="75" t="s">
        <v>530</v>
      </c>
      <c r="AD75" s="29" t="s">
        <v>463</v>
      </c>
      <c r="AE75" s="60">
        <v>0</v>
      </c>
      <c r="AF75" s="60">
        <v>0</v>
      </c>
      <c r="AG75" s="60">
        <v>0</v>
      </c>
      <c r="AH75" s="60">
        <v>0</v>
      </c>
      <c r="AI75" s="60">
        <v>0</v>
      </c>
      <c r="AJ75" s="60">
        <v>0</v>
      </c>
      <c r="AK75" s="60">
        <v>0</v>
      </c>
      <c r="AL75" s="60">
        <v>0</v>
      </c>
      <c r="AM75" s="60">
        <v>0.41490917900150998</v>
      </c>
      <c r="AN75" s="60">
        <v>0.17426530570490001</v>
      </c>
      <c r="AO75" s="60">
        <v>1.9586014374037899</v>
      </c>
      <c r="AP75" s="60">
        <v>1.12819429892559</v>
      </c>
      <c r="AQ75" s="60">
        <v>1.6543767288115401</v>
      </c>
      <c r="AR75" s="60">
        <v>0.79349304160282996</v>
      </c>
      <c r="AS75" s="60">
        <v>8.1897743052299408</v>
      </c>
      <c r="AT75" s="60">
        <v>4.0362092539459304</v>
      </c>
      <c r="AU75" s="60">
        <v>1.5610146266895299</v>
      </c>
      <c r="AV75" s="60">
        <v>0</v>
      </c>
      <c r="AW75" s="60">
        <v>9.6498011442500004E-3</v>
      </c>
      <c r="AX75" s="60">
        <v>3.7229737877050001E-2</v>
      </c>
      <c r="AY75" s="60">
        <v>7.9744550869299997E-3</v>
      </c>
      <c r="AZ75" s="60">
        <v>-0.17200483268860001</v>
      </c>
      <c r="BA75" s="60">
        <v>0</v>
      </c>
      <c r="BB75" s="60">
        <v>0</v>
      </c>
      <c r="BC75" s="60">
        <v>0</v>
      </c>
      <c r="BD75" s="60">
        <v>0</v>
      </c>
      <c r="BE75" s="60">
        <v>0</v>
      </c>
      <c r="BF75" s="60">
        <v>0</v>
      </c>
      <c r="BG75" s="60">
        <v>0</v>
      </c>
      <c r="BH75" s="60">
        <v>0</v>
      </c>
      <c r="BI75" s="60">
        <v>0</v>
      </c>
      <c r="BJ75" s="60">
        <v>0</v>
      </c>
      <c r="BK75" s="60"/>
      <c r="BL75" s="60"/>
      <c r="BM75" s="60"/>
      <c r="BN75" s="60"/>
      <c r="BO75" s="60"/>
      <c r="BP75" s="60"/>
      <c r="BQ75" s="60"/>
      <c r="BR75" s="60"/>
      <c r="BS75" s="60"/>
      <c r="BT75" s="60"/>
    </row>
    <row r="76" spans="1:72" x14ac:dyDescent="0.25">
      <c r="A76" s="135" t="s">
        <v>605</v>
      </c>
      <c r="B76" s="135" t="s">
        <v>606</v>
      </c>
      <c r="C76" s="126"/>
      <c r="D76" s="127" t="s">
        <v>482</v>
      </c>
      <c r="E76" s="104"/>
      <c r="F76" s="128" t="s">
        <v>482</v>
      </c>
      <c r="G76" s="126"/>
      <c r="H76" s="104"/>
      <c r="I76" s="104"/>
      <c r="J76" s="104"/>
      <c r="K76" s="127" t="s">
        <v>482</v>
      </c>
      <c r="L76" s="104"/>
      <c r="M76" s="128"/>
      <c r="N76" s="128"/>
      <c r="O76" s="128"/>
      <c r="P76" s="128" t="s">
        <v>482</v>
      </c>
      <c r="Q76" s="128"/>
      <c r="R76" s="128"/>
      <c r="S76" s="131"/>
      <c r="T76" s="128"/>
      <c r="U76" s="61" t="s">
        <v>488</v>
      </c>
      <c r="V76" s="132"/>
      <c r="W76" s="139"/>
      <c r="X76" s="133"/>
      <c r="Y76" s="71" t="s">
        <v>482</v>
      </c>
      <c r="Z76" s="72"/>
      <c r="AA76" s="73"/>
      <c r="AB76" s="74"/>
      <c r="AC76" s="75" t="s">
        <v>530</v>
      </c>
      <c r="AD76" s="29" t="s">
        <v>463</v>
      </c>
      <c r="AE76" s="60">
        <v>0</v>
      </c>
      <c r="AF76" s="60">
        <v>0</v>
      </c>
      <c r="AG76" s="60">
        <v>0</v>
      </c>
      <c r="AH76" s="60">
        <v>0</v>
      </c>
      <c r="AI76" s="60">
        <v>0</v>
      </c>
      <c r="AJ76" s="60">
        <v>0</v>
      </c>
      <c r="AK76" s="60">
        <v>0</v>
      </c>
      <c r="AL76" s="60">
        <v>0</v>
      </c>
      <c r="AM76" s="60">
        <v>1.7401540720463899</v>
      </c>
      <c r="AN76" s="60">
        <v>0.82106475082670005</v>
      </c>
      <c r="AO76" s="60">
        <v>9.3756196821903295</v>
      </c>
      <c r="AP76" s="60">
        <v>5.50210416828864</v>
      </c>
      <c r="AQ76" s="60">
        <v>6.3919545228472598</v>
      </c>
      <c r="AR76" s="60">
        <v>3.4693039633818299</v>
      </c>
      <c r="AS76" s="60">
        <v>33.292427809106499</v>
      </c>
      <c r="AT76" s="60">
        <v>15.488407598121</v>
      </c>
      <c r="AU76" s="60">
        <v>4.9659962217414204</v>
      </c>
      <c r="AV76" s="60">
        <v>-0.12659640781379999</v>
      </c>
      <c r="AW76" s="60">
        <v>3.4743506419499998E-2</v>
      </c>
      <c r="AX76" s="60">
        <v>0.14768590231143</v>
      </c>
      <c r="AY76" s="60">
        <v>3.3909199715170001E-2</v>
      </c>
      <c r="AZ76" s="60">
        <v>-0.76212567809896004</v>
      </c>
      <c r="BA76" s="60">
        <v>0</v>
      </c>
      <c r="BB76" s="60">
        <v>0</v>
      </c>
      <c r="BC76" s="60">
        <v>0</v>
      </c>
      <c r="BD76" s="60">
        <v>0</v>
      </c>
      <c r="BE76" s="60">
        <v>0</v>
      </c>
      <c r="BF76" s="60">
        <v>0</v>
      </c>
      <c r="BG76" s="60">
        <v>0</v>
      </c>
      <c r="BH76" s="60">
        <v>0</v>
      </c>
      <c r="BI76" s="60">
        <v>0</v>
      </c>
      <c r="BJ76" s="60">
        <v>0</v>
      </c>
      <c r="BK76" s="60"/>
      <c r="BL76" s="60"/>
      <c r="BM76" s="60"/>
      <c r="BN76" s="60"/>
      <c r="BO76" s="60"/>
      <c r="BP76" s="60"/>
      <c r="BQ76" s="60"/>
      <c r="BR76" s="60"/>
      <c r="BS76" s="60"/>
      <c r="BT76" s="60"/>
    </row>
    <row r="77" spans="1:72" x14ac:dyDescent="0.25">
      <c r="A77" s="135" t="s">
        <v>607</v>
      </c>
      <c r="B77" s="135" t="s">
        <v>608</v>
      </c>
      <c r="C77" s="126"/>
      <c r="D77" s="127" t="s">
        <v>482</v>
      </c>
      <c r="E77" s="104"/>
      <c r="F77" s="128" t="s">
        <v>482</v>
      </c>
      <c r="G77" s="126"/>
      <c r="H77" s="104"/>
      <c r="I77" s="104"/>
      <c r="J77" s="104"/>
      <c r="K77" s="127" t="s">
        <v>482</v>
      </c>
      <c r="L77" s="104"/>
      <c r="M77" s="128"/>
      <c r="N77" s="128"/>
      <c r="O77" s="128"/>
      <c r="P77" s="128" t="s">
        <v>482</v>
      </c>
      <c r="Q77" s="128"/>
      <c r="R77" s="128"/>
      <c r="S77" s="131"/>
      <c r="T77" s="128"/>
      <c r="U77" s="61" t="s">
        <v>492</v>
      </c>
      <c r="V77" s="132"/>
      <c r="W77" s="139"/>
      <c r="X77" s="133"/>
      <c r="Y77" s="71" t="s">
        <v>482</v>
      </c>
      <c r="Z77" s="72"/>
      <c r="AA77" s="73"/>
      <c r="AB77" s="74"/>
      <c r="AC77" s="75" t="s">
        <v>530</v>
      </c>
      <c r="AD77" s="29" t="s">
        <v>463</v>
      </c>
      <c r="AE77" s="60">
        <v>0</v>
      </c>
      <c r="AF77" s="60">
        <v>0</v>
      </c>
      <c r="AG77" s="60">
        <v>0</v>
      </c>
      <c r="AH77" s="60">
        <v>0</v>
      </c>
      <c r="AI77" s="60">
        <v>0</v>
      </c>
      <c r="AJ77" s="60">
        <v>0</v>
      </c>
      <c r="AK77" s="60">
        <v>0</v>
      </c>
      <c r="AL77" s="60">
        <v>0</v>
      </c>
      <c r="AM77" s="60">
        <v>0.19172385596951999</v>
      </c>
      <c r="AN77" s="60">
        <v>0.10218650261305</v>
      </c>
      <c r="AO77" s="60">
        <v>1.24698407555903</v>
      </c>
      <c r="AP77" s="60">
        <v>0.72644363633157005</v>
      </c>
      <c r="AQ77" s="60">
        <v>0.75455338345886003</v>
      </c>
      <c r="AR77" s="60">
        <v>0.43376825576007</v>
      </c>
      <c r="AS77" s="60">
        <v>4.4892012864208501</v>
      </c>
      <c r="AT77" s="60">
        <v>2.0721042632225202</v>
      </c>
      <c r="AU77" s="60">
        <v>0.75718823934115997</v>
      </c>
      <c r="AV77" s="60">
        <v>0</v>
      </c>
      <c r="AW77" s="60">
        <v>6.2174184294700001E-3</v>
      </c>
      <c r="AX77" s="60">
        <v>2.760331642118E-2</v>
      </c>
      <c r="AY77" s="60">
        <v>6.1473242111299998E-3</v>
      </c>
      <c r="AZ77" s="60">
        <v>-0.14238208690945001</v>
      </c>
      <c r="BA77" s="60">
        <v>0</v>
      </c>
      <c r="BB77" s="60">
        <v>0</v>
      </c>
      <c r="BC77" s="60">
        <v>0</v>
      </c>
      <c r="BD77" s="60">
        <v>0</v>
      </c>
      <c r="BE77" s="60">
        <v>0</v>
      </c>
      <c r="BF77" s="60">
        <v>0</v>
      </c>
      <c r="BG77" s="60">
        <v>0</v>
      </c>
      <c r="BH77" s="60">
        <v>0</v>
      </c>
      <c r="BI77" s="60">
        <v>0</v>
      </c>
      <c r="BJ77" s="60">
        <v>0</v>
      </c>
      <c r="BK77" s="60"/>
      <c r="BL77" s="60"/>
      <c r="BM77" s="60"/>
      <c r="BN77" s="60"/>
      <c r="BO77" s="60"/>
      <c r="BP77" s="60"/>
      <c r="BQ77" s="60"/>
      <c r="BR77" s="60"/>
      <c r="BS77" s="60"/>
      <c r="BT77" s="60"/>
    </row>
    <row r="78" spans="1:72" x14ac:dyDescent="0.25">
      <c r="A78" s="135" t="s">
        <v>609</v>
      </c>
      <c r="B78" s="135" t="s">
        <v>610</v>
      </c>
      <c r="C78" s="126"/>
      <c r="D78" s="127" t="s">
        <v>482</v>
      </c>
      <c r="E78" s="104"/>
      <c r="F78" s="128" t="s">
        <v>482</v>
      </c>
      <c r="G78" s="126"/>
      <c r="H78" s="104"/>
      <c r="I78" s="104"/>
      <c r="J78" s="104"/>
      <c r="K78" s="127" t="s">
        <v>482</v>
      </c>
      <c r="L78" s="104"/>
      <c r="M78" s="128"/>
      <c r="N78" s="128"/>
      <c r="O78" s="128"/>
      <c r="P78" s="128" t="s">
        <v>482</v>
      </c>
      <c r="Q78" s="128"/>
      <c r="R78" s="128"/>
      <c r="S78" s="131"/>
      <c r="T78" s="128"/>
      <c r="U78" s="61" t="s">
        <v>490</v>
      </c>
      <c r="V78" s="132"/>
      <c r="W78" s="139"/>
      <c r="X78" s="133"/>
      <c r="Y78" s="71" t="s">
        <v>482</v>
      </c>
      <c r="Z78" s="72"/>
      <c r="AA78" s="73"/>
      <c r="AB78" s="74"/>
      <c r="AC78" s="75" t="s">
        <v>530</v>
      </c>
      <c r="AD78" s="29" t="s">
        <v>463</v>
      </c>
      <c r="AE78" s="60">
        <v>0</v>
      </c>
      <c r="AF78" s="60">
        <v>0</v>
      </c>
      <c r="AG78" s="60">
        <v>0</v>
      </c>
      <c r="AH78" s="60">
        <v>0</v>
      </c>
      <c r="AI78" s="60">
        <v>0</v>
      </c>
      <c r="AJ78" s="60">
        <v>0</v>
      </c>
      <c r="AK78" s="60">
        <v>0</v>
      </c>
      <c r="AL78" s="60">
        <v>0</v>
      </c>
      <c r="AM78" s="60">
        <v>1.3592838039628901</v>
      </c>
      <c r="AN78" s="60">
        <v>0.66371361064179002</v>
      </c>
      <c r="AO78" s="60">
        <v>6.8665246430018296</v>
      </c>
      <c r="AP78" s="60">
        <v>4.3257634500120297</v>
      </c>
      <c r="AQ78" s="60">
        <v>4.9680634249782401</v>
      </c>
      <c r="AR78" s="60">
        <v>3.08168091033339</v>
      </c>
      <c r="AS78" s="60">
        <v>27.744795025681501</v>
      </c>
      <c r="AT78" s="60">
        <v>14.4053986244674</v>
      </c>
      <c r="AU78" s="60">
        <v>4.8593307889954502</v>
      </c>
      <c r="AV78" s="60">
        <v>-0.1189388298076</v>
      </c>
      <c r="AW78" s="60">
        <v>3.3669750517660003E-2</v>
      </c>
      <c r="AX78" s="60">
        <v>0.15812044345713</v>
      </c>
      <c r="AY78" s="60">
        <v>3.293618731194E-2</v>
      </c>
      <c r="AZ78" s="60">
        <v>-0.72129695940992999</v>
      </c>
      <c r="BA78" s="60">
        <v>0</v>
      </c>
      <c r="BB78" s="60">
        <v>0</v>
      </c>
      <c r="BC78" s="60">
        <v>0</v>
      </c>
      <c r="BD78" s="60">
        <v>0</v>
      </c>
      <c r="BE78" s="60">
        <v>0</v>
      </c>
      <c r="BF78" s="60">
        <v>0</v>
      </c>
      <c r="BG78" s="60">
        <v>0</v>
      </c>
      <c r="BH78" s="60">
        <v>0</v>
      </c>
      <c r="BI78" s="60">
        <v>0</v>
      </c>
      <c r="BJ78" s="60">
        <v>0</v>
      </c>
      <c r="BK78" s="60"/>
      <c r="BL78" s="60"/>
      <c r="BM78" s="60"/>
      <c r="BN78" s="60"/>
      <c r="BO78" s="60"/>
      <c r="BP78" s="60"/>
      <c r="BQ78" s="60"/>
      <c r="BR78" s="60"/>
      <c r="BS78" s="60"/>
      <c r="BT78" s="60"/>
    </row>
    <row r="79" spans="1:72" x14ac:dyDescent="0.25">
      <c r="A79" s="135" t="s">
        <v>611</v>
      </c>
      <c r="B79" s="135" t="s">
        <v>612</v>
      </c>
      <c r="C79" s="126"/>
      <c r="D79" s="127" t="s">
        <v>482</v>
      </c>
      <c r="E79" s="104"/>
      <c r="F79" s="128" t="s">
        <v>482</v>
      </c>
      <c r="G79" s="126"/>
      <c r="H79" s="104"/>
      <c r="I79" s="104"/>
      <c r="J79" s="104"/>
      <c r="K79" s="127" t="s">
        <v>482</v>
      </c>
      <c r="L79" s="104"/>
      <c r="M79" s="128"/>
      <c r="N79" s="128"/>
      <c r="O79" s="128"/>
      <c r="P79" s="128" t="s">
        <v>482</v>
      </c>
      <c r="Q79" s="128"/>
      <c r="R79" s="128"/>
      <c r="S79" s="131"/>
      <c r="T79" s="128"/>
      <c r="U79" s="61" t="s">
        <v>494</v>
      </c>
      <c r="V79" s="132"/>
      <c r="W79" s="139"/>
      <c r="X79" s="133"/>
      <c r="Y79" s="71" t="s">
        <v>482</v>
      </c>
      <c r="Z79" s="72"/>
      <c r="AA79" s="73"/>
      <c r="AB79" s="74"/>
      <c r="AC79" s="75" t="s">
        <v>530</v>
      </c>
      <c r="AD79" s="29" t="s">
        <v>463</v>
      </c>
      <c r="AE79" s="60">
        <v>0</v>
      </c>
      <c r="AF79" s="60">
        <v>0</v>
      </c>
      <c r="AG79" s="60">
        <v>0</v>
      </c>
      <c r="AH79" s="60">
        <v>0</v>
      </c>
      <c r="AI79" s="60">
        <v>0</v>
      </c>
      <c r="AJ79" s="60">
        <v>0</v>
      </c>
      <c r="AK79" s="60">
        <v>0</v>
      </c>
      <c r="AL79" s="60">
        <v>0</v>
      </c>
      <c r="AM79" s="60">
        <v>0.27551213598534002</v>
      </c>
      <c r="AN79" s="60">
        <v>0.1126535254584</v>
      </c>
      <c r="AO79" s="60">
        <v>1.37266482929119</v>
      </c>
      <c r="AP79" s="60">
        <v>0.77115794727422005</v>
      </c>
      <c r="AQ79" s="60">
        <v>0.85885192953015999</v>
      </c>
      <c r="AR79" s="60">
        <v>0.50423132012726002</v>
      </c>
      <c r="AS79" s="60">
        <v>4.1542710979914403</v>
      </c>
      <c r="AT79" s="60">
        <v>2.23659230921696</v>
      </c>
      <c r="AU79" s="60">
        <v>0.75745276635865999</v>
      </c>
      <c r="AV79" s="60">
        <v>0</v>
      </c>
      <c r="AW79" s="60">
        <v>3.5270859773000002E-3</v>
      </c>
      <c r="AX79" s="60">
        <v>1.4746155344489999E-2</v>
      </c>
      <c r="AY79" s="60">
        <v>3.78063292896E-3</v>
      </c>
      <c r="AZ79" s="60">
        <v>-5.4233254762199999E-2</v>
      </c>
      <c r="BA79" s="60">
        <v>0</v>
      </c>
      <c r="BB79" s="60">
        <v>0</v>
      </c>
      <c r="BC79" s="60">
        <v>0</v>
      </c>
      <c r="BD79" s="60">
        <v>0</v>
      </c>
      <c r="BE79" s="60">
        <v>0</v>
      </c>
      <c r="BF79" s="60">
        <v>0</v>
      </c>
      <c r="BG79" s="60">
        <v>0</v>
      </c>
      <c r="BH79" s="60">
        <v>0</v>
      </c>
      <c r="BI79" s="60">
        <v>0</v>
      </c>
      <c r="BJ79" s="60">
        <v>0</v>
      </c>
      <c r="BK79" s="60"/>
      <c r="BL79" s="60"/>
      <c r="BM79" s="60"/>
      <c r="BN79" s="60"/>
      <c r="BO79" s="60"/>
      <c r="BP79" s="60"/>
      <c r="BQ79" s="60"/>
      <c r="BR79" s="60"/>
      <c r="BS79" s="60"/>
      <c r="BT79" s="60"/>
    </row>
    <row r="80" spans="1:72" x14ac:dyDescent="0.25">
      <c r="A80" s="135" t="s">
        <v>613</v>
      </c>
      <c r="B80" s="135" t="s">
        <v>614</v>
      </c>
      <c r="C80" s="126"/>
      <c r="D80" s="127" t="s">
        <v>482</v>
      </c>
      <c r="E80" s="104"/>
      <c r="F80" s="128" t="s">
        <v>482</v>
      </c>
      <c r="G80" s="126"/>
      <c r="H80" s="104"/>
      <c r="I80" s="104"/>
      <c r="J80" s="104"/>
      <c r="K80" s="127" t="s">
        <v>482</v>
      </c>
      <c r="L80" s="104"/>
      <c r="M80" s="128"/>
      <c r="N80" s="128"/>
      <c r="O80" s="128"/>
      <c r="P80" s="128" t="s">
        <v>482</v>
      </c>
      <c r="Q80" s="128"/>
      <c r="R80" s="128"/>
      <c r="S80" s="131"/>
      <c r="T80" s="128"/>
      <c r="U80" s="61" t="s">
        <v>502</v>
      </c>
      <c r="V80" s="132"/>
      <c r="W80" s="139"/>
      <c r="X80" s="133"/>
      <c r="Y80" s="71" t="s">
        <v>482</v>
      </c>
      <c r="Z80" s="72"/>
      <c r="AA80" s="73"/>
      <c r="AB80" s="74"/>
      <c r="AC80" s="75" t="s">
        <v>530</v>
      </c>
      <c r="AD80" s="29" t="s">
        <v>463</v>
      </c>
      <c r="AE80" s="60">
        <v>0</v>
      </c>
      <c r="AF80" s="60">
        <v>0</v>
      </c>
      <c r="AG80" s="60">
        <v>0</v>
      </c>
      <c r="AH80" s="60">
        <v>0</v>
      </c>
      <c r="AI80" s="60">
        <v>0</v>
      </c>
      <c r="AJ80" s="60">
        <v>0</v>
      </c>
      <c r="AK80" s="60">
        <v>0</v>
      </c>
      <c r="AL80" s="60">
        <v>0</v>
      </c>
      <c r="AM80" s="60">
        <v>1.5697755281903101</v>
      </c>
      <c r="AN80" s="60">
        <v>0.72426978666303998</v>
      </c>
      <c r="AO80" s="60">
        <v>7.2121580534184204</v>
      </c>
      <c r="AP80" s="60">
        <v>4.7846427165477001</v>
      </c>
      <c r="AQ80" s="60">
        <v>5.7407824564204901</v>
      </c>
      <c r="AR80" s="60">
        <v>3.3638756544635098</v>
      </c>
      <c r="AS80" s="60">
        <v>30.285042459756699</v>
      </c>
      <c r="AT80" s="60">
        <v>13.4749884059636</v>
      </c>
      <c r="AU80" s="60">
        <v>4.8654454327459602</v>
      </c>
      <c r="AV80" s="60">
        <v>0</v>
      </c>
      <c r="AW80" s="60">
        <v>3.1426341484829999E-2</v>
      </c>
      <c r="AX80" s="60">
        <v>0.16976948298891001</v>
      </c>
      <c r="AY80" s="60">
        <v>2.1496342300870001E-2</v>
      </c>
      <c r="AZ80" s="60">
        <v>-0.26293384235397999</v>
      </c>
      <c r="BA80" s="60">
        <v>0</v>
      </c>
      <c r="BB80" s="60">
        <v>0</v>
      </c>
      <c r="BC80" s="60">
        <v>0</v>
      </c>
      <c r="BD80" s="60">
        <v>0</v>
      </c>
      <c r="BE80" s="60">
        <v>0</v>
      </c>
      <c r="BF80" s="60">
        <v>0</v>
      </c>
      <c r="BG80" s="60">
        <v>0</v>
      </c>
      <c r="BH80" s="60">
        <v>0</v>
      </c>
      <c r="BI80" s="60">
        <v>0</v>
      </c>
      <c r="BJ80" s="60">
        <v>0</v>
      </c>
      <c r="BK80" s="60"/>
      <c r="BL80" s="60"/>
      <c r="BM80" s="60"/>
      <c r="BN80" s="60"/>
      <c r="BO80" s="60"/>
      <c r="BP80" s="60"/>
      <c r="BQ80" s="60"/>
      <c r="BR80" s="60"/>
      <c r="BS80" s="60"/>
      <c r="BT80" s="60"/>
    </row>
    <row r="81" spans="1:72" x14ac:dyDescent="0.25">
      <c r="A81" s="135" t="s">
        <v>615</v>
      </c>
      <c r="B81" s="135" t="s">
        <v>616</v>
      </c>
      <c r="C81" s="126"/>
      <c r="D81" s="127" t="s">
        <v>482</v>
      </c>
      <c r="E81" s="104"/>
      <c r="F81" s="128" t="s">
        <v>482</v>
      </c>
      <c r="G81" s="126"/>
      <c r="H81" s="104"/>
      <c r="I81" s="104"/>
      <c r="J81" s="104"/>
      <c r="K81" s="127" t="s">
        <v>482</v>
      </c>
      <c r="L81" s="104"/>
      <c r="M81" s="128"/>
      <c r="N81" s="128"/>
      <c r="O81" s="128"/>
      <c r="P81" s="128" t="s">
        <v>482</v>
      </c>
      <c r="Q81" s="128"/>
      <c r="R81" s="128"/>
      <c r="S81" s="131"/>
      <c r="T81" s="128"/>
      <c r="U81" s="61" t="s">
        <v>500</v>
      </c>
      <c r="V81" s="132"/>
      <c r="W81" s="139"/>
      <c r="X81" s="133"/>
      <c r="Y81" s="71" t="s">
        <v>482</v>
      </c>
      <c r="Z81" s="72"/>
      <c r="AA81" s="73"/>
      <c r="AB81" s="74"/>
      <c r="AC81" s="75" t="s">
        <v>530</v>
      </c>
      <c r="AD81" s="29" t="s">
        <v>463</v>
      </c>
      <c r="AE81" s="60">
        <v>0</v>
      </c>
      <c r="AF81" s="60">
        <v>0</v>
      </c>
      <c r="AG81" s="60">
        <v>0</v>
      </c>
      <c r="AH81" s="60">
        <v>0</v>
      </c>
      <c r="AI81" s="60">
        <v>0</v>
      </c>
      <c r="AJ81" s="60">
        <v>0</v>
      </c>
      <c r="AK81" s="60">
        <v>0</v>
      </c>
      <c r="AL81" s="60">
        <v>0</v>
      </c>
      <c r="AM81" s="60">
        <v>0.43467161883890998</v>
      </c>
      <c r="AN81" s="60">
        <v>0.20549914994846999</v>
      </c>
      <c r="AO81" s="60">
        <v>2.0086114156543702</v>
      </c>
      <c r="AP81" s="60">
        <v>1.6176718362353999</v>
      </c>
      <c r="AQ81" s="60">
        <v>2.33985037185762</v>
      </c>
      <c r="AR81" s="60">
        <v>1.1727284431968901</v>
      </c>
      <c r="AS81" s="60">
        <v>9.6576175492712704</v>
      </c>
      <c r="AT81" s="60">
        <v>5.5497804031837497</v>
      </c>
      <c r="AU81" s="60">
        <v>2.0638397904792001</v>
      </c>
      <c r="AV81" s="60">
        <v>0</v>
      </c>
      <c r="AW81" s="60">
        <v>1.67216655135E-2</v>
      </c>
      <c r="AX81" s="60">
        <v>8.779837819538E-2</v>
      </c>
      <c r="AY81" s="60">
        <v>2.1283440543139999E-2</v>
      </c>
      <c r="AZ81" s="60">
        <v>-0.40831916045428002</v>
      </c>
      <c r="BA81" s="60">
        <v>0</v>
      </c>
      <c r="BB81" s="60">
        <v>0</v>
      </c>
      <c r="BC81" s="60">
        <v>0</v>
      </c>
      <c r="BD81" s="60">
        <v>0</v>
      </c>
      <c r="BE81" s="60">
        <v>0</v>
      </c>
      <c r="BF81" s="60">
        <v>0</v>
      </c>
      <c r="BG81" s="60">
        <v>0</v>
      </c>
      <c r="BH81" s="60">
        <v>0</v>
      </c>
      <c r="BI81" s="60">
        <v>0</v>
      </c>
      <c r="BJ81" s="60">
        <v>0</v>
      </c>
      <c r="BK81" s="60"/>
      <c r="BL81" s="60"/>
      <c r="BM81" s="60"/>
      <c r="BN81" s="60"/>
      <c r="BO81" s="60"/>
      <c r="BP81" s="60"/>
      <c r="BQ81" s="60"/>
      <c r="BR81" s="60"/>
      <c r="BS81" s="60"/>
      <c r="BT81" s="60"/>
    </row>
    <row r="82" spans="1:72" x14ac:dyDescent="0.25">
      <c r="A82" s="135" t="s">
        <v>617</v>
      </c>
      <c r="B82" s="135" t="s">
        <v>618</v>
      </c>
      <c r="C82" s="126"/>
      <c r="D82" s="127" t="s">
        <v>482</v>
      </c>
      <c r="E82" s="104"/>
      <c r="F82" s="128" t="s">
        <v>482</v>
      </c>
      <c r="G82" s="126"/>
      <c r="H82" s="104"/>
      <c r="I82" s="104"/>
      <c r="J82" s="104"/>
      <c r="K82" s="127" t="s">
        <v>482</v>
      </c>
      <c r="L82" s="104"/>
      <c r="M82" s="128"/>
      <c r="N82" s="128"/>
      <c r="O82" s="128"/>
      <c r="P82" s="128" t="s">
        <v>482</v>
      </c>
      <c r="Q82" s="128"/>
      <c r="R82" s="128"/>
      <c r="S82" s="131"/>
      <c r="T82" s="128"/>
      <c r="U82" s="61" t="s">
        <v>498</v>
      </c>
      <c r="V82" s="132"/>
      <c r="W82" s="139"/>
      <c r="X82" s="133"/>
      <c r="Y82" s="71" t="s">
        <v>482</v>
      </c>
      <c r="Z82" s="72"/>
      <c r="AA82" s="73"/>
      <c r="AB82" s="74"/>
      <c r="AC82" s="75" t="s">
        <v>530</v>
      </c>
      <c r="AD82" s="29" t="s">
        <v>463</v>
      </c>
      <c r="AE82" s="60">
        <v>0</v>
      </c>
      <c r="AF82" s="60">
        <v>0</v>
      </c>
      <c r="AG82" s="60">
        <v>0</v>
      </c>
      <c r="AH82" s="60">
        <v>0</v>
      </c>
      <c r="AI82" s="60">
        <v>0</v>
      </c>
      <c r="AJ82" s="60">
        <v>0</v>
      </c>
      <c r="AK82" s="60">
        <v>0</v>
      </c>
      <c r="AL82" s="60">
        <v>0</v>
      </c>
      <c r="AM82" s="60">
        <v>0.27802186249187</v>
      </c>
      <c r="AN82" s="60">
        <v>9.7629791821119999E-2</v>
      </c>
      <c r="AO82" s="60">
        <v>1.01080928619021</v>
      </c>
      <c r="AP82" s="60">
        <v>0.70242309058744001</v>
      </c>
      <c r="AQ82" s="60">
        <v>0.88093822422628998</v>
      </c>
      <c r="AR82" s="60">
        <v>0.39826304179177002</v>
      </c>
      <c r="AS82" s="60">
        <v>3.6714435062216402</v>
      </c>
      <c r="AT82" s="60">
        <v>2.10437519551482</v>
      </c>
      <c r="AU82" s="60">
        <v>0.70418109468201995</v>
      </c>
      <c r="AV82" s="60">
        <v>0</v>
      </c>
      <c r="AW82" s="60">
        <v>4.9508369163399997E-3</v>
      </c>
      <c r="AX82" s="60">
        <v>2.3272281842469999E-2</v>
      </c>
      <c r="AY82" s="60">
        <v>4.9533620212699999E-3</v>
      </c>
      <c r="AZ82" s="60">
        <v>-0.12669144100961999</v>
      </c>
      <c r="BA82" s="60">
        <v>0</v>
      </c>
      <c r="BB82" s="60">
        <v>0</v>
      </c>
      <c r="BC82" s="60">
        <v>0</v>
      </c>
      <c r="BD82" s="60">
        <v>0</v>
      </c>
      <c r="BE82" s="60">
        <v>0</v>
      </c>
      <c r="BF82" s="60">
        <v>0</v>
      </c>
      <c r="BG82" s="60">
        <v>0</v>
      </c>
      <c r="BH82" s="60">
        <v>0</v>
      </c>
      <c r="BI82" s="60">
        <v>0</v>
      </c>
      <c r="BJ82" s="60">
        <v>0</v>
      </c>
      <c r="BK82" s="60"/>
      <c r="BL82" s="60"/>
      <c r="BM82" s="60"/>
      <c r="BN82" s="60"/>
      <c r="BO82" s="60"/>
      <c r="BP82" s="60"/>
      <c r="BQ82" s="60"/>
      <c r="BR82" s="60"/>
      <c r="BS82" s="60"/>
      <c r="BT82" s="60"/>
    </row>
    <row r="83" spans="1:72" x14ac:dyDescent="0.25">
      <c r="A83" s="135" t="s">
        <v>619</v>
      </c>
      <c r="B83" s="135" t="s">
        <v>620</v>
      </c>
      <c r="C83" s="126"/>
      <c r="D83" s="127" t="s">
        <v>482</v>
      </c>
      <c r="E83" s="104"/>
      <c r="F83" s="128" t="s">
        <v>482</v>
      </c>
      <c r="G83" s="126"/>
      <c r="H83" s="104"/>
      <c r="I83" s="104"/>
      <c r="J83" s="104"/>
      <c r="K83" s="127" t="s">
        <v>482</v>
      </c>
      <c r="L83" s="104"/>
      <c r="M83" s="128"/>
      <c r="N83" s="128"/>
      <c r="O83" s="128"/>
      <c r="P83" s="128" t="s">
        <v>482</v>
      </c>
      <c r="Q83" s="128"/>
      <c r="R83" s="128"/>
      <c r="S83" s="131"/>
      <c r="T83" s="128"/>
      <c r="U83" s="61" t="s">
        <v>496</v>
      </c>
      <c r="V83" s="132"/>
      <c r="W83" s="139"/>
      <c r="X83" s="133"/>
      <c r="Y83" s="71" t="s">
        <v>482</v>
      </c>
      <c r="Z83" s="72"/>
      <c r="AA83" s="73"/>
      <c r="AB83" s="74"/>
      <c r="AC83" s="75" t="s">
        <v>530</v>
      </c>
      <c r="AD83" s="29" t="s">
        <v>463</v>
      </c>
      <c r="AE83" s="60">
        <v>0</v>
      </c>
      <c r="AF83" s="60">
        <v>0</v>
      </c>
      <c r="AG83" s="60">
        <v>0</v>
      </c>
      <c r="AH83" s="60">
        <v>0</v>
      </c>
      <c r="AI83" s="60">
        <v>0</v>
      </c>
      <c r="AJ83" s="60">
        <v>0</v>
      </c>
      <c r="AK83" s="60">
        <v>0</v>
      </c>
      <c r="AL83" s="60">
        <v>0</v>
      </c>
      <c r="AM83" s="60">
        <v>5.9525343171E-2</v>
      </c>
      <c r="AN83" s="60">
        <v>2.6402860860900001E-2</v>
      </c>
      <c r="AO83" s="60">
        <v>0.31718983402926998</v>
      </c>
      <c r="AP83" s="60">
        <v>0.28905836343182001</v>
      </c>
      <c r="AQ83" s="60">
        <v>0.34003548051663002</v>
      </c>
      <c r="AR83" s="60">
        <v>0.12878479991499001</v>
      </c>
      <c r="AS83" s="60">
        <v>1.2943687076973001</v>
      </c>
      <c r="AT83" s="60">
        <v>0.73218704183712002</v>
      </c>
      <c r="AU83" s="60">
        <v>0.17871852266459001</v>
      </c>
      <c r="AV83" s="60">
        <v>0</v>
      </c>
      <c r="AW83" s="60">
        <v>8.7192126959999999E-4</v>
      </c>
      <c r="AX83" s="60">
        <v>4.6953840945299996E-3</v>
      </c>
      <c r="AY83" s="60">
        <v>8.9161886259999995E-4</v>
      </c>
      <c r="AZ83" s="60">
        <v>-1.422595215807E-2</v>
      </c>
      <c r="BA83" s="60">
        <v>0</v>
      </c>
      <c r="BB83" s="60">
        <v>0</v>
      </c>
      <c r="BC83" s="60">
        <v>0</v>
      </c>
      <c r="BD83" s="60">
        <v>0</v>
      </c>
      <c r="BE83" s="60">
        <v>0</v>
      </c>
      <c r="BF83" s="60">
        <v>0</v>
      </c>
      <c r="BG83" s="60">
        <v>0</v>
      </c>
      <c r="BH83" s="60">
        <v>0</v>
      </c>
      <c r="BI83" s="60">
        <v>0</v>
      </c>
      <c r="BJ83" s="60">
        <v>0</v>
      </c>
      <c r="BK83" s="60"/>
      <c r="BL83" s="60"/>
      <c r="BM83" s="60"/>
      <c r="BN83" s="60"/>
      <c r="BO83" s="60"/>
      <c r="BP83" s="60"/>
      <c r="BQ83" s="60"/>
      <c r="BR83" s="60"/>
      <c r="BS83" s="60"/>
      <c r="BT83" s="60"/>
    </row>
    <row r="84" spans="1:72" x14ac:dyDescent="0.25">
      <c r="A84" s="135" t="s">
        <v>621</v>
      </c>
      <c r="B84" s="135" t="s">
        <v>622</v>
      </c>
      <c r="C84" s="126"/>
      <c r="D84" s="127" t="s">
        <v>482</v>
      </c>
      <c r="E84" s="104"/>
      <c r="F84" s="128" t="s">
        <v>482</v>
      </c>
      <c r="G84" s="126"/>
      <c r="H84" s="104"/>
      <c r="I84" s="104"/>
      <c r="J84" s="104"/>
      <c r="K84" s="127" t="s">
        <v>482</v>
      </c>
      <c r="L84" s="104"/>
      <c r="M84" s="128"/>
      <c r="N84" s="128"/>
      <c r="O84" s="128"/>
      <c r="P84" s="128" t="s">
        <v>482</v>
      </c>
      <c r="Q84" s="128"/>
      <c r="R84" s="128"/>
      <c r="S84" s="131"/>
      <c r="T84" s="128"/>
      <c r="U84" s="61" t="s">
        <v>504</v>
      </c>
      <c r="V84" s="132"/>
      <c r="W84" s="139"/>
      <c r="X84" s="133"/>
      <c r="Y84" s="71" t="s">
        <v>482</v>
      </c>
      <c r="Z84" s="72"/>
      <c r="AA84" s="73"/>
      <c r="AB84" s="74"/>
      <c r="AC84" s="75" t="s">
        <v>530</v>
      </c>
      <c r="AD84" s="29" t="s">
        <v>463</v>
      </c>
      <c r="AE84" s="60">
        <v>0</v>
      </c>
      <c r="AF84" s="60">
        <v>0</v>
      </c>
      <c r="AG84" s="60">
        <v>0</v>
      </c>
      <c r="AH84" s="60">
        <v>0</v>
      </c>
      <c r="AI84" s="60">
        <v>0</v>
      </c>
      <c r="AJ84" s="60">
        <v>0</v>
      </c>
      <c r="AK84" s="60">
        <v>0</v>
      </c>
      <c r="AL84" s="60">
        <v>0</v>
      </c>
      <c r="AM84" s="60">
        <v>11.287597535493999</v>
      </c>
      <c r="AN84" s="60">
        <v>5.2794127401065003</v>
      </c>
      <c r="AO84" s="60">
        <v>51.820689154721798</v>
      </c>
      <c r="AP84" s="60">
        <v>33.054017630975601</v>
      </c>
      <c r="AQ84" s="60">
        <v>42.850046150125699</v>
      </c>
      <c r="AR84" s="60">
        <v>24.461057265549002</v>
      </c>
      <c r="AS84" s="60">
        <v>227.30380338423001</v>
      </c>
      <c r="AT84" s="60">
        <v>120.087928595048</v>
      </c>
      <c r="AU84" s="60">
        <v>39.656425389815603</v>
      </c>
      <c r="AV84" s="60">
        <v>0</v>
      </c>
      <c r="AW84" s="60">
        <v>0.22697891828794001</v>
      </c>
      <c r="AX84" s="60">
        <v>1.2174598490891599</v>
      </c>
      <c r="AY84" s="60">
        <v>0.23546180972455999</v>
      </c>
      <c r="AZ84" s="60">
        <v>-3.68098320119097</v>
      </c>
      <c r="BA84" s="60">
        <v>0</v>
      </c>
      <c r="BB84" s="60">
        <v>0</v>
      </c>
      <c r="BC84" s="60">
        <v>0</v>
      </c>
      <c r="BD84" s="60">
        <v>0</v>
      </c>
      <c r="BE84" s="60">
        <v>0</v>
      </c>
      <c r="BF84" s="60">
        <v>0</v>
      </c>
      <c r="BG84" s="60">
        <v>0</v>
      </c>
      <c r="BH84" s="60">
        <v>0</v>
      </c>
      <c r="BI84" s="60">
        <v>0</v>
      </c>
      <c r="BJ84" s="60">
        <v>0</v>
      </c>
      <c r="BK84" s="60"/>
      <c r="BL84" s="60"/>
      <c r="BM84" s="60"/>
      <c r="BN84" s="60"/>
      <c r="BO84" s="60"/>
      <c r="BP84" s="60"/>
      <c r="BQ84" s="60"/>
      <c r="BR84" s="60"/>
      <c r="BS84" s="60"/>
      <c r="BT84" s="60"/>
    </row>
    <row r="85" spans="1:72" x14ac:dyDescent="0.25">
      <c r="A85" s="135" t="s">
        <v>623</v>
      </c>
      <c r="B85" s="135" t="s">
        <v>624</v>
      </c>
      <c r="C85" s="126"/>
      <c r="D85" s="127" t="s">
        <v>482</v>
      </c>
      <c r="E85" s="104"/>
      <c r="F85" s="128" t="s">
        <v>482</v>
      </c>
      <c r="G85" s="126"/>
      <c r="H85" s="104"/>
      <c r="I85" s="104"/>
      <c r="J85" s="104"/>
      <c r="K85" s="127" t="s">
        <v>482</v>
      </c>
      <c r="L85" s="104"/>
      <c r="M85" s="128"/>
      <c r="N85" s="128"/>
      <c r="O85" s="128"/>
      <c r="P85" s="128" t="s">
        <v>482</v>
      </c>
      <c r="Q85" s="128"/>
      <c r="R85" s="128"/>
      <c r="S85" s="131"/>
      <c r="T85" s="128"/>
      <c r="U85" s="61" t="s">
        <v>524</v>
      </c>
      <c r="V85" s="132"/>
      <c r="W85" s="139"/>
      <c r="X85" s="133"/>
      <c r="Y85" s="71" t="s">
        <v>482</v>
      </c>
      <c r="Z85" s="72"/>
      <c r="AA85" s="73"/>
      <c r="AB85" s="74"/>
      <c r="AC85" s="75" t="s">
        <v>530</v>
      </c>
      <c r="AD85" s="29" t="s">
        <v>463</v>
      </c>
      <c r="AE85" s="60">
        <v>0</v>
      </c>
      <c r="AF85" s="60">
        <v>0</v>
      </c>
      <c r="AG85" s="60">
        <v>0</v>
      </c>
      <c r="AH85" s="60">
        <v>0</v>
      </c>
      <c r="AI85" s="60">
        <v>0</v>
      </c>
      <c r="AJ85" s="60">
        <v>0</v>
      </c>
      <c r="AK85" s="60">
        <v>0</v>
      </c>
      <c r="AL85" s="60">
        <v>0</v>
      </c>
      <c r="AM85" s="60">
        <v>0.30753151562549003</v>
      </c>
      <c r="AN85" s="60">
        <v>0.16357473586154</v>
      </c>
      <c r="AO85" s="60">
        <v>1.77743461894953</v>
      </c>
      <c r="AP85" s="60">
        <v>1.1419766253155399</v>
      </c>
      <c r="AQ85" s="60">
        <v>1.4979208588624899</v>
      </c>
      <c r="AR85" s="60">
        <v>0.78730786598614999</v>
      </c>
      <c r="AS85" s="60">
        <v>7.5267818622332197</v>
      </c>
      <c r="AT85" s="60">
        <v>3.6857094457729702</v>
      </c>
      <c r="AU85" s="60">
        <v>1.0505385276246799</v>
      </c>
      <c r="AV85" s="60">
        <v>0</v>
      </c>
      <c r="AW85" s="60">
        <v>1.0837689402E-2</v>
      </c>
      <c r="AX85" s="60">
        <v>4.6434418246579998E-2</v>
      </c>
      <c r="AY85" s="60">
        <v>9.9449664494200007E-3</v>
      </c>
      <c r="AZ85" s="60">
        <v>-0.23417514407841</v>
      </c>
      <c r="BA85" s="60">
        <v>0</v>
      </c>
      <c r="BB85" s="60">
        <v>0</v>
      </c>
      <c r="BC85" s="60">
        <v>0</v>
      </c>
      <c r="BD85" s="60">
        <v>0</v>
      </c>
      <c r="BE85" s="60">
        <v>0</v>
      </c>
      <c r="BF85" s="60">
        <v>0</v>
      </c>
      <c r="BG85" s="60">
        <v>0</v>
      </c>
      <c r="BH85" s="60">
        <v>0</v>
      </c>
      <c r="BI85" s="60">
        <v>0</v>
      </c>
      <c r="BJ85" s="60">
        <v>0</v>
      </c>
      <c r="BK85" s="60"/>
      <c r="BL85" s="60"/>
      <c r="BM85" s="60"/>
      <c r="BN85" s="60"/>
      <c r="BO85" s="60"/>
      <c r="BP85" s="60"/>
      <c r="BQ85" s="60"/>
      <c r="BR85" s="60"/>
      <c r="BS85" s="60"/>
      <c r="BT85" s="60"/>
    </row>
    <row r="86" spans="1:72" x14ac:dyDescent="0.25">
      <c r="A86" s="135" t="s">
        <v>625</v>
      </c>
      <c r="B86" s="135" t="s">
        <v>626</v>
      </c>
      <c r="C86" s="126"/>
      <c r="D86" s="127" t="s">
        <v>482</v>
      </c>
      <c r="E86" s="104"/>
      <c r="F86" s="128" t="s">
        <v>482</v>
      </c>
      <c r="G86" s="126"/>
      <c r="H86" s="104"/>
      <c r="I86" s="104"/>
      <c r="J86" s="104"/>
      <c r="K86" s="127" t="s">
        <v>482</v>
      </c>
      <c r="L86" s="104"/>
      <c r="M86" s="128"/>
      <c r="N86" s="128"/>
      <c r="O86" s="128"/>
      <c r="P86" s="128" t="s">
        <v>482</v>
      </c>
      <c r="Q86" s="128"/>
      <c r="R86" s="128"/>
      <c r="S86" s="131"/>
      <c r="T86" s="128"/>
      <c r="U86" s="61" t="s">
        <v>504</v>
      </c>
      <c r="V86" s="132"/>
      <c r="W86" s="139"/>
      <c r="X86" s="133"/>
      <c r="Y86" s="71"/>
      <c r="Z86" s="72" t="s">
        <v>482</v>
      </c>
      <c r="AA86" s="73"/>
      <c r="AB86" s="74"/>
      <c r="AC86" s="75" t="s">
        <v>530</v>
      </c>
      <c r="AD86" s="29" t="s">
        <v>463</v>
      </c>
      <c r="AE86" s="60">
        <v>0</v>
      </c>
      <c r="AF86" s="60">
        <v>0</v>
      </c>
      <c r="AG86" s="60">
        <v>0</v>
      </c>
      <c r="AH86" s="60">
        <v>0</v>
      </c>
      <c r="AI86" s="60">
        <v>0</v>
      </c>
      <c r="AJ86" s="60">
        <v>0</v>
      </c>
      <c r="AK86" s="60">
        <v>0</v>
      </c>
      <c r="AL86" s="60">
        <v>0</v>
      </c>
      <c r="AM86" s="60">
        <v>0</v>
      </c>
      <c r="AN86" s="60">
        <v>0</v>
      </c>
      <c r="AO86" s="60">
        <v>0</v>
      </c>
      <c r="AP86" s="60">
        <v>0</v>
      </c>
      <c r="AQ86" s="60">
        <v>0</v>
      </c>
      <c r="AR86" s="60">
        <v>0</v>
      </c>
      <c r="AS86" s="60">
        <v>13.551380999999999</v>
      </c>
      <c r="AT86" s="60">
        <v>17.691116000000001</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c r="BL86" s="60"/>
      <c r="BM86" s="60"/>
      <c r="BN86" s="60"/>
      <c r="BO86" s="60"/>
      <c r="BP86" s="60"/>
      <c r="BQ86" s="60"/>
      <c r="BR86" s="60"/>
      <c r="BS86" s="60"/>
      <c r="BT86" s="60"/>
    </row>
    <row r="87" spans="1:72" x14ac:dyDescent="0.25">
      <c r="A87" s="135" t="s">
        <v>627</v>
      </c>
      <c r="B87" s="135" t="s">
        <v>628</v>
      </c>
      <c r="C87" s="126"/>
      <c r="D87" s="127" t="s">
        <v>482</v>
      </c>
      <c r="E87" s="104"/>
      <c r="F87" s="128" t="s">
        <v>482</v>
      </c>
      <c r="G87" s="126"/>
      <c r="H87" s="104"/>
      <c r="I87" s="104"/>
      <c r="J87" s="104"/>
      <c r="K87" s="127" t="s">
        <v>482</v>
      </c>
      <c r="L87" s="104"/>
      <c r="M87" s="128"/>
      <c r="N87" s="128"/>
      <c r="O87" s="128"/>
      <c r="P87" s="128" t="s">
        <v>482</v>
      </c>
      <c r="Q87" s="128"/>
      <c r="R87" s="128"/>
      <c r="S87" s="131"/>
      <c r="T87" s="128"/>
      <c r="U87" s="61" t="s">
        <v>483</v>
      </c>
      <c r="V87" s="132"/>
      <c r="W87" s="139"/>
      <c r="X87" s="133"/>
      <c r="Y87" s="71"/>
      <c r="Z87" s="72" t="s">
        <v>482</v>
      </c>
      <c r="AA87" s="73"/>
      <c r="AB87" s="74"/>
      <c r="AC87" s="75" t="s">
        <v>530</v>
      </c>
      <c r="AD87" s="29" t="s">
        <v>463</v>
      </c>
      <c r="AE87" s="60">
        <v>0</v>
      </c>
      <c r="AF87" s="60">
        <v>0</v>
      </c>
      <c r="AG87" s="60">
        <v>0</v>
      </c>
      <c r="AH87" s="60">
        <v>0</v>
      </c>
      <c r="AI87" s="60">
        <v>0</v>
      </c>
      <c r="AJ87" s="60">
        <v>0</v>
      </c>
      <c r="AK87" s="60">
        <v>0</v>
      </c>
      <c r="AL87" s="60">
        <v>0</v>
      </c>
      <c r="AM87" s="60">
        <v>0</v>
      </c>
      <c r="AN87" s="60">
        <v>0</v>
      </c>
      <c r="AO87" s="60">
        <v>0</v>
      </c>
      <c r="AP87" s="60">
        <v>0</v>
      </c>
      <c r="AQ87" s="60">
        <v>0</v>
      </c>
      <c r="AR87" s="60">
        <v>0</v>
      </c>
      <c r="AS87" s="60">
        <v>13.448079999999999</v>
      </c>
      <c r="AT87" s="60">
        <v>15.389478</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c r="BL87" s="60"/>
      <c r="BM87" s="60"/>
      <c r="BN87" s="60"/>
      <c r="BO87" s="60"/>
      <c r="BP87" s="60"/>
      <c r="BQ87" s="60"/>
      <c r="BR87" s="60"/>
      <c r="BS87" s="60"/>
      <c r="BT87" s="60"/>
    </row>
    <row r="88" spans="1:72" x14ac:dyDescent="0.25">
      <c r="A88" s="135" t="s">
        <v>629</v>
      </c>
      <c r="B88" s="135" t="s">
        <v>630</v>
      </c>
      <c r="C88" s="126"/>
      <c r="D88" s="127" t="s">
        <v>482</v>
      </c>
      <c r="E88" s="104"/>
      <c r="F88" s="128" t="s">
        <v>482</v>
      </c>
      <c r="G88" s="126"/>
      <c r="H88" s="104"/>
      <c r="I88" s="104"/>
      <c r="J88" s="104"/>
      <c r="K88" s="127" t="s">
        <v>482</v>
      </c>
      <c r="L88" s="104"/>
      <c r="M88" s="128"/>
      <c r="N88" s="128"/>
      <c r="O88" s="128"/>
      <c r="P88" s="128" t="s">
        <v>482</v>
      </c>
      <c r="Q88" s="128"/>
      <c r="R88" s="128"/>
      <c r="S88" s="131"/>
      <c r="T88" s="128"/>
      <c r="U88" s="61" t="s">
        <v>486</v>
      </c>
      <c r="V88" s="132"/>
      <c r="W88" s="139"/>
      <c r="X88" s="133"/>
      <c r="Y88" s="71"/>
      <c r="Z88" s="72" t="s">
        <v>482</v>
      </c>
      <c r="AA88" s="73"/>
      <c r="AB88" s="74"/>
      <c r="AC88" s="75" t="s">
        <v>530</v>
      </c>
      <c r="AD88" s="29" t="s">
        <v>463</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c r="BL88" s="60"/>
      <c r="BM88" s="60"/>
      <c r="BN88" s="60"/>
      <c r="BO88" s="60"/>
      <c r="BP88" s="60"/>
      <c r="BQ88" s="60"/>
      <c r="BR88" s="60"/>
      <c r="BS88" s="60"/>
      <c r="BT88" s="60"/>
    </row>
    <row r="89" spans="1:72" x14ac:dyDescent="0.25">
      <c r="A89" s="135" t="s">
        <v>631</v>
      </c>
      <c r="B89" s="135" t="s">
        <v>632</v>
      </c>
      <c r="C89" s="126"/>
      <c r="D89" s="127" t="s">
        <v>482</v>
      </c>
      <c r="E89" s="104"/>
      <c r="F89" s="128" t="s">
        <v>482</v>
      </c>
      <c r="G89" s="126"/>
      <c r="H89" s="104"/>
      <c r="I89" s="104"/>
      <c r="J89" s="104"/>
      <c r="K89" s="127" t="s">
        <v>482</v>
      </c>
      <c r="L89" s="104"/>
      <c r="M89" s="128"/>
      <c r="N89" s="128"/>
      <c r="O89" s="128"/>
      <c r="P89" s="128" t="s">
        <v>482</v>
      </c>
      <c r="Q89" s="128"/>
      <c r="R89" s="128"/>
      <c r="S89" s="131"/>
      <c r="T89" s="128"/>
      <c r="U89" s="61" t="s">
        <v>488</v>
      </c>
      <c r="V89" s="132"/>
      <c r="W89" s="139"/>
      <c r="X89" s="133"/>
      <c r="Y89" s="71"/>
      <c r="Z89" s="72" t="s">
        <v>482</v>
      </c>
      <c r="AA89" s="73"/>
      <c r="AB89" s="74"/>
      <c r="AC89" s="75" t="s">
        <v>530</v>
      </c>
      <c r="AD89" s="29" t="s">
        <v>463</v>
      </c>
      <c r="AE89" s="60">
        <v>0</v>
      </c>
      <c r="AF89" s="60">
        <v>0</v>
      </c>
      <c r="AG89" s="60">
        <v>0</v>
      </c>
      <c r="AH89" s="60">
        <v>0</v>
      </c>
      <c r="AI89" s="60">
        <v>0</v>
      </c>
      <c r="AJ89" s="60">
        <v>0</v>
      </c>
      <c r="AK89" s="60">
        <v>0</v>
      </c>
      <c r="AL89" s="60">
        <v>0</v>
      </c>
      <c r="AM89" s="60">
        <v>0</v>
      </c>
      <c r="AN89" s="60">
        <v>0</v>
      </c>
      <c r="AO89" s="60">
        <v>0</v>
      </c>
      <c r="AP89" s="60">
        <v>0</v>
      </c>
      <c r="AQ89" s="60">
        <v>0</v>
      </c>
      <c r="AR89" s="60">
        <v>0</v>
      </c>
      <c r="AS89" s="60">
        <v>5.2944519999999997</v>
      </c>
      <c r="AT89" s="60">
        <v>8.1631529999999994</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c r="BL89" s="60"/>
      <c r="BM89" s="60"/>
      <c r="BN89" s="60"/>
      <c r="BO89" s="60"/>
      <c r="BP89" s="60"/>
      <c r="BQ89" s="60"/>
      <c r="BR89" s="60"/>
      <c r="BS89" s="60"/>
      <c r="BT89" s="60"/>
    </row>
    <row r="90" spans="1:72" x14ac:dyDescent="0.25">
      <c r="A90" s="135" t="s">
        <v>633</v>
      </c>
      <c r="B90" s="135" t="s">
        <v>634</v>
      </c>
      <c r="C90" s="126"/>
      <c r="D90" s="127" t="s">
        <v>482</v>
      </c>
      <c r="E90" s="104"/>
      <c r="F90" s="128" t="s">
        <v>482</v>
      </c>
      <c r="G90" s="126"/>
      <c r="H90" s="104"/>
      <c r="I90" s="104"/>
      <c r="J90" s="104"/>
      <c r="K90" s="127" t="s">
        <v>482</v>
      </c>
      <c r="L90" s="104"/>
      <c r="M90" s="128"/>
      <c r="N90" s="128"/>
      <c r="O90" s="128"/>
      <c r="P90" s="128" t="s">
        <v>482</v>
      </c>
      <c r="Q90" s="128"/>
      <c r="R90" s="128"/>
      <c r="S90" s="131"/>
      <c r="T90" s="128"/>
      <c r="U90" s="61" t="s">
        <v>490</v>
      </c>
      <c r="V90" s="132"/>
      <c r="W90" s="139"/>
      <c r="X90" s="133"/>
      <c r="Y90" s="71"/>
      <c r="Z90" s="72" t="s">
        <v>482</v>
      </c>
      <c r="AA90" s="73"/>
      <c r="AB90" s="74"/>
      <c r="AC90" s="75" t="s">
        <v>530</v>
      </c>
      <c r="AD90" s="29" t="s">
        <v>463</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c r="BL90" s="60"/>
      <c r="BM90" s="60"/>
      <c r="BN90" s="60"/>
      <c r="BO90" s="60"/>
      <c r="BP90" s="60"/>
      <c r="BQ90" s="60"/>
      <c r="BR90" s="60"/>
      <c r="BS90" s="60"/>
      <c r="BT90" s="60"/>
    </row>
    <row r="91" spans="1:72" x14ac:dyDescent="0.25">
      <c r="A91" s="135" t="s">
        <v>635</v>
      </c>
      <c r="B91" s="135" t="s">
        <v>636</v>
      </c>
      <c r="C91" s="126"/>
      <c r="D91" s="127" t="s">
        <v>482</v>
      </c>
      <c r="E91" s="104"/>
      <c r="F91" s="128" t="s">
        <v>482</v>
      </c>
      <c r="G91" s="126"/>
      <c r="H91" s="104"/>
      <c r="I91" s="104"/>
      <c r="J91" s="104"/>
      <c r="K91" s="127" t="s">
        <v>482</v>
      </c>
      <c r="L91" s="104"/>
      <c r="M91" s="128"/>
      <c r="N91" s="128"/>
      <c r="O91" s="128"/>
      <c r="P91" s="128" t="s">
        <v>482</v>
      </c>
      <c r="Q91" s="128"/>
      <c r="R91" s="128"/>
      <c r="S91" s="131"/>
      <c r="T91" s="128"/>
      <c r="U91" s="61" t="s">
        <v>492</v>
      </c>
      <c r="V91" s="132"/>
      <c r="W91" s="139"/>
      <c r="X91" s="133"/>
      <c r="Y91" s="71"/>
      <c r="Z91" s="72" t="s">
        <v>482</v>
      </c>
      <c r="AA91" s="73"/>
      <c r="AB91" s="74"/>
      <c r="AC91" s="75" t="s">
        <v>530</v>
      </c>
      <c r="AD91" s="29" t="s">
        <v>463</v>
      </c>
      <c r="AE91" s="60">
        <v>0</v>
      </c>
      <c r="AF91" s="60">
        <v>0</v>
      </c>
      <c r="AG91" s="60">
        <v>0</v>
      </c>
      <c r="AH91" s="60">
        <v>0</v>
      </c>
      <c r="AI91" s="60">
        <v>0</v>
      </c>
      <c r="AJ91" s="60">
        <v>0</v>
      </c>
      <c r="AK91" s="60">
        <v>0</v>
      </c>
      <c r="AL91" s="60">
        <v>0</v>
      </c>
      <c r="AM91" s="60">
        <v>0</v>
      </c>
      <c r="AN91" s="60">
        <v>0</v>
      </c>
      <c r="AO91" s="60">
        <v>0</v>
      </c>
      <c r="AP91" s="60">
        <v>0</v>
      </c>
      <c r="AQ91" s="60">
        <v>0</v>
      </c>
      <c r="AR91" s="60">
        <v>0</v>
      </c>
      <c r="AS91" s="60">
        <v>0.49954199999999999</v>
      </c>
      <c r="AT91" s="60">
        <v>0.73090900000000003</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c r="BL91" s="60"/>
      <c r="BM91" s="60"/>
      <c r="BN91" s="60"/>
      <c r="BO91" s="60"/>
      <c r="BP91" s="60"/>
      <c r="BQ91" s="60"/>
      <c r="BR91" s="60"/>
      <c r="BS91" s="60"/>
      <c r="BT91" s="60"/>
    </row>
    <row r="92" spans="1:72" x14ac:dyDescent="0.25">
      <c r="A92" s="135" t="s">
        <v>637</v>
      </c>
      <c r="B92" s="135" t="s">
        <v>638</v>
      </c>
      <c r="C92" s="126"/>
      <c r="D92" s="127" t="s">
        <v>482</v>
      </c>
      <c r="E92" s="104"/>
      <c r="F92" s="128" t="s">
        <v>482</v>
      </c>
      <c r="G92" s="126"/>
      <c r="H92" s="104"/>
      <c r="I92" s="104"/>
      <c r="J92" s="104"/>
      <c r="K92" s="127" t="s">
        <v>482</v>
      </c>
      <c r="L92" s="104"/>
      <c r="M92" s="128"/>
      <c r="N92" s="128"/>
      <c r="O92" s="128"/>
      <c r="P92" s="128" t="s">
        <v>482</v>
      </c>
      <c r="Q92" s="128"/>
      <c r="R92" s="128"/>
      <c r="S92" s="131"/>
      <c r="T92" s="128"/>
      <c r="U92" s="61" t="s">
        <v>524</v>
      </c>
      <c r="V92" s="132"/>
      <c r="W92" s="139"/>
      <c r="X92" s="133"/>
      <c r="Y92" s="71"/>
      <c r="Z92" s="72" t="s">
        <v>482</v>
      </c>
      <c r="AA92" s="73"/>
      <c r="AB92" s="74"/>
      <c r="AC92" s="75" t="s">
        <v>530</v>
      </c>
      <c r="AD92" s="29" t="s">
        <v>463</v>
      </c>
      <c r="AE92" s="60">
        <v>0</v>
      </c>
      <c r="AF92" s="60">
        <v>0</v>
      </c>
      <c r="AG92" s="60">
        <v>0</v>
      </c>
      <c r="AH92" s="60">
        <v>0</v>
      </c>
      <c r="AI92" s="60">
        <v>0</v>
      </c>
      <c r="AJ92" s="60">
        <v>0</v>
      </c>
      <c r="AK92" s="60">
        <v>0</v>
      </c>
      <c r="AL92" s="60">
        <v>0</v>
      </c>
      <c r="AM92" s="60">
        <v>0</v>
      </c>
      <c r="AN92" s="60">
        <v>0</v>
      </c>
      <c r="AO92" s="60">
        <v>0</v>
      </c>
      <c r="AP92" s="60">
        <v>0</v>
      </c>
      <c r="AQ92" s="60">
        <v>0</v>
      </c>
      <c r="AR92" s="60">
        <v>0</v>
      </c>
      <c r="AS92" s="60">
        <v>1.0199E-2</v>
      </c>
      <c r="AT92" s="60">
        <v>1.1294E-2</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c r="BL92" s="60"/>
      <c r="BM92" s="60"/>
      <c r="BN92" s="60"/>
      <c r="BO92" s="60"/>
      <c r="BP92" s="60"/>
      <c r="BQ92" s="60"/>
      <c r="BR92" s="60"/>
      <c r="BS92" s="60"/>
      <c r="BT92" s="60"/>
    </row>
    <row r="93" spans="1:72" x14ac:dyDescent="0.25">
      <c r="A93" s="135" t="s">
        <v>639</v>
      </c>
      <c r="B93" s="135" t="s">
        <v>640</v>
      </c>
      <c r="C93" s="126"/>
      <c r="D93" s="127" t="s">
        <v>482</v>
      </c>
      <c r="E93" s="104"/>
      <c r="F93" s="128" t="s">
        <v>482</v>
      </c>
      <c r="G93" s="126"/>
      <c r="H93" s="104"/>
      <c r="I93" s="104"/>
      <c r="J93" s="104"/>
      <c r="K93" s="127" t="s">
        <v>482</v>
      </c>
      <c r="L93" s="104"/>
      <c r="M93" s="128"/>
      <c r="N93" s="128"/>
      <c r="O93" s="128"/>
      <c r="P93" s="128" t="s">
        <v>482</v>
      </c>
      <c r="Q93" s="128"/>
      <c r="R93" s="128"/>
      <c r="S93" s="131"/>
      <c r="T93" s="128"/>
      <c r="U93" s="61" t="s">
        <v>496</v>
      </c>
      <c r="V93" s="132"/>
      <c r="W93" s="139"/>
      <c r="X93" s="133"/>
      <c r="Y93" s="71"/>
      <c r="Z93" s="72" t="s">
        <v>482</v>
      </c>
      <c r="AA93" s="73"/>
      <c r="AB93" s="74"/>
      <c r="AC93" s="75" t="s">
        <v>530</v>
      </c>
      <c r="AD93" s="29" t="s">
        <v>463</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c r="BL93" s="60"/>
      <c r="BM93" s="60"/>
      <c r="BN93" s="60"/>
      <c r="BO93" s="60"/>
      <c r="BP93" s="60"/>
      <c r="BQ93" s="60"/>
      <c r="BR93" s="60"/>
      <c r="BS93" s="60"/>
      <c r="BT93" s="60"/>
    </row>
    <row r="94" spans="1:72" x14ac:dyDescent="0.25">
      <c r="A94" s="135" t="s">
        <v>641</v>
      </c>
      <c r="B94" s="135" t="s">
        <v>642</v>
      </c>
      <c r="C94" s="126"/>
      <c r="D94" s="127" t="s">
        <v>482</v>
      </c>
      <c r="E94" s="104"/>
      <c r="F94" s="128" t="s">
        <v>482</v>
      </c>
      <c r="G94" s="126"/>
      <c r="H94" s="104"/>
      <c r="I94" s="104"/>
      <c r="J94" s="104"/>
      <c r="K94" s="127" t="s">
        <v>482</v>
      </c>
      <c r="L94" s="104"/>
      <c r="M94" s="128"/>
      <c r="N94" s="128"/>
      <c r="O94" s="128"/>
      <c r="P94" s="128" t="s">
        <v>482</v>
      </c>
      <c r="Q94" s="128"/>
      <c r="R94" s="128"/>
      <c r="S94" s="131"/>
      <c r="T94" s="128"/>
      <c r="U94" s="61" t="s">
        <v>498</v>
      </c>
      <c r="V94" s="132"/>
      <c r="W94" s="139"/>
      <c r="X94" s="133"/>
      <c r="Y94" s="71"/>
      <c r="Z94" s="72" t="s">
        <v>482</v>
      </c>
      <c r="AA94" s="73"/>
      <c r="AB94" s="74"/>
      <c r="AC94" s="75" t="s">
        <v>530</v>
      </c>
      <c r="AD94" s="29" t="s">
        <v>463</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c r="BL94" s="60"/>
      <c r="BM94" s="60"/>
      <c r="BN94" s="60"/>
      <c r="BO94" s="60"/>
      <c r="BP94" s="60"/>
      <c r="BQ94" s="60"/>
      <c r="BR94" s="60"/>
      <c r="BS94" s="60"/>
      <c r="BT94" s="60"/>
    </row>
    <row r="95" spans="1:72" x14ac:dyDescent="0.25">
      <c r="A95" s="135" t="s">
        <v>643</v>
      </c>
      <c r="B95" s="135" t="s">
        <v>644</v>
      </c>
      <c r="C95" s="126"/>
      <c r="D95" s="127" t="s">
        <v>482</v>
      </c>
      <c r="E95" s="104"/>
      <c r="F95" s="128" t="s">
        <v>482</v>
      </c>
      <c r="G95" s="126"/>
      <c r="H95" s="104"/>
      <c r="I95" s="104"/>
      <c r="J95" s="104"/>
      <c r="K95" s="127" t="s">
        <v>482</v>
      </c>
      <c r="L95" s="104"/>
      <c r="M95" s="128"/>
      <c r="N95" s="128"/>
      <c r="O95" s="128"/>
      <c r="P95" s="128" t="s">
        <v>482</v>
      </c>
      <c r="Q95" s="128"/>
      <c r="R95" s="128"/>
      <c r="S95" s="131"/>
      <c r="T95" s="128"/>
      <c r="U95" s="61" t="s">
        <v>500</v>
      </c>
      <c r="V95" s="132"/>
      <c r="W95" s="139"/>
      <c r="X95" s="133"/>
      <c r="Y95" s="71"/>
      <c r="Z95" s="72" t="s">
        <v>482</v>
      </c>
      <c r="AA95" s="73"/>
      <c r="AB95" s="74"/>
      <c r="AC95" s="75" t="s">
        <v>530</v>
      </c>
      <c r="AD95" s="29" t="s">
        <v>463</v>
      </c>
      <c r="AE95" s="60">
        <v>0</v>
      </c>
      <c r="AF95" s="60">
        <v>0</v>
      </c>
      <c r="AG95" s="60">
        <v>0</v>
      </c>
      <c r="AH95" s="60">
        <v>0</v>
      </c>
      <c r="AI95" s="60">
        <v>0</v>
      </c>
      <c r="AJ95" s="60">
        <v>0</v>
      </c>
      <c r="AK95" s="60">
        <v>0</v>
      </c>
      <c r="AL95" s="60">
        <v>0</v>
      </c>
      <c r="AM95" s="60">
        <v>0</v>
      </c>
      <c r="AN95" s="60">
        <v>0</v>
      </c>
      <c r="AO95" s="60">
        <v>0</v>
      </c>
      <c r="AP95" s="60">
        <v>0</v>
      </c>
      <c r="AQ95" s="60">
        <v>0</v>
      </c>
      <c r="AR95" s="60">
        <v>0</v>
      </c>
      <c r="AS95" s="60">
        <v>1.6730510000000001</v>
      </c>
      <c r="AT95" s="60">
        <v>3.0136769999999999</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c r="BL95" s="60"/>
      <c r="BM95" s="60"/>
      <c r="BN95" s="60"/>
      <c r="BO95" s="60"/>
      <c r="BP95" s="60"/>
      <c r="BQ95" s="60"/>
      <c r="BR95" s="60"/>
      <c r="BS95" s="60"/>
      <c r="BT95" s="60"/>
    </row>
    <row r="96" spans="1:72" x14ac:dyDescent="0.25">
      <c r="A96" s="135" t="s">
        <v>645</v>
      </c>
      <c r="B96" s="135" t="s">
        <v>646</v>
      </c>
      <c r="C96" s="126"/>
      <c r="D96" s="127" t="s">
        <v>482</v>
      </c>
      <c r="E96" s="104"/>
      <c r="F96" s="128" t="s">
        <v>482</v>
      </c>
      <c r="G96" s="126"/>
      <c r="H96" s="104"/>
      <c r="I96" s="104"/>
      <c r="J96" s="104"/>
      <c r="K96" s="127" t="s">
        <v>482</v>
      </c>
      <c r="L96" s="104"/>
      <c r="M96" s="128"/>
      <c r="N96" s="128"/>
      <c r="O96" s="128"/>
      <c r="P96" s="128" t="s">
        <v>482</v>
      </c>
      <c r="Q96" s="128"/>
      <c r="R96" s="128"/>
      <c r="S96" s="131"/>
      <c r="T96" s="128"/>
      <c r="U96" s="61" t="s">
        <v>524</v>
      </c>
      <c r="V96" s="132"/>
      <c r="W96" s="139"/>
      <c r="X96" s="133"/>
      <c r="Y96" s="71"/>
      <c r="Z96" s="72" t="s">
        <v>482</v>
      </c>
      <c r="AA96" s="73"/>
      <c r="AB96" s="74"/>
      <c r="AC96" s="75" t="s">
        <v>530</v>
      </c>
      <c r="AD96" s="29" t="s">
        <v>463</v>
      </c>
      <c r="AE96" s="60">
        <v>0</v>
      </c>
      <c r="AF96" s="60">
        <v>0</v>
      </c>
      <c r="AG96" s="60">
        <v>0</v>
      </c>
      <c r="AH96" s="60">
        <v>0</v>
      </c>
      <c r="AI96" s="60">
        <v>0</v>
      </c>
      <c r="AJ96" s="60">
        <v>0</v>
      </c>
      <c r="AK96" s="60">
        <v>0</v>
      </c>
      <c r="AL96" s="60">
        <v>0</v>
      </c>
      <c r="AM96" s="60">
        <v>0</v>
      </c>
      <c r="AN96" s="60">
        <v>0</v>
      </c>
      <c r="AO96" s="60">
        <v>0</v>
      </c>
      <c r="AP96" s="60">
        <v>0</v>
      </c>
      <c r="AQ96" s="60">
        <v>0</v>
      </c>
      <c r="AR96" s="60">
        <v>0</v>
      </c>
      <c r="AS96" s="60">
        <v>5.8139999999999997E-2</v>
      </c>
      <c r="AT96" s="60">
        <v>9.8968E-2</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c r="BL96" s="60"/>
      <c r="BM96" s="60"/>
      <c r="BN96" s="60"/>
      <c r="BO96" s="60"/>
      <c r="BP96" s="60"/>
      <c r="BQ96" s="60"/>
      <c r="BR96" s="60"/>
      <c r="BS96" s="60"/>
      <c r="BT96" s="60"/>
    </row>
    <row r="97" spans="1:72" x14ac:dyDescent="0.25">
      <c r="A97" s="135" t="s">
        <v>647</v>
      </c>
      <c r="B97" s="135" t="s">
        <v>648</v>
      </c>
      <c r="C97" s="126"/>
      <c r="D97" s="127" t="s">
        <v>482</v>
      </c>
      <c r="E97" s="104"/>
      <c r="F97" s="128" t="s">
        <v>482</v>
      </c>
      <c r="G97" s="126"/>
      <c r="H97" s="104"/>
      <c r="I97" s="104"/>
      <c r="J97" s="104"/>
      <c r="K97" s="127" t="s">
        <v>482</v>
      </c>
      <c r="L97" s="104"/>
      <c r="M97" s="128"/>
      <c r="N97" s="128"/>
      <c r="O97" s="128"/>
      <c r="P97" s="128" t="s">
        <v>482</v>
      </c>
      <c r="Q97" s="128"/>
      <c r="R97" s="128"/>
      <c r="S97" s="131"/>
      <c r="T97" s="128"/>
      <c r="U97" s="61" t="s">
        <v>494</v>
      </c>
      <c r="V97" s="132"/>
      <c r="W97" s="139"/>
      <c r="X97" s="133"/>
      <c r="Y97" s="71"/>
      <c r="Z97" s="72" t="s">
        <v>482</v>
      </c>
      <c r="AA97" s="73"/>
      <c r="AB97" s="74"/>
      <c r="AC97" s="75" t="s">
        <v>530</v>
      </c>
      <c r="AD97" s="29" t="s">
        <v>463</v>
      </c>
      <c r="AE97" s="60">
        <v>0</v>
      </c>
      <c r="AF97" s="60">
        <v>0</v>
      </c>
      <c r="AG97" s="60">
        <v>0</v>
      </c>
      <c r="AH97" s="60">
        <v>0</v>
      </c>
      <c r="AI97" s="60">
        <v>0</v>
      </c>
      <c r="AJ97" s="60">
        <v>0</v>
      </c>
      <c r="AK97" s="60">
        <v>0</v>
      </c>
      <c r="AL97" s="60">
        <v>0</v>
      </c>
      <c r="AM97" s="60">
        <v>0</v>
      </c>
      <c r="AN97" s="60">
        <v>0</v>
      </c>
      <c r="AO97" s="60">
        <v>0</v>
      </c>
      <c r="AP97" s="60">
        <v>0</v>
      </c>
      <c r="AQ97" s="60">
        <v>0</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c r="BL97" s="60"/>
      <c r="BM97" s="60"/>
      <c r="BN97" s="60"/>
      <c r="BO97" s="60"/>
      <c r="BP97" s="60"/>
      <c r="BQ97" s="60"/>
      <c r="BR97" s="60"/>
      <c r="BS97" s="60"/>
      <c r="BT97" s="60"/>
    </row>
    <row r="98" spans="1:72" x14ac:dyDescent="0.25">
      <c r="A98" s="135" t="s">
        <v>649</v>
      </c>
      <c r="B98" s="135" t="s">
        <v>650</v>
      </c>
      <c r="C98" s="126"/>
      <c r="D98" s="127" t="s">
        <v>482</v>
      </c>
      <c r="E98" s="104"/>
      <c r="F98" s="128" t="s">
        <v>482</v>
      </c>
      <c r="G98" s="126"/>
      <c r="H98" s="104"/>
      <c r="I98" s="104"/>
      <c r="J98" s="104"/>
      <c r="K98" s="127" t="s">
        <v>482</v>
      </c>
      <c r="L98" s="104"/>
      <c r="M98" s="128"/>
      <c r="N98" s="128"/>
      <c r="O98" s="128"/>
      <c r="P98" s="128" t="s">
        <v>482</v>
      </c>
      <c r="Q98" s="128"/>
      <c r="R98" s="128"/>
      <c r="S98" s="131"/>
      <c r="T98" s="128"/>
      <c r="U98" s="61" t="s">
        <v>524</v>
      </c>
      <c r="V98" s="132"/>
      <c r="W98" s="139"/>
      <c r="X98" s="133"/>
      <c r="Y98" s="71"/>
      <c r="Z98" s="72" t="s">
        <v>482</v>
      </c>
      <c r="AA98" s="73"/>
      <c r="AB98" s="74"/>
      <c r="AC98" s="75" t="s">
        <v>530</v>
      </c>
      <c r="AD98" s="29" t="s">
        <v>463</v>
      </c>
      <c r="AE98" s="60">
        <v>0</v>
      </c>
      <c r="AF98" s="60">
        <v>0</v>
      </c>
      <c r="AG98" s="60">
        <v>0</v>
      </c>
      <c r="AH98" s="60">
        <v>0</v>
      </c>
      <c r="AI98" s="60">
        <v>0</v>
      </c>
      <c r="AJ98" s="60">
        <v>0</v>
      </c>
      <c r="AK98" s="60">
        <v>0</v>
      </c>
      <c r="AL98" s="60">
        <v>0</v>
      </c>
      <c r="AM98" s="60">
        <v>0</v>
      </c>
      <c r="AN98" s="60">
        <v>0</v>
      </c>
      <c r="AO98" s="60">
        <v>0</v>
      </c>
      <c r="AP98" s="60">
        <v>0</v>
      </c>
      <c r="AQ98" s="60">
        <v>0</v>
      </c>
      <c r="AR98" s="60">
        <v>0</v>
      </c>
      <c r="AS98" s="60">
        <v>-4.0263E-2</v>
      </c>
      <c r="AT98" s="60">
        <v>-6.7423999999999998E-2</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c r="BL98" s="60"/>
      <c r="BM98" s="60"/>
      <c r="BN98" s="60"/>
      <c r="BO98" s="60"/>
      <c r="BP98" s="60"/>
      <c r="BQ98" s="60"/>
      <c r="BR98" s="60"/>
      <c r="BS98" s="60"/>
      <c r="BT98" s="60"/>
    </row>
    <row r="99" spans="1:72" x14ac:dyDescent="0.25">
      <c r="A99" s="135" t="s">
        <v>651</v>
      </c>
      <c r="B99" s="135" t="s">
        <v>652</v>
      </c>
      <c r="C99" s="126"/>
      <c r="D99" s="127" t="s">
        <v>482</v>
      </c>
      <c r="E99" s="104" t="s">
        <v>482</v>
      </c>
      <c r="F99" s="128"/>
      <c r="G99" s="126"/>
      <c r="H99" s="104"/>
      <c r="I99" s="104"/>
      <c r="J99" s="104"/>
      <c r="K99" s="127" t="s">
        <v>482</v>
      </c>
      <c r="L99" s="104"/>
      <c r="M99" s="128"/>
      <c r="N99" s="128"/>
      <c r="O99" s="128"/>
      <c r="P99" s="128" t="s">
        <v>482</v>
      </c>
      <c r="Q99" s="128"/>
      <c r="R99" s="128"/>
      <c r="S99" s="131"/>
      <c r="T99" s="128"/>
      <c r="U99" s="61" t="s">
        <v>483</v>
      </c>
      <c r="V99" s="132"/>
      <c r="W99" s="139"/>
      <c r="X99" s="133"/>
      <c r="Y99" s="71"/>
      <c r="Z99" s="72" t="s">
        <v>482</v>
      </c>
      <c r="AA99" s="73"/>
      <c r="AB99" s="74"/>
      <c r="AC99" s="75" t="s">
        <v>530</v>
      </c>
      <c r="AD99" s="29" t="s">
        <v>463</v>
      </c>
      <c r="AE99" s="60">
        <v>0</v>
      </c>
      <c r="AF99" s="60">
        <v>0</v>
      </c>
      <c r="AG99" s="60">
        <v>0</v>
      </c>
      <c r="AH99" s="60">
        <v>0</v>
      </c>
      <c r="AI99" s="60">
        <v>0</v>
      </c>
      <c r="AJ99" s="60">
        <v>0</v>
      </c>
      <c r="AK99" s="60">
        <v>0</v>
      </c>
      <c r="AL99" s="60">
        <v>0</v>
      </c>
      <c r="AM99" s="60">
        <v>0</v>
      </c>
      <c r="AN99" s="60">
        <v>0</v>
      </c>
      <c r="AO99" s="60">
        <v>0</v>
      </c>
      <c r="AP99" s="60">
        <v>0</v>
      </c>
      <c r="AQ99" s="60">
        <v>0</v>
      </c>
      <c r="AR99" s="60">
        <v>0</v>
      </c>
      <c r="AS99" s="60">
        <v>0</v>
      </c>
      <c r="AT99" s="60">
        <v>0</v>
      </c>
      <c r="AU99" s="60">
        <v>0</v>
      </c>
      <c r="AV99" s="60">
        <v>0</v>
      </c>
      <c r="AW99" s="60">
        <v>0.190641</v>
      </c>
      <c r="AX99" s="60">
        <v>4.0309999999999999E-3</v>
      </c>
      <c r="AY99" s="60">
        <v>0</v>
      </c>
      <c r="AZ99" s="60">
        <v>0</v>
      </c>
      <c r="BA99" s="60">
        <v>0</v>
      </c>
      <c r="BB99" s="60">
        <v>0</v>
      </c>
      <c r="BC99" s="60">
        <v>0</v>
      </c>
      <c r="BD99" s="60">
        <v>0</v>
      </c>
      <c r="BE99" s="60">
        <v>0</v>
      </c>
      <c r="BF99" s="60">
        <v>0</v>
      </c>
      <c r="BG99" s="60">
        <v>0</v>
      </c>
      <c r="BH99" s="60">
        <v>0</v>
      </c>
      <c r="BI99" s="60">
        <v>0</v>
      </c>
      <c r="BJ99" s="60">
        <v>0</v>
      </c>
      <c r="BK99" s="60"/>
      <c r="BL99" s="60"/>
      <c r="BM99" s="60"/>
      <c r="BN99" s="60"/>
      <c r="BO99" s="60"/>
      <c r="BP99" s="60"/>
      <c r="BQ99" s="60"/>
      <c r="BR99" s="60"/>
      <c r="BS99" s="60"/>
      <c r="BT99" s="60"/>
    </row>
    <row r="100" spans="1:72" x14ac:dyDescent="0.25">
      <c r="A100" s="135" t="s">
        <v>653</v>
      </c>
      <c r="B100" s="135" t="s">
        <v>654</v>
      </c>
      <c r="C100" s="126"/>
      <c r="D100" s="127" t="s">
        <v>482</v>
      </c>
      <c r="E100" s="104" t="s">
        <v>482</v>
      </c>
      <c r="F100" s="128"/>
      <c r="G100" s="126"/>
      <c r="H100" s="104"/>
      <c r="I100" s="104"/>
      <c r="J100" s="104"/>
      <c r="K100" s="127" t="s">
        <v>482</v>
      </c>
      <c r="L100" s="104"/>
      <c r="M100" s="128"/>
      <c r="N100" s="128"/>
      <c r="O100" s="128"/>
      <c r="P100" s="128" t="s">
        <v>482</v>
      </c>
      <c r="Q100" s="128"/>
      <c r="R100" s="128"/>
      <c r="S100" s="131"/>
      <c r="T100" s="128"/>
      <c r="U100" s="61" t="s">
        <v>490</v>
      </c>
      <c r="V100" s="132"/>
      <c r="W100" s="139"/>
      <c r="X100" s="133"/>
      <c r="Y100" s="71"/>
      <c r="Z100" s="72" t="s">
        <v>482</v>
      </c>
      <c r="AA100" s="73"/>
      <c r="AB100" s="74"/>
      <c r="AC100" s="75" t="s">
        <v>530</v>
      </c>
      <c r="AD100" s="29" t="s">
        <v>463</v>
      </c>
      <c r="AE100" s="60">
        <v>0</v>
      </c>
      <c r="AF100" s="60">
        <v>0</v>
      </c>
      <c r="AG100" s="60">
        <v>0</v>
      </c>
      <c r="AH100" s="60">
        <v>0</v>
      </c>
      <c r="AI100" s="60">
        <v>0</v>
      </c>
      <c r="AJ100" s="60">
        <v>0</v>
      </c>
      <c r="AK100" s="60">
        <v>0</v>
      </c>
      <c r="AL100" s="60">
        <v>0</v>
      </c>
      <c r="AM100" s="60">
        <v>0</v>
      </c>
      <c r="AN100" s="60">
        <v>0</v>
      </c>
      <c r="AO100" s="60">
        <v>0</v>
      </c>
      <c r="AP100" s="60">
        <v>0</v>
      </c>
      <c r="AQ100" s="60">
        <v>0</v>
      </c>
      <c r="AR100" s="60">
        <v>0</v>
      </c>
      <c r="AS100" s="60">
        <v>0</v>
      </c>
      <c r="AT100" s="60">
        <v>0</v>
      </c>
      <c r="AU100" s="60">
        <v>0</v>
      </c>
      <c r="AV100" s="60">
        <v>0</v>
      </c>
      <c r="AW100" s="60">
        <v>0.512347</v>
      </c>
      <c r="AX100" s="60">
        <v>8.0630000000000007E-3</v>
      </c>
      <c r="AY100" s="60">
        <v>0</v>
      </c>
      <c r="AZ100" s="60">
        <v>0</v>
      </c>
      <c r="BA100" s="60">
        <v>0</v>
      </c>
      <c r="BB100" s="60">
        <v>0</v>
      </c>
      <c r="BC100" s="60">
        <v>0</v>
      </c>
      <c r="BD100" s="60">
        <v>0</v>
      </c>
      <c r="BE100" s="60">
        <v>0</v>
      </c>
      <c r="BF100" s="60">
        <v>0</v>
      </c>
      <c r="BG100" s="60">
        <v>0</v>
      </c>
      <c r="BH100" s="60">
        <v>0</v>
      </c>
      <c r="BI100" s="60">
        <v>0</v>
      </c>
      <c r="BJ100" s="60">
        <v>0</v>
      </c>
      <c r="BK100" s="60"/>
      <c r="BL100" s="60"/>
      <c r="BM100" s="60"/>
      <c r="BN100" s="60"/>
      <c r="BO100" s="60"/>
      <c r="BP100" s="60"/>
      <c r="BQ100" s="60"/>
      <c r="BR100" s="60"/>
      <c r="BS100" s="60"/>
      <c r="BT100" s="60"/>
    </row>
    <row r="101" spans="1:72" x14ac:dyDescent="0.25">
      <c r="A101" s="135" t="s">
        <v>655</v>
      </c>
      <c r="B101" s="135" t="s">
        <v>656</v>
      </c>
      <c r="C101" s="126" t="s">
        <v>482</v>
      </c>
      <c r="D101" s="127"/>
      <c r="E101" s="104" t="s">
        <v>482</v>
      </c>
      <c r="F101" s="128"/>
      <c r="G101" s="126"/>
      <c r="H101" s="104"/>
      <c r="I101" s="104"/>
      <c r="J101" s="104"/>
      <c r="K101" s="127" t="s">
        <v>482</v>
      </c>
      <c r="L101" s="104"/>
      <c r="M101" s="128"/>
      <c r="N101" s="128"/>
      <c r="O101" s="128"/>
      <c r="P101" s="128" t="s">
        <v>482</v>
      </c>
      <c r="Q101" s="128"/>
      <c r="R101" s="128"/>
      <c r="S101" s="131"/>
      <c r="T101" s="128"/>
      <c r="U101" s="61" t="s">
        <v>502</v>
      </c>
      <c r="V101" s="132"/>
      <c r="W101" s="139"/>
      <c r="X101" s="133"/>
      <c r="Y101" s="71"/>
      <c r="Z101" s="72" t="s">
        <v>482</v>
      </c>
      <c r="AA101" s="73"/>
      <c r="AB101" s="74"/>
      <c r="AC101" s="75" t="s">
        <v>530</v>
      </c>
      <c r="AD101" s="29" t="s">
        <v>463</v>
      </c>
      <c r="AE101" s="60">
        <v>0</v>
      </c>
      <c r="AF101" s="60">
        <v>0</v>
      </c>
      <c r="AG101" s="60">
        <v>0</v>
      </c>
      <c r="AH101" s="60">
        <v>0</v>
      </c>
      <c r="AI101" s="60">
        <v>0</v>
      </c>
      <c r="AJ101" s="60">
        <v>0</v>
      </c>
      <c r="AK101" s="60">
        <v>0</v>
      </c>
      <c r="AL101" s="60">
        <v>0</v>
      </c>
      <c r="AM101" s="60">
        <v>0</v>
      </c>
      <c r="AN101" s="60">
        <v>0</v>
      </c>
      <c r="AO101" s="60">
        <v>0</v>
      </c>
      <c r="AP101" s="60">
        <v>0</v>
      </c>
      <c r="AQ101" s="60">
        <v>0</v>
      </c>
      <c r="AR101" s="60">
        <v>0</v>
      </c>
      <c r="AS101" s="60">
        <v>0</v>
      </c>
      <c r="AT101" s="60">
        <v>0</v>
      </c>
      <c r="AU101" s="60">
        <v>0</v>
      </c>
      <c r="AV101" s="60">
        <v>0</v>
      </c>
      <c r="AW101" s="60">
        <v>5.7489569999999999</v>
      </c>
      <c r="AX101" s="60">
        <v>5.4505140000000001</v>
      </c>
      <c r="AY101" s="60">
        <v>4.3896160000000002</v>
      </c>
      <c r="AZ101" s="60">
        <v>0</v>
      </c>
      <c r="BA101" s="60">
        <v>0</v>
      </c>
      <c r="BB101" s="60">
        <v>13.285805</v>
      </c>
      <c r="BC101" s="60">
        <v>8.1457820000000005</v>
      </c>
      <c r="BD101" s="60">
        <v>0</v>
      </c>
      <c r="BE101" s="60">
        <v>0</v>
      </c>
      <c r="BF101" s="60">
        <v>12.802161999999999</v>
      </c>
      <c r="BG101" s="60">
        <v>12.669171</v>
      </c>
      <c r="BH101" s="60">
        <v>6.2459259999999999</v>
      </c>
      <c r="BI101" s="60">
        <v>6.2362489999999999</v>
      </c>
      <c r="BJ101" s="60">
        <v>6.2362489999999999</v>
      </c>
      <c r="BK101" s="60"/>
      <c r="BL101" s="60"/>
      <c r="BM101" s="60"/>
      <c r="BN101" s="60"/>
      <c r="BO101" s="60"/>
      <c r="BP101" s="60"/>
      <c r="BQ101" s="60"/>
      <c r="BR101" s="60"/>
      <c r="BS101" s="60"/>
      <c r="BT101" s="60"/>
    </row>
    <row r="102" spans="1:72" x14ac:dyDescent="0.25">
      <c r="A102" s="135" t="s">
        <v>657</v>
      </c>
      <c r="B102" s="135" t="s">
        <v>658</v>
      </c>
      <c r="C102" s="126"/>
      <c r="D102" s="127" t="s">
        <v>482</v>
      </c>
      <c r="E102" s="104" t="s">
        <v>482</v>
      </c>
      <c r="F102" s="128"/>
      <c r="G102" s="126"/>
      <c r="H102" s="104"/>
      <c r="I102" s="104"/>
      <c r="J102" s="104"/>
      <c r="K102" s="127" t="s">
        <v>482</v>
      </c>
      <c r="L102" s="104"/>
      <c r="M102" s="128"/>
      <c r="N102" s="128"/>
      <c r="O102" s="128"/>
      <c r="P102" s="128" t="s">
        <v>482</v>
      </c>
      <c r="Q102" s="128"/>
      <c r="R102" s="128"/>
      <c r="S102" s="131"/>
      <c r="T102" s="128"/>
      <c r="U102" s="61" t="s">
        <v>496</v>
      </c>
      <c r="V102" s="132"/>
      <c r="W102" s="139"/>
      <c r="X102" s="133"/>
      <c r="Y102" s="71"/>
      <c r="Z102" s="72" t="s">
        <v>482</v>
      </c>
      <c r="AA102" s="73"/>
      <c r="AB102" s="74"/>
      <c r="AC102" s="75" t="s">
        <v>530</v>
      </c>
      <c r="AD102" s="29" t="s">
        <v>463</v>
      </c>
      <c r="AE102" s="60">
        <v>0</v>
      </c>
      <c r="AF102" s="60">
        <v>0</v>
      </c>
      <c r="AG102" s="60">
        <v>0</v>
      </c>
      <c r="AH102" s="60">
        <v>0</v>
      </c>
      <c r="AI102" s="60">
        <v>0</v>
      </c>
      <c r="AJ102" s="60">
        <v>0</v>
      </c>
      <c r="AK102" s="60">
        <v>0</v>
      </c>
      <c r="AL102" s="60">
        <v>0</v>
      </c>
      <c r="AM102" s="60">
        <v>0</v>
      </c>
      <c r="AN102" s="60">
        <v>0</v>
      </c>
      <c r="AO102" s="60">
        <v>0</v>
      </c>
      <c r="AP102" s="60">
        <v>0</v>
      </c>
      <c r="AQ102" s="60">
        <v>0</v>
      </c>
      <c r="AR102" s="60">
        <v>0</v>
      </c>
      <c r="AS102" s="60">
        <v>0</v>
      </c>
      <c r="AT102" s="60">
        <v>0</v>
      </c>
      <c r="AU102" s="60">
        <v>0</v>
      </c>
      <c r="AV102" s="60">
        <v>0</v>
      </c>
      <c r="AW102" s="60">
        <v>0</v>
      </c>
      <c r="AX102" s="60">
        <v>0</v>
      </c>
      <c r="AY102" s="60">
        <v>0</v>
      </c>
      <c r="AZ102" s="60">
        <v>0</v>
      </c>
      <c r="BA102" s="60">
        <v>8.5569980000000001</v>
      </c>
      <c r="BB102" s="60">
        <v>5.7937219999999998</v>
      </c>
      <c r="BC102" s="60">
        <v>0</v>
      </c>
      <c r="BD102" s="60">
        <v>0</v>
      </c>
      <c r="BE102" s="60">
        <v>0</v>
      </c>
      <c r="BF102" s="60">
        <v>0</v>
      </c>
      <c r="BG102" s="60">
        <v>0</v>
      </c>
      <c r="BH102" s="60">
        <v>0</v>
      </c>
      <c r="BI102" s="60">
        <v>0</v>
      </c>
      <c r="BJ102" s="60">
        <v>0</v>
      </c>
      <c r="BK102" s="60"/>
      <c r="BL102" s="60"/>
      <c r="BM102" s="60"/>
      <c r="BN102" s="60"/>
      <c r="BO102" s="60"/>
      <c r="BP102" s="60"/>
      <c r="BQ102" s="60"/>
      <c r="BR102" s="60"/>
      <c r="BS102" s="60"/>
      <c r="BT102" s="60"/>
    </row>
    <row r="103" spans="1:72" x14ac:dyDescent="0.25">
      <c r="A103" s="135" t="s">
        <v>659</v>
      </c>
      <c r="B103" s="135" t="s">
        <v>660</v>
      </c>
      <c r="C103" s="126" t="s">
        <v>482</v>
      </c>
      <c r="D103" s="127"/>
      <c r="E103" s="104" t="s">
        <v>482</v>
      </c>
      <c r="F103" s="128"/>
      <c r="G103" s="126"/>
      <c r="H103" s="104"/>
      <c r="I103" s="104"/>
      <c r="J103" s="104"/>
      <c r="K103" s="127" t="s">
        <v>482</v>
      </c>
      <c r="L103" s="104"/>
      <c r="M103" s="128"/>
      <c r="N103" s="128"/>
      <c r="O103" s="128"/>
      <c r="P103" s="128" t="s">
        <v>482</v>
      </c>
      <c r="Q103" s="128"/>
      <c r="R103" s="128"/>
      <c r="S103" s="131"/>
      <c r="T103" s="128"/>
      <c r="U103" s="61" t="s">
        <v>520</v>
      </c>
      <c r="V103" s="132"/>
      <c r="W103" s="139"/>
      <c r="X103" s="133"/>
      <c r="Y103" s="71"/>
      <c r="Z103" s="72" t="s">
        <v>482</v>
      </c>
      <c r="AA103" s="73"/>
      <c r="AB103" s="74"/>
      <c r="AC103" s="75" t="s">
        <v>530</v>
      </c>
      <c r="AD103" s="29" t="s">
        <v>463</v>
      </c>
      <c r="AE103" s="60">
        <v>0</v>
      </c>
      <c r="AF103" s="60">
        <v>0</v>
      </c>
      <c r="AG103" s="60">
        <v>0</v>
      </c>
      <c r="AH103" s="60">
        <v>0</v>
      </c>
      <c r="AI103" s="60">
        <v>0</v>
      </c>
      <c r="AJ103" s="60">
        <v>0</v>
      </c>
      <c r="AK103" s="60">
        <v>0</v>
      </c>
      <c r="AL103" s="60">
        <v>0</v>
      </c>
      <c r="AM103" s="60">
        <v>0</v>
      </c>
      <c r="AN103" s="60">
        <v>0</v>
      </c>
      <c r="AO103" s="60">
        <v>0</v>
      </c>
      <c r="AP103" s="60">
        <v>0</v>
      </c>
      <c r="AQ103" s="60">
        <v>0</v>
      </c>
      <c r="AR103" s="60">
        <v>0</v>
      </c>
      <c r="AS103" s="60">
        <v>0</v>
      </c>
      <c r="AT103" s="60">
        <v>0</v>
      </c>
      <c r="AU103" s="60">
        <v>0</v>
      </c>
      <c r="AV103" s="60">
        <v>0</v>
      </c>
      <c r="AW103" s="60">
        <v>0.9</v>
      </c>
      <c r="AX103" s="60">
        <v>0.8</v>
      </c>
      <c r="AY103" s="60">
        <v>1.1000000000000001</v>
      </c>
      <c r="AZ103" s="60">
        <v>0.06</v>
      </c>
      <c r="BA103" s="60">
        <v>0</v>
      </c>
      <c r="BB103" s="60">
        <v>2.29</v>
      </c>
      <c r="BC103" s="60">
        <v>2.2349079999999999</v>
      </c>
      <c r="BD103" s="60">
        <v>3.0742259999999999</v>
      </c>
      <c r="BE103" s="60">
        <v>3.0159889999999998</v>
      </c>
      <c r="BF103" s="60">
        <v>1.087137</v>
      </c>
      <c r="BG103" s="60">
        <v>0.77</v>
      </c>
      <c r="BH103" s="60">
        <v>0.77470899999999998</v>
      </c>
      <c r="BI103" s="60">
        <v>0</v>
      </c>
      <c r="BJ103" s="60">
        <v>0</v>
      </c>
      <c r="BK103" s="60"/>
      <c r="BL103" s="60"/>
      <c r="BM103" s="60"/>
      <c r="BN103" s="60"/>
      <c r="BO103" s="60"/>
      <c r="BP103" s="60"/>
      <c r="BQ103" s="60"/>
      <c r="BR103" s="60"/>
      <c r="BS103" s="60"/>
      <c r="BT103" s="60"/>
    </row>
    <row r="104" spans="1:72" x14ac:dyDescent="0.25">
      <c r="A104" s="135" t="s">
        <v>661</v>
      </c>
      <c r="B104" s="135" t="s">
        <v>662</v>
      </c>
      <c r="C104" s="126" t="s">
        <v>482</v>
      </c>
      <c r="D104" s="127"/>
      <c r="E104" s="104"/>
      <c r="F104" s="128" t="s">
        <v>482</v>
      </c>
      <c r="G104" s="126"/>
      <c r="H104" s="104"/>
      <c r="I104" s="104"/>
      <c r="J104" s="104"/>
      <c r="K104" s="127" t="s">
        <v>482</v>
      </c>
      <c r="L104" s="104"/>
      <c r="M104" s="128"/>
      <c r="N104" s="128"/>
      <c r="O104" s="128"/>
      <c r="P104" s="128" t="s">
        <v>482</v>
      </c>
      <c r="Q104" s="128"/>
      <c r="R104" s="128"/>
      <c r="S104" s="131"/>
      <c r="T104" s="128"/>
      <c r="U104" s="61" t="s">
        <v>520</v>
      </c>
      <c r="V104" s="132"/>
      <c r="W104" s="139"/>
      <c r="X104" s="133"/>
      <c r="Y104" s="71"/>
      <c r="Z104" s="72" t="s">
        <v>482</v>
      </c>
      <c r="AA104" s="73"/>
      <c r="AB104" s="74"/>
      <c r="AC104" s="75" t="s">
        <v>530</v>
      </c>
      <c r="AD104" s="29" t="s">
        <v>463</v>
      </c>
      <c r="AE104" s="60">
        <v>0</v>
      </c>
      <c r="AF104" s="60">
        <v>0</v>
      </c>
      <c r="AG104" s="60">
        <v>0</v>
      </c>
      <c r="AH104" s="60">
        <v>0</v>
      </c>
      <c r="AI104" s="60">
        <v>0</v>
      </c>
      <c r="AJ104" s="60">
        <v>0</v>
      </c>
      <c r="AK104" s="60">
        <v>1.0172239999999999</v>
      </c>
      <c r="AL104" s="60">
        <v>0.80118299999999998</v>
      </c>
      <c r="AM104" s="60">
        <v>0.16131100000000001</v>
      </c>
      <c r="AN104" s="60">
        <v>0</v>
      </c>
      <c r="AO104" s="60">
        <v>0</v>
      </c>
      <c r="AP104" s="60">
        <v>0</v>
      </c>
      <c r="AQ104" s="60">
        <v>0</v>
      </c>
      <c r="AR104" s="60">
        <v>0</v>
      </c>
      <c r="AS104" s="60">
        <v>0</v>
      </c>
      <c r="AT104" s="60">
        <v>0</v>
      </c>
      <c r="AU104" s="60">
        <v>0</v>
      </c>
      <c r="AV104" s="60">
        <v>0</v>
      </c>
      <c r="AW104" s="60">
        <v>0</v>
      </c>
      <c r="AX104" s="60">
        <v>0</v>
      </c>
      <c r="AY104" s="60">
        <v>0</v>
      </c>
      <c r="AZ104" s="60">
        <v>0</v>
      </c>
      <c r="BA104" s="60">
        <v>0</v>
      </c>
      <c r="BB104" s="60">
        <v>0</v>
      </c>
      <c r="BC104" s="60">
        <v>0</v>
      </c>
      <c r="BD104" s="60">
        <v>0</v>
      </c>
      <c r="BE104" s="60">
        <v>0</v>
      </c>
      <c r="BF104" s="60">
        <v>0</v>
      </c>
      <c r="BG104" s="60">
        <v>0</v>
      </c>
      <c r="BH104" s="60">
        <v>0</v>
      </c>
      <c r="BI104" s="60">
        <v>0</v>
      </c>
      <c r="BJ104" s="60">
        <v>0</v>
      </c>
      <c r="BK104" s="60"/>
      <c r="BL104" s="60"/>
      <c r="BM104" s="60"/>
      <c r="BN104" s="60"/>
      <c r="BO104" s="60"/>
      <c r="BP104" s="60"/>
      <c r="BQ104" s="60"/>
      <c r="BR104" s="60"/>
      <c r="BS104" s="60"/>
      <c r="BT104" s="60"/>
    </row>
    <row r="105" spans="1:72" x14ac:dyDescent="0.25">
      <c r="A105" s="135" t="s">
        <v>663</v>
      </c>
      <c r="B105" s="135" t="s">
        <v>664</v>
      </c>
      <c r="C105" s="126"/>
      <c r="D105" s="127" t="s">
        <v>482</v>
      </c>
      <c r="E105" s="104" t="s">
        <v>482</v>
      </c>
      <c r="F105" s="128"/>
      <c r="G105" s="126"/>
      <c r="H105" s="104"/>
      <c r="I105" s="104"/>
      <c r="J105" s="104"/>
      <c r="K105" s="127" t="s">
        <v>482</v>
      </c>
      <c r="L105" s="104"/>
      <c r="M105" s="128"/>
      <c r="N105" s="128"/>
      <c r="O105" s="128"/>
      <c r="P105" s="128" t="s">
        <v>482</v>
      </c>
      <c r="Q105" s="128"/>
      <c r="R105" s="128"/>
      <c r="S105" s="131"/>
      <c r="T105" s="128"/>
      <c r="U105" s="61" t="s">
        <v>518</v>
      </c>
      <c r="V105" s="132"/>
      <c r="W105" s="139"/>
      <c r="X105" s="133"/>
      <c r="Y105" s="71"/>
      <c r="Z105" s="72" t="s">
        <v>482</v>
      </c>
      <c r="AA105" s="73"/>
      <c r="AB105" s="74"/>
      <c r="AC105" s="75" t="s">
        <v>530</v>
      </c>
      <c r="AD105" s="29" t="s">
        <v>463</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0.61</v>
      </c>
      <c r="AX105" s="60">
        <v>3.18</v>
      </c>
      <c r="AY105" s="60">
        <v>0.6</v>
      </c>
      <c r="AZ105" s="60">
        <v>1.2</v>
      </c>
      <c r="BA105" s="60">
        <v>0.41</v>
      </c>
      <c r="BB105" s="60">
        <v>0.14000000000000001</v>
      </c>
      <c r="BC105" s="60">
        <v>0.03</v>
      </c>
      <c r="BD105" s="60">
        <v>0.03</v>
      </c>
      <c r="BE105" s="60">
        <v>0.02</v>
      </c>
      <c r="BF105" s="60">
        <v>0.01</v>
      </c>
      <c r="BG105" s="60">
        <v>0.01</v>
      </c>
      <c r="BH105" s="60">
        <v>1.0061E-2</v>
      </c>
      <c r="BI105" s="60">
        <v>0</v>
      </c>
      <c r="BJ105" s="60">
        <v>0</v>
      </c>
      <c r="BK105" s="60"/>
      <c r="BL105" s="60"/>
      <c r="BM105" s="60"/>
      <c r="BN105" s="60"/>
      <c r="BO105" s="60"/>
      <c r="BP105" s="60"/>
      <c r="BQ105" s="60"/>
      <c r="BR105" s="60"/>
      <c r="BS105" s="60"/>
      <c r="BT105" s="60"/>
    </row>
    <row r="106" spans="1:72" x14ac:dyDescent="0.25">
      <c r="A106" s="135" t="s">
        <v>665</v>
      </c>
      <c r="B106" s="135" t="s">
        <v>666</v>
      </c>
      <c r="C106" s="126" t="s">
        <v>482</v>
      </c>
      <c r="D106" s="127"/>
      <c r="E106" s="104" t="s">
        <v>482</v>
      </c>
      <c r="F106" s="128"/>
      <c r="G106" s="126"/>
      <c r="H106" s="104"/>
      <c r="I106" s="104"/>
      <c r="J106" s="104"/>
      <c r="K106" s="127" t="s">
        <v>482</v>
      </c>
      <c r="L106" s="104"/>
      <c r="M106" s="128"/>
      <c r="N106" s="128"/>
      <c r="O106" s="128"/>
      <c r="P106" s="128" t="s">
        <v>482</v>
      </c>
      <c r="Q106" s="128"/>
      <c r="R106" s="128"/>
      <c r="S106" s="131"/>
      <c r="T106" s="128"/>
      <c r="U106" s="61" t="s">
        <v>524</v>
      </c>
      <c r="V106" s="132"/>
      <c r="W106" s="139"/>
      <c r="X106" s="133"/>
      <c r="Y106" s="71"/>
      <c r="Z106" s="72" t="s">
        <v>482</v>
      </c>
      <c r="AA106" s="73"/>
      <c r="AB106" s="74"/>
      <c r="AC106" s="75" t="s">
        <v>530</v>
      </c>
      <c r="AD106" s="29" t="s">
        <v>463</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1.4200000000000001E-4</v>
      </c>
      <c r="AY106" s="60">
        <v>7.685E-3</v>
      </c>
      <c r="AZ106" s="60">
        <v>0</v>
      </c>
      <c r="BA106" s="60">
        <v>5.1999999999999997E-5</v>
      </c>
      <c r="BB106" s="60">
        <v>0</v>
      </c>
      <c r="BC106" s="60">
        <v>0</v>
      </c>
      <c r="BD106" s="60">
        <v>0</v>
      </c>
      <c r="BE106" s="60">
        <v>0</v>
      </c>
      <c r="BF106" s="60">
        <v>0.70302900000000002</v>
      </c>
      <c r="BG106" s="60">
        <v>0.624915</v>
      </c>
      <c r="BH106" s="60">
        <v>0.38894600000000001</v>
      </c>
      <c r="BI106" s="60">
        <v>0.34572999999999998</v>
      </c>
      <c r="BJ106" s="60">
        <v>0.307315</v>
      </c>
      <c r="BK106" s="60"/>
      <c r="BL106" s="60"/>
      <c r="BM106" s="60"/>
      <c r="BN106" s="60"/>
      <c r="BO106" s="60"/>
      <c r="BP106" s="60"/>
      <c r="BQ106" s="60"/>
      <c r="BR106" s="60"/>
      <c r="BS106" s="60"/>
      <c r="BT106" s="60"/>
    </row>
    <row r="107" spans="1:72" x14ac:dyDescent="0.25">
      <c r="A107" s="135" t="s">
        <v>667</v>
      </c>
      <c r="B107" s="135" t="s">
        <v>668</v>
      </c>
      <c r="C107" s="126"/>
      <c r="D107" s="127" t="s">
        <v>482</v>
      </c>
      <c r="E107" s="104" t="s">
        <v>482</v>
      </c>
      <c r="F107" s="128"/>
      <c r="G107" s="126"/>
      <c r="H107" s="104"/>
      <c r="I107" s="104"/>
      <c r="J107" s="104"/>
      <c r="K107" s="127" t="s">
        <v>482</v>
      </c>
      <c r="L107" s="104"/>
      <c r="M107" s="128"/>
      <c r="N107" s="128"/>
      <c r="O107" s="128"/>
      <c r="P107" s="128" t="s">
        <v>482</v>
      </c>
      <c r="Q107" s="128"/>
      <c r="R107" s="128"/>
      <c r="S107" s="131"/>
      <c r="T107" s="128"/>
      <c r="U107" s="61" t="s">
        <v>524</v>
      </c>
      <c r="V107" s="132"/>
      <c r="W107" s="139"/>
      <c r="X107" s="133"/>
      <c r="Y107" s="71"/>
      <c r="Z107" s="72" t="s">
        <v>482</v>
      </c>
      <c r="AA107" s="73"/>
      <c r="AB107" s="74"/>
      <c r="AC107" s="75" t="s">
        <v>530</v>
      </c>
      <c r="AD107" s="29" t="s">
        <v>463</v>
      </c>
      <c r="AE107" s="60">
        <v>0</v>
      </c>
      <c r="AF107" s="60">
        <v>0</v>
      </c>
      <c r="AG107" s="60">
        <v>0</v>
      </c>
      <c r="AH107" s="60">
        <v>0</v>
      </c>
      <c r="AI107" s="60">
        <v>0</v>
      </c>
      <c r="AJ107" s="60">
        <v>0</v>
      </c>
      <c r="AK107" s="60">
        <v>0</v>
      </c>
      <c r="AL107" s="60">
        <v>0</v>
      </c>
      <c r="AM107" s="60">
        <v>0</v>
      </c>
      <c r="AN107" s="60">
        <v>0</v>
      </c>
      <c r="AO107" s="60">
        <v>0</v>
      </c>
      <c r="AP107" s="60">
        <v>0</v>
      </c>
      <c r="AQ107" s="60">
        <v>0</v>
      </c>
      <c r="AR107" s="60">
        <v>0</v>
      </c>
      <c r="AS107" s="60">
        <v>1.96</v>
      </c>
      <c r="AT107" s="60">
        <v>1.96</v>
      </c>
      <c r="AU107" s="60">
        <v>91.96</v>
      </c>
      <c r="AV107" s="60">
        <v>3.2</v>
      </c>
      <c r="AW107" s="60">
        <v>24.800957</v>
      </c>
      <c r="AX107" s="60">
        <v>6.07965</v>
      </c>
      <c r="AY107" s="60">
        <v>10.123811</v>
      </c>
      <c r="AZ107" s="60">
        <v>3.9208129999999999</v>
      </c>
      <c r="BA107" s="60">
        <v>2.8390780000000002</v>
      </c>
      <c r="BB107" s="60">
        <v>4.6160680000000003</v>
      </c>
      <c r="BC107" s="60">
        <v>3.899257</v>
      </c>
      <c r="BD107" s="60">
        <v>3.2497319999999998</v>
      </c>
      <c r="BE107" s="60">
        <v>2.3595660000000001</v>
      </c>
      <c r="BF107" s="60">
        <v>17.501811</v>
      </c>
      <c r="BG107" s="60">
        <v>10.960262999999999</v>
      </c>
      <c r="BH107" s="60">
        <v>5.45852</v>
      </c>
      <c r="BI107" s="60">
        <v>3.5449700000000002</v>
      </c>
      <c r="BJ107" s="60">
        <v>3.151084</v>
      </c>
      <c r="BK107" s="60"/>
      <c r="BL107" s="60"/>
      <c r="BM107" s="60"/>
      <c r="BN107" s="60"/>
      <c r="BO107" s="60"/>
      <c r="BP107" s="60"/>
      <c r="BQ107" s="60"/>
      <c r="BR107" s="60"/>
      <c r="BS107" s="60"/>
      <c r="BT107" s="60"/>
    </row>
    <row r="108" spans="1:72" x14ac:dyDescent="0.25">
      <c r="A108" s="135" t="s">
        <v>669</v>
      </c>
      <c r="B108" s="135" t="s">
        <v>670</v>
      </c>
      <c r="C108" s="126"/>
      <c r="D108" s="127" t="s">
        <v>482</v>
      </c>
      <c r="E108" s="104" t="s">
        <v>482</v>
      </c>
      <c r="F108" s="128"/>
      <c r="G108" s="126"/>
      <c r="H108" s="104"/>
      <c r="I108" s="104"/>
      <c r="J108" s="104"/>
      <c r="K108" s="127" t="s">
        <v>482</v>
      </c>
      <c r="L108" s="104"/>
      <c r="M108" s="128"/>
      <c r="N108" s="128"/>
      <c r="O108" s="128"/>
      <c r="P108" s="128" t="s">
        <v>482</v>
      </c>
      <c r="Q108" s="128"/>
      <c r="R108" s="128"/>
      <c r="S108" s="131"/>
      <c r="T108" s="128"/>
      <c r="U108" s="61" t="s">
        <v>524</v>
      </c>
      <c r="V108" s="132"/>
      <c r="W108" s="139"/>
      <c r="X108" s="133"/>
      <c r="Y108" s="71"/>
      <c r="Z108" s="72" t="s">
        <v>482</v>
      </c>
      <c r="AA108" s="73"/>
      <c r="AB108" s="74"/>
      <c r="AC108" s="75" t="s">
        <v>530</v>
      </c>
      <c r="AD108" s="29" t="s">
        <v>463</v>
      </c>
      <c r="AE108" s="60">
        <v>0</v>
      </c>
      <c r="AF108" s="60">
        <v>0</v>
      </c>
      <c r="AG108" s="60">
        <v>0</v>
      </c>
      <c r="AH108" s="60">
        <v>0</v>
      </c>
      <c r="AI108" s="60">
        <v>0</v>
      </c>
      <c r="AJ108" s="60">
        <v>0</v>
      </c>
      <c r="AK108" s="60">
        <v>0</v>
      </c>
      <c r="AL108" s="60">
        <v>0</v>
      </c>
      <c r="AM108" s="60">
        <v>0</v>
      </c>
      <c r="AN108" s="60">
        <v>0</v>
      </c>
      <c r="AO108" s="60">
        <v>0</v>
      </c>
      <c r="AP108" s="60">
        <v>0</v>
      </c>
      <c r="AQ108" s="60">
        <v>0</v>
      </c>
      <c r="AR108" s="60">
        <v>0</v>
      </c>
      <c r="AS108" s="60">
        <v>1.72942</v>
      </c>
      <c r="AT108" s="60">
        <v>1.620125</v>
      </c>
      <c r="AU108" s="60">
        <v>1.63727</v>
      </c>
      <c r="AV108" s="60">
        <v>1.64361</v>
      </c>
      <c r="AW108" s="60">
        <v>1.720351</v>
      </c>
      <c r="AX108" s="60">
        <v>1.8631359999999999</v>
      </c>
      <c r="AY108" s="60">
        <v>2.5012970000000001</v>
      </c>
      <c r="AZ108" s="60">
        <v>2.4633630000000002</v>
      </c>
      <c r="BA108" s="60">
        <v>1.728513</v>
      </c>
      <c r="BB108" s="60">
        <v>1.4699930000000001</v>
      </c>
      <c r="BC108" s="60">
        <v>1.6881090000000001</v>
      </c>
      <c r="BD108" s="60">
        <v>1.8442270000000001</v>
      </c>
      <c r="BE108" s="60">
        <v>1.694029</v>
      </c>
      <c r="BF108" s="60">
        <v>4.8039290000000001</v>
      </c>
      <c r="BG108" s="60">
        <v>5.1870060000000002</v>
      </c>
      <c r="BH108" s="60">
        <v>5.2125750000000002</v>
      </c>
      <c r="BI108" s="60">
        <v>4.9562179999999998</v>
      </c>
      <c r="BJ108" s="60">
        <v>4.9985840000000001</v>
      </c>
      <c r="BK108" s="60"/>
      <c r="BL108" s="60"/>
      <c r="BM108" s="60"/>
      <c r="BN108" s="60"/>
      <c r="BO108" s="60"/>
      <c r="BP108" s="60"/>
      <c r="BQ108" s="60"/>
      <c r="BR108" s="60"/>
      <c r="BS108" s="60"/>
      <c r="BT108" s="60"/>
    </row>
    <row r="109" spans="1:72" x14ac:dyDescent="0.25">
      <c r="A109" s="135" t="s">
        <v>671</v>
      </c>
      <c r="B109" s="135" t="s">
        <v>672</v>
      </c>
      <c r="C109" s="126" t="s">
        <v>482</v>
      </c>
      <c r="D109" s="127"/>
      <c r="E109" s="104" t="s">
        <v>482</v>
      </c>
      <c r="F109" s="128"/>
      <c r="G109" s="126" t="s">
        <v>482</v>
      </c>
      <c r="H109" s="104"/>
      <c r="I109" s="104"/>
      <c r="J109" s="104"/>
      <c r="K109" s="127"/>
      <c r="L109" s="104"/>
      <c r="M109" s="128"/>
      <c r="N109" s="128"/>
      <c r="O109" s="128"/>
      <c r="P109" s="128" t="s">
        <v>482</v>
      </c>
      <c r="Q109" s="128"/>
      <c r="R109" s="128"/>
      <c r="S109" s="131"/>
      <c r="T109" s="128"/>
      <c r="U109" s="61" t="s">
        <v>504</v>
      </c>
      <c r="V109" s="132"/>
      <c r="W109" s="139"/>
      <c r="X109" s="133"/>
      <c r="Y109" s="71" t="s">
        <v>482</v>
      </c>
      <c r="Z109" s="72"/>
      <c r="AA109" s="73"/>
      <c r="AB109" s="74"/>
      <c r="AC109" s="75" t="s">
        <v>530</v>
      </c>
      <c r="AD109" s="29" t="s">
        <v>463</v>
      </c>
      <c r="AE109" s="60">
        <v>0</v>
      </c>
      <c r="AF109" s="60">
        <v>0</v>
      </c>
      <c r="AG109" s="60">
        <v>0</v>
      </c>
      <c r="AH109" s="60">
        <v>0</v>
      </c>
      <c r="AI109" s="60">
        <v>0</v>
      </c>
      <c r="AJ109" s="60">
        <v>0</v>
      </c>
      <c r="AK109" s="60">
        <v>0</v>
      </c>
      <c r="AL109" s="60">
        <v>0</v>
      </c>
      <c r="AM109" s="60">
        <v>0</v>
      </c>
      <c r="AN109" s="60">
        <v>0</v>
      </c>
      <c r="AO109" s="60">
        <v>0</v>
      </c>
      <c r="AP109" s="60">
        <v>0</v>
      </c>
      <c r="AQ109" s="60">
        <v>0</v>
      </c>
      <c r="AR109" s="60">
        <v>0</v>
      </c>
      <c r="AS109" s="60">
        <v>0</v>
      </c>
      <c r="AT109" s="60">
        <v>0</v>
      </c>
      <c r="AU109" s="60">
        <v>0</v>
      </c>
      <c r="AV109" s="60">
        <v>0</v>
      </c>
      <c r="AW109" s="60">
        <v>943</v>
      </c>
      <c r="AX109" s="60">
        <v>1001</v>
      </c>
      <c r="AY109" s="60">
        <v>438</v>
      </c>
      <c r="AZ109" s="60">
        <v>0</v>
      </c>
      <c r="BA109" s="60">
        <v>11</v>
      </c>
      <c r="BB109" s="60">
        <v>8</v>
      </c>
      <c r="BC109" s="60">
        <v>5</v>
      </c>
      <c r="BD109" s="60">
        <v>0</v>
      </c>
      <c r="BE109" s="60">
        <v>0</v>
      </c>
      <c r="BF109" s="60">
        <v>0</v>
      </c>
      <c r="BG109" s="60">
        <v>0</v>
      </c>
      <c r="BH109" s="60">
        <v>0</v>
      </c>
      <c r="BI109" s="60">
        <v>0</v>
      </c>
      <c r="BJ109" s="60">
        <v>0</v>
      </c>
      <c r="BK109" s="60"/>
      <c r="BL109" s="60"/>
      <c r="BM109" s="60"/>
      <c r="BN109" s="60"/>
      <c r="BO109" s="60"/>
      <c r="BP109" s="60"/>
      <c r="BQ109" s="60"/>
      <c r="BR109" s="60"/>
      <c r="BS109" s="60"/>
      <c r="BT109" s="60"/>
    </row>
    <row r="110" spans="1:72" x14ac:dyDescent="0.25">
      <c r="A110" s="135" t="s">
        <v>673</v>
      </c>
      <c r="B110" s="135" t="s">
        <v>674</v>
      </c>
      <c r="C110" s="126" t="s">
        <v>482</v>
      </c>
      <c r="D110" s="127"/>
      <c r="E110" s="104" t="s">
        <v>482</v>
      </c>
      <c r="F110" s="128"/>
      <c r="G110" s="126" t="s">
        <v>482</v>
      </c>
      <c r="H110" s="104"/>
      <c r="I110" s="104"/>
      <c r="J110" s="104"/>
      <c r="K110" s="127"/>
      <c r="L110" s="104"/>
      <c r="M110" s="128"/>
      <c r="N110" s="128"/>
      <c r="O110" s="128"/>
      <c r="P110" s="128" t="s">
        <v>482</v>
      </c>
      <c r="Q110" s="128"/>
      <c r="R110" s="128"/>
      <c r="S110" s="131"/>
      <c r="T110" s="128"/>
      <c r="U110" s="61" t="s">
        <v>504</v>
      </c>
      <c r="V110" s="132"/>
      <c r="W110" s="139"/>
      <c r="X110" s="133"/>
      <c r="Y110" s="71" t="s">
        <v>482</v>
      </c>
      <c r="Z110" s="72"/>
      <c r="AA110" s="73"/>
      <c r="AB110" s="74"/>
      <c r="AC110" s="75" t="s">
        <v>530</v>
      </c>
      <c r="AD110" s="29" t="s">
        <v>463</v>
      </c>
      <c r="AE110" s="60">
        <v>0</v>
      </c>
      <c r="AF110" s="60">
        <v>0</v>
      </c>
      <c r="AG110" s="60">
        <v>0</v>
      </c>
      <c r="AH110" s="60">
        <v>0</v>
      </c>
      <c r="AI110" s="60">
        <v>0</v>
      </c>
      <c r="AJ110" s="60">
        <v>0</v>
      </c>
      <c r="AK110" s="60">
        <v>0</v>
      </c>
      <c r="AL110" s="60">
        <v>0</v>
      </c>
      <c r="AM110" s="60">
        <v>0</v>
      </c>
      <c r="AN110" s="60">
        <v>0</v>
      </c>
      <c r="AO110" s="60">
        <v>0</v>
      </c>
      <c r="AP110" s="60">
        <v>0</v>
      </c>
      <c r="AQ110" s="60">
        <v>0</v>
      </c>
      <c r="AR110" s="60">
        <v>0</v>
      </c>
      <c r="AS110" s="60">
        <v>0</v>
      </c>
      <c r="AT110" s="60">
        <v>0</v>
      </c>
      <c r="AU110" s="60">
        <v>0</v>
      </c>
      <c r="AV110" s="60">
        <v>0</v>
      </c>
      <c r="AW110" s="60">
        <v>426</v>
      </c>
      <c r="AX110" s="60">
        <v>453</v>
      </c>
      <c r="AY110" s="60">
        <v>199</v>
      </c>
      <c r="AZ110" s="60">
        <v>0</v>
      </c>
      <c r="BA110" s="60">
        <v>0</v>
      </c>
      <c r="BB110" s="60">
        <v>0</v>
      </c>
      <c r="BC110" s="60">
        <v>1.7343666639645701</v>
      </c>
      <c r="BD110" s="60">
        <v>1.7301256988798299</v>
      </c>
      <c r="BE110" s="60">
        <v>4.3659701560887996</v>
      </c>
      <c r="BF110" s="60">
        <v>3.56929783205437</v>
      </c>
      <c r="BG110" s="60">
        <v>0</v>
      </c>
      <c r="BH110" s="60">
        <v>0</v>
      </c>
      <c r="BI110" s="60">
        <v>0</v>
      </c>
      <c r="BJ110" s="60">
        <v>0</v>
      </c>
      <c r="BK110" s="60"/>
      <c r="BL110" s="60"/>
      <c r="BM110" s="60"/>
      <c r="BN110" s="60"/>
      <c r="BO110" s="60"/>
      <c r="BP110" s="60"/>
      <c r="BQ110" s="60"/>
      <c r="BR110" s="60"/>
      <c r="BS110" s="60"/>
      <c r="BT110" s="60"/>
    </row>
    <row r="111" spans="1:72" x14ac:dyDescent="0.25">
      <c r="A111" s="135" t="s">
        <v>675</v>
      </c>
      <c r="B111" s="135" t="s">
        <v>676</v>
      </c>
      <c r="C111" s="126" t="s">
        <v>482</v>
      </c>
      <c r="D111" s="127"/>
      <c r="E111" s="104" t="s">
        <v>482</v>
      </c>
      <c r="F111" s="128"/>
      <c r="G111" s="126" t="s">
        <v>482</v>
      </c>
      <c r="H111" s="104"/>
      <c r="I111" s="104"/>
      <c r="J111" s="104"/>
      <c r="K111" s="127"/>
      <c r="L111" s="104"/>
      <c r="M111" s="128"/>
      <c r="N111" s="128"/>
      <c r="O111" s="128"/>
      <c r="P111" s="128" t="s">
        <v>482</v>
      </c>
      <c r="Q111" s="128"/>
      <c r="R111" s="128"/>
      <c r="S111" s="131"/>
      <c r="T111" s="128"/>
      <c r="U111" s="61" t="s">
        <v>504</v>
      </c>
      <c r="V111" s="132"/>
      <c r="W111" s="139"/>
      <c r="X111" s="133"/>
      <c r="Y111" s="71" t="s">
        <v>482</v>
      </c>
      <c r="Z111" s="72"/>
      <c r="AA111" s="73"/>
      <c r="AB111" s="74"/>
      <c r="AC111" s="75" t="s">
        <v>530</v>
      </c>
      <c r="AD111" s="29" t="s">
        <v>463</v>
      </c>
      <c r="AE111" s="60">
        <v>0</v>
      </c>
      <c r="AF111" s="60">
        <v>0</v>
      </c>
      <c r="AG111" s="60">
        <v>0</v>
      </c>
      <c r="AH111" s="60">
        <v>0</v>
      </c>
      <c r="AI111" s="60">
        <v>0</v>
      </c>
      <c r="AJ111" s="60">
        <v>0</v>
      </c>
      <c r="AK111" s="60">
        <v>0</v>
      </c>
      <c r="AL111" s="60">
        <v>0</v>
      </c>
      <c r="AM111" s="60">
        <v>0</v>
      </c>
      <c r="AN111" s="60">
        <v>0</v>
      </c>
      <c r="AO111" s="60">
        <v>0</v>
      </c>
      <c r="AP111" s="60">
        <v>0</v>
      </c>
      <c r="AQ111" s="60">
        <v>0</v>
      </c>
      <c r="AR111" s="60">
        <v>0</v>
      </c>
      <c r="AS111" s="60">
        <v>0</v>
      </c>
      <c r="AT111" s="60">
        <v>0</v>
      </c>
      <c r="AU111" s="60">
        <v>0</v>
      </c>
      <c r="AV111" s="60">
        <v>0</v>
      </c>
      <c r="AW111" s="60">
        <v>0</v>
      </c>
      <c r="AX111" s="60">
        <v>0</v>
      </c>
      <c r="AY111" s="60">
        <v>0</v>
      </c>
      <c r="AZ111" s="60">
        <v>0</v>
      </c>
      <c r="BA111" s="60">
        <v>0</v>
      </c>
      <c r="BB111" s="60">
        <v>0</v>
      </c>
      <c r="BC111" s="60">
        <v>0</v>
      </c>
      <c r="BD111" s="60">
        <v>0</v>
      </c>
      <c r="BE111" s="60">
        <v>0</v>
      </c>
      <c r="BF111" s="60">
        <v>0</v>
      </c>
      <c r="BG111" s="60">
        <v>0</v>
      </c>
      <c r="BH111" s="60">
        <v>0</v>
      </c>
      <c r="BI111" s="60">
        <v>0</v>
      </c>
      <c r="BJ111" s="60">
        <v>0</v>
      </c>
      <c r="BK111" s="60"/>
      <c r="BL111" s="60"/>
      <c r="BM111" s="60"/>
      <c r="BN111" s="60"/>
      <c r="BO111" s="60"/>
      <c r="BP111" s="60"/>
      <c r="BQ111" s="60"/>
      <c r="BR111" s="60"/>
      <c r="BS111" s="60"/>
      <c r="BT111" s="60"/>
    </row>
    <row r="112" spans="1:72" x14ac:dyDescent="0.25">
      <c r="A112" s="135" t="s">
        <v>677</v>
      </c>
      <c r="B112" s="135" t="s">
        <v>678</v>
      </c>
      <c r="C112" s="126" t="s">
        <v>482</v>
      </c>
      <c r="D112" s="127"/>
      <c r="E112" s="104" t="s">
        <v>482</v>
      </c>
      <c r="F112" s="128"/>
      <c r="G112" s="126" t="s">
        <v>482</v>
      </c>
      <c r="H112" s="104"/>
      <c r="I112" s="104"/>
      <c r="J112" s="104"/>
      <c r="K112" s="127"/>
      <c r="L112" s="104"/>
      <c r="M112" s="128"/>
      <c r="N112" s="128"/>
      <c r="O112" s="128"/>
      <c r="P112" s="128" t="s">
        <v>482</v>
      </c>
      <c r="Q112" s="128"/>
      <c r="R112" s="128"/>
      <c r="S112" s="131"/>
      <c r="T112" s="128"/>
      <c r="U112" s="61" t="s">
        <v>504</v>
      </c>
      <c r="V112" s="132"/>
      <c r="W112" s="139"/>
      <c r="X112" s="133"/>
      <c r="Y112" s="71"/>
      <c r="Z112" s="72" t="s">
        <v>482</v>
      </c>
      <c r="AA112" s="73"/>
      <c r="AB112" s="74"/>
      <c r="AC112" s="75" t="s">
        <v>530</v>
      </c>
      <c r="AD112" s="29" t="s">
        <v>463</v>
      </c>
      <c r="AE112" s="60">
        <v>0</v>
      </c>
      <c r="AF112" s="60">
        <v>0</v>
      </c>
      <c r="AG112" s="60">
        <v>0</v>
      </c>
      <c r="AH112" s="60">
        <v>0</v>
      </c>
      <c r="AI112" s="60">
        <v>0</v>
      </c>
      <c r="AJ112" s="60">
        <v>0</v>
      </c>
      <c r="AK112" s="60">
        <v>0</v>
      </c>
      <c r="AL112" s="60">
        <v>0</v>
      </c>
      <c r="AM112" s="60">
        <v>0</v>
      </c>
      <c r="AN112" s="60">
        <v>0</v>
      </c>
      <c r="AO112" s="60">
        <v>0</v>
      </c>
      <c r="AP112" s="60">
        <v>0</v>
      </c>
      <c r="AQ112" s="60">
        <v>0</v>
      </c>
      <c r="AR112" s="60">
        <v>0</v>
      </c>
      <c r="AS112" s="60">
        <v>0</v>
      </c>
      <c r="AT112" s="60">
        <v>0</v>
      </c>
      <c r="AU112" s="60">
        <v>0</v>
      </c>
      <c r="AV112" s="60">
        <v>0</v>
      </c>
      <c r="AW112" s="60">
        <v>26.434632000000001</v>
      </c>
      <c r="AX112" s="60">
        <v>27.433646</v>
      </c>
      <c r="AY112" s="60">
        <v>32.067568999999999</v>
      </c>
      <c r="AZ112" s="60">
        <v>42.713383</v>
      </c>
      <c r="BA112" s="60">
        <v>61.497141999999997</v>
      </c>
      <c r="BB112" s="60">
        <v>229.20716300000001</v>
      </c>
      <c r="BC112" s="60">
        <v>126.51782900000001</v>
      </c>
      <c r="BD112" s="60">
        <v>140.48121699999999</v>
      </c>
      <c r="BE112" s="60">
        <v>133.36943500000001</v>
      </c>
      <c r="BF112" s="60">
        <v>179.642965</v>
      </c>
      <c r="BG112" s="60">
        <v>180.489587</v>
      </c>
      <c r="BH112" s="60">
        <v>180.16707400000001</v>
      </c>
      <c r="BI112" s="60">
        <v>180.16707400000001</v>
      </c>
      <c r="BJ112" s="60">
        <v>180.16707400000001</v>
      </c>
      <c r="BK112" s="60"/>
      <c r="BL112" s="60"/>
      <c r="BM112" s="60"/>
      <c r="BN112" s="60"/>
      <c r="BO112" s="60"/>
      <c r="BP112" s="60"/>
      <c r="BQ112" s="60"/>
      <c r="BR112" s="60"/>
      <c r="BS112" s="60"/>
      <c r="BT112" s="60"/>
    </row>
    <row r="113" spans="1:72" x14ac:dyDescent="0.25">
      <c r="A113" s="135" t="s">
        <v>679</v>
      </c>
      <c r="B113" s="135" t="s">
        <v>680</v>
      </c>
      <c r="C113" s="126" t="s">
        <v>482</v>
      </c>
      <c r="D113" s="127"/>
      <c r="E113" s="104" t="s">
        <v>482</v>
      </c>
      <c r="F113" s="128"/>
      <c r="G113" s="126" t="s">
        <v>482</v>
      </c>
      <c r="H113" s="104"/>
      <c r="I113" s="104"/>
      <c r="J113" s="104"/>
      <c r="K113" s="127"/>
      <c r="L113" s="104"/>
      <c r="M113" s="128"/>
      <c r="N113" s="128"/>
      <c r="O113" s="128"/>
      <c r="P113" s="128" t="s">
        <v>482</v>
      </c>
      <c r="Q113" s="128"/>
      <c r="R113" s="128"/>
      <c r="S113" s="131"/>
      <c r="T113" s="128"/>
      <c r="U113" s="61" t="s">
        <v>504</v>
      </c>
      <c r="V113" s="132"/>
      <c r="W113" s="139"/>
      <c r="X113" s="133"/>
      <c r="Y113" s="71"/>
      <c r="Z113" s="72" t="s">
        <v>482</v>
      </c>
      <c r="AA113" s="73"/>
      <c r="AB113" s="74"/>
      <c r="AC113" s="75" t="s">
        <v>530</v>
      </c>
      <c r="AD113" s="29" t="s">
        <v>463</v>
      </c>
      <c r="AE113" s="60">
        <v>0</v>
      </c>
      <c r="AF113" s="60">
        <v>0</v>
      </c>
      <c r="AG113" s="60">
        <v>0</v>
      </c>
      <c r="AH113" s="60">
        <v>0</v>
      </c>
      <c r="AI113" s="60">
        <v>0</v>
      </c>
      <c r="AJ113" s="60">
        <v>0</v>
      </c>
      <c r="AK113" s="60">
        <v>0</v>
      </c>
      <c r="AL113" s="60">
        <v>0</v>
      </c>
      <c r="AM113" s="60">
        <v>0</v>
      </c>
      <c r="AN113" s="60">
        <v>0</v>
      </c>
      <c r="AO113" s="60">
        <v>0</v>
      </c>
      <c r="AP113" s="60">
        <v>0</v>
      </c>
      <c r="AQ113" s="60">
        <v>0</v>
      </c>
      <c r="AR113" s="60">
        <v>0</v>
      </c>
      <c r="AS113" s="60">
        <v>0</v>
      </c>
      <c r="AT113" s="60">
        <v>0</v>
      </c>
      <c r="AU113" s="60">
        <v>0</v>
      </c>
      <c r="AV113" s="60">
        <v>0</v>
      </c>
      <c r="AW113" s="60">
        <v>0</v>
      </c>
      <c r="AX113" s="60">
        <v>0.94024099999999999</v>
      </c>
      <c r="AY113" s="60">
        <v>1.9280390000000001</v>
      </c>
      <c r="AZ113" s="60">
        <v>5.6399080000000001</v>
      </c>
      <c r="BA113" s="60">
        <v>3.2027700000000001</v>
      </c>
      <c r="BB113" s="60">
        <v>2.6180000000000001E-3</v>
      </c>
      <c r="BC113" s="60">
        <v>0</v>
      </c>
      <c r="BD113" s="60">
        <v>0</v>
      </c>
      <c r="BE113" s="60">
        <v>0</v>
      </c>
      <c r="BF113" s="60">
        <v>0</v>
      </c>
      <c r="BG113" s="60">
        <v>0</v>
      </c>
      <c r="BH113" s="60">
        <v>0</v>
      </c>
      <c r="BI113" s="60">
        <v>0</v>
      </c>
      <c r="BJ113" s="60">
        <v>0</v>
      </c>
      <c r="BK113" s="60"/>
      <c r="BL113" s="60"/>
      <c r="BM113" s="60"/>
      <c r="BN113" s="60"/>
      <c r="BO113" s="60"/>
      <c r="BP113" s="60"/>
      <c r="BQ113" s="60"/>
      <c r="BR113" s="60"/>
      <c r="BS113" s="60"/>
      <c r="BT113" s="60"/>
    </row>
    <row r="114" spans="1:72" x14ac:dyDescent="0.25">
      <c r="A114" s="135" t="s">
        <v>681</v>
      </c>
      <c r="B114" s="135" t="s">
        <v>682</v>
      </c>
      <c r="C114" s="126" t="s">
        <v>482</v>
      </c>
      <c r="D114" s="127"/>
      <c r="E114" s="104" t="s">
        <v>482</v>
      </c>
      <c r="F114" s="128"/>
      <c r="G114" s="126"/>
      <c r="H114" s="104"/>
      <c r="I114" s="104"/>
      <c r="J114" s="104"/>
      <c r="K114" s="127" t="s">
        <v>482</v>
      </c>
      <c r="L114" s="104"/>
      <c r="M114" s="128"/>
      <c r="N114" s="128"/>
      <c r="O114" s="128"/>
      <c r="P114" s="128" t="s">
        <v>482</v>
      </c>
      <c r="Q114" s="128"/>
      <c r="R114" s="128"/>
      <c r="S114" s="131"/>
      <c r="T114" s="128"/>
      <c r="U114" s="61" t="s">
        <v>504</v>
      </c>
      <c r="V114" s="132"/>
      <c r="W114" s="139"/>
      <c r="X114" s="133"/>
      <c r="Y114" s="71"/>
      <c r="Z114" s="72" t="s">
        <v>482</v>
      </c>
      <c r="AA114" s="73"/>
      <c r="AB114" s="74"/>
      <c r="AC114" s="75" t="s">
        <v>530</v>
      </c>
      <c r="AD114" s="29" t="s">
        <v>463</v>
      </c>
      <c r="AE114" s="60">
        <v>0</v>
      </c>
      <c r="AF114" s="60">
        <v>0</v>
      </c>
      <c r="AG114" s="60">
        <v>0</v>
      </c>
      <c r="AH114" s="60">
        <v>0</v>
      </c>
      <c r="AI114" s="60">
        <v>0</v>
      </c>
      <c r="AJ114" s="60">
        <v>0</v>
      </c>
      <c r="AK114" s="60">
        <v>0</v>
      </c>
      <c r="AL114" s="60">
        <v>0</v>
      </c>
      <c r="AM114" s="60">
        <v>2.8954000000000001E-2</v>
      </c>
      <c r="AN114" s="60">
        <v>76.798204999999996</v>
      </c>
      <c r="AO114" s="60">
        <v>72.849146000000005</v>
      </c>
      <c r="AP114" s="60">
        <v>96.463126000000003</v>
      </c>
      <c r="AQ114" s="60">
        <v>117.727475</v>
      </c>
      <c r="AR114" s="60">
        <v>163.30000000000001</v>
      </c>
      <c r="AS114" s="60">
        <v>215.8</v>
      </c>
      <c r="AT114" s="60">
        <v>212.5</v>
      </c>
      <c r="AU114" s="60">
        <v>212.2</v>
      </c>
      <c r="AV114" s="60">
        <v>209.9</v>
      </c>
      <c r="AW114" s="60">
        <v>385.00275099999999</v>
      </c>
      <c r="AX114" s="60">
        <v>205.89125000000001</v>
      </c>
      <c r="AY114" s="60">
        <v>213.27027000000001</v>
      </c>
      <c r="AZ114" s="60">
        <v>205.936138</v>
      </c>
      <c r="BA114" s="60">
        <v>215.36352099999999</v>
      </c>
      <c r="BB114" s="60">
        <v>244.482607</v>
      </c>
      <c r="BC114" s="60">
        <v>244.81589199999999</v>
      </c>
      <c r="BD114" s="60">
        <v>250.860671</v>
      </c>
      <c r="BE114" s="60">
        <v>252.79492500000001</v>
      </c>
      <c r="BF114" s="60">
        <v>252.95070899999999</v>
      </c>
      <c r="BG114" s="60">
        <v>258.053179</v>
      </c>
      <c r="BH114" s="60">
        <v>284.15410700000001</v>
      </c>
      <c r="BI114" s="60">
        <v>298.13934</v>
      </c>
      <c r="BJ114" s="60">
        <v>248.85588999999999</v>
      </c>
      <c r="BK114" s="60"/>
      <c r="BL114" s="60"/>
      <c r="BM114" s="60"/>
      <c r="BN114" s="60"/>
      <c r="BO114" s="60"/>
      <c r="BP114" s="60"/>
      <c r="BQ114" s="60"/>
      <c r="BR114" s="60"/>
      <c r="BS114" s="60"/>
      <c r="BT114" s="60"/>
    </row>
    <row r="115" spans="1:72" x14ac:dyDescent="0.25">
      <c r="A115" s="135" t="s">
        <v>683</v>
      </c>
      <c r="B115" s="135" t="s">
        <v>684</v>
      </c>
      <c r="C115" s="126" t="s">
        <v>482</v>
      </c>
      <c r="D115" s="127"/>
      <c r="E115" s="104" t="s">
        <v>482</v>
      </c>
      <c r="F115" s="128"/>
      <c r="G115" s="126"/>
      <c r="H115" s="104"/>
      <c r="I115" s="104"/>
      <c r="J115" s="104"/>
      <c r="K115" s="127" t="s">
        <v>482</v>
      </c>
      <c r="L115" s="104"/>
      <c r="M115" s="128"/>
      <c r="N115" s="128"/>
      <c r="O115" s="128"/>
      <c r="P115" s="128" t="s">
        <v>482</v>
      </c>
      <c r="Q115" s="128"/>
      <c r="R115" s="128"/>
      <c r="S115" s="131"/>
      <c r="T115" s="128"/>
      <c r="U115" s="61" t="s">
        <v>504</v>
      </c>
      <c r="V115" s="132"/>
      <c r="W115" s="139"/>
      <c r="X115" s="133"/>
      <c r="Y115" s="71" t="s">
        <v>482</v>
      </c>
      <c r="Z115" s="72"/>
      <c r="AA115" s="73"/>
      <c r="AB115" s="74"/>
      <c r="AC115" s="75" t="s">
        <v>530</v>
      </c>
      <c r="AD115" s="29" t="s">
        <v>463</v>
      </c>
      <c r="AE115" s="60">
        <v>-1E-3</v>
      </c>
      <c r="AF115" s="60">
        <v>-0.11700000000000001</v>
      </c>
      <c r="AG115" s="60">
        <v>-0.104</v>
      </c>
      <c r="AH115" s="60">
        <v>-5.1999999999999998E-2</v>
      </c>
      <c r="AI115" s="60">
        <v>-0.18099999999999999</v>
      </c>
      <c r="AJ115" s="60">
        <v>-0.159</v>
      </c>
      <c r="AK115" s="60">
        <v>-1.9E-2</v>
      </c>
      <c r="AL115" s="60">
        <v>-3.3000000000000002E-2</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c r="BL115" s="60"/>
      <c r="BM115" s="60"/>
      <c r="BN115" s="60"/>
      <c r="BO115" s="60"/>
      <c r="BP115" s="60"/>
      <c r="BQ115" s="60"/>
      <c r="BR115" s="60"/>
      <c r="BS115" s="60"/>
      <c r="BT115" s="60"/>
    </row>
    <row r="116" spans="1:72" x14ac:dyDescent="0.25">
      <c r="A116" s="135" t="s">
        <v>685</v>
      </c>
      <c r="B116" s="135" t="s">
        <v>686</v>
      </c>
      <c r="C116" s="126" t="s">
        <v>482</v>
      </c>
      <c r="D116" s="127"/>
      <c r="E116" s="104" t="s">
        <v>482</v>
      </c>
      <c r="F116" s="128"/>
      <c r="G116" s="126"/>
      <c r="H116" s="104"/>
      <c r="I116" s="104"/>
      <c r="J116" s="104"/>
      <c r="K116" s="127" t="s">
        <v>482</v>
      </c>
      <c r="L116" s="104"/>
      <c r="M116" s="128"/>
      <c r="N116" s="128"/>
      <c r="O116" s="128"/>
      <c r="P116" s="128" t="s">
        <v>482</v>
      </c>
      <c r="Q116" s="128"/>
      <c r="R116" s="128"/>
      <c r="S116" s="131"/>
      <c r="T116" s="128"/>
      <c r="U116" s="61" t="s">
        <v>504</v>
      </c>
      <c r="V116" s="132"/>
      <c r="W116" s="139"/>
      <c r="X116" s="133"/>
      <c r="Y116" s="71" t="s">
        <v>482</v>
      </c>
      <c r="Z116" s="72"/>
      <c r="AA116" s="73"/>
      <c r="AB116" s="74"/>
      <c r="AC116" s="75" t="s">
        <v>530</v>
      </c>
      <c r="AD116" s="29" t="s">
        <v>463</v>
      </c>
      <c r="AE116" s="60">
        <v>0</v>
      </c>
      <c r="AF116" s="60">
        <v>394.76900000000001</v>
      </c>
      <c r="AG116" s="60">
        <v>563.60400000000004</v>
      </c>
      <c r="AH116" s="60">
        <v>481.06900000000002</v>
      </c>
      <c r="AI116" s="60">
        <v>432.91300000000001</v>
      </c>
      <c r="AJ116" s="60">
        <v>375.92399999999998</v>
      </c>
      <c r="AK116" s="60">
        <v>14.298</v>
      </c>
      <c r="AL116" s="60">
        <v>15.268000000000001</v>
      </c>
      <c r="AM116" s="60">
        <v>0</v>
      </c>
      <c r="AN116" s="60">
        <v>-0.5</v>
      </c>
      <c r="AO116" s="60">
        <v>0</v>
      </c>
      <c r="AP116" s="60">
        <v>0</v>
      </c>
      <c r="AQ116" s="60">
        <v>0</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c r="BL116" s="60"/>
      <c r="BM116" s="60"/>
      <c r="BN116" s="60"/>
      <c r="BO116" s="60"/>
      <c r="BP116" s="60"/>
      <c r="BQ116" s="60"/>
      <c r="BR116" s="60"/>
      <c r="BS116" s="60"/>
      <c r="BT116" s="60"/>
    </row>
    <row r="117" spans="1:72" x14ac:dyDescent="0.25">
      <c r="A117" s="135" t="s">
        <v>687</v>
      </c>
      <c r="B117" s="135" t="s">
        <v>688</v>
      </c>
      <c r="C117" s="126" t="s">
        <v>482</v>
      </c>
      <c r="D117" s="127"/>
      <c r="E117" s="104" t="s">
        <v>482</v>
      </c>
      <c r="F117" s="128"/>
      <c r="G117" s="126"/>
      <c r="H117" s="104"/>
      <c r="I117" s="104"/>
      <c r="J117" s="104"/>
      <c r="K117" s="127" t="s">
        <v>482</v>
      </c>
      <c r="L117" s="104"/>
      <c r="M117" s="128"/>
      <c r="N117" s="128"/>
      <c r="O117" s="128"/>
      <c r="P117" s="128" t="s">
        <v>482</v>
      </c>
      <c r="Q117" s="128"/>
      <c r="R117" s="128"/>
      <c r="S117" s="131"/>
      <c r="T117" s="128"/>
      <c r="U117" s="61" t="s">
        <v>504</v>
      </c>
      <c r="V117" s="132"/>
      <c r="W117" s="139"/>
      <c r="X117" s="133"/>
      <c r="Y117" s="71" t="s">
        <v>482</v>
      </c>
      <c r="Z117" s="72"/>
      <c r="AA117" s="73"/>
      <c r="AB117" s="74"/>
      <c r="AC117" s="75" t="s">
        <v>530</v>
      </c>
      <c r="AD117" s="29" t="s">
        <v>463</v>
      </c>
      <c r="AE117" s="60">
        <v>0</v>
      </c>
      <c r="AF117" s="60">
        <v>0</v>
      </c>
      <c r="AG117" s="60">
        <v>0</v>
      </c>
      <c r="AH117" s="60">
        <v>0</v>
      </c>
      <c r="AI117" s="60">
        <v>0</v>
      </c>
      <c r="AJ117" s="60">
        <v>0</v>
      </c>
      <c r="AK117" s="60">
        <v>275.08</v>
      </c>
      <c r="AL117" s="60">
        <v>2.4500000000000002</v>
      </c>
      <c r="AM117" s="60">
        <v>1.112328</v>
      </c>
      <c r="AN117" s="60">
        <v>4.274</v>
      </c>
      <c r="AO117" s="60">
        <v>0.5</v>
      </c>
      <c r="AP117" s="60">
        <v>1.6160000000000001</v>
      </c>
      <c r="AQ117" s="60">
        <v>5.5</v>
      </c>
      <c r="AR117" s="60">
        <v>1.5</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c r="BL117" s="60"/>
      <c r="BM117" s="60"/>
      <c r="BN117" s="60"/>
      <c r="BO117" s="60"/>
      <c r="BP117" s="60"/>
      <c r="BQ117" s="60"/>
      <c r="BR117" s="60"/>
      <c r="BS117" s="60"/>
      <c r="BT117" s="60"/>
    </row>
    <row r="118" spans="1:72" x14ac:dyDescent="0.25">
      <c r="A118" s="135" t="s">
        <v>689</v>
      </c>
      <c r="B118" s="135" t="s">
        <v>690</v>
      </c>
      <c r="C118" s="126" t="s">
        <v>482</v>
      </c>
      <c r="D118" s="127"/>
      <c r="E118" s="104" t="s">
        <v>482</v>
      </c>
      <c r="F118" s="128"/>
      <c r="G118" s="126"/>
      <c r="H118" s="104"/>
      <c r="I118" s="104"/>
      <c r="J118" s="104"/>
      <c r="K118" s="127" t="s">
        <v>482</v>
      </c>
      <c r="L118" s="104"/>
      <c r="M118" s="128"/>
      <c r="N118" s="128"/>
      <c r="O118" s="128"/>
      <c r="P118" s="128" t="s">
        <v>482</v>
      </c>
      <c r="Q118" s="128"/>
      <c r="R118" s="128"/>
      <c r="S118" s="131"/>
      <c r="T118" s="128"/>
      <c r="U118" s="61" t="s">
        <v>504</v>
      </c>
      <c r="V118" s="132"/>
      <c r="W118" s="139"/>
      <c r="X118" s="133"/>
      <c r="Y118" s="71" t="s">
        <v>482</v>
      </c>
      <c r="Z118" s="72"/>
      <c r="AA118" s="73"/>
      <c r="AB118" s="74"/>
      <c r="AC118" s="75" t="s">
        <v>530</v>
      </c>
      <c r="AD118" s="29" t="s">
        <v>463</v>
      </c>
      <c r="AE118" s="60">
        <v>0</v>
      </c>
      <c r="AF118" s="60">
        <v>0</v>
      </c>
      <c r="AG118" s="60">
        <v>0</v>
      </c>
      <c r="AH118" s="60">
        <v>0</v>
      </c>
      <c r="AI118" s="60">
        <v>206.05699999999999</v>
      </c>
      <c r="AJ118" s="60">
        <v>2.1000000000000001E-2</v>
      </c>
      <c r="AK118" s="60">
        <v>-2.1000000000000001E-2</v>
      </c>
      <c r="AL118" s="60">
        <v>-2.1000000000000001E-2</v>
      </c>
      <c r="AM118" s="60">
        <v>0</v>
      </c>
      <c r="AN118" s="60">
        <v>0</v>
      </c>
      <c r="AO118" s="60">
        <v>0</v>
      </c>
      <c r="AP118" s="60">
        <v>0</v>
      </c>
      <c r="AQ118" s="60">
        <v>0</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c r="BL118" s="60"/>
      <c r="BM118" s="60"/>
      <c r="BN118" s="60"/>
      <c r="BO118" s="60"/>
      <c r="BP118" s="60"/>
      <c r="BQ118" s="60"/>
      <c r="BR118" s="60"/>
      <c r="BS118" s="60"/>
      <c r="BT118" s="60"/>
    </row>
    <row r="119" spans="1:72" x14ac:dyDescent="0.25">
      <c r="A119" s="135" t="s">
        <v>691</v>
      </c>
      <c r="B119" s="135" t="s">
        <v>692</v>
      </c>
      <c r="C119" s="126" t="s">
        <v>482</v>
      </c>
      <c r="D119" s="127"/>
      <c r="E119" s="104" t="s">
        <v>482</v>
      </c>
      <c r="F119" s="128"/>
      <c r="G119" s="126"/>
      <c r="H119" s="104"/>
      <c r="I119" s="104"/>
      <c r="J119" s="104"/>
      <c r="K119" s="127" t="s">
        <v>482</v>
      </c>
      <c r="L119" s="104"/>
      <c r="M119" s="128"/>
      <c r="N119" s="128"/>
      <c r="O119" s="128"/>
      <c r="P119" s="128" t="s">
        <v>482</v>
      </c>
      <c r="Q119" s="128"/>
      <c r="R119" s="128"/>
      <c r="S119" s="131"/>
      <c r="T119" s="128"/>
      <c r="U119" s="61" t="s">
        <v>504</v>
      </c>
      <c r="V119" s="132"/>
      <c r="W119" s="139"/>
      <c r="X119" s="133"/>
      <c r="Y119" s="71" t="s">
        <v>482</v>
      </c>
      <c r="Z119" s="72"/>
      <c r="AA119" s="73"/>
      <c r="AB119" s="74"/>
      <c r="AC119" s="75" t="s">
        <v>530</v>
      </c>
      <c r="AD119" s="29" t="s">
        <v>463</v>
      </c>
      <c r="AE119" s="60">
        <v>0</v>
      </c>
      <c r="AF119" s="60">
        <v>0</v>
      </c>
      <c r="AG119" s="60">
        <v>0</v>
      </c>
      <c r="AH119" s="60">
        <v>0</v>
      </c>
      <c r="AI119" s="60">
        <v>0</v>
      </c>
      <c r="AJ119" s="60">
        <v>0</v>
      </c>
      <c r="AK119" s="60">
        <v>0</v>
      </c>
      <c r="AL119" s="60">
        <v>0</v>
      </c>
      <c r="AM119" s="60">
        <v>0</v>
      </c>
      <c r="AN119" s="60">
        <v>0</v>
      </c>
      <c r="AO119" s="60">
        <v>0</v>
      </c>
      <c r="AP119" s="60">
        <v>0</v>
      </c>
      <c r="AQ119" s="60">
        <v>0</v>
      </c>
      <c r="AR119" s="60">
        <v>0</v>
      </c>
      <c r="AS119" s="60">
        <v>0</v>
      </c>
      <c r="AT119" s="60">
        <v>1.86</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c r="BL119" s="60"/>
      <c r="BM119" s="60"/>
      <c r="BN119" s="60"/>
      <c r="BO119" s="60"/>
      <c r="BP119" s="60"/>
      <c r="BQ119" s="60"/>
      <c r="BR119" s="60"/>
      <c r="BS119" s="60"/>
      <c r="BT119" s="60"/>
    </row>
    <row r="120" spans="1:72" x14ac:dyDescent="0.25">
      <c r="A120" s="135" t="s">
        <v>693</v>
      </c>
      <c r="B120" s="135" t="s">
        <v>694</v>
      </c>
      <c r="C120" s="126"/>
      <c r="D120" s="127" t="s">
        <v>482</v>
      </c>
      <c r="E120" s="104" t="s">
        <v>482</v>
      </c>
      <c r="F120" s="128"/>
      <c r="G120" s="126"/>
      <c r="H120" s="104"/>
      <c r="I120" s="104"/>
      <c r="J120" s="104"/>
      <c r="K120" s="127" t="s">
        <v>482</v>
      </c>
      <c r="L120" s="104"/>
      <c r="M120" s="128"/>
      <c r="N120" s="128"/>
      <c r="O120" s="128"/>
      <c r="P120" s="128" t="s">
        <v>482</v>
      </c>
      <c r="Q120" s="128"/>
      <c r="R120" s="128"/>
      <c r="S120" s="131"/>
      <c r="T120" s="128"/>
      <c r="U120" s="61" t="s">
        <v>504</v>
      </c>
      <c r="V120" s="132"/>
      <c r="W120" s="139"/>
      <c r="X120" s="133"/>
      <c r="Y120" s="71" t="s">
        <v>482</v>
      </c>
      <c r="Z120" s="72"/>
      <c r="AA120" s="73"/>
      <c r="AB120" s="74"/>
      <c r="AC120" s="75" t="s">
        <v>530</v>
      </c>
      <c r="AD120" s="29" t="s">
        <v>463</v>
      </c>
      <c r="AE120" s="60">
        <v>0</v>
      </c>
      <c r="AF120" s="60">
        <v>0</v>
      </c>
      <c r="AG120" s="60">
        <v>0</v>
      </c>
      <c r="AH120" s="60">
        <v>0</v>
      </c>
      <c r="AI120" s="60">
        <v>0</v>
      </c>
      <c r="AJ120" s="60">
        <v>0</v>
      </c>
      <c r="AK120" s="60">
        <v>0</v>
      </c>
      <c r="AL120" s="60">
        <v>0</v>
      </c>
      <c r="AM120" s="60">
        <v>0.65500000000000003</v>
      </c>
      <c r="AN120" s="60">
        <v>2</v>
      </c>
      <c r="AO120" s="60">
        <v>0.7</v>
      </c>
      <c r="AP120" s="60">
        <v>2.94</v>
      </c>
      <c r="AQ120" s="60">
        <v>1.06</v>
      </c>
      <c r="AR120" s="60">
        <v>1</v>
      </c>
      <c r="AS120" s="60">
        <v>0.13</v>
      </c>
      <c r="AT120" s="60">
        <v>0.126</v>
      </c>
      <c r="AU120" s="60">
        <v>0.13500000000000001</v>
      </c>
      <c r="AV120" s="60">
        <v>0.187</v>
      </c>
      <c r="AW120" s="60">
        <v>0</v>
      </c>
      <c r="AX120" s="60">
        <v>0</v>
      </c>
      <c r="AY120" s="60">
        <v>0</v>
      </c>
      <c r="AZ120" s="60">
        <v>0</v>
      </c>
      <c r="BA120" s="60">
        <v>1</v>
      </c>
      <c r="BB120" s="60">
        <v>1</v>
      </c>
      <c r="BC120" s="60">
        <v>1</v>
      </c>
      <c r="BD120" s="60">
        <v>1</v>
      </c>
      <c r="BE120" s="60">
        <v>1</v>
      </c>
      <c r="BF120" s="60">
        <v>1</v>
      </c>
      <c r="BG120" s="60">
        <v>1</v>
      </c>
      <c r="BH120" s="60">
        <v>1</v>
      </c>
      <c r="BI120" s="60">
        <v>1</v>
      </c>
      <c r="BJ120" s="60">
        <v>1</v>
      </c>
      <c r="BK120" s="60"/>
      <c r="BL120" s="60"/>
      <c r="BM120" s="60"/>
      <c r="BN120" s="60"/>
      <c r="BO120" s="60"/>
      <c r="BP120" s="60"/>
      <c r="BQ120" s="60"/>
      <c r="BR120" s="60"/>
      <c r="BS120" s="60"/>
      <c r="BT120" s="60"/>
    </row>
    <row r="121" spans="1:72" x14ac:dyDescent="0.25">
      <c r="A121" s="135" t="s">
        <v>695</v>
      </c>
      <c r="B121" s="135" t="s">
        <v>696</v>
      </c>
      <c r="C121" s="126" t="s">
        <v>482</v>
      </c>
      <c r="D121" s="127"/>
      <c r="E121" s="104" t="s">
        <v>482</v>
      </c>
      <c r="F121" s="128"/>
      <c r="G121" s="126"/>
      <c r="H121" s="104"/>
      <c r="I121" s="104"/>
      <c r="J121" s="104"/>
      <c r="K121" s="127" t="s">
        <v>482</v>
      </c>
      <c r="L121" s="104"/>
      <c r="M121" s="128"/>
      <c r="N121" s="128"/>
      <c r="O121" s="128"/>
      <c r="P121" s="128" t="s">
        <v>482</v>
      </c>
      <c r="Q121" s="128"/>
      <c r="R121" s="128"/>
      <c r="S121" s="131"/>
      <c r="T121" s="128"/>
      <c r="U121" s="61" t="s">
        <v>504</v>
      </c>
      <c r="V121" s="132"/>
      <c r="W121" s="139"/>
      <c r="X121" s="133"/>
      <c r="Y121" s="71" t="s">
        <v>482</v>
      </c>
      <c r="Z121" s="72"/>
      <c r="AA121" s="73"/>
      <c r="AB121" s="74"/>
      <c r="AC121" s="75" t="s">
        <v>530</v>
      </c>
      <c r="AD121" s="29" t="s">
        <v>463</v>
      </c>
      <c r="AE121" s="60">
        <v>6.29</v>
      </c>
      <c r="AF121" s="60">
        <v>1.9E-2</v>
      </c>
      <c r="AG121" s="60">
        <v>0</v>
      </c>
      <c r="AH121" s="60">
        <v>0</v>
      </c>
      <c r="AI121" s="60">
        <v>0</v>
      </c>
      <c r="AJ121" s="60">
        <v>0</v>
      </c>
      <c r="AK121" s="60">
        <v>0</v>
      </c>
      <c r="AL121" s="60">
        <v>0</v>
      </c>
      <c r="AM121" s="60">
        <v>0</v>
      </c>
      <c r="AN121" s="60">
        <v>0</v>
      </c>
      <c r="AO121" s="60">
        <v>0</v>
      </c>
      <c r="AP121" s="60">
        <v>0</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c r="BL121" s="60"/>
      <c r="BM121" s="60"/>
      <c r="BN121" s="60"/>
      <c r="BO121" s="60"/>
      <c r="BP121" s="60"/>
      <c r="BQ121" s="60"/>
      <c r="BR121" s="60"/>
      <c r="BS121" s="60"/>
      <c r="BT121" s="60"/>
    </row>
    <row r="122" spans="1:72" x14ac:dyDescent="0.25">
      <c r="A122" s="135" t="s">
        <v>697</v>
      </c>
      <c r="B122" s="135" t="s">
        <v>698</v>
      </c>
      <c r="C122" s="126"/>
      <c r="D122" s="127" t="s">
        <v>482</v>
      </c>
      <c r="E122" s="104" t="s">
        <v>482</v>
      </c>
      <c r="F122" s="128"/>
      <c r="G122" s="126"/>
      <c r="H122" s="104"/>
      <c r="I122" s="104"/>
      <c r="J122" s="104"/>
      <c r="K122" s="127" t="s">
        <v>482</v>
      </c>
      <c r="L122" s="104"/>
      <c r="M122" s="128"/>
      <c r="N122" s="128"/>
      <c r="O122" s="128"/>
      <c r="P122" s="128" t="s">
        <v>482</v>
      </c>
      <c r="Q122" s="128"/>
      <c r="R122" s="128"/>
      <c r="S122" s="131"/>
      <c r="T122" s="128"/>
      <c r="U122" s="61" t="s">
        <v>504</v>
      </c>
      <c r="V122" s="132"/>
      <c r="W122" s="139"/>
      <c r="X122" s="133"/>
      <c r="Y122" s="71" t="s">
        <v>482</v>
      </c>
      <c r="Z122" s="72"/>
      <c r="AA122" s="73"/>
      <c r="AB122" s="74"/>
      <c r="AC122" s="75" t="s">
        <v>530</v>
      </c>
      <c r="AD122" s="29" t="s">
        <v>463</v>
      </c>
      <c r="AE122" s="60">
        <v>0</v>
      </c>
      <c r="AF122" s="60">
        <v>1.4850000000000001</v>
      </c>
      <c r="AG122" s="60">
        <v>10.57</v>
      </c>
      <c r="AH122" s="60">
        <v>13.061</v>
      </c>
      <c r="AI122" s="60">
        <v>7.9610000000000003</v>
      </c>
      <c r="AJ122" s="60">
        <v>9.7530000000000001</v>
      </c>
      <c r="AK122" s="60">
        <v>3.0649999999999999</v>
      </c>
      <c r="AL122" s="60">
        <v>1.6220000000000001</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c r="BL122" s="60"/>
      <c r="BM122" s="60"/>
      <c r="BN122" s="60"/>
      <c r="BO122" s="60"/>
      <c r="BP122" s="60"/>
      <c r="BQ122" s="60"/>
      <c r="BR122" s="60"/>
      <c r="BS122" s="60"/>
      <c r="BT122" s="60"/>
    </row>
    <row r="123" spans="1:72" x14ac:dyDescent="0.25">
      <c r="A123" s="135" t="s">
        <v>699</v>
      </c>
      <c r="B123" s="135" t="s">
        <v>700</v>
      </c>
      <c r="C123" s="126"/>
      <c r="D123" s="127" t="s">
        <v>482</v>
      </c>
      <c r="E123" s="104" t="s">
        <v>482</v>
      </c>
      <c r="F123" s="128"/>
      <c r="G123" s="126"/>
      <c r="H123" s="104"/>
      <c r="I123" s="104"/>
      <c r="J123" s="104"/>
      <c r="K123" s="127" t="s">
        <v>482</v>
      </c>
      <c r="L123" s="104"/>
      <c r="M123" s="128"/>
      <c r="N123" s="128"/>
      <c r="O123" s="128"/>
      <c r="P123" s="128" t="s">
        <v>482</v>
      </c>
      <c r="Q123" s="128"/>
      <c r="R123" s="128"/>
      <c r="S123" s="131"/>
      <c r="T123" s="128"/>
      <c r="U123" s="61" t="s">
        <v>506</v>
      </c>
      <c r="V123" s="132"/>
      <c r="W123" s="139"/>
      <c r="X123" s="133"/>
      <c r="Y123" s="71"/>
      <c r="Z123" s="72" t="s">
        <v>482</v>
      </c>
      <c r="AA123" s="73"/>
      <c r="AB123" s="74"/>
      <c r="AC123" s="75" t="s">
        <v>530</v>
      </c>
      <c r="AD123" s="29" t="s">
        <v>463</v>
      </c>
      <c r="AE123" s="60">
        <v>0</v>
      </c>
      <c r="AF123" s="60">
        <v>0</v>
      </c>
      <c r="AG123" s="60">
        <v>0</v>
      </c>
      <c r="AH123" s="60">
        <v>0</v>
      </c>
      <c r="AI123" s="60">
        <v>0</v>
      </c>
      <c r="AJ123" s="60">
        <v>0</v>
      </c>
      <c r="AK123" s="60">
        <v>0</v>
      </c>
      <c r="AL123" s="60">
        <v>0</v>
      </c>
      <c r="AM123" s="60">
        <v>0</v>
      </c>
      <c r="AN123" s="60">
        <v>0</v>
      </c>
      <c r="AO123" s="60">
        <v>0</v>
      </c>
      <c r="AP123" s="60">
        <v>0</v>
      </c>
      <c r="AQ123" s="60">
        <v>0</v>
      </c>
      <c r="AR123" s="60">
        <v>0</v>
      </c>
      <c r="AS123" s="60">
        <v>0</v>
      </c>
      <c r="AT123" s="60">
        <v>0</v>
      </c>
      <c r="AU123" s="60">
        <v>0</v>
      </c>
      <c r="AV123" s="60">
        <v>0</v>
      </c>
      <c r="AW123" s="60">
        <v>9.1349E-2</v>
      </c>
      <c r="AX123" s="60">
        <v>0</v>
      </c>
      <c r="AY123" s="60">
        <v>0</v>
      </c>
      <c r="AZ123" s="60">
        <v>0</v>
      </c>
      <c r="BA123" s="60">
        <v>0</v>
      </c>
      <c r="BB123" s="60">
        <v>0</v>
      </c>
      <c r="BC123" s="60">
        <v>0</v>
      </c>
      <c r="BD123" s="60">
        <v>0</v>
      </c>
      <c r="BE123" s="60">
        <v>0</v>
      </c>
      <c r="BF123" s="60">
        <v>0</v>
      </c>
      <c r="BG123" s="60">
        <v>0</v>
      </c>
      <c r="BH123" s="60">
        <v>0</v>
      </c>
      <c r="BI123" s="60">
        <v>0</v>
      </c>
      <c r="BJ123" s="60">
        <v>0</v>
      </c>
      <c r="BK123" s="60"/>
      <c r="BL123" s="60"/>
      <c r="BM123" s="60"/>
      <c r="BN123" s="60"/>
      <c r="BO123" s="60"/>
      <c r="BP123" s="60"/>
      <c r="BQ123" s="60"/>
      <c r="BR123" s="60"/>
      <c r="BS123" s="60"/>
      <c r="BT123" s="60"/>
    </row>
    <row r="124" spans="1:72" x14ac:dyDescent="0.25">
      <c r="A124" s="135" t="s">
        <v>701</v>
      </c>
      <c r="B124" s="135" t="s">
        <v>702</v>
      </c>
      <c r="C124" s="126"/>
      <c r="D124" s="127" t="s">
        <v>482</v>
      </c>
      <c r="E124" s="104" t="s">
        <v>482</v>
      </c>
      <c r="F124" s="128"/>
      <c r="G124" s="126"/>
      <c r="H124" s="104"/>
      <c r="I124" s="104"/>
      <c r="J124" s="104"/>
      <c r="K124" s="127" t="s">
        <v>482</v>
      </c>
      <c r="L124" s="104"/>
      <c r="M124" s="128"/>
      <c r="N124" s="128"/>
      <c r="O124" s="128"/>
      <c r="P124" s="128" t="s">
        <v>482</v>
      </c>
      <c r="Q124" s="128"/>
      <c r="R124" s="128"/>
      <c r="S124" s="131"/>
      <c r="T124" s="128"/>
      <c r="U124" s="61" t="s">
        <v>508</v>
      </c>
      <c r="V124" s="132"/>
      <c r="W124" s="139"/>
      <c r="X124" s="133"/>
      <c r="Y124" s="71"/>
      <c r="Z124" s="72" t="s">
        <v>482</v>
      </c>
      <c r="AA124" s="73"/>
      <c r="AB124" s="74"/>
      <c r="AC124" s="75" t="s">
        <v>530</v>
      </c>
      <c r="AD124" s="29" t="s">
        <v>463</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42.301544</v>
      </c>
      <c r="AX124" s="60">
        <v>4.3740309999999996</v>
      </c>
      <c r="AY124" s="60">
        <v>3</v>
      </c>
      <c r="AZ124" s="60">
        <v>2.8</v>
      </c>
      <c r="BA124" s="60">
        <v>2.92</v>
      </c>
      <c r="BB124" s="60">
        <v>1.66</v>
      </c>
      <c r="BC124" s="60">
        <v>0.85</v>
      </c>
      <c r="BD124" s="60">
        <v>0</v>
      </c>
      <c r="BE124" s="60">
        <v>0</v>
      </c>
      <c r="BF124" s="60">
        <v>0</v>
      </c>
      <c r="BG124" s="60">
        <v>0</v>
      </c>
      <c r="BH124" s="60">
        <v>0</v>
      </c>
      <c r="BI124" s="60">
        <v>14.078887</v>
      </c>
      <c r="BJ124" s="60">
        <v>0</v>
      </c>
      <c r="BK124" s="60"/>
      <c r="BL124" s="60"/>
      <c r="BM124" s="60"/>
      <c r="BN124" s="60"/>
      <c r="BO124" s="60"/>
      <c r="BP124" s="60"/>
      <c r="BQ124" s="60"/>
      <c r="BR124" s="60"/>
      <c r="BS124" s="60"/>
      <c r="BT124" s="60"/>
    </row>
    <row r="125" spans="1:72" x14ac:dyDescent="0.25">
      <c r="A125" s="135" t="s">
        <v>703</v>
      </c>
      <c r="B125" s="135" t="s">
        <v>704</v>
      </c>
      <c r="C125" s="126"/>
      <c r="D125" s="127" t="s">
        <v>482</v>
      </c>
      <c r="E125" s="104" t="s">
        <v>482</v>
      </c>
      <c r="F125" s="128"/>
      <c r="G125" s="126"/>
      <c r="H125" s="104"/>
      <c r="I125" s="104"/>
      <c r="J125" s="104"/>
      <c r="K125" s="127" t="s">
        <v>482</v>
      </c>
      <c r="L125" s="104"/>
      <c r="M125" s="128"/>
      <c r="N125" s="128"/>
      <c r="O125" s="128"/>
      <c r="P125" s="128" t="s">
        <v>482</v>
      </c>
      <c r="Q125" s="128"/>
      <c r="R125" s="128"/>
      <c r="S125" s="131"/>
      <c r="T125" s="128"/>
      <c r="U125" s="61" t="s">
        <v>510</v>
      </c>
      <c r="V125" s="132"/>
      <c r="W125" s="139"/>
      <c r="X125" s="133"/>
      <c r="Y125" s="71"/>
      <c r="Z125" s="72" t="s">
        <v>482</v>
      </c>
      <c r="AA125" s="73"/>
      <c r="AB125" s="74"/>
      <c r="AC125" s="75" t="s">
        <v>530</v>
      </c>
      <c r="AD125" s="29" t="s">
        <v>463</v>
      </c>
      <c r="AE125" s="60">
        <v>0</v>
      </c>
      <c r="AF125" s="60">
        <v>0</v>
      </c>
      <c r="AG125" s="60">
        <v>0</v>
      </c>
      <c r="AH125" s="60">
        <v>0</v>
      </c>
      <c r="AI125" s="60">
        <v>0</v>
      </c>
      <c r="AJ125" s="60">
        <v>0</v>
      </c>
      <c r="AK125" s="60">
        <v>0</v>
      </c>
      <c r="AL125" s="60">
        <v>0</v>
      </c>
      <c r="AM125" s="60">
        <v>0</v>
      </c>
      <c r="AN125" s="60">
        <v>0</v>
      </c>
      <c r="AO125" s="60">
        <v>0</v>
      </c>
      <c r="AP125" s="60">
        <v>0</v>
      </c>
      <c r="AQ125" s="60">
        <v>0</v>
      </c>
      <c r="AR125" s="60">
        <v>0</v>
      </c>
      <c r="AS125" s="60">
        <v>0</v>
      </c>
      <c r="AT125" s="60">
        <v>0</v>
      </c>
      <c r="AU125" s="60">
        <v>0</v>
      </c>
      <c r="AV125" s="60">
        <v>0</v>
      </c>
      <c r="AW125" s="60">
        <v>16.240402</v>
      </c>
      <c r="AX125" s="60">
        <v>1.33</v>
      </c>
      <c r="AY125" s="60">
        <v>0.8</v>
      </c>
      <c r="AZ125" s="60">
        <v>0.7</v>
      </c>
      <c r="BA125" s="60">
        <v>0.92</v>
      </c>
      <c r="BB125" s="60">
        <v>0.5</v>
      </c>
      <c r="BC125" s="60">
        <v>0.25</v>
      </c>
      <c r="BD125" s="60">
        <v>0</v>
      </c>
      <c r="BE125" s="60">
        <v>0</v>
      </c>
      <c r="BF125" s="60">
        <v>0</v>
      </c>
      <c r="BG125" s="60">
        <v>0</v>
      </c>
      <c r="BH125" s="60">
        <v>0</v>
      </c>
      <c r="BI125" s="60">
        <v>0</v>
      </c>
      <c r="BJ125" s="60">
        <v>0</v>
      </c>
      <c r="BK125" s="60"/>
      <c r="BL125" s="60"/>
      <c r="BM125" s="60"/>
      <c r="BN125" s="60"/>
      <c r="BO125" s="60"/>
      <c r="BP125" s="60"/>
      <c r="BQ125" s="60"/>
      <c r="BR125" s="60"/>
      <c r="BS125" s="60"/>
      <c r="BT125" s="60"/>
    </row>
    <row r="126" spans="1:72" x14ac:dyDescent="0.25">
      <c r="A126" s="135" t="s">
        <v>705</v>
      </c>
      <c r="B126" s="135" t="s">
        <v>706</v>
      </c>
      <c r="C126" s="126"/>
      <c r="D126" s="127" t="s">
        <v>482</v>
      </c>
      <c r="E126" s="104" t="s">
        <v>482</v>
      </c>
      <c r="F126" s="128"/>
      <c r="G126" s="126"/>
      <c r="H126" s="104"/>
      <c r="I126" s="104"/>
      <c r="J126" s="104"/>
      <c r="K126" s="127" t="s">
        <v>482</v>
      </c>
      <c r="L126" s="104"/>
      <c r="M126" s="128"/>
      <c r="N126" s="128"/>
      <c r="O126" s="128"/>
      <c r="P126" s="128" t="s">
        <v>482</v>
      </c>
      <c r="Q126" s="128"/>
      <c r="R126" s="128"/>
      <c r="S126" s="131"/>
      <c r="T126" s="128"/>
      <c r="U126" s="61" t="s">
        <v>514</v>
      </c>
      <c r="V126" s="132"/>
      <c r="W126" s="139"/>
      <c r="X126" s="133"/>
      <c r="Y126" s="71"/>
      <c r="Z126" s="72" t="s">
        <v>482</v>
      </c>
      <c r="AA126" s="73"/>
      <c r="AB126" s="74"/>
      <c r="AC126" s="75" t="s">
        <v>530</v>
      </c>
      <c r="AD126" s="29" t="s">
        <v>463</v>
      </c>
      <c r="AE126" s="60">
        <v>0</v>
      </c>
      <c r="AF126" s="60">
        <v>0</v>
      </c>
      <c r="AG126" s="60">
        <v>0</v>
      </c>
      <c r="AH126" s="60">
        <v>0</v>
      </c>
      <c r="AI126" s="60">
        <v>0</v>
      </c>
      <c r="AJ126" s="60">
        <v>0</v>
      </c>
      <c r="AK126" s="60">
        <v>0</v>
      </c>
      <c r="AL126" s="60">
        <v>0</v>
      </c>
      <c r="AM126" s="60">
        <v>0</v>
      </c>
      <c r="AN126" s="60">
        <v>0</v>
      </c>
      <c r="AO126" s="60">
        <v>0</v>
      </c>
      <c r="AP126" s="60">
        <v>0</v>
      </c>
      <c r="AQ126" s="60">
        <v>0</v>
      </c>
      <c r="AR126" s="60">
        <v>0</v>
      </c>
      <c r="AS126" s="60">
        <v>0</v>
      </c>
      <c r="AT126" s="60">
        <v>0</v>
      </c>
      <c r="AU126" s="60">
        <v>0</v>
      </c>
      <c r="AV126" s="60">
        <v>0</v>
      </c>
      <c r="AW126" s="60">
        <v>2.1057450000000002</v>
      </c>
      <c r="AX126" s="60">
        <v>1.95</v>
      </c>
      <c r="AY126" s="60">
        <v>1.5</v>
      </c>
      <c r="AZ126" s="60">
        <v>2</v>
      </c>
      <c r="BA126" s="60">
        <v>0.84</v>
      </c>
      <c r="BB126" s="60">
        <v>0.76</v>
      </c>
      <c r="BC126" s="60">
        <v>0.36</v>
      </c>
      <c r="BD126" s="60">
        <v>0</v>
      </c>
      <c r="BE126" s="60">
        <v>0</v>
      </c>
      <c r="BF126" s="60">
        <v>0</v>
      </c>
      <c r="BG126" s="60">
        <v>0</v>
      </c>
      <c r="BH126" s="60">
        <v>0</v>
      </c>
      <c r="BI126" s="60">
        <v>0</v>
      </c>
      <c r="BJ126" s="60">
        <v>0</v>
      </c>
      <c r="BK126" s="60"/>
      <c r="BL126" s="60"/>
      <c r="BM126" s="60"/>
      <c r="BN126" s="60"/>
      <c r="BO126" s="60"/>
      <c r="BP126" s="60"/>
      <c r="BQ126" s="60"/>
      <c r="BR126" s="60"/>
      <c r="BS126" s="60"/>
      <c r="BT126" s="60"/>
    </row>
    <row r="127" spans="1:72" x14ac:dyDescent="0.25">
      <c r="A127" s="135" t="s">
        <v>707</v>
      </c>
      <c r="B127" s="135" t="s">
        <v>708</v>
      </c>
      <c r="C127" s="126" t="s">
        <v>482</v>
      </c>
      <c r="D127" s="127"/>
      <c r="E127" s="104"/>
      <c r="F127" s="128" t="s">
        <v>482</v>
      </c>
      <c r="G127" s="126"/>
      <c r="H127" s="104"/>
      <c r="I127" s="104"/>
      <c r="J127" s="104"/>
      <c r="K127" s="127" t="s">
        <v>482</v>
      </c>
      <c r="L127" s="104"/>
      <c r="M127" s="128"/>
      <c r="N127" s="128"/>
      <c r="O127" s="128"/>
      <c r="P127" s="128" t="s">
        <v>482</v>
      </c>
      <c r="Q127" s="128"/>
      <c r="R127" s="128"/>
      <c r="S127" s="131"/>
      <c r="T127" s="128"/>
      <c r="U127" s="61" t="s">
        <v>514</v>
      </c>
      <c r="V127" s="132"/>
      <c r="W127" s="139"/>
      <c r="X127" s="133"/>
      <c r="Y127" s="71"/>
      <c r="Z127" s="72" t="s">
        <v>482</v>
      </c>
      <c r="AA127" s="73"/>
      <c r="AB127" s="74"/>
      <c r="AC127" s="75" t="s">
        <v>530</v>
      </c>
      <c r="AD127" s="29" t="s">
        <v>463</v>
      </c>
      <c r="AE127" s="60">
        <v>0</v>
      </c>
      <c r="AF127" s="60">
        <v>0</v>
      </c>
      <c r="AG127" s="60">
        <v>0</v>
      </c>
      <c r="AH127" s="60">
        <v>0.14852199999999999</v>
      </c>
      <c r="AI127" s="60">
        <v>0.13991400000000001</v>
      </c>
      <c r="AJ127" s="60">
        <v>3.5679000000000002E-2</v>
      </c>
      <c r="AK127" s="60">
        <v>0</v>
      </c>
      <c r="AL127" s="60">
        <v>0</v>
      </c>
      <c r="AM127" s="60">
        <v>0</v>
      </c>
      <c r="AN127" s="60">
        <v>0</v>
      </c>
      <c r="AO127" s="60">
        <v>0</v>
      </c>
      <c r="AP127" s="60">
        <v>0</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c r="BL127" s="60"/>
      <c r="BM127" s="60"/>
      <c r="BN127" s="60"/>
      <c r="BO127" s="60"/>
      <c r="BP127" s="60"/>
      <c r="BQ127" s="60"/>
      <c r="BR127" s="60"/>
      <c r="BS127" s="60"/>
      <c r="BT127" s="60"/>
    </row>
    <row r="128" spans="1:72" x14ac:dyDescent="0.25">
      <c r="A128" s="135" t="s">
        <v>709</v>
      </c>
      <c r="B128" s="135" t="s">
        <v>710</v>
      </c>
      <c r="C128" s="126"/>
      <c r="D128" s="127" t="s">
        <v>482</v>
      </c>
      <c r="E128" s="104"/>
      <c r="F128" s="128" t="s">
        <v>482</v>
      </c>
      <c r="G128" s="126"/>
      <c r="H128" s="104"/>
      <c r="I128" s="104"/>
      <c r="J128" s="104"/>
      <c r="K128" s="127" t="s">
        <v>482</v>
      </c>
      <c r="L128" s="104"/>
      <c r="M128" s="128"/>
      <c r="N128" s="128"/>
      <c r="O128" s="128"/>
      <c r="P128" s="128" t="s">
        <v>482</v>
      </c>
      <c r="Q128" s="128"/>
      <c r="R128" s="128"/>
      <c r="S128" s="131"/>
      <c r="T128" s="128"/>
      <c r="U128" s="61" t="s">
        <v>512</v>
      </c>
      <c r="V128" s="132"/>
      <c r="W128" s="139"/>
      <c r="X128" s="133"/>
      <c r="Y128" s="71"/>
      <c r="Z128" s="72" t="s">
        <v>482</v>
      </c>
      <c r="AA128" s="73"/>
      <c r="AB128" s="74"/>
      <c r="AC128" s="75" t="s">
        <v>530</v>
      </c>
      <c r="AD128" s="29" t="s">
        <v>463</v>
      </c>
      <c r="AE128" s="60">
        <v>4.7666409999999999</v>
      </c>
      <c r="AF128" s="60">
        <v>2.608673</v>
      </c>
      <c r="AG128" s="60">
        <v>1.390657</v>
      </c>
      <c r="AH128" s="60">
        <v>1.4079870000000001</v>
      </c>
      <c r="AI128" s="60">
        <v>1.34877</v>
      </c>
      <c r="AJ128" s="60">
        <v>1.341529</v>
      </c>
      <c r="AK128" s="60">
        <v>1.2301629999999999</v>
      </c>
      <c r="AL128" s="60">
        <v>1.0844819999999999</v>
      </c>
      <c r="AM128" s="60">
        <v>1.1924079999999999</v>
      </c>
      <c r="AN128" s="60">
        <v>0.94759300000000002</v>
      </c>
      <c r="AO128" s="60">
        <v>0.80744199999999999</v>
      </c>
      <c r="AP128" s="60">
        <v>0.71655100000000005</v>
      </c>
      <c r="AQ128" s="60">
        <v>0.130356</v>
      </c>
      <c r="AR128" s="60">
        <v>0.14121700000000001</v>
      </c>
      <c r="AS128" s="60">
        <v>0.11662400000000001</v>
      </c>
      <c r="AT128" s="60">
        <v>9.6496999999999999E-2</v>
      </c>
      <c r="AU128" s="60">
        <v>0.124168</v>
      </c>
      <c r="AV128" s="60">
        <v>7.9513E-2</v>
      </c>
      <c r="AW128" s="60">
        <v>7.5214000000000003E-2</v>
      </c>
      <c r="AX128" s="60">
        <v>6.2895000000000006E-2</v>
      </c>
      <c r="AY128" s="60">
        <v>9.5853999999999995E-2</v>
      </c>
      <c r="AZ128" s="60">
        <v>6.2812000000000007E-2</v>
      </c>
      <c r="BA128" s="60">
        <v>3.277E-3</v>
      </c>
      <c r="BB128" s="60">
        <v>3.382E-3</v>
      </c>
      <c r="BC128" s="60">
        <v>0</v>
      </c>
      <c r="BD128" s="60">
        <v>0</v>
      </c>
      <c r="BE128" s="60">
        <v>0</v>
      </c>
      <c r="BF128" s="60">
        <v>0</v>
      </c>
      <c r="BG128" s="60">
        <v>0</v>
      </c>
      <c r="BH128" s="60">
        <v>0</v>
      </c>
      <c r="BI128" s="60">
        <v>0</v>
      </c>
      <c r="BJ128" s="60">
        <v>0</v>
      </c>
      <c r="BK128" s="60"/>
      <c r="BL128" s="60"/>
      <c r="BM128" s="60"/>
      <c r="BN128" s="60"/>
      <c r="BO128" s="60"/>
      <c r="BP128" s="60"/>
      <c r="BQ128" s="60"/>
      <c r="BR128" s="60"/>
      <c r="BS128" s="60"/>
      <c r="BT128" s="60"/>
    </row>
    <row r="129" spans="1:72" x14ac:dyDescent="0.25">
      <c r="A129" s="135" t="s">
        <v>711</v>
      </c>
      <c r="B129" s="135" t="s">
        <v>712</v>
      </c>
      <c r="C129" s="126"/>
      <c r="D129" s="127" t="s">
        <v>482</v>
      </c>
      <c r="E129" s="104"/>
      <c r="F129" s="128" t="s">
        <v>482</v>
      </c>
      <c r="G129" s="126"/>
      <c r="H129" s="104"/>
      <c r="I129" s="104"/>
      <c r="J129" s="104"/>
      <c r="K129" s="127" t="s">
        <v>482</v>
      </c>
      <c r="L129" s="104"/>
      <c r="M129" s="128"/>
      <c r="N129" s="128"/>
      <c r="O129" s="128"/>
      <c r="P129" s="128" t="s">
        <v>482</v>
      </c>
      <c r="Q129" s="128"/>
      <c r="R129" s="128"/>
      <c r="S129" s="131"/>
      <c r="T129" s="128"/>
      <c r="U129" s="61" t="s">
        <v>524</v>
      </c>
      <c r="V129" s="132"/>
      <c r="W129" s="139"/>
      <c r="X129" s="133"/>
      <c r="Y129" s="71"/>
      <c r="Z129" s="72" t="s">
        <v>482</v>
      </c>
      <c r="AA129" s="73"/>
      <c r="AB129" s="74"/>
      <c r="AC129" s="75" t="s">
        <v>530</v>
      </c>
      <c r="AD129" s="29" t="s">
        <v>463</v>
      </c>
      <c r="AE129" s="60">
        <v>0</v>
      </c>
      <c r="AF129" s="60">
        <v>0</v>
      </c>
      <c r="AG129" s="60">
        <v>0</v>
      </c>
      <c r="AH129" s="60">
        <v>4.3071320000000002</v>
      </c>
      <c r="AI129" s="60">
        <v>20.112625000000001</v>
      </c>
      <c r="AJ129" s="60">
        <v>50.164608999999999</v>
      </c>
      <c r="AK129" s="60">
        <v>40.688948000000003</v>
      </c>
      <c r="AL129" s="60">
        <v>19.997539</v>
      </c>
      <c r="AM129" s="60">
        <v>3.9682409999999999</v>
      </c>
      <c r="AN129" s="60">
        <v>3.0178E-2</v>
      </c>
      <c r="AO129" s="60">
        <v>0</v>
      </c>
      <c r="AP129" s="60">
        <v>0</v>
      </c>
      <c r="AQ129" s="60">
        <v>0</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c r="BL129" s="60"/>
      <c r="BM129" s="60"/>
      <c r="BN129" s="60"/>
      <c r="BO129" s="60"/>
      <c r="BP129" s="60"/>
      <c r="BQ129" s="60"/>
      <c r="BR129" s="60"/>
      <c r="BS129" s="60"/>
      <c r="BT129" s="60"/>
    </row>
    <row r="130" spans="1:72" ht="13.8" x14ac:dyDescent="0.3">
      <c r="A130" s="46" t="s">
        <v>713</v>
      </c>
      <c r="B130" s="12" t="s">
        <v>714</v>
      </c>
      <c r="C130" s="126"/>
      <c r="D130" s="127"/>
      <c r="E130" s="104"/>
      <c r="F130" s="128"/>
      <c r="G130" s="126"/>
      <c r="H130" s="104"/>
      <c r="I130" s="104"/>
      <c r="J130" s="104"/>
      <c r="K130" s="127"/>
      <c r="L130" s="104"/>
      <c r="M130" s="128"/>
      <c r="N130" s="128"/>
      <c r="O130" s="128"/>
      <c r="P130" s="128"/>
      <c r="Q130" s="128"/>
      <c r="R130" s="128"/>
      <c r="S130" s="131"/>
      <c r="T130" s="128"/>
      <c r="U130" s="61"/>
      <c r="V130" s="132"/>
      <c r="W130" s="142"/>
      <c r="X130" s="133"/>
      <c r="Y130" s="71"/>
      <c r="Z130" s="72"/>
      <c r="AA130" s="73"/>
      <c r="AB130" s="74"/>
      <c r="AC130" s="43" t="s">
        <v>715</v>
      </c>
      <c r="AD130" s="25" t="s">
        <v>463</v>
      </c>
      <c r="AE130" s="70">
        <v>4135.1516519999996</v>
      </c>
      <c r="AF130" s="70">
        <v>4924.0910059999997</v>
      </c>
      <c r="AG130" s="70">
        <v>4750.9193850000001</v>
      </c>
      <c r="AH130" s="70">
        <v>4365.2776670000003</v>
      </c>
      <c r="AI130" s="70">
        <v>5891.7305390000001</v>
      </c>
      <c r="AJ130" s="70">
        <v>6178.2501679999996</v>
      </c>
      <c r="AK130" s="70">
        <v>6700.3856169999999</v>
      </c>
      <c r="AL130" s="70">
        <v>6114.9434190541997</v>
      </c>
      <c r="AM130" s="70">
        <v>5871.6278722463103</v>
      </c>
      <c r="AN130" s="70">
        <v>5444.4581081761899</v>
      </c>
      <c r="AO130" s="70">
        <v>6555.0450001999998</v>
      </c>
      <c r="AP130" s="70">
        <v>7835.7704000000003</v>
      </c>
      <c r="AQ130" s="70">
        <v>6092.4317600000004</v>
      </c>
      <c r="AR130" s="70">
        <v>6733.6322388122098</v>
      </c>
      <c r="AS130" s="70">
        <v>7161.7114259310201</v>
      </c>
      <c r="AT130" s="70">
        <v>7833.7700694306204</v>
      </c>
      <c r="AU130" s="70">
        <v>8085.4225876869205</v>
      </c>
      <c r="AV130" s="70">
        <v>8763.2331734093095</v>
      </c>
      <c r="AW130" s="70">
        <v>10159.9258127348</v>
      </c>
      <c r="AX130" s="70">
        <v>10491.7078051634</v>
      </c>
      <c r="AY130" s="70">
        <v>11192.3493020059</v>
      </c>
      <c r="AZ130" s="70">
        <v>11375.578276464999</v>
      </c>
      <c r="BA130" s="70">
        <v>11408.0518416911</v>
      </c>
      <c r="BB130" s="70">
        <v>11390.3283081726</v>
      </c>
      <c r="BC130" s="70">
        <v>11948.6984206951</v>
      </c>
      <c r="BD130" s="70">
        <v>12207.9494783173</v>
      </c>
      <c r="BE130" s="70">
        <v>12916.861608057799</v>
      </c>
      <c r="BF130" s="70">
        <v>11859.6364087278</v>
      </c>
      <c r="BG130" s="70">
        <v>11070.170680818501</v>
      </c>
      <c r="BH130" s="70">
        <v>12438.3468482643</v>
      </c>
      <c r="BI130" s="70">
        <v>10697.6431859842</v>
      </c>
      <c r="BJ130" s="70">
        <v>10973.954900234199</v>
      </c>
      <c r="BK130" s="70"/>
      <c r="BL130" s="70"/>
      <c r="BM130" s="70"/>
      <c r="BN130" s="70"/>
      <c r="BO130" s="70"/>
      <c r="BP130" s="70"/>
      <c r="BQ130" s="70"/>
      <c r="BR130" s="70"/>
      <c r="BS130" s="70"/>
      <c r="BT130" s="70"/>
    </row>
    <row r="131" spans="1:72" x14ac:dyDescent="0.25">
      <c r="A131" s="141" t="s">
        <v>716</v>
      </c>
      <c r="B131" s="15" t="s">
        <v>717</v>
      </c>
      <c r="C131" s="126"/>
      <c r="D131" s="127"/>
      <c r="E131" s="104"/>
      <c r="F131" s="128"/>
      <c r="G131" s="126"/>
      <c r="H131" s="104"/>
      <c r="I131" s="104"/>
      <c r="J131" s="104"/>
      <c r="K131" s="127"/>
      <c r="L131" s="104"/>
      <c r="M131" s="128"/>
      <c r="N131" s="128"/>
      <c r="O131" s="128"/>
      <c r="P131" s="128"/>
      <c r="Q131" s="128"/>
      <c r="R131" s="128"/>
      <c r="S131" s="131"/>
      <c r="T131" s="128"/>
      <c r="U131" s="61"/>
      <c r="V131" s="132"/>
      <c r="W131" s="142"/>
      <c r="X131" s="133"/>
      <c r="Y131" s="71"/>
      <c r="Z131" s="72"/>
      <c r="AA131" s="73"/>
      <c r="AB131" s="74"/>
      <c r="AC131" s="75" t="s">
        <v>718</v>
      </c>
      <c r="AD131" s="29" t="s">
        <v>463</v>
      </c>
      <c r="AE131" s="60">
        <v>916.81147599999997</v>
      </c>
      <c r="AF131" s="60">
        <v>870.58967700000005</v>
      </c>
      <c r="AG131" s="60">
        <v>827.30923600000006</v>
      </c>
      <c r="AH131" s="60">
        <v>2141.8609329999999</v>
      </c>
      <c r="AI131" s="60">
        <v>2828.33538</v>
      </c>
      <c r="AJ131" s="60">
        <v>3202.107473</v>
      </c>
      <c r="AK131" s="60">
        <v>2868.4735770000002</v>
      </c>
      <c r="AL131" s="60">
        <v>2067.9540740000002</v>
      </c>
      <c r="AM131" s="60">
        <v>2005.5999499500001</v>
      </c>
      <c r="AN131" s="60">
        <v>2148.6497544700001</v>
      </c>
      <c r="AO131" s="60">
        <v>2308.1526342000002</v>
      </c>
      <c r="AP131" s="60">
        <v>2420.6731169999998</v>
      </c>
      <c r="AQ131" s="60">
        <v>2492.6840649999999</v>
      </c>
      <c r="AR131" s="60">
        <v>3244.5375899999999</v>
      </c>
      <c r="AS131" s="60">
        <v>3404.1560500000001</v>
      </c>
      <c r="AT131" s="60">
        <v>3230.9750009999998</v>
      </c>
      <c r="AU131" s="60">
        <v>3300.625501</v>
      </c>
      <c r="AV131" s="60">
        <v>3411.112736</v>
      </c>
      <c r="AW131" s="60">
        <v>4093.375665</v>
      </c>
      <c r="AX131" s="60">
        <v>4648.8252240000002</v>
      </c>
      <c r="AY131" s="60">
        <v>4654.5103479999998</v>
      </c>
      <c r="AZ131" s="60">
        <v>4581.2341340000003</v>
      </c>
      <c r="BA131" s="60">
        <v>4499.1993789856497</v>
      </c>
      <c r="BB131" s="60">
        <v>4326.7932744285699</v>
      </c>
      <c r="BC131" s="60">
        <v>4613.12920675639</v>
      </c>
      <c r="BD131" s="60">
        <v>4595.3113731562398</v>
      </c>
      <c r="BE131" s="60">
        <v>4680.0332237511302</v>
      </c>
      <c r="BF131" s="60">
        <v>4262.2452191095199</v>
      </c>
      <c r="BG131" s="60">
        <v>4799.6639879252998</v>
      </c>
      <c r="BH131" s="60">
        <v>5115.52825764314</v>
      </c>
      <c r="BI131" s="60">
        <v>4948.0116211085997</v>
      </c>
      <c r="BJ131" s="60">
        <v>5145.4095441639001</v>
      </c>
      <c r="BK131" s="60"/>
      <c r="BL131" s="60"/>
      <c r="BM131" s="60"/>
      <c r="BN131" s="60"/>
      <c r="BO131" s="60"/>
      <c r="BP131" s="60"/>
      <c r="BQ131" s="60"/>
      <c r="BR131" s="60"/>
      <c r="BS131" s="60"/>
      <c r="BT131" s="60"/>
    </row>
    <row r="132" spans="1:72" x14ac:dyDescent="0.25">
      <c r="A132" s="135" t="s">
        <v>719</v>
      </c>
      <c r="B132" s="135" t="s">
        <v>720</v>
      </c>
      <c r="C132" s="126"/>
      <c r="D132" s="127" t="s">
        <v>482</v>
      </c>
      <c r="E132" s="104" t="s">
        <v>482</v>
      </c>
      <c r="F132" s="128"/>
      <c r="G132" s="126"/>
      <c r="H132" s="104"/>
      <c r="I132" s="104"/>
      <c r="J132" s="104"/>
      <c r="K132" s="127" t="s">
        <v>482</v>
      </c>
      <c r="L132" s="104"/>
      <c r="M132" s="128"/>
      <c r="N132" s="128"/>
      <c r="O132" s="128"/>
      <c r="P132" s="128"/>
      <c r="Q132" s="128" t="s">
        <v>482</v>
      </c>
      <c r="R132" s="128"/>
      <c r="S132" s="131"/>
      <c r="T132" s="128"/>
      <c r="U132" s="61"/>
      <c r="V132" s="132" t="s">
        <v>721</v>
      </c>
      <c r="W132" s="139" t="s">
        <v>722</v>
      </c>
      <c r="X132" s="133"/>
      <c r="Y132" s="71" t="s">
        <v>482</v>
      </c>
      <c r="Z132" s="72"/>
      <c r="AA132" s="73"/>
      <c r="AB132" s="74"/>
      <c r="AC132" s="79" t="s">
        <v>530</v>
      </c>
      <c r="AD132" s="10" t="s">
        <v>463</v>
      </c>
      <c r="AE132" s="80">
        <v>167.26</v>
      </c>
      <c r="AF132" s="80">
        <v>217.51599999999999</v>
      </c>
      <c r="AG132" s="80">
        <v>218.904</v>
      </c>
      <c r="AH132" s="80">
        <v>297.96899999999999</v>
      </c>
      <c r="AI132" s="80">
        <v>404.86200000000002</v>
      </c>
      <c r="AJ132" s="80">
        <v>380.298</v>
      </c>
      <c r="AK132" s="80">
        <v>523.67200000000003</v>
      </c>
      <c r="AL132" s="80">
        <v>367.05131299999999</v>
      </c>
      <c r="AM132" s="80">
        <v>311.824411</v>
      </c>
      <c r="AN132" s="80">
        <v>0</v>
      </c>
      <c r="AO132" s="80">
        <v>0</v>
      </c>
      <c r="AP132" s="80">
        <v>0</v>
      </c>
      <c r="AQ132" s="80">
        <v>0</v>
      </c>
      <c r="AR132" s="80">
        <v>0</v>
      </c>
      <c r="AS132" s="80">
        <v>0</v>
      </c>
      <c r="AT132" s="80">
        <v>0</v>
      </c>
      <c r="AU132" s="80">
        <v>0</v>
      </c>
      <c r="AV132" s="80">
        <v>0</v>
      </c>
      <c r="AW132" s="80">
        <v>0</v>
      </c>
      <c r="AX132" s="80">
        <v>0</v>
      </c>
      <c r="AY132" s="80">
        <v>0</v>
      </c>
      <c r="AZ132" s="80">
        <v>0</v>
      </c>
      <c r="BA132" s="80">
        <v>0</v>
      </c>
      <c r="BB132" s="80">
        <v>0</v>
      </c>
      <c r="BC132" s="80">
        <v>0</v>
      </c>
      <c r="BD132" s="80">
        <v>0</v>
      </c>
      <c r="BE132" s="80">
        <v>0</v>
      </c>
      <c r="BF132" s="80">
        <v>0</v>
      </c>
      <c r="BG132" s="80">
        <v>0</v>
      </c>
      <c r="BH132" s="80">
        <v>0</v>
      </c>
      <c r="BI132" s="80">
        <v>0</v>
      </c>
      <c r="BJ132" s="80">
        <v>0</v>
      </c>
      <c r="BK132" s="80"/>
      <c r="BL132" s="80"/>
      <c r="BM132" s="80"/>
      <c r="BN132" s="80"/>
      <c r="BO132" s="80"/>
      <c r="BP132" s="80"/>
      <c r="BQ132" s="80"/>
      <c r="BR132" s="80"/>
      <c r="BS132" s="80"/>
      <c r="BT132" s="80"/>
    </row>
    <row r="133" spans="1:72" x14ac:dyDescent="0.25">
      <c r="A133" s="135" t="s">
        <v>723</v>
      </c>
      <c r="B133" s="135" t="s">
        <v>724</v>
      </c>
      <c r="C133" s="126" t="s">
        <v>482</v>
      </c>
      <c r="D133" s="127"/>
      <c r="E133" s="104" t="s">
        <v>482</v>
      </c>
      <c r="F133" s="128"/>
      <c r="G133" s="126"/>
      <c r="H133" s="104"/>
      <c r="I133" s="104"/>
      <c r="J133" s="104"/>
      <c r="K133" s="127" t="s">
        <v>482</v>
      </c>
      <c r="L133" s="104"/>
      <c r="M133" s="128"/>
      <c r="N133" s="128"/>
      <c r="O133" s="128"/>
      <c r="P133" s="128"/>
      <c r="Q133" s="128" t="s">
        <v>482</v>
      </c>
      <c r="R133" s="128"/>
      <c r="S133" s="131"/>
      <c r="T133" s="128"/>
      <c r="U133" s="61"/>
      <c r="V133" s="132" t="s">
        <v>721</v>
      </c>
      <c r="W133" s="139" t="s">
        <v>722</v>
      </c>
      <c r="X133" s="133"/>
      <c r="Y133" s="71" t="s">
        <v>482</v>
      </c>
      <c r="Z133" s="72"/>
      <c r="AA133" s="73"/>
      <c r="AB133" s="74"/>
      <c r="AC133" s="79" t="s">
        <v>530</v>
      </c>
      <c r="AD133" s="10" t="s">
        <v>463</v>
      </c>
      <c r="AE133" s="80">
        <v>0</v>
      </c>
      <c r="AF133" s="80">
        <v>0</v>
      </c>
      <c r="AG133" s="80">
        <v>0</v>
      </c>
      <c r="AH133" s="80">
        <v>0</v>
      </c>
      <c r="AI133" s="80">
        <v>0</v>
      </c>
      <c r="AJ133" s="80">
        <v>0</v>
      </c>
      <c r="AK133" s="80">
        <v>0</v>
      </c>
      <c r="AL133" s="80">
        <v>0</v>
      </c>
      <c r="AM133" s="80">
        <v>0</v>
      </c>
      <c r="AN133" s="80">
        <v>297.40295372000003</v>
      </c>
      <c r="AO133" s="80">
        <v>297.39999999999998</v>
      </c>
      <c r="AP133" s="80">
        <v>307.27800000000002</v>
      </c>
      <c r="AQ133" s="80">
        <v>307</v>
      </c>
      <c r="AR133" s="80">
        <v>313</v>
      </c>
      <c r="AS133" s="80">
        <v>306.291</v>
      </c>
      <c r="AT133" s="80">
        <v>317.226</v>
      </c>
      <c r="AU133" s="80">
        <v>317.923</v>
      </c>
      <c r="AV133" s="80">
        <v>320.471</v>
      </c>
      <c r="AW133" s="80">
        <v>223</v>
      </c>
      <c r="AX133" s="80">
        <v>239</v>
      </c>
      <c r="AY133" s="80">
        <v>154</v>
      </c>
      <c r="AZ133" s="80">
        <v>136</v>
      </c>
      <c r="BA133" s="80">
        <v>127</v>
      </c>
      <c r="BB133" s="80">
        <v>122</v>
      </c>
      <c r="BC133" s="80">
        <v>141</v>
      </c>
      <c r="BD133" s="80">
        <v>99</v>
      </c>
      <c r="BE133" s="80">
        <v>0</v>
      </c>
      <c r="BF133" s="80">
        <v>0</v>
      </c>
      <c r="BG133" s="80">
        <v>0</v>
      </c>
      <c r="BH133" s="80">
        <v>0</v>
      </c>
      <c r="BI133" s="80">
        <v>0</v>
      </c>
      <c r="BJ133" s="80">
        <v>0</v>
      </c>
      <c r="BK133" s="80"/>
      <c r="BL133" s="80"/>
      <c r="BM133" s="80"/>
      <c r="BN133" s="80"/>
      <c r="BO133" s="80"/>
      <c r="BP133" s="80"/>
      <c r="BQ133" s="80"/>
      <c r="BR133" s="80"/>
      <c r="BS133" s="80"/>
      <c r="BT133" s="80"/>
    </row>
    <row r="134" spans="1:72" x14ac:dyDescent="0.25">
      <c r="A134" s="135" t="s">
        <v>725</v>
      </c>
      <c r="B134" s="135" t="s">
        <v>726</v>
      </c>
      <c r="C134" s="126"/>
      <c r="D134" s="127" t="s">
        <v>482</v>
      </c>
      <c r="E134" s="104"/>
      <c r="F134" s="128" t="s">
        <v>482</v>
      </c>
      <c r="G134" s="126"/>
      <c r="H134" s="104"/>
      <c r="I134" s="104"/>
      <c r="J134" s="104"/>
      <c r="K134" s="127" t="s">
        <v>482</v>
      </c>
      <c r="L134" s="104"/>
      <c r="M134" s="128"/>
      <c r="N134" s="128"/>
      <c r="O134" s="128"/>
      <c r="P134" s="128" t="s">
        <v>482</v>
      </c>
      <c r="Q134" s="128"/>
      <c r="R134" s="128"/>
      <c r="S134" s="131"/>
      <c r="T134" s="128"/>
      <c r="U134" s="61" t="s">
        <v>483</v>
      </c>
      <c r="V134" s="132"/>
      <c r="W134" s="139"/>
      <c r="X134" s="133"/>
      <c r="Y134" s="71" t="s">
        <v>482</v>
      </c>
      <c r="Z134" s="72"/>
      <c r="AA134" s="73"/>
      <c r="AB134" s="74"/>
      <c r="AC134" s="79" t="s">
        <v>530</v>
      </c>
      <c r="AD134" s="10" t="s">
        <v>463</v>
      </c>
      <c r="AE134" s="80">
        <v>0</v>
      </c>
      <c r="AF134" s="80">
        <v>0</v>
      </c>
      <c r="AG134" s="80">
        <v>0</v>
      </c>
      <c r="AH134" s="80">
        <v>0</v>
      </c>
      <c r="AI134" s="80">
        <v>0</v>
      </c>
      <c r="AJ134" s="80">
        <v>0</v>
      </c>
      <c r="AK134" s="80">
        <v>0</v>
      </c>
      <c r="AL134" s="80">
        <v>0</v>
      </c>
      <c r="AM134" s="80">
        <v>0.75609636888803999</v>
      </c>
      <c r="AN134" s="80">
        <v>0.35270046389257997</v>
      </c>
      <c r="AO134" s="80">
        <v>3.9015799617229598</v>
      </c>
      <c r="AP134" s="80">
        <v>2.1692032054191301</v>
      </c>
      <c r="AQ134" s="80">
        <v>2.7466796406975802</v>
      </c>
      <c r="AR134" s="80">
        <v>1.47974489874459</v>
      </c>
      <c r="AS134" s="80">
        <v>14.2025535483897</v>
      </c>
      <c r="AT134" s="80">
        <v>6.18903769387249</v>
      </c>
      <c r="AU134" s="80">
        <v>2.2403466861651302</v>
      </c>
      <c r="AV134" s="80">
        <v>-5.0694626014070002E-2</v>
      </c>
      <c r="AW134" s="80">
        <v>1.6306319099099999E-2</v>
      </c>
      <c r="AX134" s="80">
        <v>7.0093894197420001E-2</v>
      </c>
      <c r="AY134" s="80">
        <v>1.5642005478319999E-2</v>
      </c>
      <c r="AZ134" s="80">
        <v>-0.38561084719138</v>
      </c>
      <c r="BA134" s="80">
        <v>0</v>
      </c>
      <c r="BB134" s="80">
        <v>0</v>
      </c>
      <c r="BC134" s="80">
        <v>0</v>
      </c>
      <c r="BD134" s="80">
        <v>0</v>
      </c>
      <c r="BE134" s="80">
        <v>0</v>
      </c>
      <c r="BF134" s="80">
        <v>0</v>
      </c>
      <c r="BG134" s="80">
        <v>0</v>
      </c>
      <c r="BH134" s="80">
        <v>0</v>
      </c>
      <c r="BI134" s="80">
        <v>0</v>
      </c>
      <c r="BJ134" s="80">
        <v>0</v>
      </c>
      <c r="BK134" s="80"/>
      <c r="BL134" s="80"/>
      <c r="BM134" s="80"/>
      <c r="BN134" s="80"/>
      <c r="BO134" s="80"/>
      <c r="BP134" s="80"/>
      <c r="BQ134" s="80"/>
      <c r="BR134" s="80"/>
      <c r="BS134" s="80"/>
      <c r="BT134" s="80"/>
    </row>
    <row r="135" spans="1:72" x14ac:dyDescent="0.25">
      <c r="A135" s="135" t="s">
        <v>727</v>
      </c>
      <c r="B135" s="135" t="s">
        <v>728</v>
      </c>
      <c r="C135" s="126"/>
      <c r="D135" s="127" t="s">
        <v>482</v>
      </c>
      <c r="E135" s="104"/>
      <c r="F135" s="128" t="s">
        <v>482</v>
      </c>
      <c r="G135" s="126"/>
      <c r="H135" s="104"/>
      <c r="I135" s="104"/>
      <c r="J135" s="104"/>
      <c r="K135" s="127" t="s">
        <v>482</v>
      </c>
      <c r="L135" s="104"/>
      <c r="M135" s="128"/>
      <c r="N135" s="128"/>
      <c r="O135" s="128"/>
      <c r="P135" s="128" t="s">
        <v>482</v>
      </c>
      <c r="Q135" s="128"/>
      <c r="R135" s="128"/>
      <c r="S135" s="131"/>
      <c r="T135" s="128"/>
      <c r="U135" s="61" t="s">
        <v>486</v>
      </c>
      <c r="V135" s="132"/>
      <c r="W135" s="139"/>
      <c r="X135" s="133"/>
      <c r="Y135" s="71" t="s">
        <v>482</v>
      </c>
      <c r="Z135" s="72"/>
      <c r="AA135" s="73"/>
      <c r="AB135" s="74"/>
      <c r="AC135" s="79" t="s">
        <v>530</v>
      </c>
      <c r="AD135" s="10" t="s">
        <v>463</v>
      </c>
      <c r="AE135" s="80">
        <v>0</v>
      </c>
      <c r="AF135" s="80">
        <v>0</v>
      </c>
      <c r="AG135" s="80">
        <v>0</v>
      </c>
      <c r="AH135" s="80">
        <v>0</v>
      </c>
      <c r="AI135" s="80">
        <v>0</v>
      </c>
      <c r="AJ135" s="80">
        <v>0</v>
      </c>
      <c r="AK135" s="80">
        <v>0</v>
      </c>
      <c r="AL135" s="80">
        <v>0</v>
      </c>
      <c r="AM135" s="80">
        <v>9.5282018075360006E-2</v>
      </c>
      <c r="AN135" s="80">
        <v>4.095552300968E-2</v>
      </c>
      <c r="AO135" s="80">
        <v>0.46544319163821002</v>
      </c>
      <c r="AP135" s="80">
        <v>0.2614249765528</v>
      </c>
      <c r="AQ135" s="80">
        <v>0.38354770830168999</v>
      </c>
      <c r="AR135" s="80">
        <v>0.18099180520257999</v>
      </c>
      <c r="AS135" s="80">
        <v>1.86883810817645</v>
      </c>
      <c r="AT135" s="80">
        <v>0.90671918832988996</v>
      </c>
      <c r="AU135" s="80">
        <v>0.35107024957187</v>
      </c>
      <c r="AV135" s="80">
        <v>-7.67986033524E-3</v>
      </c>
      <c r="AW135" s="80">
        <v>2.23495470166E-3</v>
      </c>
      <c r="AX135" s="80">
        <v>8.2795266410800004E-3</v>
      </c>
      <c r="AY135" s="80">
        <v>1.7514000695500001E-3</v>
      </c>
      <c r="AZ135" s="80">
        <v>-4.3617950823569999E-2</v>
      </c>
      <c r="BA135" s="80">
        <v>0</v>
      </c>
      <c r="BB135" s="80">
        <v>0</v>
      </c>
      <c r="BC135" s="80">
        <v>0</v>
      </c>
      <c r="BD135" s="80">
        <v>0</v>
      </c>
      <c r="BE135" s="80">
        <v>0</v>
      </c>
      <c r="BF135" s="80">
        <v>0</v>
      </c>
      <c r="BG135" s="80">
        <v>0</v>
      </c>
      <c r="BH135" s="80">
        <v>0</v>
      </c>
      <c r="BI135" s="80">
        <v>0</v>
      </c>
      <c r="BJ135" s="80">
        <v>0</v>
      </c>
      <c r="BK135" s="80"/>
      <c r="BL135" s="80"/>
      <c r="BM135" s="80"/>
      <c r="BN135" s="80"/>
      <c r="BO135" s="80"/>
      <c r="BP135" s="80"/>
      <c r="BQ135" s="80"/>
      <c r="BR135" s="80"/>
      <c r="BS135" s="80"/>
      <c r="BT135" s="80"/>
    </row>
    <row r="136" spans="1:72" x14ac:dyDescent="0.25">
      <c r="A136" s="135" t="s">
        <v>729</v>
      </c>
      <c r="B136" s="135" t="s">
        <v>730</v>
      </c>
      <c r="C136" s="126"/>
      <c r="D136" s="127" t="s">
        <v>482</v>
      </c>
      <c r="E136" s="104"/>
      <c r="F136" s="128" t="s">
        <v>482</v>
      </c>
      <c r="G136" s="126"/>
      <c r="H136" s="104"/>
      <c r="I136" s="104"/>
      <c r="J136" s="104"/>
      <c r="K136" s="127" t="s">
        <v>482</v>
      </c>
      <c r="L136" s="104"/>
      <c r="M136" s="128"/>
      <c r="N136" s="128"/>
      <c r="O136" s="128"/>
      <c r="P136" s="128" t="s">
        <v>482</v>
      </c>
      <c r="Q136" s="128"/>
      <c r="R136" s="128"/>
      <c r="S136" s="131"/>
      <c r="T136" s="128"/>
      <c r="U136" s="61" t="s">
        <v>488</v>
      </c>
      <c r="V136" s="132"/>
      <c r="W136" s="139"/>
      <c r="X136" s="133"/>
      <c r="Y136" s="71" t="s">
        <v>482</v>
      </c>
      <c r="Z136" s="72"/>
      <c r="AA136" s="73"/>
      <c r="AB136" s="74"/>
      <c r="AC136" s="79" t="s">
        <v>530</v>
      </c>
      <c r="AD136" s="10" t="s">
        <v>463</v>
      </c>
      <c r="AE136" s="80">
        <v>0</v>
      </c>
      <c r="AF136" s="80">
        <v>0</v>
      </c>
      <c r="AG136" s="80">
        <v>0</v>
      </c>
      <c r="AH136" s="80">
        <v>0</v>
      </c>
      <c r="AI136" s="80">
        <v>0</v>
      </c>
      <c r="AJ136" s="80">
        <v>0</v>
      </c>
      <c r="AK136" s="80">
        <v>0</v>
      </c>
      <c r="AL136" s="80">
        <v>0</v>
      </c>
      <c r="AM136" s="80">
        <v>0.39961851927608</v>
      </c>
      <c r="AN136" s="80">
        <v>0.19296518121551001</v>
      </c>
      <c r="AO136" s="80">
        <v>2.22802774731396</v>
      </c>
      <c r="AP136" s="80">
        <v>1.27494657130935</v>
      </c>
      <c r="AQ136" s="80">
        <v>1.4818991745416199</v>
      </c>
      <c r="AR136" s="80">
        <v>0.79133093071687</v>
      </c>
      <c r="AS136" s="80">
        <v>7.59705401938115</v>
      </c>
      <c r="AT136" s="80">
        <v>3.4794123600408802</v>
      </c>
      <c r="AU136" s="80">
        <v>1.1168463787152501</v>
      </c>
      <c r="AV136" s="80">
        <v>-2.7593033335110002E-2</v>
      </c>
      <c r="AW136" s="80">
        <v>8.0468148372900006E-3</v>
      </c>
      <c r="AX136" s="80">
        <v>3.2843888580089999E-2</v>
      </c>
      <c r="AY136" s="80">
        <v>7.4473520876500001E-3</v>
      </c>
      <c r="AZ136" s="80">
        <v>-0.19326410676426001</v>
      </c>
      <c r="BA136" s="80">
        <v>0</v>
      </c>
      <c r="BB136" s="80">
        <v>0</v>
      </c>
      <c r="BC136" s="80">
        <v>0</v>
      </c>
      <c r="BD136" s="80">
        <v>0</v>
      </c>
      <c r="BE136" s="80">
        <v>0</v>
      </c>
      <c r="BF136" s="80">
        <v>0</v>
      </c>
      <c r="BG136" s="80">
        <v>0</v>
      </c>
      <c r="BH136" s="80">
        <v>0</v>
      </c>
      <c r="BI136" s="80">
        <v>0</v>
      </c>
      <c r="BJ136" s="80">
        <v>0</v>
      </c>
      <c r="BK136" s="80"/>
      <c r="BL136" s="80"/>
      <c r="BM136" s="80"/>
      <c r="BN136" s="80"/>
      <c r="BO136" s="80"/>
      <c r="BP136" s="80"/>
      <c r="BQ136" s="80"/>
      <c r="BR136" s="80"/>
      <c r="BS136" s="80"/>
      <c r="BT136" s="80"/>
    </row>
    <row r="137" spans="1:72" x14ac:dyDescent="0.25">
      <c r="A137" s="135" t="s">
        <v>731</v>
      </c>
      <c r="B137" s="135" t="s">
        <v>732</v>
      </c>
      <c r="C137" s="126"/>
      <c r="D137" s="127" t="s">
        <v>482</v>
      </c>
      <c r="E137" s="104"/>
      <c r="F137" s="128" t="s">
        <v>482</v>
      </c>
      <c r="G137" s="126"/>
      <c r="H137" s="104"/>
      <c r="I137" s="104"/>
      <c r="J137" s="104"/>
      <c r="K137" s="127" t="s">
        <v>482</v>
      </c>
      <c r="L137" s="104"/>
      <c r="M137" s="128"/>
      <c r="N137" s="128"/>
      <c r="O137" s="128"/>
      <c r="P137" s="128" t="s">
        <v>482</v>
      </c>
      <c r="Q137" s="128"/>
      <c r="R137" s="128"/>
      <c r="S137" s="131"/>
      <c r="T137" s="128"/>
      <c r="U137" s="61" t="s">
        <v>492</v>
      </c>
      <c r="V137" s="132"/>
      <c r="W137" s="139"/>
      <c r="X137" s="133"/>
      <c r="Y137" s="71" t="s">
        <v>482</v>
      </c>
      <c r="Z137" s="72"/>
      <c r="AA137" s="73"/>
      <c r="AB137" s="74"/>
      <c r="AC137" s="79" t="s">
        <v>530</v>
      </c>
      <c r="AD137" s="10" t="s">
        <v>463</v>
      </c>
      <c r="AE137" s="80">
        <v>0</v>
      </c>
      <c r="AF137" s="80">
        <v>0</v>
      </c>
      <c r="AG137" s="80">
        <v>0</v>
      </c>
      <c r="AH137" s="80">
        <v>0</v>
      </c>
      <c r="AI137" s="80">
        <v>0</v>
      </c>
      <c r="AJ137" s="80">
        <v>0</v>
      </c>
      <c r="AK137" s="80">
        <v>0</v>
      </c>
      <c r="AL137" s="80">
        <v>0</v>
      </c>
      <c r="AM137" s="80">
        <v>4.4028517165920003E-2</v>
      </c>
      <c r="AN137" s="80">
        <v>2.401569057087E-2</v>
      </c>
      <c r="AO137" s="80">
        <v>0.29633402537453002</v>
      </c>
      <c r="AP137" s="80">
        <v>0.16833138651363</v>
      </c>
      <c r="AQ137" s="80">
        <v>0.17493429155331</v>
      </c>
      <c r="AR137" s="80">
        <v>9.8940375697560007E-2</v>
      </c>
      <c r="AS137" s="80">
        <v>1.0243982467234201</v>
      </c>
      <c r="AT137" s="80">
        <v>0.46549040881546</v>
      </c>
      <c r="AU137" s="80">
        <v>0.1702906940226</v>
      </c>
      <c r="AV137" s="80">
        <v>-3.6734850732200001E-3</v>
      </c>
      <c r="AW137" s="80">
        <v>1.4399932541E-3</v>
      </c>
      <c r="AX137" s="80">
        <v>6.1387054200100002E-3</v>
      </c>
      <c r="AY137" s="80">
        <v>1.3501140747E-3</v>
      </c>
      <c r="AZ137" s="80">
        <v>-3.6106048695829999E-2</v>
      </c>
      <c r="BA137" s="80">
        <v>0</v>
      </c>
      <c r="BB137" s="80">
        <v>0</v>
      </c>
      <c r="BC137" s="80">
        <v>0</v>
      </c>
      <c r="BD137" s="80">
        <v>0</v>
      </c>
      <c r="BE137" s="80">
        <v>0</v>
      </c>
      <c r="BF137" s="80">
        <v>0</v>
      </c>
      <c r="BG137" s="80">
        <v>0</v>
      </c>
      <c r="BH137" s="80">
        <v>0</v>
      </c>
      <c r="BI137" s="80">
        <v>0</v>
      </c>
      <c r="BJ137" s="80">
        <v>0</v>
      </c>
      <c r="BK137" s="80"/>
      <c r="BL137" s="80"/>
      <c r="BM137" s="80"/>
      <c r="BN137" s="80"/>
      <c r="BO137" s="80"/>
      <c r="BP137" s="80"/>
      <c r="BQ137" s="80"/>
      <c r="BR137" s="80"/>
      <c r="BS137" s="80"/>
      <c r="BT137" s="80"/>
    </row>
    <row r="138" spans="1:72" x14ac:dyDescent="0.25">
      <c r="A138" s="135" t="s">
        <v>733</v>
      </c>
      <c r="B138" s="135" t="s">
        <v>734</v>
      </c>
      <c r="C138" s="126"/>
      <c r="D138" s="127" t="s">
        <v>482</v>
      </c>
      <c r="E138" s="104"/>
      <c r="F138" s="128" t="s">
        <v>482</v>
      </c>
      <c r="G138" s="126"/>
      <c r="H138" s="104"/>
      <c r="I138" s="104"/>
      <c r="J138" s="104"/>
      <c r="K138" s="127" t="s">
        <v>482</v>
      </c>
      <c r="L138" s="104"/>
      <c r="M138" s="128"/>
      <c r="N138" s="128"/>
      <c r="O138" s="128"/>
      <c r="P138" s="128" t="s">
        <v>482</v>
      </c>
      <c r="Q138" s="128"/>
      <c r="R138" s="128"/>
      <c r="S138" s="131"/>
      <c r="T138" s="128"/>
      <c r="U138" s="61" t="s">
        <v>490</v>
      </c>
      <c r="V138" s="132"/>
      <c r="W138" s="139"/>
      <c r="X138" s="133"/>
      <c r="Y138" s="71" t="s">
        <v>482</v>
      </c>
      <c r="Z138" s="72"/>
      <c r="AA138" s="73"/>
      <c r="AB138" s="74"/>
      <c r="AC138" s="79" t="s">
        <v>530</v>
      </c>
      <c r="AD138" s="10" t="s">
        <v>463</v>
      </c>
      <c r="AE138" s="80">
        <v>0</v>
      </c>
      <c r="AF138" s="80">
        <v>0</v>
      </c>
      <c r="AG138" s="80">
        <v>0</v>
      </c>
      <c r="AH138" s="80">
        <v>0</v>
      </c>
      <c r="AI138" s="80">
        <v>0</v>
      </c>
      <c r="AJ138" s="80">
        <v>0</v>
      </c>
      <c r="AK138" s="80">
        <v>0</v>
      </c>
      <c r="AL138" s="80">
        <v>0</v>
      </c>
      <c r="AM138" s="80">
        <v>0.31215338327877001</v>
      </c>
      <c r="AN138" s="80">
        <v>0.15598479538153001</v>
      </c>
      <c r="AO138" s="80">
        <v>1.63176493403251</v>
      </c>
      <c r="AP138" s="80">
        <v>1.0023651152725299</v>
      </c>
      <c r="AQ138" s="80">
        <v>1.15178683800557</v>
      </c>
      <c r="AR138" s="80">
        <v>0.70291604560627996</v>
      </c>
      <c r="AS138" s="80">
        <v>6.3311305434176104</v>
      </c>
      <c r="AT138" s="80">
        <v>3.23611847814285</v>
      </c>
      <c r="AU138" s="80">
        <v>1.09285745545049</v>
      </c>
      <c r="AV138" s="80">
        <v>-2.592398277641E-2</v>
      </c>
      <c r="AW138" s="80">
        <v>7.7981262098900002E-3</v>
      </c>
      <c r="AX138" s="80">
        <v>3.5164427652609999E-2</v>
      </c>
      <c r="AY138" s="80">
        <v>7.23365297315E-3</v>
      </c>
      <c r="AZ138" s="80">
        <v>-0.18291053113426001</v>
      </c>
      <c r="BA138" s="80">
        <v>0</v>
      </c>
      <c r="BB138" s="80">
        <v>0</v>
      </c>
      <c r="BC138" s="80">
        <v>0</v>
      </c>
      <c r="BD138" s="80">
        <v>0</v>
      </c>
      <c r="BE138" s="80">
        <v>0</v>
      </c>
      <c r="BF138" s="80">
        <v>0</v>
      </c>
      <c r="BG138" s="80">
        <v>0</v>
      </c>
      <c r="BH138" s="80">
        <v>0</v>
      </c>
      <c r="BI138" s="80">
        <v>0</v>
      </c>
      <c r="BJ138" s="80">
        <v>0</v>
      </c>
      <c r="BK138" s="80"/>
      <c r="BL138" s="80"/>
      <c r="BM138" s="80"/>
      <c r="BN138" s="80"/>
      <c r="BO138" s="80"/>
      <c r="BP138" s="80"/>
      <c r="BQ138" s="80"/>
      <c r="BR138" s="80"/>
      <c r="BS138" s="80"/>
      <c r="BT138" s="80"/>
    </row>
    <row r="139" spans="1:72" x14ac:dyDescent="0.25">
      <c r="A139" s="135" t="s">
        <v>735</v>
      </c>
      <c r="B139" s="135" t="s">
        <v>736</v>
      </c>
      <c r="C139" s="126"/>
      <c r="D139" s="127" t="s">
        <v>482</v>
      </c>
      <c r="E139" s="104"/>
      <c r="F139" s="128" t="s">
        <v>482</v>
      </c>
      <c r="G139" s="126"/>
      <c r="H139" s="104"/>
      <c r="I139" s="104"/>
      <c r="J139" s="104"/>
      <c r="K139" s="127" t="s">
        <v>482</v>
      </c>
      <c r="L139" s="104"/>
      <c r="M139" s="128"/>
      <c r="N139" s="128"/>
      <c r="O139" s="128"/>
      <c r="P139" s="128" t="s">
        <v>482</v>
      </c>
      <c r="Q139" s="128"/>
      <c r="R139" s="128"/>
      <c r="S139" s="131"/>
      <c r="T139" s="128"/>
      <c r="U139" s="61" t="s">
        <v>494</v>
      </c>
      <c r="V139" s="132"/>
      <c r="W139" s="139"/>
      <c r="X139" s="133"/>
      <c r="Y139" s="71" t="s">
        <v>482</v>
      </c>
      <c r="Z139" s="72"/>
      <c r="AA139" s="73"/>
      <c r="AB139" s="74"/>
      <c r="AC139" s="79" t="s">
        <v>530</v>
      </c>
      <c r="AD139" s="10" t="s">
        <v>463</v>
      </c>
      <c r="AE139" s="80">
        <v>0</v>
      </c>
      <c r="AF139" s="80">
        <v>0</v>
      </c>
      <c r="AG139" s="80">
        <v>0</v>
      </c>
      <c r="AH139" s="80">
        <v>0</v>
      </c>
      <c r="AI139" s="80">
        <v>0</v>
      </c>
      <c r="AJ139" s="80">
        <v>0</v>
      </c>
      <c r="AK139" s="80">
        <v>0</v>
      </c>
      <c r="AL139" s="80">
        <v>0</v>
      </c>
      <c r="AM139" s="80">
        <v>6.3270117050940003E-2</v>
      </c>
      <c r="AN139" s="80">
        <v>2.6475631712060001E-2</v>
      </c>
      <c r="AO139" s="80">
        <v>0.32620087323211999</v>
      </c>
      <c r="AP139" s="80">
        <v>0.17869257846513001</v>
      </c>
      <c r="AQ139" s="80">
        <v>0.1991146778149</v>
      </c>
      <c r="AR139" s="80">
        <v>0.11501264924159001</v>
      </c>
      <c r="AS139" s="80">
        <v>0.94796997454064003</v>
      </c>
      <c r="AT139" s="80">
        <v>0.50244202806270999</v>
      </c>
      <c r="AU139" s="80">
        <v>0.17035018582009001</v>
      </c>
      <c r="AV139" s="80">
        <v>-4.0983121395300002E-3</v>
      </c>
      <c r="AW139" s="80">
        <v>8.1689531941999999E-4</v>
      </c>
      <c r="AX139" s="80">
        <v>3.2793995604100002E-3</v>
      </c>
      <c r="AY139" s="80">
        <v>8.3032642388000005E-4</v>
      </c>
      <c r="AZ139" s="80">
        <v>-1.375277311831E-2</v>
      </c>
      <c r="BA139" s="80">
        <v>0</v>
      </c>
      <c r="BB139" s="80">
        <v>0</v>
      </c>
      <c r="BC139" s="80">
        <v>0</v>
      </c>
      <c r="BD139" s="80">
        <v>0</v>
      </c>
      <c r="BE139" s="80">
        <v>0</v>
      </c>
      <c r="BF139" s="80">
        <v>0</v>
      </c>
      <c r="BG139" s="80">
        <v>0</v>
      </c>
      <c r="BH139" s="80">
        <v>0</v>
      </c>
      <c r="BI139" s="80">
        <v>0</v>
      </c>
      <c r="BJ139" s="80">
        <v>0</v>
      </c>
      <c r="BK139" s="80"/>
      <c r="BL139" s="80"/>
      <c r="BM139" s="80"/>
      <c r="BN139" s="80"/>
      <c r="BO139" s="80"/>
      <c r="BP139" s="80"/>
      <c r="BQ139" s="80"/>
      <c r="BR139" s="80"/>
      <c r="BS139" s="80"/>
      <c r="BT139" s="80"/>
    </row>
    <row r="140" spans="1:72" x14ac:dyDescent="0.25">
      <c r="A140" s="135" t="s">
        <v>737</v>
      </c>
      <c r="B140" s="135" t="s">
        <v>738</v>
      </c>
      <c r="C140" s="126"/>
      <c r="D140" s="127" t="s">
        <v>482</v>
      </c>
      <c r="E140" s="104"/>
      <c r="F140" s="128" t="s">
        <v>482</v>
      </c>
      <c r="G140" s="126"/>
      <c r="H140" s="104"/>
      <c r="I140" s="104"/>
      <c r="J140" s="104"/>
      <c r="K140" s="127" t="s">
        <v>482</v>
      </c>
      <c r="L140" s="104"/>
      <c r="M140" s="128"/>
      <c r="N140" s="128"/>
      <c r="O140" s="128"/>
      <c r="P140" s="128" t="s">
        <v>482</v>
      </c>
      <c r="Q140" s="128"/>
      <c r="R140" s="128"/>
      <c r="S140" s="131"/>
      <c r="T140" s="128"/>
      <c r="U140" s="61" t="s">
        <v>502</v>
      </c>
      <c r="V140" s="132"/>
      <c r="W140" s="139"/>
      <c r="X140" s="133"/>
      <c r="Y140" s="71" t="s">
        <v>482</v>
      </c>
      <c r="Z140" s="72"/>
      <c r="AA140" s="73"/>
      <c r="AB140" s="74"/>
      <c r="AC140" s="79" t="s">
        <v>530</v>
      </c>
      <c r="AD140" s="10" t="s">
        <v>463</v>
      </c>
      <c r="AE140" s="80">
        <v>0</v>
      </c>
      <c r="AF140" s="80">
        <v>0</v>
      </c>
      <c r="AG140" s="80">
        <v>0</v>
      </c>
      <c r="AH140" s="80">
        <v>0</v>
      </c>
      <c r="AI140" s="80">
        <v>0</v>
      </c>
      <c r="AJ140" s="80">
        <v>0</v>
      </c>
      <c r="AK140" s="80">
        <v>0</v>
      </c>
      <c r="AL140" s="80">
        <v>0</v>
      </c>
      <c r="AM140" s="80">
        <v>0.36049185658228999</v>
      </c>
      <c r="AN140" s="80">
        <v>0.17021660044671</v>
      </c>
      <c r="AO140" s="80">
        <v>1.7139014599274001</v>
      </c>
      <c r="AP140" s="80">
        <v>1.10869653496584</v>
      </c>
      <c r="AQ140" s="80">
        <v>1.3309326205285701</v>
      </c>
      <c r="AR140" s="80">
        <v>0.76728325928167995</v>
      </c>
      <c r="AS140" s="80">
        <v>6.91079379567178</v>
      </c>
      <c r="AT140" s="80">
        <v>3.0271053311384502</v>
      </c>
      <c r="AU140" s="80">
        <v>1.0942326312309301</v>
      </c>
      <c r="AV140" s="80">
        <v>-2.504623220202E-2</v>
      </c>
      <c r="AW140" s="80">
        <v>7.2785385530299996E-3</v>
      </c>
      <c r="AX140" s="80">
        <v>3.7755059191970003E-2</v>
      </c>
      <c r="AY140" s="80">
        <v>4.7211621346399998E-3</v>
      </c>
      <c r="AZ140" s="80">
        <v>-6.6676239419450001E-2</v>
      </c>
      <c r="BA140" s="80">
        <v>0</v>
      </c>
      <c r="BB140" s="80">
        <v>0</v>
      </c>
      <c r="BC140" s="80">
        <v>0</v>
      </c>
      <c r="BD140" s="80">
        <v>0</v>
      </c>
      <c r="BE140" s="80">
        <v>0</v>
      </c>
      <c r="BF140" s="80">
        <v>0</v>
      </c>
      <c r="BG140" s="80">
        <v>0</v>
      </c>
      <c r="BH140" s="80">
        <v>0</v>
      </c>
      <c r="BI140" s="80">
        <v>0</v>
      </c>
      <c r="BJ140" s="80">
        <v>0</v>
      </c>
      <c r="BK140" s="80"/>
      <c r="BL140" s="80"/>
      <c r="BM140" s="80"/>
      <c r="BN140" s="80"/>
      <c r="BO140" s="80"/>
      <c r="BP140" s="80"/>
      <c r="BQ140" s="80"/>
      <c r="BR140" s="80"/>
      <c r="BS140" s="80"/>
      <c r="BT140" s="80"/>
    </row>
    <row r="141" spans="1:72" x14ac:dyDescent="0.25">
      <c r="A141" s="135" t="s">
        <v>739</v>
      </c>
      <c r="B141" s="135" t="s">
        <v>740</v>
      </c>
      <c r="C141" s="126"/>
      <c r="D141" s="127" t="s">
        <v>482</v>
      </c>
      <c r="E141" s="104"/>
      <c r="F141" s="128" t="s">
        <v>482</v>
      </c>
      <c r="G141" s="126"/>
      <c r="H141" s="104"/>
      <c r="I141" s="104"/>
      <c r="J141" s="104"/>
      <c r="K141" s="127" t="s">
        <v>482</v>
      </c>
      <c r="L141" s="104"/>
      <c r="M141" s="128"/>
      <c r="N141" s="128"/>
      <c r="O141" s="128"/>
      <c r="P141" s="128" t="s">
        <v>482</v>
      </c>
      <c r="Q141" s="128"/>
      <c r="R141" s="128"/>
      <c r="S141" s="131"/>
      <c r="T141" s="128"/>
      <c r="U141" s="61" t="s">
        <v>500</v>
      </c>
      <c r="V141" s="132"/>
      <c r="W141" s="139"/>
      <c r="X141" s="133"/>
      <c r="Y141" s="71" t="s">
        <v>482</v>
      </c>
      <c r="Z141" s="72"/>
      <c r="AA141" s="73"/>
      <c r="AB141" s="74"/>
      <c r="AC141" s="79" t="s">
        <v>530</v>
      </c>
      <c r="AD141" s="10" t="s">
        <v>463</v>
      </c>
      <c r="AE141" s="80">
        <v>0</v>
      </c>
      <c r="AF141" s="80">
        <v>0</v>
      </c>
      <c r="AG141" s="80">
        <v>0</v>
      </c>
      <c r="AH141" s="80">
        <v>0</v>
      </c>
      <c r="AI141" s="80">
        <v>0</v>
      </c>
      <c r="AJ141" s="80">
        <v>0</v>
      </c>
      <c r="AK141" s="80">
        <v>0</v>
      </c>
      <c r="AL141" s="80">
        <v>0</v>
      </c>
      <c r="AM141" s="80">
        <v>9.9820373081950006E-2</v>
      </c>
      <c r="AN141" s="80">
        <v>4.8296045676679999E-2</v>
      </c>
      <c r="AO141" s="80">
        <v>0.47732759213245002</v>
      </c>
      <c r="AP141" s="80">
        <v>0.37484662195217999</v>
      </c>
      <c r="AQ141" s="80">
        <v>0.54246667779202995</v>
      </c>
      <c r="AR141" s="80">
        <v>0.26749350885027001</v>
      </c>
      <c r="AS141" s="80">
        <v>2.2037876793193401</v>
      </c>
      <c r="AT141" s="80">
        <v>1.2467372393203799</v>
      </c>
      <c r="AU141" s="80">
        <v>0.46415500401586002</v>
      </c>
      <c r="AV141" s="80">
        <v>-1.207227073212E-2</v>
      </c>
      <c r="AW141" s="80">
        <v>3.8728430151399999E-3</v>
      </c>
      <c r="AX141" s="80">
        <v>1.9525493671569999E-2</v>
      </c>
      <c r="AY141" s="80">
        <v>4.6744033092100002E-3</v>
      </c>
      <c r="AZ141" s="80">
        <v>-0.10354386433583</v>
      </c>
      <c r="BA141" s="80">
        <v>0</v>
      </c>
      <c r="BB141" s="80">
        <v>0</v>
      </c>
      <c r="BC141" s="80">
        <v>0</v>
      </c>
      <c r="BD141" s="80">
        <v>0</v>
      </c>
      <c r="BE141" s="80">
        <v>0</v>
      </c>
      <c r="BF141" s="80">
        <v>0</v>
      </c>
      <c r="BG141" s="80">
        <v>0</v>
      </c>
      <c r="BH141" s="80">
        <v>0</v>
      </c>
      <c r="BI141" s="80">
        <v>0</v>
      </c>
      <c r="BJ141" s="80">
        <v>0</v>
      </c>
      <c r="BK141" s="80"/>
      <c r="BL141" s="80"/>
      <c r="BM141" s="80"/>
      <c r="BN141" s="80"/>
      <c r="BO141" s="80"/>
      <c r="BP141" s="80"/>
      <c r="BQ141" s="80"/>
      <c r="BR141" s="80"/>
      <c r="BS141" s="80"/>
      <c r="BT141" s="80"/>
    </row>
    <row r="142" spans="1:72" x14ac:dyDescent="0.25">
      <c r="A142" s="135" t="s">
        <v>741</v>
      </c>
      <c r="B142" s="135" t="s">
        <v>742</v>
      </c>
      <c r="C142" s="126"/>
      <c r="D142" s="127" t="s">
        <v>482</v>
      </c>
      <c r="E142" s="104"/>
      <c r="F142" s="128" t="s">
        <v>482</v>
      </c>
      <c r="G142" s="126"/>
      <c r="H142" s="104"/>
      <c r="I142" s="104"/>
      <c r="J142" s="104"/>
      <c r="K142" s="127" t="s">
        <v>482</v>
      </c>
      <c r="L142" s="104"/>
      <c r="M142" s="128"/>
      <c r="N142" s="128"/>
      <c r="O142" s="128"/>
      <c r="P142" s="128" t="s">
        <v>482</v>
      </c>
      <c r="Q142" s="128"/>
      <c r="R142" s="128"/>
      <c r="S142" s="131"/>
      <c r="T142" s="128"/>
      <c r="U142" s="61" t="s">
        <v>498</v>
      </c>
      <c r="V142" s="132"/>
      <c r="W142" s="139"/>
      <c r="X142" s="133"/>
      <c r="Y142" s="71" t="s">
        <v>482</v>
      </c>
      <c r="Z142" s="72"/>
      <c r="AA142" s="73"/>
      <c r="AB142" s="74"/>
      <c r="AC142" s="79" t="s">
        <v>530</v>
      </c>
      <c r="AD142" s="10" t="s">
        <v>463</v>
      </c>
      <c r="AE142" s="80">
        <v>0</v>
      </c>
      <c r="AF142" s="80">
        <v>0</v>
      </c>
      <c r="AG142" s="80">
        <v>0</v>
      </c>
      <c r="AH142" s="80">
        <v>0</v>
      </c>
      <c r="AI142" s="80">
        <v>0</v>
      </c>
      <c r="AJ142" s="80">
        <v>0</v>
      </c>
      <c r="AK142" s="80">
        <v>0</v>
      </c>
      <c r="AL142" s="80">
        <v>0</v>
      </c>
      <c r="AM142" s="80">
        <v>6.3846464402270001E-2</v>
      </c>
      <c r="AN142" s="80">
        <v>2.294478048391E-2</v>
      </c>
      <c r="AO142" s="80">
        <v>0.24020931023391001</v>
      </c>
      <c r="AP142" s="80">
        <v>0.16276535004817</v>
      </c>
      <c r="AQ142" s="80">
        <v>0.20423512442663</v>
      </c>
      <c r="AR142" s="80">
        <v>9.0841813475459998E-2</v>
      </c>
      <c r="AS142" s="80">
        <v>0.83779274992502994</v>
      </c>
      <c r="AT142" s="80">
        <v>0.47273995206105002</v>
      </c>
      <c r="AU142" s="80">
        <v>0.15836945306406</v>
      </c>
      <c r="AV142" s="80">
        <v>-3.2662806272000001E-3</v>
      </c>
      <c r="AW142" s="80">
        <v>1.1466450010699999E-3</v>
      </c>
      <c r="AX142" s="80">
        <v>5.1755260310900001E-3</v>
      </c>
      <c r="AY142" s="80">
        <v>1.0878885759599999E-3</v>
      </c>
      <c r="AZ142" s="80">
        <v>-3.2127126647239997E-2</v>
      </c>
      <c r="BA142" s="80">
        <v>0</v>
      </c>
      <c r="BB142" s="80">
        <v>0</v>
      </c>
      <c r="BC142" s="80">
        <v>0</v>
      </c>
      <c r="BD142" s="80">
        <v>0</v>
      </c>
      <c r="BE142" s="80">
        <v>0</v>
      </c>
      <c r="BF142" s="80">
        <v>0</v>
      </c>
      <c r="BG142" s="80">
        <v>0</v>
      </c>
      <c r="BH142" s="80">
        <v>0</v>
      </c>
      <c r="BI142" s="80">
        <v>0</v>
      </c>
      <c r="BJ142" s="80">
        <v>0</v>
      </c>
      <c r="BK142" s="80"/>
      <c r="BL142" s="80"/>
      <c r="BM142" s="80"/>
      <c r="BN142" s="80"/>
      <c r="BO142" s="80"/>
      <c r="BP142" s="80"/>
      <c r="BQ142" s="80"/>
      <c r="BR142" s="80"/>
      <c r="BS142" s="80"/>
      <c r="BT142" s="80"/>
    </row>
    <row r="143" spans="1:72" x14ac:dyDescent="0.25">
      <c r="A143" s="135" t="s">
        <v>743</v>
      </c>
      <c r="B143" s="135" t="s">
        <v>744</v>
      </c>
      <c r="C143" s="126"/>
      <c r="D143" s="127" t="s">
        <v>482</v>
      </c>
      <c r="E143" s="104"/>
      <c r="F143" s="128" t="s">
        <v>482</v>
      </c>
      <c r="G143" s="126"/>
      <c r="H143" s="104"/>
      <c r="I143" s="104"/>
      <c r="J143" s="104"/>
      <c r="K143" s="127" t="s">
        <v>482</v>
      </c>
      <c r="L143" s="104"/>
      <c r="M143" s="128"/>
      <c r="N143" s="128"/>
      <c r="O143" s="128"/>
      <c r="P143" s="128" t="s">
        <v>482</v>
      </c>
      <c r="Q143" s="128"/>
      <c r="R143" s="128"/>
      <c r="S143" s="131"/>
      <c r="T143" s="128"/>
      <c r="U143" s="61" t="s">
        <v>504</v>
      </c>
      <c r="V143" s="132"/>
      <c r="W143" s="139"/>
      <c r="X143" s="133"/>
      <c r="Y143" s="71" t="s">
        <v>482</v>
      </c>
      <c r="Z143" s="72"/>
      <c r="AA143" s="73"/>
      <c r="AB143" s="74"/>
      <c r="AC143" s="79" t="s">
        <v>530</v>
      </c>
      <c r="AD143" s="10" t="s">
        <v>463</v>
      </c>
      <c r="AE143" s="80">
        <v>0</v>
      </c>
      <c r="AF143" s="80">
        <v>0</v>
      </c>
      <c r="AG143" s="80">
        <v>0</v>
      </c>
      <c r="AH143" s="80">
        <v>0</v>
      </c>
      <c r="AI143" s="80">
        <v>0</v>
      </c>
      <c r="AJ143" s="80">
        <v>0</v>
      </c>
      <c r="AK143" s="80">
        <v>0</v>
      </c>
      <c r="AL143" s="80">
        <v>0</v>
      </c>
      <c r="AM143" s="80">
        <v>2.59214576788245</v>
      </c>
      <c r="AN143" s="80">
        <v>1.2407582167915101</v>
      </c>
      <c r="AO143" s="80">
        <v>12.3146988930206</v>
      </c>
      <c r="AP143" s="80">
        <v>7.6592709184782297</v>
      </c>
      <c r="AQ143" s="80">
        <v>9.9342771904854192</v>
      </c>
      <c r="AR143" s="80">
        <v>5.5794451615006002</v>
      </c>
      <c r="AS143" s="80">
        <v>51.868829843897601</v>
      </c>
      <c r="AT143" s="80">
        <v>26.977300306585899</v>
      </c>
      <c r="AU143" s="80">
        <v>8.9186807866470392</v>
      </c>
      <c r="AV143" s="80">
        <v>-0.21205415361685001</v>
      </c>
      <c r="AW143" s="80">
        <v>5.2569746570139998E-2</v>
      </c>
      <c r="AX143" s="80">
        <v>0.27075106701718998</v>
      </c>
      <c r="AY143" s="80">
        <v>5.1713606187819998E-2</v>
      </c>
      <c r="AZ143" s="80">
        <v>-0.93344437910417999</v>
      </c>
      <c r="BA143" s="80">
        <v>0</v>
      </c>
      <c r="BB143" s="80">
        <v>0</v>
      </c>
      <c r="BC143" s="80">
        <v>0</v>
      </c>
      <c r="BD143" s="80">
        <v>0</v>
      </c>
      <c r="BE143" s="80">
        <v>0</v>
      </c>
      <c r="BF143" s="80">
        <v>0</v>
      </c>
      <c r="BG143" s="80">
        <v>0</v>
      </c>
      <c r="BH143" s="80">
        <v>0</v>
      </c>
      <c r="BI143" s="80">
        <v>0</v>
      </c>
      <c r="BJ143" s="80">
        <v>0</v>
      </c>
      <c r="BK143" s="80"/>
      <c r="BL143" s="80"/>
      <c r="BM143" s="80"/>
      <c r="BN143" s="80"/>
      <c r="BO143" s="80"/>
      <c r="BP143" s="80"/>
      <c r="BQ143" s="80"/>
      <c r="BR143" s="80"/>
      <c r="BS143" s="80"/>
      <c r="BT143" s="80"/>
    </row>
    <row r="144" spans="1:72" x14ac:dyDescent="0.25">
      <c r="A144" s="135" t="s">
        <v>745</v>
      </c>
      <c r="B144" s="135" t="s">
        <v>746</v>
      </c>
      <c r="C144" s="126"/>
      <c r="D144" s="127" t="s">
        <v>482</v>
      </c>
      <c r="E144" s="104"/>
      <c r="F144" s="128" t="s">
        <v>482</v>
      </c>
      <c r="G144" s="126"/>
      <c r="H144" s="104"/>
      <c r="I144" s="104"/>
      <c r="J144" s="104"/>
      <c r="K144" s="127" t="s">
        <v>482</v>
      </c>
      <c r="L144" s="104"/>
      <c r="M144" s="128"/>
      <c r="N144" s="128"/>
      <c r="O144" s="128"/>
      <c r="P144" s="128" t="s">
        <v>482</v>
      </c>
      <c r="Q144" s="128"/>
      <c r="R144" s="128"/>
      <c r="S144" s="131"/>
      <c r="T144" s="128"/>
      <c r="U144" s="61" t="s">
        <v>506</v>
      </c>
      <c r="V144" s="132"/>
      <c r="W144" s="139"/>
      <c r="X144" s="133"/>
      <c r="Y144" s="71" t="s">
        <v>482</v>
      </c>
      <c r="Z144" s="72"/>
      <c r="AA144" s="73"/>
      <c r="AB144" s="74"/>
      <c r="AC144" s="79" t="s">
        <v>530</v>
      </c>
      <c r="AD144" s="10" t="s">
        <v>463</v>
      </c>
      <c r="AE144" s="80">
        <v>0</v>
      </c>
      <c r="AF144" s="80">
        <v>0</v>
      </c>
      <c r="AG144" s="80">
        <v>0</v>
      </c>
      <c r="AH144" s="80">
        <v>0</v>
      </c>
      <c r="AI144" s="80">
        <v>0</v>
      </c>
      <c r="AJ144" s="80">
        <v>0</v>
      </c>
      <c r="AK144" s="80">
        <v>0</v>
      </c>
      <c r="AL144" s="80">
        <v>0</v>
      </c>
      <c r="AM144" s="80">
        <v>1.95864799654262</v>
      </c>
      <c r="AN144" s="80">
        <v>0.85765323205477995</v>
      </c>
      <c r="AO144" s="80">
        <v>7.4711414039113899</v>
      </c>
      <c r="AP144" s="80">
        <v>4.6856619940058604</v>
      </c>
      <c r="AQ144" s="80">
        <v>6.1339853608057799</v>
      </c>
      <c r="AR144" s="80">
        <v>3.43712186388986</v>
      </c>
      <c r="AS144" s="80">
        <v>30.7756129798702</v>
      </c>
      <c r="AT144" s="80">
        <v>13.4429227711694</v>
      </c>
      <c r="AU144" s="80">
        <v>4.9088352455502404</v>
      </c>
      <c r="AV144" s="80">
        <v>-0.11914298903888</v>
      </c>
      <c r="AW144" s="80">
        <v>2.9041866706630001E-2</v>
      </c>
      <c r="AX144" s="80">
        <v>0.15877015011358001</v>
      </c>
      <c r="AY144" s="80">
        <v>3.3416301147319999E-2</v>
      </c>
      <c r="AZ144" s="80">
        <v>-0.53729713938016999</v>
      </c>
      <c r="BA144" s="80">
        <v>0</v>
      </c>
      <c r="BB144" s="80">
        <v>0</v>
      </c>
      <c r="BC144" s="80">
        <v>0</v>
      </c>
      <c r="BD144" s="80">
        <v>0</v>
      </c>
      <c r="BE144" s="80">
        <v>0</v>
      </c>
      <c r="BF144" s="80">
        <v>0</v>
      </c>
      <c r="BG144" s="80">
        <v>0</v>
      </c>
      <c r="BH144" s="80">
        <v>0</v>
      </c>
      <c r="BI144" s="80">
        <v>0</v>
      </c>
      <c r="BJ144" s="80">
        <v>0</v>
      </c>
      <c r="BK144" s="80"/>
      <c r="BL144" s="80"/>
      <c r="BM144" s="80"/>
      <c r="BN144" s="80"/>
      <c r="BO144" s="80"/>
      <c r="BP144" s="80"/>
      <c r="BQ144" s="80"/>
      <c r="BR144" s="80"/>
      <c r="BS144" s="80"/>
      <c r="BT144" s="80"/>
    </row>
    <row r="145" spans="1:72" x14ac:dyDescent="0.25">
      <c r="A145" s="135" t="s">
        <v>747</v>
      </c>
      <c r="B145" s="135" t="s">
        <v>748</v>
      </c>
      <c r="C145" s="126"/>
      <c r="D145" s="127" t="s">
        <v>482</v>
      </c>
      <c r="E145" s="104"/>
      <c r="F145" s="128" t="s">
        <v>482</v>
      </c>
      <c r="G145" s="126"/>
      <c r="H145" s="104"/>
      <c r="I145" s="104"/>
      <c r="J145" s="104"/>
      <c r="K145" s="127" t="s">
        <v>482</v>
      </c>
      <c r="L145" s="104"/>
      <c r="M145" s="128"/>
      <c r="N145" s="128"/>
      <c r="O145" s="128"/>
      <c r="P145" s="128" t="s">
        <v>482</v>
      </c>
      <c r="Q145" s="128"/>
      <c r="R145" s="128"/>
      <c r="S145" s="131"/>
      <c r="T145" s="128"/>
      <c r="U145" s="61" t="s">
        <v>508</v>
      </c>
      <c r="V145" s="132"/>
      <c r="W145" s="139"/>
      <c r="X145" s="133"/>
      <c r="Y145" s="71" t="s">
        <v>482</v>
      </c>
      <c r="Z145" s="72"/>
      <c r="AA145" s="73"/>
      <c r="AB145" s="74"/>
      <c r="AC145" s="79" t="s">
        <v>530</v>
      </c>
      <c r="AD145" s="10" t="s">
        <v>463</v>
      </c>
      <c r="AE145" s="80">
        <v>0</v>
      </c>
      <c r="AF145" s="80">
        <v>0</v>
      </c>
      <c r="AG145" s="80">
        <v>0</v>
      </c>
      <c r="AH145" s="80">
        <v>0</v>
      </c>
      <c r="AI145" s="80">
        <v>0</v>
      </c>
      <c r="AJ145" s="80">
        <v>0</v>
      </c>
      <c r="AK145" s="80">
        <v>0</v>
      </c>
      <c r="AL145" s="80">
        <v>0</v>
      </c>
      <c r="AM145" s="80">
        <v>1.5568712997679</v>
      </c>
      <c r="AN145" s="80">
        <v>0.77086534255987005</v>
      </c>
      <c r="AO145" s="80">
        <v>8.6383519037860399</v>
      </c>
      <c r="AP145" s="80">
        <v>5.3615272656363597</v>
      </c>
      <c r="AQ145" s="80">
        <v>5.4270525761716799</v>
      </c>
      <c r="AR145" s="80">
        <v>2.9187952697121098</v>
      </c>
      <c r="AS145" s="80">
        <v>32.554552957747099</v>
      </c>
      <c r="AT145" s="80">
        <v>18.791612095046698</v>
      </c>
      <c r="AU145" s="80">
        <v>5.27148122602601</v>
      </c>
      <c r="AV145" s="80">
        <v>-0.12135906124791999</v>
      </c>
      <c r="AW145" s="80">
        <v>3.5099876419740002E-2</v>
      </c>
      <c r="AX145" s="80">
        <v>0.18260861437500001</v>
      </c>
      <c r="AY145" s="80">
        <v>3.7553090787010003E-2</v>
      </c>
      <c r="AZ145" s="80">
        <v>-0.57042329186804996</v>
      </c>
      <c r="BA145" s="80">
        <v>0</v>
      </c>
      <c r="BB145" s="80">
        <v>0</v>
      </c>
      <c r="BC145" s="80">
        <v>0</v>
      </c>
      <c r="BD145" s="80">
        <v>0</v>
      </c>
      <c r="BE145" s="80">
        <v>0</v>
      </c>
      <c r="BF145" s="80">
        <v>0</v>
      </c>
      <c r="BG145" s="80">
        <v>0</v>
      </c>
      <c r="BH145" s="80">
        <v>0</v>
      </c>
      <c r="BI145" s="80">
        <v>0</v>
      </c>
      <c r="BJ145" s="80">
        <v>0</v>
      </c>
      <c r="BK145" s="80"/>
      <c r="BL145" s="80"/>
      <c r="BM145" s="80"/>
      <c r="BN145" s="80"/>
      <c r="BO145" s="80"/>
      <c r="BP145" s="80"/>
      <c r="BQ145" s="80"/>
      <c r="BR145" s="80"/>
      <c r="BS145" s="80"/>
      <c r="BT145" s="80"/>
    </row>
    <row r="146" spans="1:72" x14ac:dyDescent="0.25">
      <c r="A146" s="135" t="s">
        <v>749</v>
      </c>
      <c r="B146" s="135" t="s">
        <v>750</v>
      </c>
      <c r="C146" s="126"/>
      <c r="D146" s="127" t="s">
        <v>482</v>
      </c>
      <c r="E146" s="104"/>
      <c r="F146" s="128" t="s">
        <v>482</v>
      </c>
      <c r="G146" s="126"/>
      <c r="H146" s="104"/>
      <c r="I146" s="104"/>
      <c r="J146" s="104"/>
      <c r="K146" s="127" t="s">
        <v>482</v>
      </c>
      <c r="L146" s="104"/>
      <c r="M146" s="128"/>
      <c r="N146" s="128"/>
      <c r="O146" s="128"/>
      <c r="P146" s="128" t="s">
        <v>482</v>
      </c>
      <c r="Q146" s="128"/>
      <c r="R146" s="128"/>
      <c r="S146" s="131"/>
      <c r="T146" s="128"/>
      <c r="U146" s="61" t="s">
        <v>512</v>
      </c>
      <c r="V146" s="132"/>
      <c r="W146" s="139"/>
      <c r="X146" s="133"/>
      <c r="Y146" s="71" t="s">
        <v>482</v>
      </c>
      <c r="Z146" s="72"/>
      <c r="AA146" s="73"/>
      <c r="AB146" s="74"/>
      <c r="AC146" s="79" t="s">
        <v>530</v>
      </c>
      <c r="AD146" s="10" t="s">
        <v>463</v>
      </c>
      <c r="AE146" s="80">
        <v>0</v>
      </c>
      <c r="AF146" s="80">
        <v>0</v>
      </c>
      <c r="AG146" s="80">
        <v>0</v>
      </c>
      <c r="AH146" s="80">
        <v>0</v>
      </c>
      <c r="AI146" s="80">
        <v>0</v>
      </c>
      <c r="AJ146" s="80">
        <v>0</v>
      </c>
      <c r="AK146" s="80">
        <v>0</v>
      </c>
      <c r="AL146" s="80">
        <v>0</v>
      </c>
      <c r="AM146" s="80">
        <v>0.31617192055025001</v>
      </c>
      <c r="AN146" s="80">
        <v>0.13089637362227999</v>
      </c>
      <c r="AO146" s="80">
        <v>1.56172854632185</v>
      </c>
      <c r="AP146" s="80">
        <v>1.020317213028</v>
      </c>
      <c r="AQ146" s="80">
        <v>1.1510166337482599</v>
      </c>
      <c r="AR146" s="80">
        <v>0.61010042372751006</v>
      </c>
      <c r="AS146" s="80">
        <v>6.2688611592050503</v>
      </c>
      <c r="AT146" s="80">
        <v>3.2267374902406698</v>
      </c>
      <c r="AU146" s="80">
        <v>1.1460225290919099</v>
      </c>
      <c r="AV146" s="80">
        <v>-2.7270118214400001E-2</v>
      </c>
      <c r="AW146" s="80">
        <v>6.2074994197399997E-3</v>
      </c>
      <c r="AX146" s="80">
        <v>3.2479811670129997E-2</v>
      </c>
      <c r="AY146" s="80">
        <v>6.2078796733400004E-3</v>
      </c>
      <c r="AZ146" s="80">
        <v>-9.8643328883720002E-2</v>
      </c>
      <c r="BA146" s="80">
        <v>0</v>
      </c>
      <c r="BB146" s="80">
        <v>0</v>
      </c>
      <c r="BC146" s="80">
        <v>0</v>
      </c>
      <c r="BD146" s="80">
        <v>0</v>
      </c>
      <c r="BE146" s="80">
        <v>0</v>
      </c>
      <c r="BF146" s="80">
        <v>0</v>
      </c>
      <c r="BG146" s="80">
        <v>0</v>
      </c>
      <c r="BH146" s="80">
        <v>0</v>
      </c>
      <c r="BI146" s="80">
        <v>0</v>
      </c>
      <c r="BJ146" s="80">
        <v>0</v>
      </c>
      <c r="BK146" s="80"/>
      <c r="BL146" s="80"/>
      <c r="BM146" s="80"/>
      <c r="BN146" s="80"/>
      <c r="BO146" s="80"/>
      <c r="BP146" s="80"/>
      <c r="BQ146" s="80"/>
      <c r="BR146" s="80"/>
      <c r="BS146" s="80"/>
      <c r="BT146" s="80"/>
    </row>
    <row r="147" spans="1:72" x14ac:dyDescent="0.25">
      <c r="A147" s="135" t="s">
        <v>751</v>
      </c>
      <c r="B147" s="135" t="s">
        <v>752</v>
      </c>
      <c r="C147" s="126"/>
      <c r="D147" s="127" t="s">
        <v>482</v>
      </c>
      <c r="E147" s="104"/>
      <c r="F147" s="128" t="s">
        <v>482</v>
      </c>
      <c r="G147" s="126"/>
      <c r="H147" s="104"/>
      <c r="I147" s="104"/>
      <c r="J147" s="104"/>
      <c r="K147" s="127" t="s">
        <v>482</v>
      </c>
      <c r="L147" s="104"/>
      <c r="M147" s="128"/>
      <c r="N147" s="128"/>
      <c r="O147" s="128"/>
      <c r="P147" s="128" t="s">
        <v>482</v>
      </c>
      <c r="Q147" s="128"/>
      <c r="R147" s="128"/>
      <c r="S147" s="131"/>
      <c r="T147" s="128"/>
      <c r="U147" s="61" t="s">
        <v>510</v>
      </c>
      <c r="V147" s="132"/>
      <c r="W147" s="139"/>
      <c r="X147" s="133"/>
      <c r="Y147" s="71" t="s">
        <v>482</v>
      </c>
      <c r="Z147" s="72"/>
      <c r="AA147" s="73"/>
      <c r="AB147" s="74"/>
      <c r="AC147" s="79" t="s">
        <v>530</v>
      </c>
      <c r="AD147" s="10" t="s">
        <v>463</v>
      </c>
      <c r="AE147" s="80">
        <v>0</v>
      </c>
      <c r="AF147" s="80">
        <v>0</v>
      </c>
      <c r="AG147" s="80">
        <v>0</v>
      </c>
      <c r="AH147" s="80">
        <v>0</v>
      </c>
      <c r="AI147" s="80">
        <v>0</v>
      </c>
      <c r="AJ147" s="80">
        <v>0</v>
      </c>
      <c r="AK147" s="80">
        <v>0</v>
      </c>
      <c r="AL147" s="80">
        <v>0</v>
      </c>
      <c r="AM147" s="80">
        <v>0.74034218566683996</v>
      </c>
      <c r="AN147" s="80">
        <v>0.31236713290436002</v>
      </c>
      <c r="AO147" s="80">
        <v>3.43557090499116</v>
      </c>
      <c r="AP147" s="80">
        <v>2.2546591714439601</v>
      </c>
      <c r="AQ147" s="80">
        <v>2.8337894845709202</v>
      </c>
      <c r="AR147" s="80">
        <v>1.54701390704188</v>
      </c>
      <c r="AS147" s="80">
        <v>15.0147846417883</v>
      </c>
      <c r="AT147" s="80">
        <v>8.2081210086966294</v>
      </c>
      <c r="AU147" s="80">
        <v>2.58445868357675</v>
      </c>
      <c r="AV147" s="80">
        <v>-6.0768114770250001E-2</v>
      </c>
      <c r="AW147" s="80">
        <v>1.6643937321600001E-2</v>
      </c>
      <c r="AX147" s="80">
        <v>8.5247564195080006E-2</v>
      </c>
      <c r="AY147" s="80">
        <v>1.6018294932179999E-2</v>
      </c>
      <c r="AZ147" s="80">
        <v>-0.30625074404098002</v>
      </c>
      <c r="BA147" s="80">
        <v>0</v>
      </c>
      <c r="BB147" s="80">
        <v>0</v>
      </c>
      <c r="BC147" s="80">
        <v>0</v>
      </c>
      <c r="BD147" s="80">
        <v>0</v>
      </c>
      <c r="BE147" s="80">
        <v>0</v>
      </c>
      <c r="BF147" s="80">
        <v>0</v>
      </c>
      <c r="BG147" s="80">
        <v>0</v>
      </c>
      <c r="BH147" s="80">
        <v>0</v>
      </c>
      <c r="BI147" s="80">
        <v>0</v>
      </c>
      <c r="BJ147" s="80">
        <v>0</v>
      </c>
      <c r="BK147" s="80"/>
      <c r="BL147" s="80"/>
      <c r="BM147" s="80"/>
      <c r="BN147" s="80"/>
      <c r="BO147" s="80"/>
      <c r="BP147" s="80"/>
      <c r="BQ147" s="80"/>
      <c r="BR147" s="80"/>
      <c r="BS147" s="80"/>
      <c r="BT147" s="80"/>
    </row>
    <row r="148" spans="1:72" x14ac:dyDescent="0.25">
      <c r="A148" s="135" t="s">
        <v>753</v>
      </c>
      <c r="B148" s="135" t="s">
        <v>754</v>
      </c>
      <c r="C148" s="126"/>
      <c r="D148" s="127" t="s">
        <v>482</v>
      </c>
      <c r="E148" s="104"/>
      <c r="F148" s="128" t="s">
        <v>482</v>
      </c>
      <c r="G148" s="126"/>
      <c r="H148" s="104"/>
      <c r="I148" s="104"/>
      <c r="J148" s="104"/>
      <c r="K148" s="127" t="s">
        <v>482</v>
      </c>
      <c r="L148" s="104"/>
      <c r="M148" s="128"/>
      <c r="N148" s="128"/>
      <c r="O148" s="128"/>
      <c r="P148" s="128" t="s">
        <v>482</v>
      </c>
      <c r="Q148" s="128"/>
      <c r="R148" s="128"/>
      <c r="S148" s="131"/>
      <c r="T148" s="128"/>
      <c r="U148" s="61" t="s">
        <v>514</v>
      </c>
      <c r="V148" s="132"/>
      <c r="W148" s="139"/>
      <c r="X148" s="133"/>
      <c r="Y148" s="71" t="s">
        <v>482</v>
      </c>
      <c r="Z148" s="72"/>
      <c r="AA148" s="73"/>
      <c r="AB148" s="74"/>
      <c r="AC148" s="79" t="s">
        <v>530</v>
      </c>
      <c r="AD148" s="10" t="s">
        <v>463</v>
      </c>
      <c r="AE148" s="80">
        <v>0</v>
      </c>
      <c r="AF148" s="80">
        <v>0</v>
      </c>
      <c r="AG148" s="80">
        <v>0</v>
      </c>
      <c r="AH148" s="80">
        <v>0</v>
      </c>
      <c r="AI148" s="80">
        <v>0</v>
      </c>
      <c r="AJ148" s="80">
        <v>0</v>
      </c>
      <c r="AK148" s="80">
        <v>0</v>
      </c>
      <c r="AL148" s="80">
        <v>0</v>
      </c>
      <c r="AM148" s="80">
        <v>0.32726761189023001</v>
      </c>
      <c r="AN148" s="80">
        <v>0.14135685944602</v>
      </c>
      <c r="AO148" s="80">
        <v>1.6573043681896</v>
      </c>
      <c r="AP148" s="80">
        <v>0.99175397987858005</v>
      </c>
      <c r="AQ148" s="80">
        <v>1.1505443585252899</v>
      </c>
      <c r="AR148" s="80">
        <v>0.61451874260690997</v>
      </c>
      <c r="AS148" s="80">
        <v>6.7224724794342503</v>
      </c>
      <c r="AT148" s="80">
        <v>3.2792802324389601</v>
      </c>
      <c r="AU148" s="80">
        <v>1.1092314286365501</v>
      </c>
      <c r="AV148" s="80">
        <v>-2.870209465496E-2</v>
      </c>
      <c r="AW148" s="80">
        <v>6.9134307157699996E-3</v>
      </c>
      <c r="AX148" s="80">
        <v>3.2981771106720001E-2</v>
      </c>
      <c r="AY148" s="80">
        <v>7.0850902814199998E-3</v>
      </c>
      <c r="AZ148" s="80">
        <v>-0.14094372388847001</v>
      </c>
      <c r="BA148" s="80">
        <v>0</v>
      </c>
      <c r="BB148" s="80">
        <v>0</v>
      </c>
      <c r="BC148" s="80">
        <v>0</v>
      </c>
      <c r="BD148" s="80">
        <v>0</v>
      </c>
      <c r="BE148" s="80">
        <v>0</v>
      </c>
      <c r="BF148" s="80">
        <v>0</v>
      </c>
      <c r="BG148" s="80">
        <v>0</v>
      </c>
      <c r="BH148" s="80">
        <v>0</v>
      </c>
      <c r="BI148" s="80">
        <v>0</v>
      </c>
      <c r="BJ148" s="80">
        <v>0</v>
      </c>
      <c r="BK148" s="80"/>
      <c r="BL148" s="80"/>
      <c r="BM148" s="80"/>
      <c r="BN148" s="80"/>
      <c r="BO148" s="80"/>
      <c r="BP148" s="80"/>
      <c r="BQ148" s="80"/>
      <c r="BR148" s="80"/>
      <c r="BS148" s="80"/>
      <c r="BT148" s="80"/>
    </row>
    <row r="149" spans="1:72" x14ac:dyDescent="0.25">
      <c r="A149" s="135" t="s">
        <v>755</v>
      </c>
      <c r="B149" s="135" t="s">
        <v>756</v>
      </c>
      <c r="C149" s="126"/>
      <c r="D149" s="127" t="s">
        <v>482</v>
      </c>
      <c r="E149" s="104"/>
      <c r="F149" s="128" t="s">
        <v>482</v>
      </c>
      <c r="G149" s="126"/>
      <c r="H149" s="104"/>
      <c r="I149" s="104"/>
      <c r="J149" s="104"/>
      <c r="K149" s="127" t="s">
        <v>482</v>
      </c>
      <c r="L149" s="104"/>
      <c r="M149" s="128"/>
      <c r="N149" s="128"/>
      <c r="O149" s="128"/>
      <c r="P149" s="128" t="s">
        <v>482</v>
      </c>
      <c r="Q149" s="128"/>
      <c r="R149" s="128"/>
      <c r="S149" s="131"/>
      <c r="T149" s="128"/>
      <c r="U149" s="61" t="s">
        <v>520</v>
      </c>
      <c r="V149" s="132"/>
      <c r="W149" s="139"/>
      <c r="X149" s="133"/>
      <c r="Y149" s="71" t="s">
        <v>482</v>
      </c>
      <c r="Z149" s="72"/>
      <c r="AA149" s="73"/>
      <c r="AB149" s="74"/>
      <c r="AC149" s="79" t="s">
        <v>530</v>
      </c>
      <c r="AD149" s="10" t="s">
        <v>463</v>
      </c>
      <c r="AE149" s="80">
        <v>0</v>
      </c>
      <c r="AF149" s="80">
        <v>0</v>
      </c>
      <c r="AG149" s="80">
        <v>0</v>
      </c>
      <c r="AH149" s="80">
        <v>0</v>
      </c>
      <c r="AI149" s="80">
        <v>0</v>
      </c>
      <c r="AJ149" s="80">
        <v>0</v>
      </c>
      <c r="AK149" s="80">
        <v>0</v>
      </c>
      <c r="AL149" s="80">
        <v>0</v>
      </c>
      <c r="AM149" s="80">
        <v>0.47425022736208</v>
      </c>
      <c r="AN149" s="80">
        <v>0.23560200057274999</v>
      </c>
      <c r="AO149" s="80">
        <v>1.62130211052563</v>
      </c>
      <c r="AP149" s="80">
        <v>0.93243950677259002</v>
      </c>
      <c r="AQ149" s="80">
        <v>1.6784830723153199</v>
      </c>
      <c r="AR149" s="80">
        <v>0.93790409647582995</v>
      </c>
      <c r="AS149" s="80">
        <v>7.0820379798536104</v>
      </c>
      <c r="AT149" s="80">
        <v>4.4478118727542899</v>
      </c>
      <c r="AU149" s="80">
        <v>1.33715594555047</v>
      </c>
      <c r="AV149" s="80">
        <v>-3.4599188655330002E-2</v>
      </c>
      <c r="AW149" s="80">
        <v>8.8773481228900004E-3</v>
      </c>
      <c r="AX149" s="80">
        <v>4.0773326393620003E-2</v>
      </c>
      <c r="AY149" s="80">
        <v>1.107309158358E-2</v>
      </c>
      <c r="AZ149" s="80">
        <v>-0.21100352387002999</v>
      </c>
      <c r="BA149" s="80">
        <v>0</v>
      </c>
      <c r="BB149" s="80">
        <v>0</v>
      </c>
      <c r="BC149" s="80">
        <v>0</v>
      </c>
      <c r="BD149" s="80">
        <v>0</v>
      </c>
      <c r="BE149" s="80">
        <v>0</v>
      </c>
      <c r="BF149" s="80">
        <v>0</v>
      </c>
      <c r="BG149" s="80">
        <v>0</v>
      </c>
      <c r="BH149" s="80">
        <v>0</v>
      </c>
      <c r="BI149" s="80">
        <v>0</v>
      </c>
      <c r="BJ149" s="80">
        <v>0</v>
      </c>
      <c r="BK149" s="80"/>
      <c r="BL149" s="80"/>
      <c r="BM149" s="80"/>
      <c r="BN149" s="80"/>
      <c r="BO149" s="80"/>
      <c r="BP149" s="80"/>
      <c r="BQ149" s="80"/>
      <c r="BR149" s="80"/>
      <c r="BS149" s="80"/>
      <c r="BT149" s="80"/>
    </row>
    <row r="150" spans="1:72" x14ac:dyDescent="0.25">
      <c r="A150" s="135" t="s">
        <v>757</v>
      </c>
      <c r="B150" s="135" t="s">
        <v>758</v>
      </c>
      <c r="C150" s="126"/>
      <c r="D150" s="127" t="s">
        <v>482</v>
      </c>
      <c r="E150" s="104"/>
      <c r="F150" s="128" t="s">
        <v>482</v>
      </c>
      <c r="G150" s="126"/>
      <c r="H150" s="104"/>
      <c r="I150" s="104"/>
      <c r="J150" s="104"/>
      <c r="K150" s="127" t="s">
        <v>482</v>
      </c>
      <c r="L150" s="104"/>
      <c r="M150" s="128"/>
      <c r="N150" s="128"/>
      <c r="O150" s="128"/>
      <c r="P150" s="128" t="s">
        <v>482</v>
      </c>
      <c r="Q150" s="128"/>
      <c r="R150" s="128"/>
      <c r="S150" s="131"/>
      <c r="T150" s="128"/>
      <c r="U150" s="61" t="s">
        <v>516</v>
      </c>
      <c r="V150" s="132"/>
      <c r="W150" s="139"/>
      <c r="X150" s="133"/>
      <c r="Y150" s="71" t="s">
        <v>482</v>
      </c>
      <c r="Z150" s="72"/>
      <c r="AA150" s="73"/>
      <c r="AB150" s="74"/>
      <c r="AC150" s="79" t="s">
        <v>530</v>
      </c>
      <c r="AD150" s="10" t="s">
        <v>463</v>
      </c>
      <c r="AE150" s="80">
        <v>0</v>
      </c>
      <c r="AF150" s="80">
        <v>0</v>
      </c>
      <c r="AG150" s="80">
        <v>0</v>
      </c>
      <c r="AH150" s="80">
        <v>0</v>
      </c>
      <c r="AI150" s="80">
        <v>0</v>
      </c>
      <c r="AJ150" s="80">
        <v>0</v>
      </c>
      <c r="AK150" s="80">
        <v>0</v>
      </c>
      <c r="AL150" s="80">
        <v>0</v>
      </c>
      <c r="AM150" s="80">
        <v>0.25628911881222999</v>
      </c>
      <c r="AN150" s="80">
        <v>0.10092082957553</v>
      </c>
      <c r="AO150" s="80">
        <v>1.1706471434952199</v>
      </c>
      <c r="AP150" s="80">
        <v>0.80757529640936998</v>
      </c>
      <c r="AQ150" s="80">
        <v>1.1030904122652101</v>
      </c>
      <c r="AR150" s="80">
        <v>0.62785634113805</v>
      </c>
      <c r="AS150" s="80">
        <v>6.5917729734953898</v>
      </c>
      <c r="AT150" s="80">
        <v>2.6740288923598499</v>
      </c>
      <c r="AU150" s="80">
        <v>1.0623335870460799</v>
      </c>
      <c r="AV150" s="80">
        <v>-2.8677489487020001E-2</v>
      </c>
      <c r="AW150" s="80">
        <v>6.5774968135299998E-3</v>
      </c>
      <c r="AX150" s="80">
        <v>3.9203309180640002E-2</v>
      </c>
      <c r="AY150" s="80">
        <v>6.5164377776499999E-3</v>
      </c>
      <c r="AZ150" s="80">
        <v>-0.11420264959947</v>
      </c>
      <c r="BA150" s="80">
        <v>0</v>
      </c>
      <c r="BB150" s="80">
        <v>0</v>
      </c>
      <c r="BC150" s="80">
        <v>0</v>
      </c>
      <c r="BD150" s="80">
        <v>0</v>
      </c>
      <c r="BE150" s="80">
        <v>0</v>
      </c>
      <c r="BF150" s="80">
        <v>0</v>
      </c>
      <c r="BG150" s="80">
        <v>0</v>
      </c>
      <c r="BH150" s="80">
        <v>0</v>
      </c>
      <c r="BI150" s="80">
        <v>0</v>
      </c>
      <c r="BJ150" s="80">
        <v>0</v>
      </c>
      <c r="BK150" s="80"/>
      <c r="BL150" s="80"/>
      <c r="BM150" s="80"/>
      <c r="BN150" s="80"/>
      <c r="BO150" s="80"/>
      <c r="BP150" s="80"/>
      <c r="BQ150" s="80"/>
      <c r="BR150" s="80"/>
      <c r="BS150" s="80"/>
      <c r="BT150" s="80"/>
    </row>
    <row r="151" spans="1:72" x14ac:dyDescent="0.25">
      <c r="A151" s="135" t="s">
        <v>759</v>
      </c>
      <c r="B151" s="135" t="s">
        <v>760</v>
      </c>
      <c r="C151" s="126"/>
      <c r="D151" s="127" t="s">
        <v>482</v>
      </c>
      <c r="E151" s="104"/>
      <c r="F151" s="128" t="s">
        <v>482</v>
      </c>
      <c r="G151" s="126"/>
      <c r="H151" s="104"/>
      <c r="I151" s="104"/>
      <c r="J151" s="104"/>
      <c r="K151" s="127" t="s">
        <v>482</v>
      </c>
      <c r="L151" s="104"/>
      <c r="M151" s="128"/>
      <c r="N151" s="128"/>
      <c r="O151" s="128"/>
      <c r="P151" s="128" t="s">
        <v>482</v>
      </c>
      <c r="Q151" s="128"/>
      <c r="R151" s="128"/>
      <c r="S151" s="131"/>
      <c r="T151" s="128"/>
      <c r="U151" s="61" t="s">
        <v>522</v>
      </c>
      <c r="V151" s="132"/>
      <c r="W151" s="139"/>
      <c r="X151" s="133"/>
      <c r="Y151" s="71" t="s">
        <v>482</v>
      </c>
      <c r="Z151" s="72"/>
      <c r="AA151" s="73"/>
      <c r="AB151" s="74"/>
      <c r="AC151" s="79" t="s">
        <v>530</v>
      </c>
      <c r="AD151" s="10" t="s">
        <v>463</v>
      </c>
      <c r="AE151" s="80">
        <v>0</v>
      </c>
      <c r="AF151" s="80">
        <v>0</v>
      </c>
      <c r="AG151" s="80">
        <v>0</v>
      </c>
      <c r="AH151" s="80">
        <v>0</v>
      </c>
      <c r="AI151" s="80">
        <v>0</v>
      </c>
      <c r="AJ151" s="80">
        <v>0</v>
      </c>
      <c r="AK151" s="80">
        <v>0</v>
      </c>
      <c r="AL151" s="80">
        <v>0</v>
      </c>
      <c r="AM151" s="80">
        <v>0.97070430717242995</v>
      </c>
      <c r="AN151" s="80">
        <v>0.45769467427255001</v>
      </c>
      <c r="AO151" s="80">
        <v>4.6675954212904802</v>
      </c>
      <c r="AP151" s="80">
        <v>3.0699214134437098</v>
      </c>
      <c r="AQ151" s="80">
        <v>4.0567034422870396</v>
      </c>
      <c r="AR151" s="80">
        <v>2.3059192753989102</v>
      </c>
      <c r="AS151" s="80">
        <v>21.669556560517599</v>
      </c>
      <c r="AT151" s="80">
        <v>11.509616946707601</v>
      </c>
      <c r="AU151" s="80">
        <v>4.1216741033553204</v>
      </c>
      <c r="AV151" s="80">
        <v>-0.1079358337949</v>
      </c>
      <c r="AW151" s="80">
        <v>2.394502565464E-2</v>
      </c>
      <c r="AX151" s="80">
        <v>0.12174704795287999</v>
      </c>
      <c r="AY151" s="80">
        <v>2.3042736635200001E-2</v>
      </c>
      <c r="AZ151" s="80">
        <v>-0.38451993027824999</v>
      </c>
      <c r="BA151" s="80">
        <v>0</v>
      </c>
      <c r="BB151" s="80">
        <v>0</v>
      </c>
      <c r="BC151" s="80">
        <v>0</v>
      </c>
      <c r="BD151" s="80">
        <v>0</v>
      </c>
      <c r="BE151" s="80">
        <v>0</v>
      </c>
      <c r="BF151" s="80">
        <v>0</v>
      </c>
      <c r="BG151" s="80">
        <v>0</v>
      </c>
      <c r="BH151" s="80">
        <v>0</v>
      </c>
      <c r="BI151" s="80">
        <v>0</v>
      </c>
      <c r="BJ151" s="80">
        <v>0</v>
      </c>
      <c r="BK151" s="80"/>
      <c r="BL151" s="80"/>
      <c r="BM151" s="80"/>
      <c r="BN151" s="80"/>
      <c r="BO151" s="80"/>
      <c r="BP151" s="80"/>
      <c r="BQ151" s="80"/>
      <c r="BR151" s="80"/>
      <c r="BS151" s="80"/>
      <c r="BT151" s="80"/>
    </row>
    <row r="152" spans="1:72" x14ac:dyDescent="0.25">
      <c r="A152" s="135" t="s">
        <v>761</v>
      </c>
      <c r="B152" s="135" t="s">
        <v>762</v>
      </c>
      <c r="C152" s="126"/>
      <c r="D152" s="127" t="s">
        <v>482</v>
      </c>
      <c r="E152" s="104"/>
      <c r="F152" s="128" t="s">
        <v>482</v>
      </c>
      <c r="G152" s="126"/>
      <c r="H152" s="104"/>
      <c r="I152" s="104"/>
      <c r="J152" s="104"/>
      <c r="K152" s="127" t="s">
        <v>482</v>
      </c>
      <c r="L152" s="104"/>
      <c r="M152" s="128"/>
      <c r="N152" s="128"/>
      <c r="O152" s="128"/>
      <c r="P152" s="128" t="s">
        <v>482</v>
      </c>
      <c r="Q152" s="128"/>
      <c r="R152" s="128"/>
      <c r="S152" s="131"/>
      <c r="T152" s="128"/>
      <c r="U152" s="61" t="s">
        <v>518</v>
      </c>
      <c r="V152" s="132"/>
      <c r="W152" s="139"/>
      <c r="X152" s="133"/>
      <c r="Y152" s="71" t="s">
        <v>482</v>
      </c>
      <c r="Z152" s="72"/>
      <c r="AA152" s="73"/>
      <c r="AB152" s="74"/>
      <c r="AC152" s="79" t="s">
        <v>530</v>
      </c>
      <c r="AD152" s="10" t="s">
        <v>463</v>
      </c>
      <c r="AE152" s="80">
        <v>0</v>
      </c>
      <c r="AF152" s="80">
        <v>0</v>
      </c>
      <c r="AG152" s="80">
        <v>0</v>
      </c>
      <c r="AH152" s="80">
        <v>0</v>
      </c>
      <c r="AI152" s="80">
        <v>0</v>
      </c>
      <c r="AJ152" s="80">
        <v>0</v>
      </c>
      <c r="AK152" s="80">
        <v>0</v>
      </c>
      <c r="AL152" s="80">
        <v>0</v>
      </c>
      <c r="AM152" s="80">
        <v>0.88239095236812004</v>
      </c>
      <c r="AN152" s="80">
        <v>0.43563085737985002</v>
      </c>
      <c r="AO152" s="80">
        <v>4.8885565213343796</v>
      </c>
      <c r="AP152" s="80">
        <v>2.9685320156696799</v>
      </c>
      <c r="AQ152" s="80">
        <v>4.2849509423462599</v>
      </c>
      <c r="AR152" s="80">
        <v>2.5644992359478</v>
      </c>
      <c r="AS152" s="80">
        <v>21.3095587276411</v>
      </c>
      <c r="AT152" s="80">
        <v>9.7824757645084599</v>
      </c>
      <c r="AU152" s="80">
        <v>3.3537333880417401</v>
      </c>
      <c r="AV152" s="80">
        <v>-7.8715922272270006E-2</v>
      </c>
      <c r="AW152" s="80">
        <v>2.4319497809679999E-2</v>
      </c>
      <c r="AX152" s="80">
        <v>0.10619655475096</v>
      </c>
      <c r="AY152" s="80">
        <v>2.0592498967489999E-2</v>
      </c>
      <c r="AZ152" s="80">
        <v>-0.33458427517240003</v>
      </c>
      <c r="BA152" s="80">
        <v>0</v>
      </c>
      <c r="BB152" s="80">
        <v>0</v>
      </c>
      <c r="BC152" s="80">
        <v>0</v>
      </c>
      <c r="BD152" s="80">
        <v>0</v>
      </c>
      <c r="BE152" s="80">
        <v>0</v>
      </c>
      <c r="BF152" s="80">
        <v>0</v>
      </c>
      <c r="BG152" s="80">
        <v>0</v>
      </c>
      <c r="BH152" s="80">
        <v>0</v>
      </c>
      <c r="BI152" s="80">
        <v>0</v>
      </c>
      <c r="BJ152" s="80">
        <v>0</v>
      </c>
      <c r="BK152" s="80"/>
      <c r="BL152" s="80"/>
      <c r="BM152" s="80"/>
      <c r="BN152" s="80"/>
      <c r="BO152" s="80"/>
      <c r="BP152" s="80"/>
      <c r="BQ152" s="80"/>
      <c r="BR152" s="80"/>
      <c r="BS152" s="80"/>
      <c r="BT152" s="80"/>
    </row>
    <row r="153" spans="1:72" x14ac:dyDescent="0.25">
      <c r="A153" s="135" t="s">
        <v>763</v>
      </c>
      <c r="B153" s="135" t="s">
        <v>764</v>
      </c>
      <c r="C153" s="126"/>
      <c r="D153" s="127" t="s">
        <v>482</v>
      </c>
      <c r="E153" s="104"/>
      <c r="F153" s="128" t="s">
        <v>482</v>
      </c>
      <c r="G153" s="126"/>
      <c r="H153" s="104"/>
      <c r="I153" s="104"/>
      <c r="J153" s="104"/>
      <c r="K153" s="127" t="s">
        <v>482</v>
      </c>
      <c r="L153" s="104"/>
      <c r="M153" s="128"/>
      <c r="N153" s="128"/>
      <c r="O153" s="128"/>
      <c r="P153" s="128" t="s">
        <v>482</v>
      </c>
      <c r="Q153" s="128"/>
      <c r="R153" s="128"/>
      <c r="S153" s="131"/>
      <c r="T153" s="128"/>
      <c r="U153" s="61" t="s">
        <v>524</v>
      </c>
      <c r="V153" s="132"/>
      <c r="W153" s="139"/>
      <c r="X153" s="133"/>
      <c r="Y153" s="71" t="s">
        <v>482</v>
      </c>
      <c r="Z153" s="72"/>
      <c r="AA153" s="73"/>
      <c r="AB153" s="74"/>
      <c r="AC153" s="79" t="s">
        <v>530</v>
      </c>
      <c r="AD153" s="10" t="s">
        <v>463</v>
      </c>
      <c r="AE153" s="80">
        <v>0</v>
      </c>
      <c r="AF153" s="80">
        <v>0</v>
      </c>
      <c r="AG153" s="80">
        <v>0</v>
      </c>
      <c r="AH153" s="80">
        <v>0</v>
      </c>
      <c r="AI153" s="80">
        <v>0</v>
      </c>
      <c r="AJ153" s="80">
        <v>0</v>
      </c>
      <c r="AK153" s="80">
        <v>0</v>
      </c>
      <c r="AL153" s="80">
        <v>0</v>
      </c>
      <c r="AM153" s="80">
        <v>4.2278749441832097</v>
      </c>
      <c r="AN153" s="80">
        <v>1.95946251843094</v>
      </c>
      <c r="AO153" s="80">
        <v>20.147611887525599</v>
      </c>
      <c r="AP153" s="80">
        <v>12.862068884734899</v>
      </c>
      <c r="AQ153" s="80">
        <v>16.349759772816899</v>
      </c>
      <c r="AR153" s="80">
        <v>9.4259703957436596</v>
      </c>
      <c r="AS153" s="80">
        <v>84.767641031004601</v>
      </c>
      <c r="AT153" s="80">
        <v>42.575139939707398</v>
      </c>
      <c r="AU153" s="80">
        <v>14.8469743384216</v>
      </c>
      <c r="AV153" s="80">
        <v>-0.36892695101230999</v>
      </c>
      <c r="AW153" s="80">
        <v>9.0863144454950001E-2</v>
      </c>
      <c r="AX153" s="80">
        <v>0.46098486229796998</v>
      </c>
      <c r="AY153" s="80">
        <v>9.2042666899910003E-2</v>
      </c>
      <c r="AZ153" s="80">
        <v>-1.6110775257841501</v>
      </c>
      <c r="BA153" s="80">
        <v>0</v>
      </c>
      <c r="BB153" s="80">
        <v>0</v>
      </c>
      <c r="BC153" s="80">
        <v>0</v>
      </c>
      <c r="BD153" s="80">
        <v>0</v>
      </c>
      <c r="BE153" s="80">
        <v>0</v>
      </c>
      <c r="BF153" s="80">
        <v>0</v>
      </c>
      <c r="BG153" s="80">
        <v>0</v>
      </c>
      <c r="BH153" s="80">
        <v>0</v>
      </c>
      <c r="BI153" s="80">
        <v>0</v>
      </c>
      <c r="BJ153" s="80">
        <v>0</v>
      </c>
      <c r="BK153" s="80"/>
      <c r="BL153" s="80"/>
      <c r="BM153" s="80"/>
      <c r="BN153" s="80"/>
      <c r="BO153" s="80"/>
      <c r="BP153" s="80"/>
      <c r="BQ153" s="80"/>
      <c r="BR153" s="80"/>
      <c r="BS153" s="80"/>
      <c r="BT153" s="80"/>
    </row>
    <row r="154" spans="1:72" x14ac:dyDescent="0.25">
      <c r="A154" s="135" t="s">
        <v>765</v>
      </c>
      <c r="B154" s="135" t="s">
        <v>766</v>
      </c>
      <c r="C154" s="126"/>
      <c r="D154" s="127" t="s">
        <v>482</v>
      </c>
      <c r="E154" s="104" t="s">
        <v>482</v>
      </c>
      <c r="F154" s="128"/>
      <c r="G154" s="126"/>
      <c r="H154" s="104"/>
      <c r="I154" s="104"/>
      <c r="J154" s="104" t="s">
        <v>482</v>
      </c>
      <c r="K154" s="127"/>
      <c r="L154" s="104"/>
      <c r="M154" s="128"/>
      <c r="N154" s="128"/>
      <c r="O154" s="128"/>
      <c r="P154" s="128"/>
      <c r="Q154" s="128" t="s">
        <v>482</v>
      </c>
      <c r="R154" s="128"/>
      <c r="S154" s="131"/>
      <c r="T154" s="128"/>
      <c r="U154" s="61"/>
      <c r="V154" s="132" t="s">
        <v>767</v>
      </c>
      <c r="W154" s="139" t="s">
        <v>768</v>
      </c>
      <c r="X154" s="133"/>
      <c r="Y154" s="71"/>
      <c r="Z154" s="72" t="s">
        <v>482</v>
      </c>
      <c r="AA154" s="73"/>
      <c r="AB154" s="74"/>
      <c r="AC154" s="79" t="s">
        <v>530</v>
      </c>
      <c r="AD154" s="10" t="s">
        <v>463</v>
      </c>
      <c r="AE154" s="80">
        <v>0</v>
      </c>
      <c r="AF154" s="80">
        <v>0</v>
      </c>
      <c r="AG154" s="80">
        <v>0</v>
      </c>
      <c r="AH154" s="80">
        <v>0</v>
      </c>
      <c r="AI154" s="80">
        <v>0</v>
      </c>
      <c r="AJ154" s="80">
        <v>0</v>
      </c>
      <c r="AK154" s="80">
        <v>0</v>
      </c>
      <c r="AL154" s="80">
        <v>0</v>
      </c>
      <c r="AM154" s="80">
        <v>0</v>
      </c>
      <c r="AN154" s="80">
        <v>0</v>
      </c>
      <c r="AO154" s="80">
        <v>0</v>
      </c>
      <c r="AP154" s="80">
        <v>0</v>
      </c>
      <c r="AQ154" s="80">
        <v>0</v>
      </c>
      <c r="AR154" s="80">
        <v>0</v>
      </c>
      <c r="AS154" s="80">
        <v>0</v>
      </c>
      <c r="AT154" s="80">
        <v>0</v>
      </c>
      <c r="AU154" s="80">
        <v>0</v>
      </c>
      <c r="AV154" s="80">
        <v>0</v>
      </c>
      <c r="AW154" s="80">
        <v>16.132275</v>
      </c>
      <c r="AX154" s="80">
        <v>22.012309999999999</v>
      </c>
      <c r="AY154" s="80">
        <v>46.297128999999998</v>
      </c>
      <c r="AZ154" s="80">
        <v>81.506102999999996</v>
      </c>
      <c r="BA154" s="80">
        <v>12.660329000000001</v>
      </c>
      <c r="BB154" s="80">
        <v>6.5614619999999997</v>
      </c>
      <c r="BC154" s="80">
        <v>5.1526259999999997</v>
      </c>
      <c r="BD154" s="80">
        <v>4.6165159999999998</v>
      </c>
      <c r="BE154" s="80">
        <v>4.6127570000000002</v>
      </c>
      <c r="BF154" s="80">
        <v>4.4676629999999999</v>
      </c>
      <c r="BG154" s="80">
        <v>4.489236</v>
      </c>
      <c r="BH154" s="80">
        <v>5.3289770000000001</v>
      </c>
      <c r="BI154" s="80">
        <v>6.693206</v>
      </c>
      <c r="BJ154" s="80">
        <v>6.2878069999999999</v>
      </c>
      <c r="BK154" s="80"/>
      <c r="BL154" s="80"/>
      <c r="BM154" s="80"/>
      <c r="BN154" s="80"/>
      <c r="BO154" s="80"/>
      <c r="BP154" s="80"/>
      <c r="BQ154" s="80"/>
      <c r="BR154" s="80"/>
      <c r="BS154" s="80"/>
      <c r="BT154" s="80"/>
    </row>
    <row r="155" spans="1:72" x14ac:dyDescent="0.25">
      <c r="A155" s="135" t="s">
        <v>769</v>
      </c>
      <c r="B155" s="135" t="s">
        <v>770</v>
      </c>
      <c r="C155" s="126"/>
      <c r="D155" s="127" t="s">
        <v>482</v>
      </c>
      <c r="E155" s="104" t="s">
        <v>482</v>
      </c>
      <c r="F155" s="128"/>
      <c r="G155" s="126"/>
      <c r="H155" s="104"/>
      <c r="I155" s="104"/>
      <c r="J155" s="104" t="s">
        <v>482</v>
      </c>
      <c r="K155" s="127"/>
      <c r="L155" s="104"/>
      <c r="M155" s="128"/>
      <c r="N155" s="128"/>
      <c r="O155" s="128"/>
      <c r="P155" s="128"/>
      <c r="Q155" s="128" t="s">
        <v>482</v>
      </c>
      <c r="R155" s="128"/>
      <c r="S155" s="131"/>
      <c r="T155" s="128"/>
      <c r="U155" s="61"/>
      <c r="V155" s="132" t="s">
        <v>771</v>
      </c>
      <c r="W155" s="139" t="s">
        <v>772</v>
      </c>
      <c r="X155" s="133"/>
      <c r="Y155" s="71"/>
      <c r="Z155" s="72" t="s">
        <v>482</v>
      </c>
      <c r="AA155" s="73"/>
      <c r="AB155" s="74"/>
      <c r="AC155" s="79" t="s">
        <v>530</v>
      </c>
      <c r="AD155" s="10" t="s">
        <v>463</v>
      </c>
      <c r="AE155" s="80">
        <v>0</v>
      </c>
      <c r="AF155" s="80">
        <v>0</v>
      </c>
      <c r="AG155" s="80">
        <v>0</v>
      </c>
      <c r="AH155" s="80">
        <v>0</v>
      </c>
      <c r="AI155" s="80">
        <v>0</v>
      </c>
      <c r="AJ155" s="80">
        <v>0</v>
      </c>
      <c r="AK155" s="80">
        <v>0</v>
      </c>
      <c r="AL155" s="80">
        <v>0</v>
      </c>
      <c r="AM155" s="80">
        <v>0</v>
      </c>
      <c r="AN155" s="80">
        <v>0</v>
      </c>
      <c r="AO155" s="80">
        <v>0</v>
      </c>
      <c r="AP155" s="80">
        <v>0</v>
      </c>
      <c r="AQ155" s="80">
        <v>0</v>
      </c>
      <c r="AR155" s="80">
        <v>0</v>
      </c>
      <c r="AS155" s="80">
        <v>0</v>
      </c>
      <c r="AT155" s="80">
        <v>0</v>
      </c>
      <c r="AU155" s="80">
        <v>0</v>
      </c>
      <c r="AV155" s="80">
        <v>0</v>
      </c>
      <c r="AW155" s="80">
        <v>15.761241999999999</v>
      </c>
      <c r="AX155" s="80">
        <v>16.344028999999999</v>
      </c>
      <c r="AY155" s="80">
        <v>16.617906999999999</v>
      </c>
      <c r="AZ155" s="80">
        <v>14.264592</v>
      </c>
      <c r="BA155" s="80">
        <v>29.292342999999999</v>
      </c>
      <c r="BB155" s="80">
        <v>24.965668000000001</v>
      </c>
      <c r="BC155" s="80">
        <v>26.019456000000002</v>
      </c>
      <c r="BD155" s="80">
        <v>26.63036</v>
      </c>
      <c r="BE155" s="80">
        <v>27.870028999999999</v>
      </c>
      <c r="BF155" s="80">
        <v>25.510065000000001</v>
      </c>
      <c r="BG155" s="80">
        <v>33.828946999999999</v>
      </c>
      <c r="BH155" s="80">
        <v>33.082973000000003</v>
      </c>
      <c r="BI155" s="80">
        <v>25.778964999999999</v>
      </c>
      <c r="BJ155" s="80">
        <v>30.234456000000002</v>
      </c>
      <c r="BK155" s="80"/>
      <c r="BL155" s="80"/>
      <c r="BM155" s="80"/>
      <c r="BN155" s="80"/>
      <c r="BO155" s="80"/>
      <c r="BP155" s="80"/>
      <c r="BQ155" s="80"/>
      <c r="BR155" s="80"/>
      <c r="BS155" s="80"/>
      <c r="BT155" s="80"/>
    </row>
    <row r="156" spans="1:72" x14ac:dyDescent="0.25">
      <c r="A156" s="135" t="s">
        <v>773</v>
      </c>
      <c r="B156" s="135" t="s">
        <v>774</v>
      </c>
      <c r="C156" s="126"/>
      <c r="D156" s="127" t="s">
        <v>482</v>
      </c>
      <c r="E156" s="104" t="s">
        <v>482</v>
      </c>
      <c r="F156" s="128"/>
      <c r="G156" s="126"/>
      <c r="H156" s="104"/>
      <c r="I156" s="104" t="s">
        <v>482</v>
      </c>
      <c r="J156" s="104"/>
      <c r="K156" s="127"/>
      <c r="L156" s="104"/>
      <c r="M156" s="128"/>
      <c r="N156" s="128"/>
      <c r="O156" s="128"/>
      <c r="P156" s="128"/>
      <c r="Q156" s="128"/>
      <c r="R156" s="128" t="s">
        <v>482</v>
      </c>
      <c r="S156" s="131"/>
      <c r="T156" s="128"/>
      <c r="U156" s="61"/>
      <c r="V156" s="132"/>
      <c r="W156" s="139"/>
      <c r="X156" s="133" t="s">
        <v>775</v>
      </c>
      <c r="Y156" s="71" t="s">
        <v>482</v>
      </c>
      <c r="Z156" s="72"/>
      <c r="AA156" s="73"/>
      <c r="AB156" s="74"/>
      <c r="AC156" s="79" t="s">
        <v>530</v>
      </c>
      <c r="AD156" s="10" t="s">
        <v>463</v>
      </c>
      <c r="AE156" s="80">
        <v>0</v>
      </c>
      <c r="AF156" s="80">
        <v>0</v>
      </c>
      <c r="AG156" s="80">
        <v>0</v>
      </c>
      <c r="AH156" s="80">
        <v>0</v>
      </c>
      <c r="AI156" s="80">
        <v>0</v>
      </c>
      <c r="AJ156" s="80">
        <v>0</v>
      </c>
      <c r="AK156" s="80">
        <v>0</v>
      </c>
      <c r="AL156" s="80">
        <v>0</v>
      </c>
      <c r="AM156" s="80">
        <v>0</v>
      </c>
      <c r="AN156" s="80">
        <v>0</v>
      </c>
      <c r="AO156" s="80">
        <v>0</v>
      </c>
      <c r="AP156" s="80">
        <v>0</v>
      </c>
      <c r="AQ156" s="80">
        <v>0</v>
      </c>
      <c r="AR156" s="80">
        <v>0</v>
      </c>
      <c r="AS156" s="80">
        <v>0</v>
      </c>
      <c r="AT156" s="80">
        <v>0</v>
      </c>
      <c r="AU156" s="80">
        <v>0</v>
      </c>
      <c r="AV156" s="80">
        <v>0</v>
      </c>
      <c r="AW156" s="80">
        <v>0</v>
      </c>
      <c r="AX156" s="80">
        <v>0</v>
      </c>
      <c r="AY156" s="80">
        <v>0</v>
      </c>
      <c r="AZ156" s="80">
        <v>0</v>
      </c>
      <c r="BA156" s="80">
        <v>28.0671839856441</v>
      </c>
      <c r="BB156" s="80">
        <v>0</v>
      </c>
      <c r="BC156" s="80">
        <v>3.0256868667791501</v>
      </c>
      <c r="BD156" s="80">
        <v>0</v>
      </c>
      <c r="BE156" s="80">
        <v>0.17932219357834001</v>
      </c>
      <c r="BF156" s="80">
        <v>8.41650908326646</v>
      </c>
      <c r="BG156" s="80">
        <v>13.0790630024865</v>
      </c>
      <c r="BH156" s="80">
        <v>1.0597315239021301</v>
      </c>
      <c r="BI156" s="80">
        <v>2.6350393943097101</v>
      </c>
      <c r="BJ156" s="80">
        <v>1.43980602104509</v>
      </c>
      <c r="BK156" s="80"/>
      <c r="BL156" s="80"/>
      <c r="BM156" s="80"/>
      <c r="BN156" s="80"/>
      <c r="BO156" s="80"/>
      <c r="BP156" s="80"/>
      <c r="BQ156" s="80"/>
      <c r="BR156" s="80"/>
      <c r="BS156" s="80"/>
      <c r="BT156" s="80"/>
    </row>
    <row r="157" spans="1:72" x14ac:dyDescent="0.25">
      <c r="A157" s="135" t="s">
        <v>776</v>
      </c>
      <c r="B157" s="135" t="s">
        <v>777</v>
      </c>
      <c r="C157" s="126"/>
      <c r="D157" s="127" t="s">
        <v>482</v>
      </c>
      <c r="E157" s="104" t="s">
        <v>482</v>
      </c>
      <c r="F157" s="128"/>
      <c r="G157" s="126"/>
      <c r="H157" s="104"/>
      <c r="I157" s="104" t="s">
        <v>482</v>
      </c>
      <c r="J157" s="104"/>
      <c r="K157" s="127"/>
      <c r="L157" s="104"/>
      <c r="M157" s="128"/>
      <c r="N157" s="128"/>
      <c r="O157" s="128"/>
      <c r="P157" s="128"/>
      <c r="Q157" s="128"/>
      <c r="R157" s="128" t="s">
        <v>482</v>
      </c>
      <c r="S157" s="131"/>
      <c r="T157" s="128"/>
      <c r="U157" s="61"/>
      <c r="V157" s="132"/>
      <c r="W157" s="139"/>
      <c r="X157" s="133" t="s">
        <v>775</v>
      </c>
      <c r="Y157" s="71"/>
      <c r="Z157" s="72" t="s">
        <v>482</v>
      </c>
      <c r="AA157" s="73"/>
      <c r="AB157" s="74"/>
      <c r="AC157" s="79" t="s">
        <v>530</v>
      </c>
      <c r="AD157" s="10" t="s">
        <v>463</v>
      </c>
      <c r="AE157" s="80">
        <v>0</v>
      </c>
      <c r="AF157" s="80">
        <v>0</v>
      </c>
      <c r="AG157" s="80">
        <v>0</v>
      </c>
      <c r="AH157" s="80">
        <v>0</v>
      </c>
      <c r="AI157" s="80">
        <v>0</v>
      </c>
      <c r="AJ157" s="80">
        <v>0</v>
      </c>
      <c r="AK157" s="80">
        <v>0</v>
      </c>
      <c r="AL157" s="80">
        <v>0</v>
      </c>
      <c r="AM157" s="80">
        <v>0</v>
      </c>
      <c r="AN157" s="80">
        <v>0</v>
      </c>
      <c r="AO157" s="80">
        <v>0</v>
      </c>
      <c r="AP157" s="80">
        <v>0</v>
      </c>
      <c r="AQ157" s="80">
        <v>0</v>
      </c>
      <c r="AR157" s="80">
        <v>0</v>
      </c>
      <c r="AS157" s="80">
        <v>0</v>
      </c>
      <c r="AT157" s="80">
        <v>0</v>
      </c>
      <c r="AU157" s="80">
        <v>0</v>
      </c>
      <c r="AV157" s="80">
        <v>0</v>
      </c>
      <c r="AW157" s="80">
        <v>0</v>
      </c>
      <c r="AX157" s="80">
        <v>0</v>
      </c>
      <c r="AY157" s="80">
        <v>0</v>
      </c>
      <c r="AZ157" s="80">
        <v>0</v>
      </c>
      <c r="BA157" s="80">
        <v>31.5</v>
      </c>
      <c r="BB157" s="80">
        <v>0</v>
      </c>
      <c r="BC157" s="80">
        <v>2.5920000000000001</v>
      </c>
      <c r="BD157" s="80">
        <v>0</v>
      </c>
      <c r="BE157" s="80">
        <v>0.17499999999999999</v>
      </c>
      <c r="BF157" s="80">
        <v>8.3078749999999992</v>
      </c>
      <c r="BG157" s="80">
        <v>10.014886000000001</v>
      </c>
      <c r="BH157" s="80">
        <v>8.7148000000000003</v>
      </c>
      <c r="BI157" s="80">
        <v>2.6331000000000002</v>
      </c>
      <c r="BJ157" s="80">
        <v>2.1661000000000001</v>
      </c>
      <c r="BK157" s="80"/>
      <c r="BL157" s="80"/>
      <c r="BM157" s="80"/>
      <c r="BN157" s="80"/>
      <c r="BO157" s="80"/>
      <c r="BP157" s="80"/>
      <c r="BQ157" s="80"/>
      <c r="BR157" s="80"/>
      <c r="BS157" s="80"/>
      <c r="BT157" s="80"/>
    </row>
    <row r="158" spans="1:72" x14ac:dyDescent="0.25">
      <c r="A158" s="135" t="s">
        <v>778</v>
      </c>
      <c r="B158" s="135" t="s">
        <v>779</v>
      </c>
      <c r="C158" s="126"/>
      <c r="D158" s="127" t="s">
        <v>482</v>
      </c>
      <c r="E158" s="104" t="s">
        <v>482</v>
      </c>
      <c r="F158" s="128"/>
      <c r="G158" s="126"/>
      <c r="H158" s="104"/>
      <c r="I158" s="104"/>
      <c r="J158" s="104"/>
      <c r="K158" s="127" t="s">
        <v>482</v>
      </c>
      <c r="L158" s="104"/>
      <c r="M158" s="128"/>
      <c r="N158" s="128"/>
      <c r="O158" s="128"/>
      <c r="P158" s="128"/>
      <c r="Q158" s="128" t="s">
        <v>482</v>
      </c>
      <c r="R158" s="128"/>
      <c r="S158" s="131"/>
      <c r="T158" s="128"/>
      <c r="U158" s="61"/>
      <c r="V158" s="132" t="s">
        <v>771</v>
      </c>
      <c r="W158" s="139" t="s">
        <v>772</v>
      </c>
      <c r="X158" s="133"/>
      <c r="Y158" s="71"/>
      <c r="Z158" s="72" t="s">
        <v>482</v>
      </c>
      <c r="AA158" s="73"/>
      <c r="AB158" s="74"/>
      <c r="AC158" s="79" t="s">
        <v>530</v>
      </c>
      <c r="AD158" s="10" t="s">
        <v>463</v>
      </c>
      <c r="AE158" s="80">
        <v>0</v>
      </c>
      <c r="AF158" s="80">
        <v>0</v>
      </c>
      <c r="AG158" s="80">
        <v>0</v>
      </c>
      <c r="AH158" s="80">
        <v>0</v>
      </c>
      <c r="AI158" s="80">
        <v>0</v>
      </c>
      <c r="AJ158" s="80">
        <v>0</v>
      </c>
      <c r="AK158" s="80">
        <v>0</v>
      </c>
      <c r="AL158" s="80">
        <v>0</v>
      </c>
      <c r="AM158" s="80">
        <v>0</v>
      </c>
      <c r="AN158" s="80">
        <v>0</v>
      </c>
      <c r="AO158" s="80">
        <v>0</v>
      </c>
      <c r="AP158" s="80">
        <v>0</v>
      </c>
      <c r="AQ158" s="80">
        <v>0</v>
      </c>
      <c r="AR158" s="80">
        <v>0</v>
      </c>
      <c r="AS158" s="80">
        <v>0</v>
      </c>
      <c r="AT158" s="80">
        <v>0</v>
      </c>
      <c r="AU158" s="80">
        <v>0</v>
      </c>
      <c r="AV158" s="80">
        <v>0</v>
      </c>
      <c r="AW158" s="80">
        <v>3.8527909999999999</v>
      </c>
      <c r="AX158" s="80">
        <v>2.1633369999999998</v>
      </c>
      <c r="AY158" s="80">
        <v>2.6444969999999999</v>
      </c>
      <c r="AZ158" s="80">
        <v>3.2730700000000001</v>
      </c>
      <c r="BA158" s="80">
        <v>0.73555700000000002</v>
      </c>
      <c r="BB158" s="80">
        <v>0.41023100000000001</v>
      </c>
      <c r="BC158" s="80">
        <v>9.8011000000000001E-2</v>
      </c>
      <c r="BD158" s="80">
        <v>0</v>
      </c>
      <c r="BE158" s="80">
        <v>0</v>
      </c>
      <c r="BF158" s="80">
        <v>0</v>
      </c>
      <c r="BG158" s="80">
        <v>0</v>
      </c>
      <c r="BH158" s="80">
        <v>0</v>
      </c>
      <c r="BI158" s="80">
        <v>0</v>
      </c>
      <c r="BJ158" s="80">
        <v>0</v>
      </c>
      <c r="BK158" s="80"/>
      <c r="BL158" s="80"/>
      <c r="BM158" s="80"/>
      <c r="BN158" s="80"/>
      <c r="BO158" s="80"/>
      <c r="BP158" s="80"/>
      <c r="BQ158" s="80"/>
      <c r="BR158" s="80"/>
      <c r="BS158" s="80"/>
      <c r="BT158" s="80"/>
    </row>
    <row r="159" spans="1:72" x14ac:dyDescent="0.25">
      <c r="A159" s="135" t="s">
        <v>780</v>
      </c>
      <c r="B159" s="135" t="s">
        <v>781</v>
      </c>
      <c r="C159" s="126"/>
      <c r="D159" s="127" t="s">
        <v>482</v>
      </c>
      <c r="E159" s="104" t="s">
        <v>482</v>
      </c>
      <c r="F159" s="128"/>
      <c r="G159" s="126"/>
      <c r="H159" s="104"/>
      <c r="I159" s="104"/>
      <c r="J159" s="104"/>
      <c r="K159" s="127" t="s">
        <v>482</v>
      </c>
      <c r="L159" s="104"/>
      <c r="M159" s="128"/>
      <c r="N159" s="128"/>
      <c r="O159" s="128"/>
      <c r="P159" s="128"/>
      <c r="Q159" s="128" t="s">
        <v>482</v>
      </c>
      <c r="R159" s="128"/>
      <c r="S159" s="131"/>
      <c r="T159" s="128"/>
      <c r="U159" s="61"/>
      <c r="V159" s="132" t="s">
        <v>771</v>
      </c>
      <c r="W159" s="139" t="s">
        <v>772</v>
      </c>
      <c r="X159" s="133"/>
      <c r="Y159" s="71"/>
      <c r="Z159" s="72" t="s">
        <v>482</v>
      </c>
      <c r="AA159" s="73"/>
      <c r="AB159" s="74"/>
      <c r="AC159" s="79" t="s">
        <v>530</v>
      </c>
      <c r="AD159" s="10" t="s">
        <v>463</v>
      </c>
      <c r="AE159" s="80">
        <v>0.3</v>
      </c>
      <c r="AF159" s="80">
        <v>0.3</v>
      </c>
      <c r="AG159" s="80">
        <v>0.3</v>
      </c>
      <c r="AH159" s="80">
        <v>0.3</v>
      </c>
      <c r="AI159" s="80">
        <v>0</v>
      </c>
      <c r="AJ159" s="80">
        <v>0</v>
      </c>
      <c r="AK159" s="80">
        <v>4.3270000000000001E-3</v>
      </c>
      <c r="AL159" s="80">
        <v>4.4479999999999997E-3</v>
      </c>
      <c r="AM159" s="80">
        <v>4.535E-3</v>
      </c>
      <c r="AN159" s="80">
        <v>17.402674999999999</v>
      </c>
      <c r="AO159" s="80">
        <v>32.070059999999998</v>
      </c>
      <c r="AP159" s="80">
        <v>25.212572000000002</v>
      </c>
      <c r="AQ159" s="80">
        <v>43.675609000000001</v>
      </c>
      <c r="AR159" s="80">
        <v>64.868651999999997</v>
      </c>
      <c r="AS159" s="80">
        <v>53.398214000000003</v>
      </c>
      <c r="AT159" s="80">
        <v>71.595787999999999</v>
      </c>
      <c r="AU159" s="80">
        <v>44.535150000000002</v>
      </c>
      <c r="AV159" s="80">
        <v>47.435060999999997</v>
      </c>
      <c r="AW159" s="80">
        <v>68.079936000000004</v>
      </c>
      <c r="AX159" s="80">
        <v>41.85454</v>
      </c>
      <c r="AY159" s="80">
        <v>54.878731999999999</v>
      </c>
      <c r="AZ159" s="80">
        <v>80.462815000000006</v>
      </c>
      <c r="BA159" s="80">
        <v>59.655771000000001</v>
      </c>
      <c r="BB159" s="80">
        <v>91.354189000000005</v>
      </c>
      <c r="BC159" s="80">
        <v>86.866259999999997</v>
      </c>
      <c r="BD159" s="80">
        <v>80.971354000000005</v>
      </c>
      <c r="BE159" s="80">
        <v>95.561560999999998</v>
      </c>
      <c r="BF159" s="80">
        <v>91.176193999999995</v>
      </c>
      <c r="BG159" s="80">
        <v>113.745504</v>
      </c>
      <c r="BH159" s="80">
        <v>105.588037</v>
      </c>
      <c r="BI159" s="80">
        <v>96.332224999999994</v>
      </c>
      <c r="BJ159" s="80">
        <v>70.026228000000003</v>
      </c>
      <c r="BK159" s="80"/>
      <c r="BL159" s="80"/>
      <c r="BM159" s="80"/>
      <c r="BN159" s="80"/>
      <c r="BO159" s="80"/>
      <c r="BP159" s="80"/>
      <c r="BQ159" s="80"/>
      <c r="BR159" s="80"/>
      <c r="BS159" s="80"/>
      <c r="BT159" s="80"/>
    </row>
    <row r="160" spans="1:72" x14ac:dyDescent="0.25">
      <c r="A160" s="135" t="s">
        <v>782</v>
      </c>
      <c r="B160" s="135" t="s">
        <v>783</v>
      </c>
      <c r="C160" s="126"/>
      <c r="D160" s="127" t="s">
        <v>482</v>
      </c>
      <c r="E160" s="104" t="s">
        <v>482</v>
      </c>
      <c r="F160" s="128"/>
      <c r="G160" s="126"/>
      <c r="H160" s="104"/>
      <c r="I160" s="104"/>
      <c r="J160" s="104"/>
      <c r="K160" s="127" t="s">
        <v>482</v>
      </c>
      <c r="L160" s="104"/>
      <c r="M160" s="128"/>
      <c r="N160" s="128"/>
      <c r="O160" s="128"/>
      <c r="P160" s="128"/>
      <c r="Q160" s="128" t="s">
        <v>482</v>
      </c>
      <c r="R160" s="128"/>
      <c r="S160" s="131"/>
      <c r="T160" s="128"/>
      <c r="U160" s="61"/>
      <c r="V160" s="132" t="s">
        <v>767</v>
      </c>
      <c r="W160" s="139" t="s">
        <v>768</v>
      </c>
      <c r="X160" s="133"/>
      <c r="Y160" s="71"/>
      <c r="Z160" s="72" t="s">
        <v>482</v>
      </c>
      <c r="AA160" s="73"/>
      <c r="AB160" s="74"/>
      <c r="AC160" s="79" t="s">
        <v>530</v>
      </c>
      <c r="AD160" s="10" t="s">
        <v>463</v>
      </c>
      <c r="AE160" s="80">
        <v>0</v>
      </c>
      <c r="AF160" s="80">
        <v>0</v>
      </c>
      <c r="AG160" s="80">
        <v>0</v>
      </c>
      <c r="AH160" s="80">
        <v>0</v>
      </c>
      <c r="AI160" s="80">
        <v>0</v>
      </c>
      <c r="AJ160" s="80">
        <v>0</v>
      </c>
      <c r="AK160" s="80">
        <v>0</v>
      </c>
      <c r="AL160" s="80">
        <v>0</v>
      </c>
      <c r="AM160" s="80">
        <v>0</v>
      </c>
      <c r="AN160" s="80">
        <v>9.1495000000000007E-2</v>
      </c>
      <c r="AO160" s="80">
        <v>8.3032999999999996E-2</v>
      </c>
      <c r="AP160" s="80">
        <v>7.6394000000000004E-2</v>
      </c>
      <c r="AQ160" s="80">
        <v>8.3517999999999995E-2</v>
      </c>
      <c r="AR160" s="80">
        <v>0.1</v>
      </c>
      <c r="AS160" s="80">
        <v>0.1</v>
      </c>
      <c r="AT160" s="80">
        <v>1.1372999999999999E-2</v>
      </c>
      <c r="AU160" s="80">
        <v>1.2671E-2</v>
      </c>
      <c r="AV160" s="80">
        <v>1.3327E-2</v>
      </c>
      <c r="AW160" s="80">
        <v>0.112432</v>
      </c>
      <c r="AX160" s="80">
        <v>0.111583</v>
      </c>
      <c r="AY160" s="80">
        <v>0.101006</v>
      </c>
      <c r="AZ160" s="80">
        <v>0.838279</v>
      </c>
      <c r="BA160" s="80">
        <v>1.3181389999999999</v>
      </c>
      <c r="BB160" s="80">
        <v>0.83386099999999996</v>
      </c>
      <c r="BC160" s="80">
        <v>1.137491</v>
      </c>
      <c r="BD160" s="80">
        <v>1.149519</v>
      </c>
      <c r="BE160" s="80">
        <v>1.4067210000000001</v>
      </c>
      <c r="BF160" s="80">
        <v>0.52435500000000002</v>
      </c>
      <c r="BG160" s="80">
        <v>1.0205960000000001</v>
      </c>
      <c r="BH160" s="80">
        <v>0.458283</v>
      </c>
      <c r="BI160" s="80">
        <v>0.30376500000000001</v>
      </c>
      <c r="BJ160" s="80">
        <v>0.361234</v>
      </c>
      <c r="BK160" s="80"/>
      <c r="BL160" s="80"/>
      <c r="BM160" s="80"/>
      <c r="BN160" s="80"/>
      <c r="BO160" s="80"/>
      <c r="BP160" s="80"/>
      <c r="BQ160" s="80"/>
      <c r="BR160" s="80"/>
      <c r="BS160" s="80"/>
      <c r="BT160" s="80"/>
    </row>
    <row r="161" spans="1:72" x14ac:dyDescent="0.25">
      <c r="A161" s="135" t="s">
        <v>784</v>
      </c>
      <c r="B161" s="135" t="s">
        <v>785</v>
      </c>
      <c r="C161" s="126"/>
      <c r="D161" s="127" t="s">
        <v>482</v>
      </c>
      <c r="E161" s="104" t="s">
        <v>482</v>
      </c>
      <c r="F161" s="128"/>
      <c r="G161" s="126"/>
      <c r="H161" s="104"/>
      <c r="I161" s="104"/>
      <c r="J161" s="104"/>
      <c r="K161" s="127" t="s">
        <v>482</v>
      </c>
      <c r="L161" s="104"/>
      <c r="M161" s="128"/>
      <c r="N161" s="128"/>
      <c r="O161" s="128"/>
      <c r="P161" s="128"/>
      <c r="Q161" s="128"/>
      <c r="R161" s="128" t="s">
        <v>482</v>
      </c>
      <c r="S161" s="131"/>
      <c r="T161" s="128"/>
      <c r="U161" s="61"/>
      <c r="V161" s="132"/>
      <c r="W161" s="139"/>
      <c r="X161" s="133" t="s">
        <v>775</v>
      </c>
      <c r="Y161" s="71"/>
      <c r="Z161" s="72" t="s">
        <v>482</v>
      </c>
      <c r="AA161" s="73"/>
      <c r="AB161" s="74"/>
      <c r="AC161" s="79" t="s">
        <v>530</v>
      </c>
      <c r="AD161" s="10" t="s">
        <v>463</v>
      </c>
      <c r="AE161" s="80">
        <v>26.7</v>
      </c>
      <c r="AF161" s="80">
        <v>31.8</v>
      </c>
      <c r="AG161" s="80">
        <v>30.6</v>
      </c>
      <c r="AH161" s="80">
        <v>57.7</v>
      </c>
      <c r="AI161" s="80">
        <v>68.5</v>
      </c>
      <c r="AJ161" s="80">
        <v>82.1</v>
      </c>
      <c r="AK161" s="80">
        <v>111.72300300000001</v>
      </c>
      <c r="AL161" s="80">
        <v>229.69786300000001</v>
      </c>
      <c r="AM161" s="80">
        <v>160.389859</v>
      </c>
      <c r="AN161" s="80">
        <v>110.541652</v>
      </c>
      <c r="AO161" s="80">
        <v>104.682903</v>
      </c>
      <c r="AP161" s="80">
        <v>101.621985</v>
      </c>
      <c r="AQ161" s="80">
        <v>136.80684400000001</v>
      </c>
      <c r="AR161" s="80">
        <v>148.50617299999999</v>
      </c>
      <c r="AS161" s="80">
        <v>161.13808800000001</v>
      </c>
      <c r="AT161" s="80">
        <v>143.10973300000001</v>
      </c>
      <c r="AU161" s="80">
        <v>184.810182</v>
      </c>
      <c r="AV161" s="80">
        <v>197.15178399999999</v>
      </c>
      <c r="AW161" s="80">
        <v>222.15110799999999</v>
      </c>
      <c r="AX161" s="80">
        <v>379.590644</v>
      </c>
      <c r="AY161" s="80">
        <v>472.00633499999998</v>
      </c>
      <c r="AZ161" s="80">
        <v>580.58118000000002</v>
      </c>
      <c r="BA161" s="80">
        <v>712.73537699999997</v>
      </c>
      <c r="BB161" s="80">
        <v>473.37259299999999</v>
      </c>
      <c r="BC161" s="80">
        <v>588.57720400000005</v>
      </c>
      <c r="BD161" s="80">
        <v>521.89022699999998</v>
      </c>
      <c r="BE161" s="80">
        <v>516.23913100000004</v>
      </c>
      <c r="BF161" s="80">
        <v>475.91112800000002</v>
      </c>
      <c r="BG161" s="80">
        <v>846.721001</v>
      </c>
      <c r="BH161" s="80">
        <v>1131.1351689999999</v>
      </c>
      <c r="BI161" s="80">
        <v>945.56836299999998</v>
      </c>
      <c r="BJ161" s="80">
        <v>905.15146300000004</v>
      </c>
      <c r="BK161" s="80"/>
      <c r="BL161" s="80"/>
      <c r="BM161" s="80"/>
      <c r="BN161" s="80"/>
      <c r="BO161" s="80"/>
      <c r="BP161" s="80"/>
      <c r="BQ161" s="80"/>
      <c r="BR161" s="80"/>
      <c r="BS161" s="80"/>
      <c r="BT161" s="80"/>
    </row>
    <row r="162" spans="1:72" x14ac:dyDescent="0.25">
      <c r="A162" s="135" t="s">
        <v>786</v>
      </c>
      <c r="B162" s="135" t="s">
        <v>787</v>
      </c>
      <c r="C162" s="126"/>
      <c r="D162" s="127" t="s">
        <v>482</v>
      </c>
      <c r="E162" s="104" t="s">
        <v>482</v>
      </c>
      <c r="F162" s="128"/>
      <c r="G162" s="126"/>
      <c r="H162" s="104"/>
      <c r="I162" s="104"/>
      <c r="J162" s="104"/>
      <c r="K162" s="127" t="s">
        <v>482</v>
      </c>
      <c r="L162" s="104"/>
      <c r="M162" s="128"/>
      <c r="N162" s="128"/>
      <c r="O162" s="128"/>
      <c r="P162" s="128"/>
      <c r="Q162" s="128" t="s">
        <v>482</v>
      </c>
      <c r="R162" s="128"/>
      <c r="S162" s="131"/>
      <c r="T162" s="128"/>
      <c r="U162" s="61"/>
      <c r="V162" s="132" t="s">
        <v>771</v>
      </c>
      <c r="W162" s="139" t="s">
        <v>772</v>
      </c>
      <c r="X162" s="133"/>
      <c r="Y162" s="71" t="s">
        <v>482</v>
      </c>
      <c r="Z162" s="72"/>
      <c r="AA162" s="73"/>
      <c r="AB162" s="74"/>
      <c r="AC162" s="79" t="s">
        <v>530</v>
      </c>
      <c r="AD162" s="10" t="s">
        <v>463</v>
      </c>
      <c r="AE162" s="80">
        <v>0</v>
      </c>
      <c r="AF162" s="80">
        <v>0</v>
      </c>
      <c r="AG162" s="80">
        <v>0</v>
      </c>
      <c r="AH162" s="80">
        <v>0</v>
      </c>
      <c r="AI162" s="80">
        <v>0</v>
      </c>
      <c r="AJ162" s="80">
        <v>0</v>
      </c>
      <c r="AK162" s="80">
        <v>0</v>
      </c>
      <c r="AL162" s="80">
        <v>0</v>
      </c>
      <c r="AM162" s="80">
        <v>0</v>
      </c>
      <c r="AN162" s="80">
        <v>0</v>
      </c>
      <c r="AO162" s="80">
        <v>0</v>
      </c>
      <c r="AP162" s="80">
        <v>0</v>
      </c>
      <c r="AQ162" s="80">
        <v>0</v>
      </c>
      <c r="AR162" s="80">
        <v>0</v>
      </c>
      <c r="AS162" s="80">
        <v>0</v>
      </c>
      <c r="AT162" s="80">
        <v>0</v>
      </c>
      <c r="AU162" s="80">
        <v>0</v>
      </c>
      <c r="AV162" s="80">
        <v>0</v>
      </c>
      <c r="AW162" s="80">
        <v>0</v>
      </c>
      <c r="AX162" s="80">
        <v>0</v>
      </c>
      <c r="AY162" s="80">
        <v>0</v>
      </c>
      <c r="AZ162" s="80">
        <v>0</v>
      </c>
      <c r="BA162" s="80">
        <v>0</v>
      </c>
      <c r="BB162" s="80">
        <v>0</v>
      </c>
      <c r="BC162" s="80">
        <v>84.369054717040299</v>
      </c>
      <c r="BD162" s="80">
        <v>77.830425449817099</v>
      </c>
      <c r="BE162" s="80">
        <v>62.841554935881597</v>
      </c>
      <c r="BF162" s="80">
        <v>59.449230049504799</v>
      </c>
      <c r="BG162" s="80">
        <v>68.717083156853107</v>
      </c>
      <c r="BH162" s="80">
        <v>1.26141323942187</v>
      </c>
      <c r="BI162" s="80">
        <v>9</v>
      </c>
      <c r="BJ162" s="80">
        <v>5</v>
      </c>
      <c r="BK162" s="80"/>
      <c r="BL162" s="80"/>
      <c r="BM162" s="80"/>
      <c r="BN162" s="80"/>
      <c r="BO162" s="80"/>
      <c r="BP162" s="80"/>
      <c r="BQ162" s="80"/>
      <c r="BR162" s="80"/>
      <c r="BS162" s="80"/>
      <c r="BT162" s="80"/>
    </row>
    <row r="163" spans="1:72" x14ac:dyDescent="0.25">
      <c r="A163" s="135" t="s">
        <v>788</v>
      </c>
      <c r="B163" s="135" t="s">
        <v>789</v>
      </c>
      <c r="C163" s="126"/>
      <c r="D163" s="127" t="s">
        <v>482</v>
      </c>
      <c r="E163" s="104" t="s">
        <v>482</v>
      </c>
      <c r="F163" s="128"/>
      <c r="G163" s="126"/>
      <c r="H163" s="104"/>
      <c r="I163" s="104"/>
      <c r="J163" s="104"/>
      <c r="K163" s="127" t="s">
        <v>482</v>
      </c>
      <c r="L163" s="104"/>
      <c r="M163" s="128"/>
      <c r="N163" s="128"/>
      <c r="O163" s="128"/>
      <c r="P163" s="128"/>
      <c r="Q163" s="128"/>
      <c r="R163" s="128" t="s">
        <v>482</v>
      </c>
      <c r="S163" s="131"/>
      <c r="T163" s="128"/>
      <c r="U163" s="61"/>
      <c r="V163" s="132"/>
      <c r="W163" s="139"/>
      <c r="X163" s="133" t="s">
        <v>775</v>
      </c>
      <c r="Y163" s="71" t="s">
        <v>482</v>
      </c>
      <c r="Z163" s="72"/>
      <c r="AA163" s="73"/>
      <c r="AB163" s="74"/>
      <c r="AC163" s="79" t="s">
        <v>530</v>
      </c>
      <c r="AD163" s="10" t="s">
        <v>463</v>
      </c>
      <c r="AE163" s="80">
        <v>0</v>
      </c>
      <c r="AF163" s="80">
        <v>0</v>
      </c>
      <c r="AG163" s="80">
        <v>0</v>
      </c>
      <c r="AH163" s="80">
        <v>0</v>
      </c>
      <c r="AI163" s="80">
        <v>0</v>
      </c>
      <c r="AJ163" s="80">
        <v>0</v>
      </c>
      <c r="AK163" s="80">
        <v>0</v>
      </c>
      <c r="AL163" s="80">
        <v>0</v>
      </c>
      <c r="AM163" s="80">
        <v>0</v>
      </c>
      <c r="AN163" s="80">
        <v>0</v>
      </c>
      <c r="AO163" s="80">
        <v>0</v>
      </c>
      <c r="AP163" s="80">
        <v>0</v>
      </c>
      <c r="AQ163" s="80">
        <v>0</v>
      </c>
      <c r="AR163" s="80">
        <v>0</v>
      </c>
      <c r="AS163" s="80">
        <v>0</v>
      </c>
      <c r="AT163" s="80">
        <v>0</v>
      </c>
      <c r="AU163" s="80">
        <v>0</v>
      </c>
      <c r="AV163" s="80">
        <v>0</v>
      </c>
      <c r="AW163" s="80">
        <v>0</v>
      </c>
      <c r="AX163" s="80">
        <v>0</v>
      </c>
      <c r="AY163" s="80">
        <v>0</v>
      </c>
      <c r="AZ163" s="80">
        <v>0</v>
      </c>
      <c r="BA163" s="80">
        <v>0</v>
      </c>
      <c r="BB163" s="80">
        <v>0</v>
      </c>
      <c r="BC163" s="80">
        <v>55.1843938534183</v>
      </c>
      <c r="BD163" s="80">
        <v>79.297427865325702</v>
      </c>
      <c r="BE163" s="80">
        <v>88.797849365919703</v>
      </c>
      <c r="BF163" s="80">
        <v>64.388914954452702</v>
      </c>
      <c r="BG163" s="80">
        <v>0</v>
      </c>
      <c r="BH163" s="80">
        <v>10</v>
      </c>
      <c r="BI163" s="80">
        <v>90</v>
      </c>
      <c r="BJ163" s="80">
        <v>66</v>
      </c>
      <c r="BK163" s="80"/>
      <c r="BL163" s="80"/>
      <c r="BM163" s="80"/>
      <c r="BN163" s="80"/>
      <c r="BO163" s="80"/>
      <c r="BP163" s="80"/>
      <c r="BQ163" s="80"/>
      <c r="BR163" s="80"/>
      <c r="BS163" s="80"/>
      <c r="BT163" s="80"/>
    </row>
    <row r="164" spans="1:72" x14ac:dyDescent="0.25">
      <c r="A164" s="135" t="s">
        <v>790</v>
      </c>
      <c r="B164" s="135" t="s">
        <v>791</v>
      </c>
      <c r="C164" s="126"/>
      <c r="D164" s="127" t="s">
        <v>482</v>
      </c>
      <c r="E164" s="104" t="s">
        <v>482</v>
      </c>
      <c r="F164" s="128"/>
      <c r="G164" s="126"/>
      <c r="H164" s="104"/>
      <c r="I164" s="104"/>
      <c r="J164" s="104"/>
      <c r="K164" s="127" t="s">
        <v>482</v>
      </c>
      <c r="L164" s="104"/>
      <c r="M164" s="128"/>
      <c r="N164" s="128"/>
      <c r="O164" s="128"/>
      <c r="P164" s="128" t="s">
        <v>482</v>
      </c>
      <c r="Q164" s="128"/>
      <c r="R164" s="128"/>
      <c r="S164" s="131"/>
      <c r="T164" s="128"/>
      <c r="U164" s="61" t="s">
        <v>512</v>
      </c>
      <c r="V164" s="132"/>
      <c r="W164" s="139"/>
      <c r="X164" s="133"/>
      <c r="Y164" s="71" t="s">
        <v>482</v>
      </c>
      <c r="Z164" s="72"/>
      <c r="AA164" s="73"/>
      <c r="AB164" s="74"/>
      <c r="AC164" s="79" t="s">
        <v>530</v>
      </c>
      <c r="AD164" s="10" t="s">
        <v>463</v>
      </c>
      <c r="AE164" s="80">
        <v>0</v>
      </c>
      <c r="AF164" s="80">
        <v>0</v>
      </c>
      <c r="AG164" s="80">
        <v>0</v>
      </c>
      <c r="AH164" s="80">
        <v>0</v>
      </c>
      <c r="AI164" s="80">
        <v>0</v>
      </c>
      <c r="AJ164" s="80">
        <v>0</v>
      </c>
      <c r="AK164" s="80">
        <v>0</v>
      </c>
      <c r="AL164" s="80">
        <v>0</v>
      </c>
      <c r="AM164" s="80">
        <v>0</v>
      </c>
      <c r="AN164" s="80">
        <v>0</v>
      </c>
      <c r="AO164" s="80">
        <v>0</v>
      </c>
      <c r="AP164" s="80">
        <v>0</v>
      </c>
      <c r="AQ164" s="80">
        <v>0</v>
      </c>
      <c r="AR164" s="80">
        <v>0</v>
      </c>
      <c r="AS164" s="80">
        <v>0</v>
      </c>
      <c r="AT164" s="80">
        <v>0</v>
      </c>
      <c r="AU164" s="80">
        <v>0</v>
      </c>
      <c r="AV164" s="80">
        <v>0</v>
      </c>
      <c r="AW164" s="80">
        <v>0</v>
      </c>
      <c r="AX164" s="80">
        <v>0</v>
      </c>
      <c r="AY164" s="80">
        <v>0</v>
      </c>
      <c r="AZ164" s="80">
        <v>0</v>
      </c>
      <c r="BA164" s="80">
        <v>0</v>
      </c>
      <c r="BB164" s="80">
        <v>0</v>
      </c>
      <c r="BC164" s="80">
        <v>2.7592196926709098</v>
      </c>
      <c r="BD164" s="80">
        <v>1.0813285617999</v>
      </c>
      <c r="BE164" s="80">
        <v>1.13843396622974</v>
      </c>
      <c r="BF164" s="80">
        <v>1.2382483645087099</v>
      </c>
      <c r="BG164" s="80">
        <v>1.6390802595096099</v>
      </c>
      <c r="BH164" s="80">
        <v>6.2353822459699998E-3</v>
      </c>
      <c r="BI164" s="80">
        <v>0</v>
      </c>
      <c r="BJ164" s="80">
        <v>0</v>
      </c>
      <c r="BK164" s="80"/>
      <c r="BL164" s="80"/>
      <c r="BM164" s="80"/>
      <c r="BN164" s="80"/>
      <c r="BO164" s="80"/>
      <c r="BP164" s="80"/>
      <c r="BQ164" s="80"/>
      <c r="BR164" s="80"/>
      <c r="BS164" s="80"/>
      <c r="BT164" s="80"/>
    </row>
    <row r="165" spans="1:72" x14ac:dyDescent="0.25">
      <c r="A165" s="135" t="s">
        <v>792</v>
      </c>
      <c r="B165" s="135" t="s">
        <v>793</v>
      </c>
      <c r="C165" s="126"/>
      <c r="D165" s="127" t="s">
        <v>482</v>
      </c>
      <c r="E165" s="104" t="s">
        <v>482</v>
      </c>
      <c r="F165" s="128"/>
      <c r="G165" s="126"/>
      <c r="H165" s="104"/>
      <c r="I165" s="104"/>
      <c r="J165" s="104"/>
      <c r="K165" s="127" t="s">
        <v>482</v>
      </c>
      <c r="L165" s="104"/>
      <c r="M165" s="128"/>
      <c r="N165" s="128"/>
      <c r="O165" s="128"/>
      <c r="P165" s="128"/>
      <c r="Q165" s="128"/>
      <c r="R165" s="128" t="s">
        <v>482</v>
      </c>
      <c r="S165" s="131"/>
      <c r="T165" s="128"/>
      <c r="U165" s="61"/>
      <c r="V165" s="132"/>
      <c r="W165" s="139"/>
      <c r="X165" s="133" t="s">
        <v>775</v>
      </c>
      <c r="Y165" s="71" t="s">
        <v>482</v>
      </c>
      <c r="Z165" s="72"/>
      <c r="AA165" s="73"/>
      <c r="AB165" s="74"/>
      <c r="AC165" s="79" t="s">
        <v>530</v>
      </c>
      <c r="AD165" s="10" t="s">
        <v>463</v>
      </c>
      <c r="AE165" s="80">
        <v>0</v>
      </c>
      <c r="AF165" s="80">
        <v>0</v>
      </c>
      <c r="AG165" s="80">
        <v>0</v>
      </c>
      <c r="AH165" s="80">
        <v>0</v>
      </c>
      <c r="AI165" s="80">
        <v>0</v>
      </c>
      <c r="AJ165" s="80">
        <v>0</v>
      </c>
      <c r="AK165" s="80">
        <v>0</v>
      </c>
      <c r="AL165" s="80">
        <v>0</v>
      </c>
      <c r="AM165" s="80">
        <v>0</v>
      </c>
      <c r="AN165" s="80">
        <v>0</v>
      </c>
      <c r="AO165" s="80">
        <v>0</v>
      </c>
      <c r="AP165" s="80">
        <v>0</v>
      </c>
      <c r="AQ165" s="80">
        <v>0</v>
      </c>
      <c r="AR165" s="80">
        <v>0</v>
      </c>
      <c r="AS165" s="80">
        <v>0</v>
      </c>
      <c r="AT165" s="80">
        <v>0</v>
      </c>
      <c r="AU165" s="80">
        <v>0</v>
      </c>
      <c r="AV165" s="80">
        <v>0</v>
      </c>
      <c r="AW165" s="80">
        <v>0</v>
      </c>
      <c r="AX165" s="80">
        <v>0</v>
      </c>
      <c r="AY165" s="80">
        <v>0</v>
      </c>
      <c r="AZ165" s="80">
        <v>0</v>
      </c>
      <c r="BA165" s="80">
        <v>0</v>
      </c>
      <c r="BB165" s="80">
        <v>0</v>
      </c>
      <c r="BC165" s="80">
        <v>0.78834848362026</v>
      </c>
      <c r="BD165" s="80">
        <v>0.7208857078666</v>
      </c>
      <c r="BE165" s="80">
        <v>0.83485157523513998</v>
      </c>
      <c r="BF165" s="80">
        <v>0.90804880063972004</v>
      </c>
      <c r="BG165" s="80">
        <v>12.024335363592201</v>
      </c>
      <c r="BH165" s="80">
        <v>4.5742926138420001E-2</v>
      </c>
      <c r="BI165" s="80">
        <v>0</v>
      </c>
      <c r="BJ165" s="80">
        <v>0</v>
      </c>
      <c r="BK165" s="80"/>
      <c r="BL165" s="80"/>
      <c r="BM165" s="80"/>
      <c r="BN165" s="80"/>
      <c r="BO165" s="80"/>
      <c r="BP165" s="80"/>
      <c r="BQ165" s="80"/>
      <c r="BR165" s="80"/>
      <c r="BS165" s="80"/>
      <c r="BT165" s="80"/>
    </row>
    <row r="166" spans="1:72" x14ac:dyDescent="0.25">
      <c r="A166" s="135" t="s">
        <v>794</v>
      </c>
      <c r="B166" s="135" t="s">
        <v>795</v>
      </c>
      <c r="C166" s="126"/>
      <c r="D166" s="127" t="s">
        <v>482</v>
      </c>
      <c r="E166" s="104" t="s">
        <v>482</v>
      </c>
      <c r="F166" s="128"/>
      <c r="G166" s="126"/>
      <c r="H166" s="104"/>
      <c r="I166" s="104"/>
      <c r="J166" s="104"/>
      <c r="K166" s="127" t="s">
        <v>482</v>
      </c>
      <c r="L166" s="104"/>
      <c r="M166" s="128"/>
      <c r="N166" s="128"/>
      <c r="O166" s="128"/>
      <c r="P166" s="128"/>
      <c r="Q166" s="128"/>
      <c r="R166" s="128" t="s">
        <v>482</v>
      </c>
      <c r="S166" s="131"/>
      <c r="T166" s="128"/>
      <c r="U166" s="61"/>
      <c r="V166" s="132"/>
      <c r="W166" s="139"/>
      <c r="X166" s="133" t="s">
        <v>775</v>
      </c>
      <c r="Y166" s="71"/>
      <c r="Z166" s="72" t="s">
        <v>482</v>
      </c>
      <c r="AA166" s="73"/>
      <c r="AB166" s="74"/>
      <c r="AC166" s="79" t="s">
        <v>530</v>
      </c>
      <c r="AD166" s="10" t="s">
        <v>463</v>
      </c>
      <c r="AE166" s="80">
        <v>414.12077599999998</v>
      </c>
      <c r="AF166" s="80">
        <v>407.46477700000003</v>
      </c>
      <c r="AG166" s="80">
        <v>392.28533599999997</v>
      </c>
      <c r="AH166" s="80">
        <v>391.69280400000002</v>
      </c>
      <c r="AI166" s="80">
        <v>371.19727799999998</v>
      </c>
      <c r="AJ166" s="80">
        <v>451.663996</v>
      </c>
      <c r="AK166" s="80">
        <v>483.58949699999999</v>
      </c>
      <c r="AL166" s="80">
        <v>502.619101</v>
      </c>
      <c r="AM166" s="80">
        <v>505.33624500000002</v>
      </c>
      <c r="AN166" s="80">
        <v>493.61032999999998</v>
      </c>
      <c r="AO166" s="80">
        <v>440.33012500000001</v>
      </c>
      <c r="AP166" s="80">
        <v>423.74816499999997</v>
      </c>
      <c r="AQ166" s="80">
        <v>433.50164799999999</v>
      </c>
      <c r="AR166" s="80">
        <v>432.7</v>
      </c>
      <c r="AS166" s="80">
        <v>230.15</v>
      </c>
      <c r="AT166" s="80">
        <v>62</v>
      </c>
      <c r="AU166" s="80">
        <v>90</v>
      </c>
      <c r="AV166" s="80">
        <v>86</v>
      </c>
      <c r="AW166" s="80">
        <v>113.64568</v>
      </c>
      <c r="AX166" s="80">
        <v>137.41197</v>
      </c>
      <c r="AY166" s="80">
        <v>137.20240999999999</v>
      </c>
      <c r="AZ166" s="80">
        <v>156.12153900000001</v>
      </c>
      <c r="BA166" s="80">
        <v>180.247264</v>
      </c>
      <c r="BB166" s="80">
        <v>110.53260899999999</v>
      </c>
      <c r="BC166" s="80">
        <v>110.721165</v>
      </c>
      <c r="BD166" s="80">
        <v>129.79335599999999</v>
      </c>
      <c r="BE166" s="80">
        <v>280.59153300000003</v>
      </c>
      <c r="BF166" s="80">
        <v>207.830837</v>
      </c>
      <c r="BG166" s="80">
        <v>100.30213999999999</v>
      </c>
      <c r="BH166" s="80">
        <v>74.543153000000004</v>
      </c>
      <c r="BI166" s="80">
        <v>143.23183900000001</v>
      </c>
      <c r="BJ166" s="80">
        <v>273.62150200000002</v>
      </c>
      <c r="BK166" s="80"/>
      <c r="BL166" s="80"/>
      <c r="BM166" s="80"/>
      <c r="BN166" s="80"/>
      <c r="BO166" s="80"/>
      <c r="BP166" s="80"/>
      <c r="BQ166" s="80"/>
      <c r="BR166" s="80"/>
      <c r="BS166" s="80"/>
      <c r="BT166" s="80"/>
    </row>
    <row r="167" spans="1:72" x14ac:dyDescent="0.25">
      <c r="A167" s="135" t="s">
        <v>796</v>
      </c>
      <c r="B167" s="135" t="s">
        <v>797</v>
      </c>
      <c r="C167" s="126"/>
      <c r="D167" s="127" t="s">
        <v>482</v>
      </c>
      <c r="E167" s="104" t="s">
        <v>482</v>
      </c>
      <c r="F167" s="128"/>
      <c r="G167" s="126"/>
      <c r="H167" s="104"/>
      <c r="I167" s="104"/>
      <c r="J167" s="104"/>
      <c r="K167" s="127" t="s">
        <v>482</v>
      </c>
      <c r="L167" s="104"/>
      <c r="M167" s="128"/>
      <c r="N167" s="128"/>
      <c r="O167" s="128"/>
      <c r="P167" s="128"/>
      <c r="Q167" s="128"/>
      <c r="R167" s="128" t="s">
        <v>482</v>
      </c>
      <c r="S167" s="131"/>
      <c r="T167" s="128"/>
      <c r="U167" s="61"/>
      <c r="V167" s="132"/>
      <c r="W167" s="139"/>
      <c r="X167" s="133" t="s">
        <v>775</v>
      </c>
      <c r="Y167" s="71"/>
      <c r="Z167" s="72" t="s">
        <v>482</v>
      </c>
      <c r="AA167" s="73"/>
      <c r="AB167" s="74"/>
      <c r="AC167" s="79" t="s">
        <v>530</v>
      </c>
      <c r="AD167" s="10" t="s">
        <v>463</v>
      </c>
      <c r="AE167" s="80">
        <v>0</v>
      </c>
      <c r="AF167" s="80">
        <v>0</v>
      </c>
      <c r="AG167" s="80">
        <v>0</v>
      </c>
      <c r="AH167" s="80">
        <v>401.60054200000002</v>
      </c>
      <c r="AI167" s="80">
        <v>863.41776800000002</v>
      </c>
      <c r="AJ167" s="80">
        <v>896.853567</v>
      </c>
      <c r="AK167" s="80">
        <v>913.48613399999999</v>
      </c>
      <c r="AL167" s="80">
        <v>967.58134900000005</v>
      </c>
      <c r="AM167" s="80">
        <v>1011.547336</v>
      </c>
      <c r="AN167" s="80">
        <v>1031.0732860000001</v>
      </c>
      <c r="AO167" s="80">
        <v>1198.119138</v>
      </c>
      <c r="AP167" s="80">
        <v>1349.340682</v>
      </c>
      <c r="AQ167" s="80">
        <v>1342.4773479999999</v>
      </c>
      <c r="AR167" s="80">
        <v>2070.533692</v>
      </c>
      <c r="AS167" s="80">
        <v>2150.905769</v>
      </c>
      <c r="AT167" s="80">
        <v>2282.2965490000001</v>
      </c>
      <c r="AU167" s="80">
        <v>2414.782823</v>
      </c>
      <c r="AV167" s="80">
        <v>2540.318209</v>
      </c>
      <c r="AW167" s="80">
        <v>3044.065137</v>
      </c>
      <c r="AX167" s="80">
        <v>3486.782494</v>
      </c>
      <c r="AY167" s="80">
        <v>3494.0676360000002</v>
      </c>
      <c r="AZ167" s="80">
        <v>2939.2828730000001</v>
      </c>
      <c r="BA167" s="80">
        <v>2921.1584069999999</v>
      </c>
      <c r="BB167" s="80">
        <v>3076.1050169999999</v>
      </c>
      <c r="BC167" s="80">
        <v>3003.3458190000001</v>
      </c>
      <c r="BD167" s="80">
        <v>3106.0883490000001</v>
      </c>
      <c r="BE167" s="80">
        <v>3041.5935380000001</v>
      </c>
      <c r="BF167" s="80">
        <v>2817.8195770000002</v>
      </c>
      <c r="BG167" s="80">
        <v>3104.5793589999998</v>
      </c>
      <c r="BH167" s="80">
        <v>3232.1504180000002</v>
      </c>
      <c r="BI167" s="80">
        <v>3134.355892</v>
      </c>
      <c r="BJ167" s="80">
        <v>3302.259376</v>
      </c>
      <c r="BK167" s="80"/>
      <c r="BL167" s="80"/>
      <c r="BM167" s="80"/>
      <c r="BN167" s="80"/>
      <c r="BO167" s="80"/>
      <c r="BP167" s="80"/>
      <c r="BQ167" s="80"/>
      <c r="BR167" s="80"/>
      <c r="BS167" s="80"/>
      <c r="BT167" s="80"/>
    </row>
    <row r="168" spans="1:72" x14ac:dyDescent="0.25">
      <c r="A168" s="135" t="s">
        <v>798</v>
      </c>
      <c r="B168" s="135" t="s">
        <v>799</v>
      </c>
      <c r="C168" s="126"/>
      <c r="D168" s="127" t="s">
        <v>482</v>
      </c>
      <c r="E168" s="104" t="s">
        <v>482</v>
      </c>
      <c r="F168" s="128"/>
      <c r="G168" s="126"/>
      <c r="H168" s="104"/>
      <c r="I168" s="104"/>
      <c r="J168" s="104"/>
      <c r="K168" s="127" t="s">
        <v>482</v>
      </c>
      <c r="L168" s="104"/>
      <c r="M168" s="128"/>
      <c r="N168" s="128"/>
      <c r="O168" s="128"/>
      <c r="P168" s="128"/>
      <c r="Q168" s="128" t="s">
        <v>482</v>
      </c>
      <c r="R168" s="128"/>
      <c r="S168" s="131"/>
      <c r="T168" s="128"/>
      <c r="U168" s="61"/>
      <c r="V168" s="132" t="s">
        <v>771</v>
      </c>
      <c r="W168" s="139" t="s">
        <v>772</v>
      </c>
      <c r="X168" s="133"/>
      <c r="Y168" s="71"/>
      <c r="Z168" s="72" t="s">
        <v>482</v>
      </c>
      <c r="AA168" s="73"/>
      <c r="AB168" s="74"/>
      <c r="AC168" s="79" t="s">
        <v>530</v>
      </c>
      <c r="AD168" s="10" t="s">
        <v>463</v>
      </c>
      <c r="AE168" s="80">
        <v>297.4307</v>
      </c>
      <c r="AF168" s="80">
        <v>207.40889999999999</v>
      </c>
      <c r="AG168" s="80">
        <v>177.2199</v>
      </c>
      <c r="AH168" s="80">
        <v>159.918587</v>
      </c>
      <c r="AI168" s="80">
        <v>139.39538400000001</v>
      </c>
      <c r="AJ168" s="80">
        <v>128.87005099999999</v>
      </c>
      <c r="AK168" s="80">
        <v>0</v>
      </c>
      <c r="AL168" s="80">
        <v>0</v>
      </c>
      <c r="AM168" s="80">
        <v>0</v>
      </c>
      <c r="AN168" s="80">
        <v>0</v>
      </c>
      <c r="AO168" s="80">
        <v>0</v>
      </c>
      <c r="AP168" s="80">
        <v>0</v>
      </c>
      <c r="AQ168" s="80">
        <v>0</v>
      </c>
      <c r="AR168" s="80">
        <v>0</v>
      </c>
      <c r="AS168" s="80">
        <v>0</v>
      </c>
      <c r="AT168" s="80">
        <v>0</v>
      </c>
      <c r="AU168" s="80">
        <v>0</v>
      </c>
      <c r="AV168" s="80">
        <v>0</v>
      </c>
      <c r="AW168" s="80">
        <v>4.4144569999999996</v>
      </c>
      <c r="AX168" s="80">
        <v>0</v>
      </c>
      <c r="AY168" s="80">
        <v>0</v>
      </c>
      <c r="AZ168" s="80">
        <v>0.194879</v>
      </c>
      <c r="BA168" s="80">
        <v>0.55000000000000004</v>
      </c>
      <c r="BB168" s="80">
        <v>5.4633000000000001E-2</v>
      </c>
      <c r="BC168" s="80">
        <v>3.6403999999999999E-2</v>
      </c>
      <c r="BD168" s="80">
        <v>3.7641000000000001E-2</v>
      </c>
      <c r="BE168" s="80">
        <v>3.8545000000000003E-2</v>
      </c>
      <c r="BF168" s="80">
        <v>3.9288999999999998E-2</v>
      </c>
      <c r="BG168" s="80">
        <v>3.9288999999999998E-2</v>
      </c>
      <c r="BH168" s="80">
        <v>3.9237000000000001E-2</v>
      </c>
      <c r="BI168" s="80">
        <v>3.9237000000000001E-2</v>
      </c>
      <c r="BJ168" s="80">
        <v>3.9237000000000001E-2</v>
      </c>
      <c r="BK168" s="80"/>
      <c r="BL168" s="80"/>
      <c r="BM168" s="80"/>
      <c r="BN168" s="80"/>
      <c r="BO168" s="80"/>
      <c r="BP168" s="80"/>
      <c r="BQ168" s="80"/>
      <c r="BR168" s="80"/>
      <c r="BS168" s="80"/>
      <c r="BT168" s="80"/>
    </row>
    <row r="169" spans="1:72" x14ac:dyDescent="0.25">
      <c r="A169" s="135" t="s">
        <v>800</v>
      </c>
      <c r="B169" s="135" t="s">
        <v>801</v>
      </c>
      <c r="C169" s="126"/>
      <c r="D169" s="127" t="s">
        <v>482</v>
      </c>
      <c r="E169" s="104" t="s">
        <v>482</v>
      </c>
      <c r="F169" s="128"/>
      <c r="G169" s="126"/>
      <c r="H169" s="104"/>
      <c r="I169" s="104"/>
      <c r="J169" s="104"/>
      <c r="K169" s="127" t="s">
        <v>482</v>
      </c>
      <c r="L169" s="104"/>
      <c r="M169" s="128"/>
      <c r="N169" s="128"/>
      <c r="O169" s="128"/>
      <c r="P169" s="128"/>
      <c r="Q169" s="128" t="s">
        <v>482</v>
      </c>
      <c r="R169" s="128"/>
      <c r="S169" s="131"/>
      <c r="T169" s="128"/>
      <c r="U169" s="61"/>
      <c r="V169" s="132" t="s">
        <v>771</v>
      </c>
      <c r="W169" s="139" t="s">
        <v>772</v>
      </c>
      <c r="X169" s="133"/>
      <c r="Y169" s="71"/>
      <c r="Z169" s="72" t="s">
        <v>482</v>
      </c>
      <c r="AA169" s="73"/>
      <c r="AB169" s="74"/>
      <c r="AC169" s="79" t="s">
        <v>530</v>
      </c>
      <c r="AD169" s="10" t="s">
        <v>463</v>
      </c>
      <c r="AE169" s="80">
        <v>0</v>
      </c>
      <c r="AF169" s="80">
        <v>0</v>
      </c>
      <c r="AG169" s="80">
        <v>0</v>
      </c>
      <c r="AH169" s="80">
        <v>0</v>
      </c>
      <c r="AI169" s="80">
        <v>0</v>
      </c>
      <c r="AJ169" s="80">
        <v>0</v>
      </c>
      <c r="AK169" s="80">
        <v>0</v>
      </c>
      <c r="AL169" s="80">
        <v>0</v>
      </c>
      <c r="AM169" s="80">
        <v>0</v>
      </c>
      <c r="AN169" s="80">
        <v>0</v>
      </c>
      <c r="AO169" s="80">
        <v>0</v>
      </c>
      <c r="AP169" s="80">
        <v>0</v>
      </c>
      <c r="AQ169" s="80">
        <v>0</v>
      </c>
      <c r="AR169" s="80">
        <v>0</v>
      </c>
      <c r="AS169" s="80">
        <v>0</v>
      </c>
      <c r="AT169" s="80">
        <v>0</v>
      </c>
      <c r="AU169" s="80">
        <v>0</v>
      </c>
      <c r="AV169" s="80">
        <v>0</v>
      </c>
      <c r="AW169" s="80">
        <v>0</v>
      </c>
      <c r="AX169" s="80">
        <v>0</v>
      </c>
      <c r="AY169" s="80">
        <v>0</v>
      </c>
      <c r="AZ169" s="80">
        <v>3.01986</v>
      </c>
      <c r="BA169" s="80">
        <v>0</v>
      </c>
      <c r="BB169" s="80">
        <v>0</v>
      </c>
      <c r="BC169" s="80">
        <v>0</v>
      </c>
      <c r="BD169" s="80">
        <v>0</v>
      </c>
      <c r="BE169" s="80">
        <v>0</v>
      </c>
      <c r="BF169" s="80">
        <v>0</v>
      </c>
      <c r="BG169" s="80">
        <v>0</v>
      </c>
      <c r="BH169" s="80">
        <v>0</v>
      </c>
      <c r="BI169" s="80">
        <v>0</v>
      </c>
      <c r="BJ169" s="80">
        <v>0</v>
      </c>
      <c r="BK169" s="80"/>
      <c r="BL169" s="80"/>
      <c r="BM169" s="80"/>
      <c r="BN169" s="80"/>
      <c r="BO169" s="80"/>
      <c r="BP169" s="80"/>
      <c r="BQ169" s="80"/>
      <c r="BR169" s="80"/>
      <c r="BS169" s="80"/>
      <c r="BT169" s="80"/>
    </row>
    <row r="170" spans="1:72" x14ac:dyDescent="0.25">
      <c r="A170" s="135" t="s">
        <v>802</v>
      </c>
      <c r="B170" s="135" t="s">
        <v>803</v>
      </c>
      <c r="C170" s="126"/>
      <c r="D170" s="127" t="s">
        <v>482</v>
      </c>
      <c r="E170" s="104" t="s">
        <v>482</v>
      </c>
      <c r="F170" s="128"/>
      <c r="G170" s="126"/>
      <c r="H170" s="104"/>
      <c r="I170" s="104"/>
      <c r="J170" s="104"/>
      <c r="K170" s="127" t="s">
        <v>482</v>
      </c>
      <c r="L170" s="104"/>
      <c r="M170" s="128"/>
      <c r="N170" s="128"/>
      <c r="O170" s="128"/>
      <c r="P170" s="128"/>
      <c r="Q170" s="128" t="s">
        <v>482</v>
      </c>
      <c r="R170" s="128"/>
      <c r="S170" s="131"/>
      <c r="T170" s="128"/>
      <c r="U170" s="61"/>
      <c r="V170" s="132" t="s">
        <v>771</v>
      </c>
      <c r="W170" s="139" t="s">
        <v>772</v>
      </c>
      <c r="X170" s="133"/>
      <c r="Y170" s="71"/>
      <c r="Z170" s="72" t="s">
        <v>482</v>
      </c>
      <c r="AA170" s="73"/>
      <c r="AB170" s="74"/>
      <c r="AC170" s="79" t="s">
        <v>530</v>
      </c>
      <c r="AD170" s="10" t="s">
        <v>463</v>
      </c>
      <c r="AE170" s="80">
        <v>0</v>
      </c>
      <c r="AF170" s="80">
        <v>0</v>
      </c>
      <c r="AG170" s="80">
        <v>0</v>
      </c>
      <c r="AH170" s="80">
        <v>0</v>
      </c>
      <c r="AI170" s="80">
        <v>45.002949999999998</v>
      </c>
      <c r="AJ170" s="80">
        <v>91.621859000000001</v>
      </c>
      <c r="AK170" s="80">
        <v>16.098616</v>
      </c>
      <c r="AL170" s="80">
        <v>0</v>
      </c>
      <c r="AM170" s="80">
        <v>0</v>
      </c>
      <c r="AN170" s="80">
        <v>0</v>
      </c>
      <c r="AO170" s="80">
        <v>0</v>
      </c>
      <c r="AP170" s="80">
        <v>0</v>
      </c>
      <c r="AQ170" s="80">
        <v>0</v>
      </c>
      <c r="AR170" s="80">
        <v>0</v>
      </c>
      <c r="AS170" s="80">
        <v>0</v>
      </c>
      <c r="AT170" s="80">
        <v>0</v>
      </c>
      <c r="AU170" s="80">
        <v>0</v>
      </c>
      <c r="AV170" s="80">
        <v>19.481555</v>
      </c>
      <c r="AW170" s="80">
        <v>38.568764000000002</v>
      </c>
      <c r="AX170" s="80">
        <v>0.199902</v>
      </c>
      <c r="AY170" s="80">
        <v>0</v>
      </c>
      <c r="AZ170" s="80">
        <v>0</v>
      </c>
      <c r="BA170" s="80">
        <v>0</v>
      </c>
      <c r="BB170" s="80">
        <v>0</v>
      </c>
      <c r="BC170" s="80">
        <v>0</v>
      </c>
      <c r="BD170" s="80">
        <v>0</v>
      </c>
      <c r="BE170" s="80">
        <v>0</v>
      </c>
      <c r="BF170" s="80">
        <v>0</v>
      </c>
      <c r="BG170" s="80">
        <v>0</v>
      </c>
      <c r="BH170" s="80">
        <v>0</v>
      </c>
      <c r="BI170" s="80">
        <v>0</v>
      </c>
      <c r="BJ170" s="80">
        <v>0</v>
      </c>
      <c r="BK170" s="80"/>
      <c r="BL170" s="80"/>
      <c r="BM170" s="80"/>
      <c r="BN170" s="80"/>
      <c r="BO170" s="80"/>
      <c r="BP170" s="80"/>
      <c r="BQ170" s="80"/>
      <c r="BR170" s="80"/>
      <c r="BS170" s="80"/>
      <c r="BT170" s="80"/>
    </row>
    <row r="171" spans="1:72" x14ac:dyDescent="0.25">
      <c r="A171" s="135" t="s">
        <v>804</v>
      </c>
      <c r="B171" s="135" t="s">
        <v>805</v>
      </c>
      <c r="C171" s="126"/>
      <c r="D171" s="127" t="s">
        <v>482</v>
      </c>
      <c r="E171" s="104" t="s">
        <v>482</v>
      </c>
      <c r="F171" s="128"/>
      <c r="G171" s="126"/>
      <c r="H171" s="104"/>
      <c r="I171" s="104"/>
      <c r="J171" s="104"/>
      <c r="K171" s="127" t="s">
        <v>482</v>
      </c>
      <c r="L171" s="104"/>
      <c r="M171" s="128"/>
      <c r="N171" s="128"/>
      <c r="O171" s="128"/>
      <c r="P171" s="128"/>
      <c r="Q171" s="128" t="s">
        <v>482</v>
      </c>
      <c r="R171" s="128"/>
      <c r="S171" s="131"/>
      <c r="T171" s="128"/>
      <c r="U171" s="61"/>
      <c r="V171" s="132" t="s">
        <v>767</v>
      </c>
      <c r="W171" s="139" t="s">
        <v>768</v>
      </c>
      <c r="X171" s="133"/>
      <c r="Y171" s="71"/>
      <c r="Z171" s="72" t="s">
        <v>482</v>
      </c>
      <c r="AA171" s="73"/>
      <c r="AB171" s="74"/>
      <c r="AC171" s="79" t="s">
        <v>530</v>
      </c>
      <c r="AD171" s="10" t="s">
        <v>463</v>
      </c>
      <c r="AE171" s="80">
        <v>0.1</v>
      </c>
      <c r="AF171" s="80">
        <v>0.4</v>
      </c>
      <c r="AG171" s="80">
        <v>0.3</v>
      </c>
      <c r="AH171" s="80">
        <v>1.17</v>
      </c>
      <c r="AI171" s="80">
        <v>1.33</v>
      </c>
      <c r="AJ171" s="80">
        <v>1</v>
      </c>
      <c r="AK171" s="80">
        <v>1</v>
      </c>
      <c r="AL171" s="80">
        <v>1</v>
      </c>
      <c r="AM171" s="80">
        <v>0</v>
      </c>
      <c r="AN171" s="80">
        <v>0</v>
      </c>
      <c r="AO171" s="80">
        <v>0</v>
      </c>
      <c r="AP171" s="80">
        <v>0</v>
      </c>
      <c r="AQ171" s="80">
        <v>0</v>
      </c>
      <c r="AR171" s="80">
        <v>0</v>
      </c>
      <c r="AS171" s="80">
        <v>0</v>
      </c>
      <c r="AT171" s="80">
        <v>0</v>
      </c>
      <c r="AU171" s="80">
        <v>0</v>
      </c>
      <c r="AV171" s="80">
        <v>0</v>
      </c>
      <c r="AW171" s="80">
        <v>0</v>
      </c>
      <c r="AX171" s="80">
        <v>0</v>
      </c>
      <c r="AY171" s="80">
        <v>0</v>
      </c>
      <c r="AZ171" s="80">
        <v>0</v>
      </c>
      <c r="BA171" s="80">
        <v>0</v>
      </c>
      <c r="BB171" s="80">
        <v>0</v>
      </c>
      <c r="BC171" s="80">
        <v>0</v>
      </c>
      <c r="BD171" s="80">
        <v>0</v>
      </c>
      <c r="BE171" s="80">
        <v>0</v>
      </c>
      <c r="BF171" s="80">
        <v>0</v>
      </c>
      <c r="BG171" s="80">
        <v>0</v>
      </c>
      <c r="BH171" s="80">
        <v>0</v>
      </c>
      <c r="BI171" s="80">
        <v>0</v>
      </c>
      <c r="BJ171" s="80">
        <v>0</v>
      </c>
      <c r="BK171" s="80"/>
      <c r="BL171" s="80"/>
      <c r="BM171" s="80"/>
      <c r="BN171" s="80"/>
      <c r="BO171" s="80"/>
      <c r="BP171" s="80"/>
      <c r="BQ171" s="80"/>
      <c r="BR171" s="80"/>
      <c r="BS171" s="80"/>
      <c r="BT171" s="80"/>
    </row>
    <row r="172" spans="1:72" x14ac:dyDescent="0.25">
      <c r="A172" s="135" t="s">
        <v>806</v>
      </c>
      <c r="B172" s="135" t="s">
        <v>807</v>
      </c>
      <c r="C172" s="126"/>
      <c r="D172" s="127" t="s">
        <v>482</v>
      </c>
      <c r="E172" s="104" t="s">
        <v>482</v>
      </c>
      <c r="F172" s="128"/>
      <c r="G172" s="126"/>
      <c r="H172" s="104"/>
      <c r="I172" s="104"/>
      <c r="J172" s="104"/>
      <c r="K172" s="127" t="s">
        <v>482</v>
      </c>
      <c r="L172" s="104"/>
      <c r="M172" s="128"/>
      <c r="N172" s="128"/>
      <c r="O172" s="128"/>
      <c r="P172" s="128"/>
      <c r="Q172" s="128"/>
      <c r="R172" s="128" t="s">
        <v>482</v>
      </c>
      <c r="S172" s="131"/>
      <c r="T172" s="128"/>
      <c r="U172" s="61"/>
      <c r="V172" s="132"/>
      <c r="W172" s="139"/>
      <c r="X172" s="133" t="s">
        <v>775</v>
      </c>
      <c r="Y172" s="71"/>
      <c r="Z172" s="72" t="s">
        <v>482</v>
      </c>
      <c r="AA172" s="73"/>
      <c r="AB172" s="74"/>
      <c r="AC172" s="79" t="s">
        <v>530</v>
      </c>
      <c r="AD172" s="10" t="s">
        <v>463</v>
      </c>
      <c r="AE172" s="80">
        <v>0</v>
      </c>
      <c r="AF172" s="80">
        <v>0</v>
      </c>
      <c r="AG172" s="80">
        <v>0</v>
      </c>
      <c r="AH172" s="80">
        <v>0</v>
      </c>
      <c r="AI172" s="80">
        <v>0</v>
      </c>
      <c r="AJ172" s="80">
        <v>0</v>
      </c>
      <c r="AK172" s="80">
        <v>0</v>
      </c>
      <c r="AL172" s="80">
        <v>0</v>
      </c>
      <c r="AM172" s="80">
        <v>0</v>
      </c>
      <c r="AN172" s="80">
        <v>0</v>
      </c>
      <c r="AO172" s="80">
        <v>0</v>
      </c>
      <c r="AP172" s="80">
        <v>0</v>
      </c>
      <c r="AQ172" s="80">
        <v>0</v>
      </c>
      <c r="AR172" s="80">
        <v>0</v>
      </c>
      <c r="AS172" s="80">
        <v>0</v>
      </c>
      <c r="AT172" s="80">
        <v>0</v>
      </c>
      <c r="AU172" s="80">
        <v>0</v>
      </c>
      <c r="AV172" s="80">
        <v>0</v>
      </c>
      <c r="AW172" s="80">
        <v>7.4999999999999997E-2</v>
      </c>
      <c r="AX172" s="80">
        <v>7.4999999999999997E-2</v>
      </c>
      <c r="AY172" s="80">
        <v>7.4999999999999997E-2</v>
      </c>
      <c r="AZ172" s="80">
        <v>0.88</v>
      </c>
      <c r="BA172" s="80">
        <v>0.08</v>
      </c>
      <c r="BB172" s="80">
        <v>0.08</v>
      </c>
      <c r="BC172" s="80">
        <v>0</v>
      </c>
      <c r="BD172" s="80">
        <v>1.36</v>
      </c>
      <c r="BE172" s="80">
        <v>1E-3</v>
      </c>
      <c r="BF172" s="80">
        <v>0.80800000000000005</v>
      </c>
      <c r="BG172" s="80">
        <v>10.593999999999999</v>
      </c>
      <c r="BH172" s="80">
        <v>24.521000000000001</v>
      </c>
      <c r="BI172" s="80">
        <v>24.521000000000001</v>
      </c>
      <c r="BJ172" s="80">
        <v>0</v>
      </c>
      <c r="BK172" s="80"/>
      <c r="BL172" s="80"/>
      <c r="BM172" s="80"/>
      <c r="BN172" s="80"/>
      <c r="BO172" s="80"/>
      <c r="BP172" s="80"/>
      <c r="BQ172" s="80"/>
      <c r="BR172" s="80"/>
      <c r="BS172" s="80"/>
      <c r="BT172" s="80"/>
    </row>
    <row r="173" spans="1:72" x14ac:dyDescent="0.25">
      <c r="A173" s="135" t="s">
        <v>808</v>
      </c>
      <c r="B173" s="135" t="s">
        <v>809</v>
      </c>
      <c r="C173" s="126"/>
      <c r="D173" s="127" t="s">
        <v>482</v>
      </c>
      <c r="E173" s="104" t="s">
        <v>482</v>
      </c>
      <c r="F173" s="128"/>
      <c r="G173" s="126"/>
      <c r="H173" s="104"/>
      <c r="I173" s="104"/>
      <c r="J173" s="104"/>
      <c r="K173" s="127" t="s">
        <v>482</v>
      </c>
      <c r="L173" s="104"/>
      <c r="M173" s="128"/>
      <c r="N173" s="128"/>
      <c r="O173" s="128"/>
      <c r="P173" s="128"/>
      <c r="Q173" s="128"/>
      <c r="R173" s="128" t="s">
        <v>482</v>
      </c>
      <c r="S173" s="131"/>
      <c r="T173" s="128"/>
      <c r="U173" s="61"/>
      <c r="V173" s="132"/>
      <c r="W173" s="139"/>
      <c r="X173" s="133" t="s">
        <v>775</v>
      </c>
      <c r="Y173" s="71"/>
      <c r="Z173" s="72" t="s">
        <v>482</v>
      </c>
      <c r="AA173" s="73"/>
      <c r="AB173" s="74"/>
      <c r="AC173" s="79" t="s">
        <v>530</v>
      </c>
      <c r="AD173" s="10" t="s">
        <v>463</v>
      </c>
      <c r="AE173" s="80">
        <v>0</v>
      </c>
      <c r="AF173" s="80">
        <v>0</v>
      </c>
      <c r="AG173" s="80">
        <v>0</v>
      </c>
      <c r="AH173" s="80">
        <v>0</v>
      </c>
      <c r="AI173" s="80">
        <v>0</v>
      </c>
      <c r="AJ173" s="80">
        <v>0</v>
      </c>
      <c r="AK173" s="80">
        <v>0</v>
      </c>
      <c r="AL173" s="80">
        <v>0</v>
      </c>
      <c r="AM173" s="80">
        <v>0</v>
      </c>
      <c r="AN173" s="80">
        <v>0</v>
      </c>
      <c r="AO173" s="80">
        <v>0</v>
      </c>
      <c r="AP173" s="80">
        <v>0</v>
      </c>
      <c r="AQ173" s="80">
        <v>0</v>
      </c>
      <c r="AR173" s="80">
        <v>0</v>
      </c>
      <c r="AS173" s="80">
        <v>0</v>
      </c>
      <c r="AT173" s="80">
        <v>0</v>
      </c>
      <c r="AU173" s="80">
        <v>0</v>
      </c>
      <c r="AV173" s="80">
        <v>0</v>
      </c>
      <c r="AW173" s="80">
        <v>0</v>
      </c>
      <c r="AX173" s="80">
        <v>17.517268999999999</v>
      </c>
      <c r="AY173" s="80">
        <v>2.575847</v>
      </c>
      <c r="AZ173" s="80">
        <v>4.4818410000000002</v>
      </c>
      <c r="BA173" s="80">
        <v>1.8516220000000001</v>
      </c>
      <c r="BB173" s="80">
        <v>1.808316</v>
      </c>
      <c r="BC173" s="80">
        <v>2.55497</v>
      </c>
      <c r="BD173" s="80">
        <v>8.0250000000000002E-2</v>
      </c>
      <c r="BE173" s="80">
        <v>32.843992</v>
      </c>
      <c r="BF173" s="80">
        <v>1.561008</v>
      </c>
      <c r="BG173" s="80">
        <v>0.862093</v>
      </c>
      <c r="BH173" s="80">
        <v>1.7060000000000001E-3</v>
      </c>
      <c r="BI173" s="80">
        <v>1.2899999999999999E-3</v>
      </c>
      <c r="BJ173" s="80">
        <v>0</v>
      </c>
      <c r="BK173" s="80"/>
      <c r="BL173" s="80"/>
      <c r="BM173" s="80"/>
      <c r="BN173" s="80"/>
      <c r="BO173" s="80"/>
      <c r="BP173" s="80"/>
      <c r="BQ173" s="80"/>
      <c r="BR173" s="80"/>
      <c r="BS173" s="80"/>
      <c r="BT173" s="80"/>
    </row>
    <row r="174" spans="1:72" x14ac:dyDescent="0.25">
      <c r="A174" s="135" t="s">
        <v>810</v>
      </c>
      <c r="B174" s="135" t="s">
        <v>811</v>
      </c>
      <c r="C174" s="126"/>
      <c r="D174" s="127" t="s">
        <v>482</v>
      </c>
      <c r="E174" s="104" t="s">
        <v>482</v>
      </c>
      <c r="F174" s="128"/>
      <c r="G174" s="126"/>
      <c r="H174" s="104"/>
      <c r="I174" s="104"/>
      <c r="J174" s="104"/>
      <c r="K174" s="127" t="s">
        <v>482</v>
      </c>
      <c r="L174" s="104"/>
      <c r="M174" s="128"/>
      <c r="N174" s="128"/>
      <c r="O174" s="128"/>
      <c r="P174" s="128"/>
      <c r="Q174" s="128"/>
      <c r="R174" s="128" t="s">
        <v>482</v>
      </c>
      <c r="S174" s="131"/>
      <c r="T174" s="128"/>
      <c r="U174" s="61"/>
      <c r="V174" s="132"/>
      <c r="W174" s="139"/>
      <c r="X174" s="133" t="s">
        <v>775</v>
      </c>
      <c r="Y174" s="71"/>
      <c r="Z174" s="72" t="s">
        <v>482</v>
      </c>
      <c r="AA174" s="73"/>
      <c r="AB174" s="74"/>
      <c r="AC174" s="79" t="s">
        <v>530</v>
      </c>
      <c r="AD174" s="10" t="s">
        <v>463</v>
      </c>
      <c r="AE174" s="80">
        <v>0</v>
      </c>
      <c r="AF174" s="80">
        <v>0</v>
      </c>
      <c r="AG174" s="80">
        <v>0</v>
      </c>
      <c r="AH174" s="80">
        <v>0</v>
      </c>
      <c r="AI174" s="80">
        <v>0</v>
      </c>
      <c r="AJ174" s="80">
        <v>0</v>
      </c>
      <c r="AK174" s="80">
        <v>0</v>
      </c>
      <c r="AL174" s="80">
        <v>0</v>
      </c>
      <c r="AM174" s="80">
        <v>0</v>
      </c>
      <c r="AN174" s="80">
        <v>0</v>
      </c>
      <c r="AO174" s="80">
        <v>0</v>
      </c>
      <c r="AP174" s="80">
        <v>0</v>
      </c>
      <c r="AQ174" s="80">
        <v>0</v>
      </c>
      <c r="AR174" s="80">
        <v>0</v>
      </c>
      <c r="AS174" s="80">
        <v>0</v>
      </c>
      <c r="AT174" s="80">
        <v>0</v>
      </c>
      <c r="AU174" s="80">
        <v>0</v>
      </c>
      <c r="AV174" s="80">
        <v>0</v>
      </c>
      <c r="AW174" s="80">
        <v>105.10843300000001</v>
      </c>
      <c r="AX174" s="80">
        <v>106.963638</v>
      </c>
      <c r="AY174" s="80">
        <v>74.496474000000006</v>
      </c>
      <c r="AZ174" s="80">
        <v>59.289712000000002</v>
      </c>
      <c r="BA174" s="80">
        <v>66.832599000000002</v>
      </c>
      <c r="BB174" s="80">
        <v>2.4246940000000001</v>
      </c>
      <c r="BC174" s="80">
        <v>17.127472999999998</v>
      </c>
      <c r="BD174" s="80">
        <v>7.5061359999999997</v>
      </c>
      <c r="BE174" s="80">
        <v>4.1783599999999996</v>
      </c>
      <c r="BF174" s="80">
        <v>4.4252640000000003</v>
      </c>
      <c r="BG174" s="80">
        <v>4.2297570000000002</v>
      </c>
      <c r="BH174" s="80">
        <v>4.4049189999999996</v>
      </c>
      <c r="BI174" s="80">
        <v>3.430542</v>
      </c>
      <c r="BJ174" s="80">
        <v>3.2527400000000002</v>
      </c>
      <c r="BK174" s="80"/>
      <c r="BL174" s="80"/>
      <c r="BM174" s="80"/>
      <c r="BN174" s="80"/>
      <c r="BO174" s="80"/>
      <c r="BP174" s="80"/>
      <c r="BQ174" s="80"/>
      <c r="BR174" s="80"/>
      <c r="BS174" s="80"/>
      <c r="BT174" s="80"/>
    </row>
    <row r="175" spans="1:72" x14ac:dyDescent="0.25">
      <c r="A175" s="135" t="s">
        <v>812</v>
      </c>
      <c r="B175" s="135" t="s">
        <v>813</v>
      </c>
      <c r="C175" s="126"/>
      <c r="D175" s="127" t="s">
        <v>482</v>
      </c>
      <c r="E175" s="104" t="s">
        <v>482</v>
      </c>
      <c r="F175" s="128"/>
      <c r="G175" s="126"/>
      <c r="H175" s="104"/>
      <c r="I175" s="104"/>
      <c r="J175" s="104"/>
      <c r="K175" s="127" t="s">
        <v>482</v>
      </c>
      <c r="L175" s="104"/>
      <c r="M175" s="128"/>
      <c r="N175" s="128"/>
      <c r="O175" s="128"/>
      <c r="P175" s="128"/>
      <c r="Q175" s="128" t="s">
        <v>482</v>
      </c>
      <c r="R175" s="128"/>
      <c r="S175" s="131"/>
      <c r="T175" s="128"/>
      <c r="U175" s="61"/>
      <c r="V175" s="132" t="s">
        <v>767</v>
      </c>
      <c r="W175" s="139" t="s">
        <v>768</v>
      </c>
      <c r="X175" s="133"/>
      <c r="Y175" s="71"/>
      <c r="Z175" s="72" t="s">
        <v>482</v>
      </c>
      <c r="AA175" s="73"/>
      <c r="AB175" s="74"/>
      <c r="AC175" s="79" t="s">
        <v>530</v>
      </c>
      <c r="AD175" s="10" t="s">
        <v>463</v>
      </c>
      <c r="AE175" s="80">
        <v>0</v>
      </c>
      <c r="AF175" s="80">
        <v>0</v>
      </c>
      <c r="AG175" s="80">
        <v>0</v>
      </c>
      <c r="AH175" s="80">
        <v>0</v>
      </c>
      <c r="AI175" s="80">
        <v>0</v>
      </c>
      <c r="AJ175" s="80">
        <v>0</v>
      </c>
      <c r="AK175" s="80">
        <v>0</v>
      </c>
      <c r="AL175" s="80">
        <v>0</v>
      </c>
      <c r="AM175" s="80">
        <v>0</v>
      </c>
      <c r="AN175" s="80">
        <v>188.84960000000001</v>
      </c>
      <c r="AO175" s="80">
        <v>154.45662200000001</v>
      </c>
      <c r="AP175" s="80">
        <v>138.63742099999999</v>
      </c>
      <c r="AQ175" s="80">
        <v>138.65233900000001</v>
      </c>
      <c r="AR175" s="80">
        <v>154.891854</v>
      </c>
      <c r="AS175" s="80">
        <v>149.11568399999999</v>
      </c>
      <c r="AT175" s="80">
        <v>168.63700700000001</v>
      </c>
      <c r="AU175" s="80">
        <v>171.6</v>
      </c>
      <c r="AV175" s="80">
        <v>186.1</v>
      </c>
      <c r="AW175" s="80">
        <v>209.89993799999999</v>
      </c>
      <c r="AX175" s="80">
        <v>189.95561799999999</v>
      </c>
      <c r="AY175" s="80">
        <v>192.580614</v>
      </c>
      <c r="AZ175" s="80">
        <v>190.043229</v>
      </c>
      <c r="BA175" s="80">
        <v>186.73708099999999</v>
      </c>
      <c r="BB175" s="80">
        <v>191.21998199999999</v>
      </c>
      <c r="BC175" s="80">
        <v>194.26212200000001</v>
      </c>
      <c r="BD175" s="80">
        <v>208.673271</v>
      </c>
      <c r="BE175" s="80">
        <v>207.00220100000001</v>
      </c>
      <c r="BF175" s="80">
        <v>190.09262200000001</v>
      </c>
      <c r="BG175" s="80">
        <v>182.3</v>
      </c>
      <c r="BH175" s="80">
        <v>169.94990799999999</v>
      </c>
      <c r="BI175" s="80">
        <v>153.00116</v>
      </c>
      <c r="BJ175" s="80">
        <v>163.00663599999999</v>
      </c>
      <c r="BK175" s="80"/>
      <c r="BL175" s="80"/>
      <c r="BM175" s="80"/>
      <c r="BN175" s="80"/>
      <c r="BO175" s="80"/>
      <c r="BP175" s="80"/>
      <c r="BQ175" s="80"/>
      <c r="BR175" s="80"/>
      <c r="BS175" s="80"/>
      <c r="BT175" s="80"/>
    </row>
    <row r="176" spans="1:72" x14ac:dyDescent="0.25">
      <c r="A176" s="135" t="s">
        <v>814</v>
      </c>
      <c r="B176" s="135" t="s">
        <v>815</v>
      </c>
      <c r="C176" s="126"/>
      <c r="D176" s="127" t="s">
        <v>482</v>
      </c>
      <c r="E176" s="104" t="s">
        <v>482</v>
      </c>
      <c r="F176" s="128"/>
      <c r="G176" s="126"/>
      <c r="H176" s="104"/>
      <c r="I176" s="104"/>
      <c r="J176" s="104"/>
      <c r="K176" s="127" t="s">
        <v>482</v>
      </c>
      <c r="L176" s="104"/>
      <c r="M176" s="128"/>
      <c r="N176" s="128"/>
      <c r="O176" s="128"/>
      <c r="P176" s="128"/>
      <c r="Q176" s="128"/>
      <c r="R176" s="128" t="s">
        <v>482</v>
      </c>
      <c r="S176" s="131"/>
      <c r="T176" s="128"/>
      <c r="U176" s="61"/>
      <c r="V176" s="132"/>
      <c r="W176" s="139"/>
      <c r="X176" s="133" t="s">
        <v>775</v>
      </c>
      <c r="Y176" s="71"/>
      <c r="Z176" s="72" t="s">
        <v>482</v>
      </c>
      <c r="AA176" s="73"/>
      <c r="AB176" s="74"/>
      <c r="AC176" s="79" t="s">
        <v>530</v>
      </c>
      <c r="AD176" s="10" t="s">
        <v>463</v>
      </c>
      <c r="AE176" s="80">
        <v>0</v>
      </c>
      <c r="AF176" s="80">
        <v>0</v>
      </c>
      <c r="AG176" s="80">
        <v>0</v>
      </c>
      <c r="AH176" s="80">
        <v>0</v>
      </c>
      <c r="AI176" s="80">
        <v>0</v>
      </c>
      <c r="AJ176" s="80">
        <v>0</v>
      </c>
      <c r="AK176" s="80">
        <v>0</v>
      </c>
      <c r="AL176" s="80">
        <v>0</v>
      </c>
      <c r="AM176" s="80">
        <v>0</v>
      </c>
      <c r="AN176" s="80">
        <v>0</v>
      </c>
      <c r="AO176" s="80">
        <v>0</v>
      </c>
      <c r="AP176" s="80">
        <v>7.5333579999999998</v>
      </c>
      <c r="AQ176" s="80">
        <v>7.5268899999999999</v>
      </c>
      <c r="AR176" s="80">
        <v>4.5073000000000002E-2</v>
      </c>
      <c r="AS176" s="80">
        <v>7.5126999999999999E-2</v>
      </c>
      <c r="AT176" s="80">
        <v>3.095126</v>
      </c>
      <c r="AU176" s="80">
        <v>1.5</v>
      </c>
      <c r="AV176" s="80">
        <v>0.09</v>
      </c>
      <c r="AW176" s="80">
        <v>1.673708</v>
      </c>
      <c r="AX176" s="80">
        <v>1.2046939999999999</v>
      </c>
      <c r="AY176" s="80">
        <v>0.806141</v>
      </c>
      <c r="AZ176" s="80">
        <v>34.680084999999998</v>
      </c>
      <c r="BA176" s="80">
        <v>12.334842</v>
      </c>
      <c r="BB176" s="80">
        <v>4.635167</v>
      </c>
      <c r="BC176" s="80">
        <v>5.028232</v>
      </c>
      <c r="BD176" s="80">
        <v>5.4857199999999997</v>
      </c>
      <c r="BE176" s="80">
        <v>5.2890699999999997</v>
      </c>
      <c r="BF176" s="80">
        <v>0.16858200000000001</v>
      </c>
      <c r="BG176" s="80">
        <v>0.16900000000000001</v>
      </c>
      <c r="BH176" s="80">
        <v>0.16897999999999999</v>
      </c>
      <c r="BI176" s="80">
        <v>0</v>
      </c>
      <c r="BJ176" s="80">
        <v>0</v>
      </c>
      <c r="BK176" s="80"/>
      <c r="BL176" s="80"/>
      <c r="BM176" s="80"/>
      <c r="BN176" s="80"/>
      <c r="BO176" s="80"/>
      <c r="BP176" s="80"/>
      <c r="BQ176" s="80"/>
      <c r="BR176" s="80"/>
      <c r="BS176" s="80"/>
      <c r="BT176" s="80"/>
    </row>
    <row r="177" spans="1:72" x14ac:dyDescent="0.25">
      <c r="A177" s="135" t="s">
        <v>816</v>
      </c>
      <c r="B177" s="135" t="s">
        <v>817</v>
      </c>
      <c r="C177" s="126"/>
      <c r="D177" s="127" t="s">
        <v>482</v>
      </c>
      <c r="E177" s="104" t="s">
        <v>482</v>
      </c>
      <c r="F177" s="128"/>
      <c r="G177" s="126"/>
      <c r="H177" s="104"/>
      <c r="I177" s="104"/>
      <c r="J177" s="104"/>
      <c r="K177" s="127" t="s">
        <v>482</v>
      </c>
      <c r="L177" s="104"/>
      <c r="M177" s="128"/>
      <c r="N177" s="128"/>
      <c r="O177" s="128"/>
      <c r="P177" s="128"/>
      <c r="Q177" s="128"/>
      <c r="R177" s="128" t="s">
        <v>482</v>
      </c>
      <c r="S177" s="131"/>
      <c r="T177" s="128"/>
      <c r="U177" s="61"/>
      <c r="V177" s="132"/>
      <c r="W177" s="139"/>
      <c r="X177" s="133" t="s">
        <v>775</v>
      </c>
      <c r="Y177" s="71"/>
      <c r="Z177" s="72" t="s">
        <v>482</v>
      </c>
      <c r="AA177" s="73"/>
      <c r="AB177" s="74"/>
      <c r="AC177" s="79" t="s">
        <v>530</v>
      </c>
      <c r="AD177" s="10" t="s">
        <v>463</v>
      </c>
      <c r="AE177" s="80">
        <v>0</v>
      </c>
      <c r="AF177" s="80">
        <v>0</v>
      </c>
      <c r="AG177" s="80">
        <v>0</v>
      </c>
      <c r="AH177" s="80">
        <v>0</v>
      </c>
      <c r="AI177" s="80">
        <v>0</v>
      </c>
      <c r="AJ177" s="80">
        <v>0</v>
      </c>
      <c r="AK177" s="80">
        <v>0</v>
      </c>
      <c r="AL177" s="80">
        <v>0</v>
      </c>
      <c r="AM177" s="80">
        <v>0</v>
      </c>
      <c r="AN177" s="80">
        <v>0</v>
      </c>
      <c r="AO177" s="80">
        <v>0</v>
      </c>
      <c r="AP177" s="80">
        <v>0</v>
      </c>
      <c r="AQ177" s="80">
        <v>0</v>
      </c>
      <c r="AR177" s="80">
        <v>0</v>
      </c>
      <c r="AS177" s="80">
        <v>0</v>
      </c>
      <c r="AT177" s="80">
        <v>2.0575E-2</v>
      </c>
      <c r="AU177" s="80">
        <v>1.4005749999999999</v>
      </c>
      <c r="AV177" s="80">
        <v>1.25</v>
      </c>
      <c r="AW177" s="80">
        <v>3.976</v>
      </c>
      <c r="AX177" s="80">
        <v>2.9156</v>
      </c>
      <c r="AY177" s="80">
        <v>0.29599999999999999</v>
      </c>
      <c r="AZ177" s="80">
        <v>0.03</v>
      </c>
      <c r="BA177" s="80">
        <v>2.4E-2</v>
      </c>
      <c r="BB177" s="80">
        <v>3.3806999999999997E-2</v>
      </c>
      <c r="BC177" s="80">
        <v>3.4727000000000001E-2</v>
      </c>
      <c r="BD177" s="80">
        <v>0.04</v>
      </c>
      <c r="BE177" s="80">
        <v>0.04</v>
      </c>
      <c r="BF177" s="80">
        <v>3.9863000000000003E-2</v>
      </c>
      <c r="BG177" s="80">
        <v>4.2853000000000002E-2</v>
      </c>
      <c r="BH177" s="80">
        <v>4.2248000000000001E-2</v>
      </c>
      <c r="BI177" s="80">
        <v>4.2419999999999999E-2</v>
      </c>
      <c r="BJ177" s="80">
        <v>4.4999999999999998E-2</v>
      </c>
      <c r="BK177" s="80"/>
      <c r="BL177" s="80"/>
      <c r="BM177" s="80"/>
      <c r="BN177" s="80"/>
      <c r="BO177" s="80"/>
      <c r="BP177" s="80"/>
      <c r="BQ177" s="80"/>
      <c r="BR177" s="80"/>
      <c r="BS177" s="80"/>
      <c r="BT177" s="80"/>
    </row>
    <row r="178" spans="1:72" x14ac:dyDescent="0.25">
      <c r="A178" s="135" t="s">
        <v>818</v>
      </c>
      <c r="B178" s="135" t="s">
        <v>819</v>
      </c>
      <c r="C178" s="126"/>
      <c r="D178" s="127" t="s">
        <v>482</v>
      </c>
      <c r="E178" s="104" t="s">
        <v>482</v>
      </c>
      <c r="F178" s="128"/>
      <c r="G178" s="126"/>
      <c r="H178" s="104"/>
      <c r="I178" s="104"/>
      <c r="J178" s="104"/>
      <c r="K178" s="127" t="s">
        <v>482</v>
      </c>
      <c r="L178" s="104"/>
      <c r="M178" s="128"/>
      <c r="N178" s="128"/>
      <c r="O178" s="128"/>
      <c r="P178" s="128"/>
      <c r="Q178" s="128"/>
      <c r="R178" s="128" t="s">
        <v>482</v>
      </c>
      <c r="S178" s="131"/>
      <c r="T178" s="128"/>
      <c r="U178" s="61"/>
      <c r="V178" s="132"/>
      <c r="W178" s="139"/>
      <c r="X178" s="133" t="s">
        <v>775</v>
      </c>
      <c r="Y178" s="71"/>
      <c r="Z178" s="72" t="s">
        <v>482</v>
      </c>
      <c r="AA178" s="73"/>
      <c r="AB178" s="74"/>
      <c r="AC178" s="79" t="s">
        <v>530</v>
      </c>
      <c r="AD178" s="10" t="s">
        <v>463</v>
      </c>
      <c r="AE178" s="80">
        <v>10.9</v>
      </c>
      <c r="AF178" s="80">
        <v>5.7</v>
      </c>
      <c r="AG178" s="80">
        <v>7.7</v>
      </c>
      <c r="AH178" s="80">
        <v>831.51</v>
      </c>
      <c r="AI178" s="80">
        <v>934.63</v>
      </c>
      <c r="AJ178" s="80">
        <v>1169.7</v>
      </c>
      <c r="AK178" s="80">
        <v>818.9</v>
      </c>
      <c r="AL178" s="80">
        <v>0</v>
      </c>
      <c r="AM178" s="80">
        <v>0</v>
      </c>
      <c r="AN178" s="80">
        <v>2</v>
      </c>
      <c r="AO178" s="80">
        <v>2.1554549999999999</v>
      </c>
      <c r="AP178" s="80">
        <v>17.90954</v>
      </c>
      <c r="AQ178" s="80">
        <v>20.640619000000001</v>
      </c>
      <c r="AR178" s="80">
        <v>24.828446</v>
      </c>
      <c r="AS178" s="80">
        <v>26.432168000000001</v>
      </c>
      <c r="AT178" s="80">
        <v>18.542000000000002</v>
      </c>
      <c r="AU178" s="80">
        <v>18.542000000000002</v>
      </c>
      <c r="AV178" s="80">
        <v>14.15</v>
      </c>
      <c r="AW178" s="80">
        <v>22.508763999999999</v>
      </c>
      <c r="AX178" s="80">
        <v>2.9725959999999998</v>
      </c>
      <c r="AY178" s="80">
        <v>5.5146199999999999</v>
      </c>
      <c r="AZ178" s="80">
        <v>302.58407699999998</v>
      </c>
      <c r="BA178" s="80">
        <v>126.418864</v>
      </c>
      <c r="BB178" s="80">
        <v>6.9724740000000001</v>
      </c>
      <c r="BC178" s="80">
        <v>3.3056860000000001</v>
      </c>
      <c r="BD178" s="80">
        <v>2.4871780000000001</v>
      </c>
      <c r="BE178" s="80">
        <v>3.083488</v>
      </c>
      <c r="BF178" s="80">
        <v>0.30480299999999999</v>
      </c>
      <c r="BG178" s="80">
        <v>0.122908</v>
      </c>
      <c r="BH178" s="80">
        <v>0.45389800000000002</v>
      </c>
      <c r="BI178" s="80">
        <v>16.729292000000001</v>
      </c>
      <c r="BJ178" s="80">
        <v>9.375102</v>
      </c>
      <c r="BK178" s="80"/>
      <c r="BL178" s="80"/>
      <c r="BM178" s="80"/>
      <c r="BN178" s="80"/>
      <c r="BO178" s="80"/>
      <c r="BP178" s="80"/>
      <c r="BQ178" s="80"/>
      <c r="BR178" s="80"/>
      <c r="BS178" s="80"/>
      <c r="BT178" s="80"/>
    </row>
    <row r="179" spans="1:72" x14ac:dyDescent="0.25">
      <c r="A179" s="135" t="s">
        <v>820</v>
      </c>
      <c r="B179" s="135" t="s">
        <v>821</v>
      </c>
      <c r="C179" s="126" t="s">
        <v>482</v>
      </c>
      <c r="D179" s="127"/>
      <c r="E179" s="104" t="s">
        <v>482</v>
      </c>
      <c r="F179" s="128"/>
      <c r="G179" s="126"/>
      <c r="H179" s="104"/>
      <c r="I179" s="104"/>
      <c r="J179" s="104"/>
      <c r="K179" s="127" t="s">
        <v>482</v>
      </c>
      <c r="L179" s="104"/>
      <c r="M179" s="128"/>
      <c r="N179" s="128"/>
      <c r="O179" s="128"/>
      <c r="P179" s="128"/>
      <c r="Q179" s="128" t="s">
        <v>482</v>
      </c>
      <c r="R179" s="128"/>
      <c r="S179" s="131"/>
      <c r="T179" s="128"/>
      <c r="U179" s="61" t="s">
        <v>518</v>
      </c>
      <c r="V179" s="132"/>
      <c r="W179" s="139"/>
      <c r="X179" s="133"/>
      <c r="Y179" s="71" t="s">
        <v>482</v>
      </c>
      <c r="Z179" s="72"/>
      <c r="AA179" s="73"/>
      <c r="AB179" s="74"/>
      <c r="AC179" s="79" t="s">
        <v>530</v>
      </c>
      <c r="AD179" s="10" t="s">
        <v>463</v>
      </c>
      <c r="AE179" s="80">
        <v>0</v>
      </c>
      <c r="AF179" s="80">
        <v>0</v>
      </c>
      <c r="AG179" s="80">
        <v>0</v>
      </c>
      <c r="AH179" s="80">
        <v>0</v>
      </c>
      <c r="AI179" s="80">
        <v>0</v>
      </c>
      <c r="AJ179" s="80">
        <v>0</v>
      </c>
      <c r="AK179" s="80">
        <v>0</v>
      </c>
      <c r="AL179" s="80">
        <v>0</v>
      </c>
      <c r="AM179" s="80">
        <v>0</v>
      </c>
      <c r="AN179" s="80">
        <v>0</v>
      </c>
      <c r="AO179" s="80">
        <v>0</v>
      </c>
      <c r="AP179" s="80">
        <v>0</v>
      </c>
      <c r="AQ179" s="80">
        <v>0</v>
      </c>
      <c r="AR179" s="80">
        <v>0</v>
      </c>
      <c r="AS179" s="80">
        <v>0</v>
      </c>
      <c r="AT179" s="80">
        <v>0</v>
      </c>
      <c r="AU179" s="80">
        <v>0</v>
      </c>
      <c r="AV179" s="80">
        <v>0</v>
      </c>
      <c r="AW179" s="80">
        <v>0</v>
      </c>
      <c r="AX179" s="80">
        <v>0</v>
      </c>
      <c r="AY179" s="80">
        <v>0</v>
      </c>
      <c r="AZ179" s="80">
        <v>0</v>
      </c>
      <c r="BA179" s="80">
        <v>0</v>
      </c>
      <c r="BB179" s="80">
        <v>213.42857142857099</v>
      </c>
      <c r="BC179" s="80">
        <v>279.142857142857</v>
      </c>
      <c r="BD179" s="80">
        <v>240.57142857142901</v>
      </c>
      <c r="BE179" s="80">
        <v>305.71428571428601</v>
      </c>
      <c r="BF179" s="80">
        <v>298.857142857143</v>
      </c>
      <c r="BG179" s="80">
        <v>291.142857142857</v>
      </c>
      <c r="BH179" s="80">
        <v>312.57142857142901</v>
      </c>
      <c r="BI179" s="80">
        <v>293.71428571428601</v>
      </c>
      <c r="BJ179" s="80">
        <v>307.142857142857</v>
      </c>
      <c r="BK179" s="80"/>
      <c r="BL179" s="80"/>
      <c r="BM179" s="80"/>
      <c r="BN179" s="80"/>
      <c r="BO179" s="80"/>
      <c r="BP179" s="80"/>
      <c r="BQ179" s="80"/>
      <c r="BR179" s="80"/>
      <c r="BS179" s="80"/>
      <c r="BT179" s="80"/>
    </row>
    <row r="180" spans="1:72" x14ac:dyDescent="0.25">
      <c r="A180" s="140" t="s">
        <v>822</v>
      </c>
      <c r="B180" s="15" t="s">
        <v>823</v>
      </c>
      <c r="C180" s="126"/>
      <c r="D180" s="127"/>
      <c r="E180" s="104"/>
      <c r="F180" s="128"/>
      <c r="G180" s="126"/>
      <c r="H180" s="104"/>
      <c r="I180" s="104"/>
      <c r="J180" s="104"/>
      <c r="K180" s="127"/>
      <c r="L180" s="104"/>
      <c r="M180" s="128"/>
      <c r="N180" s="128"/>
      <c r="O180" s="128"/>
      <c r="P180" s="128"/>
      <c r="Q180" s="128"/>
      <c r="R180" s="128"/>
      <c r="S180" s="131"/>
      <c r="T180" s="128"/>
      <c r="U180" s="61"/>
      <c r="V180" s="132"/>
      <c r="W180" s="139"/>
      <c r="X180" s="133"/>
      <c r="Y180" s="71"/>
      <c r="Z180" s="72"/>
      <c r="AA180" s="73"/>
      <c r="AB180" s="74"/>
      <c r="AC180" s="75" t="s">
        <v>824</v>
      </c>
      <c r="AD180" s="29" t="s">
        <v>463</v>
      </c>
      <c r="AE180" s="60">
        <v>2504.6498609999999</v>
      </c>
      <c r="AF180" s="60">
        <v>3089.5130469999999</v>
      </c>
      <c r="AG180" s="60">
        <v>2639.8750180000002</v>
      </c>
      <c r="AH180" s="60">
        <v>1761.296969</v>
      </c>
      <c r="AI180" s="60">
        <v>2486.1724709999999</v>
      </c>
      <c r="AJ180" s="60">
        <v>2446.8182780000002</v>
      </c>
      <c r="AK180" s="60">
        <v>3119.5888810000001</v>
      </c>
      <c r="AL180" s="60">
        <v>3399.7807889999999</v>
      </c>
      <c r="AM180" s="60">
        <v>3157.7953658800002</v>
      </c>
      <c r="AN180" s="60">
        <v>2559.0111416899999</v>
      </c>
      <c r="AO180" s="60">
        <v>2601.1828009999999</v>
      </c>
      <c r="AP180" s="60">
        <v>2835.683575</v>
      </c>
      <c r="AQ180" s="60">
        <v>2243.7003370000002</v>
      </c>
      <c r="AR180" s="60">
        <v>2336.0325200000002</v>
      </c>
      <c r="AS180" s="60">
        <v>2522.4299059310201</v>
      </c>
      <c r="AT180" s="60">
        <v>2863.4976794306199</v>
      </c>
      <c r="AU180" s="60">
        <v>2784.0724136869198</v>
      </c>
      <c r="AV180" s="60">
        <v>3484.2553118617302</v>
      </c>
      <c r="AW180" s="60">
        <v>4077.2639657565501</v>
      </c>
      <c r="AX180" s="60">
        <v>4463.1176600635799</v>
      </c>
      <c r="AY180" s="60">
        <v>5272.0630296477502</v>
      </c>
      <c r="AZ180" s="60">
        <v>5256.5415776066702</v>
      </c>
      <c r="BA180" s="60">
        <v>5320.9925097300002</v>
      </c>
      <c r="BB180" s="60">
        <v>5452.2860798133297</v>
      </c>
      <c r="BC180" s="60">
        <v>5695.0388902078503</v>
      </c>
      <c r="BD180" s="60">
        <v>6353.2146600004899</v>
      </c>
      <c r="BE180" s="60">
        <v>6517.3268310020903</v>
      </c>
      <c r="BF180" s="60">
        <v>5888.7837974824697</v>
      </c>
      <c r="BG180" s="60">
        <v>4863.3678869321502</v>
      </c>
      <c r="BH180" s="60">
        <v>6058.3526223108502</v>
      </c>
      <c r="BI180" s="60">
        <v>4246.4501608712499</v>
      </c>
      <c r="BJ180" s="60">
        <v>4405.5215905073801</v>
      </c>
      <c r="BK180" s="60"/>
      <c r="BL180" s="60"/>
      <c r="BM180" s="60"/>
      <c r="BN180" s="60"/>
      <c r="BO180" s="60"/>
      <c r="BP180" s="60"/>
      <c r="BQ180" s="60"/>
      <c r="BR180" s="60"/>
      <c r="BS180" s="60"/>
      <c r="BT180" s="60"/>
    </row>
    <row r="181" spans="1:72" x14ac:dyDescent="0.25">
      <c r="A181" s="135" t="s">
        <v>825</v>
      </c>
      <c r="B181" s="135" t="s">
        <v>826</v>
      </c>
      <c r="C181" s="126"/>
      <c r="D181" s="127" t="s">
        <v>482</v>
      </c>
      <c r="E181" s="104" t="s">
        <v>482</v>
      </c>
      <c r="F181" s="128"/>
      <c r="G181" s="126"/>
      <c r="H181" s="104"/>
      <c r="I181" s="104"/>
      <c r="J181" s="104"/>
      <c r="K181" s="127" t="s">
        <v>482</v>
      </c>
      <c r="L181" s="104"/>
      <c r="M181" s="128"/>
      <c r="N181" s="128"/>
      <c r="O181" s="128"/>
      <c r="P181" s="128"/>
      <c r="Q181" s="128"/>
      <c r="R181" s="128" t="s">
        <v>482</v>
      </c>
      <c r="S181" s="131"/>
      <c r="T181" s="128"/>
      <c r="U181" s="61"/>
      <c r="V181" s="132"/>
      <c r="W181" s="139"/>
      <c r="X181" s="133" t="s">
        <v>775</v>
      </c>
      <c r="Y181" s="71" t="s">
        <v>482</v>
      </c>
      <c r="Z181" s="72"/>
      <c r="AA181" s="73"/>
      <c r="AB181" s="74"/>
      <c r="AC181" s="79" t="s">
        <v>530</v>
      </c>
      <c r="AD181" s="10" t="s">
        <v>463</v>
      </c>
      <c r="AE181" s="80">
        <v>0</v>
      </c>
      <c r="AF181" s="80">
        <v>0</v>
      </c>
      <c r="AG181" s="80">
        <v>0</v>
      </c>
      <c r="AH181" s="80">
        <v>0</v>
      </c>
      <c r="AI181" s="80">
        <v>0</v>
      </c>
      <c r="AJ181" s="80">
        <v>0</v>
      </c>
      <c r="AK181" s="80">
        <v>0</v>
      </c>
      <c r="AL181" s="80">
        <v>0</v>
      </c>
      <c r="AM181" s="80">
        <v>0</v>
      </c>
      <c r="AN181" s="80">
        <v>0</v>
      </c>
      <c r="AO181" s="80">
        <v>0</v>
      </c>
      <c r="AP181" s="80">
        <v>0</v>
      </c>
      <c r="AQ181" s="80">
        <v>0</v>
      </c>
      <c r="AR181" s="80">
        <v>0</v>
      </c>
      <c r="AS181" s="80">
        <v>52.2</v>
      </c>
      <c r="AT181" s="80">
        <v>97.001999999999995</v>
      </c>
      <c r="AU181" s="80">
        <v>140.102</v>
      </c>
      <c r="AV181" s="80">
        <v>220.11799999999999</v>
      </c>
      <c r="AW181" s="80">
        <v>237.37009282527799</v>
      </c>
      <c r="AX181" s="80">
        <v>286.08731611999099</v>
      </c>
      <c r="AY181" s="80">
        <v>388.25668858048601</v>
      </c>
      <c r="AZ181" s="80">
        <v>236.81649755999999</v>
      </c>
      <c r="BA181" s="80">
        <v>483.68253463000002</v>
      </c>
      <c r="BB181" s="80">
        <v>1262.7212338700001</v>
      </c>
      <c r="BC181" s="80">
        <v>1728.2525538713901</v>
      </c>
      <c r="BD181" s="80">
        <v>1502.4118648199999</v>
      </c>
      <c r="BE181" s="80">
        <v>1692.9039756965799</v>
      </c>
      <c r="BF181" s="80">
        <v>1470.0689306100001</v>
      </c>
      <c r="BG181" s="80">
        <v>1386.2628420200001</v>
      </c>
      <c r="BH181" s="80">
        <v>1897.5853386911101</v>
      </c>
      <c r="BI181" s="80">
        <v>1193.38519924809</v>
      </c>
      <c r="BJ181" s="80">
        <v>661.572840227602</v>
      </c>
      <c r="BK181" s="80"/>
      <c r="BL181" s="80"/>
      <c r="BM181" s="80"/>
      <c r="BN181" s="80"/>
      <c r="BO181" s="80"/>
      <c r="BP181" s="80"/>
      <c r="BQ181" s="80"/>
      <c r="BR181" s="80"/>
      <c r="BS181" s="80"/>
      <c r="BT181" s="80"/>
    </row>
    <row r="182" spans="1:72" x14ac:dyDescent="0.25">
      <c r="A182" s="135" t="s">
        <v>827</v>
      </c>
      <c r="B182" s="135" t="s">
        <v>828</v>
      </c>
      <c r="C182" s="126"/>
      <c r="D182" s="127" t="s">
        <v>482</v>
      </c>
      <c r="E182" s="104" t="s">
        <v>482</v>
      </c>
      <c r="F182" s="128"/>
      <c r="G182" s="126"/>
      <c r="H182" s="104"/>
      <c r="I182" s="104"/>
      <c r="J182" s="104"/>
      <c r="K182" s="127" t="s">
        <v>482</v>
      </c>
      <c r="L182" s="104"/>
      <c r="M182" s="128"/>
      <c r="N182" s="128"/>
      <c r="O182" s="128"/>
      <c r="P182" s="128"/>
      <c r="Q182" s="128"/>
      <c r="R182" s="128" t="s">
        <v>482</v>
      </c>
      <c r="S182" s="131"/>
      <c r="T182" s="128"/>
      <c r="U182" s="61"/>
      <c r="V182" s="132"/>
      <c r="W182" s="139"/>
      <c r="X182" s="133" t="s">
        <v>775</v>
      </c>
      <c r="Y182" s="71" t="s">
        <v>482</v>
      </c>
      <c r="Z182" s="72"/>
      <c r="AA182" s="73"/>
      <c r="AB182" s="74"/>
      <c r="AC182" s="79" t="s">
        <v>530</v>
      </c>
      <c r="AD182" s="10" t="s">
        <v>463</v>
      </c>
      <c r="AE182" s="80">
        <v>99.32</v>
      </c>
      <c r="AF182" s="80">
        <v>135.4</v>
      </c>
      <c r="AG182" s="80">
        <v>101.453</v>
      </c>
      <c r="AH182" s="80">
        <v>38.628</v>
      </c>
      <c r="AI182" s="80">
        <v>103.348</v>
      </c>
      <c r="AJ182" s="80">
        <v>64.902000000000001</v>
      </c>
      <c r="AK182" s="80">
        <v>50.427999999999997</v>
      </c>
      <c r="AL182" s="80">
        <v>46.023000000000003</v>
      </c>
      <c r="AM182" s="80">
        <v>0</v>
      </c>
      <c r="AN182" s="80">
        <v>0</v>
      </c>
      <c r="AO182" s="80">
        <v>0</v>
      </c>
      <c r="AP182" s="80">
        <v>0</v>
      </c>
      <c r="AQ182" s="80">
        <v>0</v>
      </c>
      <c r="AR182" s="80">
        <v>0</v>
      </c>
      <c r="AS182" s="80">
        <v>0</v>
      </c>
      <c r="AT182" s="80">
        <v>0</v>
      </c>
      <c r="AU182" s="80">
        <v>0</v>
      </c>
      <c r="AV182" s="80">
        <v>0</v>
      </c>
      <c r="AW182" s="80">
        <v>0</v>
      </c>
      <c r="AX182" s="80">
        <v>0</v>
      </c>
      <c r="AY182" s="80">
        <v>0</v>
      </c>
      <c r="AZ182" s="80">
        <v>0</v>
      </c>
      <c r="BA182" s="80">
        <v>0</v>
      </c>
      <c r="BB182" s="80">
        <v>0</v>
      </c>
      <c r="BC182" s="80">
        <v>0</v>
      </c>
      <c r="BD182" s="80">
        <v>0</v>
      </c>
      <c r="BE182" s="80">
        <v>0</v>
      </c>
      <c r="BF182" s="80">
        <v>0</v>
      </c>
      <c r="BG182" s="80">
        <v>0</v>
      </c>
      <c r="BH182" s="80">
        <v>0</v>
      </c>
      <c r="BI182" s="80">
        <v>0</v>
      </c>
      <c r="BJ182" s="80">
        <v>0</v>
      </c>
      <c r="BK182" s="80"/>
      <c r="BL182" s="80"/>
      <c r="BM182" s="80"/>
      <c r="BN182" s="80"/>
      <c r="BO182" s="80"/>
      <c r="BP182" s="80"/>
      <c r="BQ182" s="80"/>
      <c r="BR182" s="80"/>
      <c r="BS182" s="80"/>
      <c r="BT182" s="80"/>
    </row>
    <row r="183" spans="1:72" x14ac:dyDescent="0.25">
      <c r="A183" s="135" t="s">
        <v>829</v>
      </c>
      <c r="B183" s="135" t="s">
        <v>830</v>
      </c>
      <c r="C183" s="126"/>
      <c r="D183" s="127" t="s">
        <v>482</v>
      </c>
      <c r="E183" s="104" t="s">
        <v>482</v>
      </c>
      <c r="F183" s="128"/>
      <c r="G183" s="126"/>
      <c r="H183" s="104"/>
      <c r="I183" s="104"/>
      <c r="J183" s="104"/>
      <c r="K183" s="127" t="s">
        <v>482</v>
      </c>
      <c r="L183" s="104"/>
      <c r="M183" s="128"/>
      <c r="N183" s="128"/>
      <c r="O183" s="128"/>
      <c r="P183" s="128"/>
      <c r="Q183" s="128"/>
      <c r="R183" s="128" t="s">
        <v>482</v>
      </c>
      <c r="S183" s="131"/>
      <c r="T183" s="128"/>
      <c r="U183" s="61"/>
      <c r="V183" s="132"/>
      <c r="W183" s="139"/>
      <c r="X183" s="133" t="s">
        <v>775</v>
      </c>
      <c r="Y183" s="71" t="s">
        <v>482</v>
      </c>
      <c r="Z183" s="72"/>
      <c r="AA183" s="73"/>
      <c r="AB183" s="74"/>
      <c r="AC183" s="79" t="s">
        <v>530</v>
      </c>
      <c r="AD183" s="10" t="s">
        <v>463</v>
      </c>
      <c r="AE183" s="80">
        <v>0</v>
      </c>
      <c r="AF183" s="80">
        <v>0</v>
      </c>
      <c r="AG183" s="80">
        <v>0</v>
      </c>
      <c r="AH183" s="80">
        <v>90.778999999999996</v>
      </c>
      <c r="AI183" s="80">
        <v>153.024</v>
      </c>
      <c r="AJ183" s="80">
        <v>194.72399999999999</v>
      </c>
      <c r="AK183" s="80">
        <v>236.77199999999999</v>
      </c>
      <c r="AL183" s="80">
        <v>274.99900000000002</v>
      </c>
      <c r="AM183" s="80">
        <v>200.93</v>
      </c>
      <c r="AN183" s="80">
        <v>256.94</v>
      </c>
      <c r="AO183" s="80">
        <v>279.33</v>
      </c>
      <c r="AP183" s="80">
        <v>294.68</v>
      </c>
      <c r="AQ183" s="80">
        <v>263.37</v>
      </c>
      <c r="AR183" s="80">
        <v>329.6</v>
      </c>
      <c r="AS183" s="80">
        <v>70.942851051030004</v>
      </c>
      <c r="AT183" s="80">
        <v>101.15076899831</v>
      </c>
      <c r="AU183" s="80">
        <v>120.65602700967</v>
      </c>
      <c r="AV183" s="80">
        <v>234.50854134096301</v>
      </c>
      <c r="AW183" s="80">
        <v>285.39079995325</v>
      </c>
      <c r="AX183" s="80">
        <v>299.39544959777601</v>
      </c>
      <c r="AY183" s="80">
        <v>399.29982550455702</v>
      </c>
      <c r="AZ183" s="80">
        <v>990.35808866666696</v>
      </c>
      <c r="BA183" s="80">
        <v>540.45857599999999</v>
      </c>
      <c r="BB183" s="80">
        <v>146.16387733333301</v>
      </c>
      <c r="BC183" s="80">
        <v>51.001031873333297</v>
      </c>
      <c r="BD183" s="80">
        <v>143.65278366666701</v>
      </c>
      <c r="BE183" s="80">
        <v>45.396740933333298</v>
      </c>
      <c r="BF183" s="80">
        <v>61.169756999999997</v>
      </c>
      <c r="BG183" s="80">
        <v>0</v>
      </c>
      <c r="BH183" s="80">
        <v>0</v>
      </c>
      <c r="BI183" s="80">
        <v>0</v>
      </c>
      <c r="BJ183" s="80">
        <v>0</v>
      </c>
      <c r="BK183" s="80"/>
      <c r="BL183" s="80"/>
      <c r="BM183" s="80"/>
      <c r="BN183" s="80"/>
      <c r="BO183" s="80"/>
      <c r="BP183" s="80"/>
      <c r="BQ183" s="80"/>
      <c r="BR183" s="80"/>
      <c r="BS183" s="80"/>
      <c r="BT183" s="80"/>
    </row>
    <row r="184" spans="1:72" x14ac:dyDescent="0.25">
      <c r="A184" s="135" t="s">
        <v>831</v>
      </c>
      <c r="B184" s="135" t="s">
        <v>832</v>
      </c>
      <c r="C184" s="126"/>
      <c r="D184" s="127" t="s">
        <v>482</v>
      </c>
      <c r="E184" s="104" t="s">
        <v>482</v>
      </c>
      <c r="F184" s="128"/>
      <c r="G184" s="126"/>
      <c r="H184" s="104"/>
      <c r="I184" s="104"/>
      <c r="J184" s="104"/>
      <c r="K184" s="127" t="s">
        <v>482</v>
      </c>
      <c r="L184" s="104"/>
      <c r="M184" s="128"/>
      <c r="N184" s="128"/>
      <c r="O184" s="128"/>
      <c r="P184" s="128"/>
      <c r="Q184" s="128"/>
      <c r="R184" s="128" t="s">
        <v>482</v>
      </c>
      <c r="S184" s="131"/>
      <c r="T184" s="128"/>
      <c r="U184" s="61"/>
      <c r="V184" s="132"/>
      <c r="W184" s="139"/>
      <c r="X184" s="133" t="s">
        <v>775</v>
      </c>
      <c r="Y184" s="71"/>
      <c r="Z184" s="72" t="s">
        <v>482</v>
      </c>
      <c r="AA184" s="73"/>
      <c r="AB184" s="74"/>
      <c r="AC184" s="79" t="s">
        <v>530</v>
      </c>
      <c r="AD184" s="10" t="s">
        <v>463</v>
      </c>
      <c r="AE184" s="80">
        <v>583.50086299999998</v>
      </c>
      <c r="AF184" s="80">
        <v>583.71567000000005</v>
      </c>
      <c r="AG184" s="80">
        <v>607.68254000000002</v>
      </c>
      <c r="AH184" s="80">
        <v>469.05797699999999</v>
      </c>
      <c r="AI184" s="80">
        <v>504.62520599999999</v>
      </c>
      <c r="AJ184" s="80">
        <v>751.88415999999995</v>
      </c>
      <c r="AK184" s="80">
        <v>903.73388699999998</v>
      </c>
      <c r="AL184" s="80">
        <v>935.88101400000005</v>
      </c>
      <c r="AM184" s="80">
        <v>931.81403399999999</v>
      </c>
      <c r="AN184" s="80">
        <v>909.23701400000004</v>
      </c>
      <c r="AO184" s="80">
        <v>916.29924900000003</v>
      </c>
      <c r="AP184" s="80">
        <v>781.87806</v>
      </c>
      <c r="AQ184" s="80">
        <v>686.850415</v>
      </c>
      <c r="AR184" s="80">
        <v>658.34357799999998</v>
      </c>
      <c r="AS184" s="80">
        <v>698.46339999999998</v>
      </c>
      <c r="AT184" s="80">
        <v>876.39547600000003</v>
      </c>
      <c r="AU184" s="80">
        <v>442.183221</v>
      </c>
      <c r="AV184" s="80">
        <v>528.84850300000005</v>
      </c>
      <c r="AW184" s="80">
        <v>910.14027199999998</v>
      </c>
      <c r="AX184" s="80">
        <v>1064.6806919999999</v>
      </c>
      <c r="AY184" s="80">
        <v>1589.5235620000001</v>
      </c>
      <c r="AZ184" s="80">
        <v>1328.056145</v>
      </c>
      <c r="BA184" s="80">
        <v>1425.621382</v>
      </c>
      <c r="BB184" s="80">
        <v>1299.7820369999999</v>
      </c>
      <c r="BC184" s="80">
        <v>1341.4707189999999</v>
      </c>
      <c r="BD184" s="80">
        <v>2024.2874420000001</v>
      </c>
      <c r="BE184" s="80">
        <v>2287.4668219999999</v>
      </c>
      <c r="BF184" s="80">
        <v>2344.6103819999998</v>
      </c>
      <c r="BG184" s="80">
        <v>1598.27764</v>
      </c>
      <c r="BH184" s="80">
        <v>1320.83753</v>
      </c>
      <c r="BI184" s="80">
        <v>975.08038599999998</v>
      </c>
      <c r="BJ184" s="80">
        <v>1222.263303</v>
      </c>
      <c r="BK184" s="80"/>
      <c r="BL184" s="80"/>
      <c r="BM184" s="80"/>
      <c r="BN184" s="80"/>
      <c r="BO184" s="80"/>
      <c r="BP184" s="80"/>
      <c r="BQ184" s="80"/>
      <c r="BR184" s="80"/>
      <c r="BS184" s="80"/>
      <c r="BT184" s="80"/>
    </row>
    <row r="185" spans="1:72" x14ac:dyDescent="0.25">
      <c r="A185" s="135" t="s">
        <v>833</v>
      </c>
      <c r="B185" s="135" t="s">
        <v>834</v>
      </c>
      <c r="C185" s="126"/>
      <c r="D185" s="127" t="s">
        <v>482</v>
      </c>
      <c r="E185" s="104" t="s">
        <v>482</v>
      </c>
      <c r="F185" s="128"/>
      <c r="G185" s="126"/>
      <c r="H185" s="104"/>
      <c r="I185" s="104"/>
      <c r="J185" s="104"/>
      <c r="K185" s="127" t="s">
        <v>482</v>
      </c>
      <c r="L185" s="104"/>
      <c r="M185" s="128"/>
      <c r="N185" s="128"/>
      <c r="O185" s="128"/>
      <c r="P185" s="128"/>
      <c r="Q185" s="128"/>
      <c r="R185" s="128" t="s">
        <v>482</v>
      </c>
      <c r="S185" s="131"/>
      <c r="T185" s="128"/>
      <c r="U185" s="61"/>
      <c r="V185" s="132"/>
      <c r="W185" s="139"/>
      <c r="X185" s="133" t="s">
        <v>775</v>
      </c>
      <c r="Y185" s="71" t="s">
        <v>482</v>
      </c>
      <c r="Z185" s="72"/>
      <c r="AA185" s="73"/>
      <c r="AB185" s="74"/>
      <c r="AC185" s="79" t="s">
        <v>530</v>
      </c>
      <c r="AD185" s="10" t="s">
        <v>463</v>
      </c>
      <c r="AE185" s="80">
        <v>0</v>
      </c>
      <c r="AF185" s="80">
        <v>0</v>
      </c>
      <c r="AG185" s="80">
        <v>0</v>
      </c>
      <c r="AH185" s="80">
        <v>0</v>
      </c>
      <c r="AI185" s="80">
        <v>0</v>
      </c>
      <c r="AJ185" s="80">
        <v>0</v>
      </c>
      <c r="AK185" s="80">
        <v>0</v>
      </c>
      <c r="AL185" s="80">
        <v>0</v>
      </c>
      <c r="AM185" s="80">
        <v>0</v>
      </c>
      <c r="AN185" s="80">
        <v>0</v>
      </c>
      <c r="AO185" s="80">
        <v>0</v>
      </c>
      <c r="AP185" s="80">
        <v>0</v>
      </c>
      <c r="AQ185" s="80">
        <v>0</v>
      </c>
      <c r="AR185" s="80">
        <v>0</v>
      </c>
      <c r="AS185" s="80">
        <v>53.6</v>
      </c>
      <c r="AT185" s="80">
        <v>88.194000000000003</v>
      </c>
      <c r="AU185" s="80">
        <v>100.69</v>
      </c>
      <c r="AV185" s="80">
        <v>104.154</v>
      </c>
      <c r="AW185" s="80">
        <v>107.36</v>
      </c>
      <c r="AX185" s="80">
        <v>128.36405607043599</v>
      </c>
      <c r="AY185" s="80">
        <v>124.439057332632</v>
      </c>
      <c r="AZ185" s="80">
        <v>100.76653029000001</v>
      </c>
      <c r="BA185" s="80">
        <v>202.98869339000001</v>
      </c>
      <c r="BB185" s="80">
        <v>264.36648251000003</v>
      </c>
      <c r="BC185" s="80">
        <v>345.88862251856699</v>
      </c>
      <c r="BD185" s="80">
        <v>474.26333218000002</v>
      </c>
      <c r="BE185" s="80">
        <v>391.75348876998203</v>
      </c>
      <c r="BF185" s="80">
        <v>392.00565748000002</v>
      </c>
      <c r="BG185" s="80">
        <v>286.25159527</v>
      </c>
      <c r="BH185" s="80">
        <v>667.88572662986303</v>
      </c>
      <c r="BI185" s="80">
        <v>557.99517595046802</v>
      </c>
      <c r="BJ185" s="80">
        <v>659.98260910755903</v>
      </c>
      <c r="BK185" s="80"/>
      <c r="BL185" s="80"/>
      <c r="BM185" s="80"/>
      <c r="BN185" s="80"/>
      <c r="BO185" s="80"/>
      <c r="BP185" s="80"/>
      <c r="BQ185" s="80"/>
      <c r="BR185" s="80"/>
      <c r="BS185" s="80"/>
      <c r="BT185" s="80"/>
    </row>
    <row r="186" spans="1:72" x14ac:dyDescent="0.25">
      <c r="A186" s="135" t="s">
        <v>835</v>
      </c>
      <c r="B186" s="135" t="s">
        <v>836</v>
      </c>
      <c r="C186" s="126"/>
      <c r="D186" s="127" t="s">
        <v>482</v>
      </c>
      <c r="E186" s="104" t="s">
        <v>482</v>
      </c>
      <c r="F186" s="128"/>
      <c r="G186" s="126"/>
      <c r="H186" s="104"/>
      <c r="I186" s="104"/>
      <c r="J186" s="104"/>
      <c r="K186" s="127" t="s">
        <v>482</v>
      </c>
      <c r="L186" s="104"/>
      <c r="M186" s="128"/>
      <c r="N186" s="128"/>
      <c r="O186" s="128"/>
      <c r="P186" s="128"/>
      <c r="Q186" s="128"/>
      <c r="R186" s="128" t="s">
        <v>482</v>
      </c>
      <c r="S186" s="131"/>
      <c r="T186" s="128"/>
      <c r="U186" s="61"/>
      <c r="V186" s="132"/>
      <c r="W186" s="139"/>
      <c r="X186" s="133" t="s">
        <v>775</v>
      </c>
      <c r="Y186" s="71" t="s">
        <v>482</v>
      </c>
      <c r="Z186" s="72"/>
      <c r="AA186" s="73"/>
      <c r="AB186" s="74"/>
      <c r="AC186" s="79" t="s">
        <v>530</v>
      </c>
      <c r="AD186" s="10" t="s">
        <v>463</v>
      </c>
      <c r="AE186" s="80">
        <v>0</v>
      </c>
      <c r="AF186" s="80">
        <v>0</v>
      </c>
      <c r="AG186" s="80">
        <v>0</v>
      </c>
      <c r="AH186" s="80">
        <v>42.649000000000001</v>
      </c>
      <c r="AI186" s="80">
        <v>148.809</v>
      </c>
      <c r="AJ186" s="80">
        <v>157.738</v>
      </c>
      <c r="AK186" s="80">
        <v>154.952</v>
      </c>
      <c r="AL186" s="80">
        <v>187.637</v>
      </c>
      <c r="AM186" s="80">
        <v>145.61699999999999</v>
      </c>
      <c r="AN186" s="80">
        <v>186.21</v>
      </c>
      <c r="AO186" s="80">
        <v>202.43</v>
      </c>
      <c r="AP186" s="80">
        <v>213.55</v>
      </c>
      <c r="AQ186" s="80">
        <v>190.86</v>
      </c>
      <c r="AR186" s="80">
        <v>238.7</v>
      </c>
      <c r="AS186" s="80">
        <v>72.845532879984901</v>
      </c>
      <c r="AT186" s="80">
        <v>91.966051432310195</v>
      </c>
      <c r="AU186" s="80">
        <v>86.7143606772471</v>
      </c>
      <c r="AV186" s="80">
        <v>110.96322252076899</v>
      </c>
      <c r="AW186" s="80">
        <v>133.30587826082399</v>
      </c>
      <c r="AX186" s="80">
        <v>149.54427131488001</v>
      </c>
      <c r="AY186" s="80">
        <v>129.873968878699</v>
      </c>
      <c r="AZ186" s="80">
        <v>0</v>
      </c>
      <c r="BA186" s="80">
        <v>0</v>
      </c>
      <c r="BB186" s="80">
        <v>0</v>
      </c>
      <c r="BC186" s="80">
        <v>0</v>
      </c>
      <c r="BD186" s="80">
        <v>0</v>
      </c>
      <c r="BE186" s="80">
        <v>0</v>
      </c>
      <c r="BF186" s="80">
        <v>0</v>
      </c>
      <c r="BG186" s="80">
        <v>0</v>
      </c>
      <c r="BH186" s="80">
        <v>0</v>
      </c>
      <c r="BI186" s="80">
        <v>0</v>
      </c>
      <c r="BJ186" s="80">
        <v>0</v>
      </c>
      <c r="BK186" s="80"/>
      <c r="BL186" s="80"/>
      <c r="BM186" s="80"/>
      <c r="BN186" s="80"/>
      <c r="BO186" s="80"/>
      <c r="BP186" s="80"/>
      <c r="BQ186" s="80"/>
      <c r="BR186" s="80"/>
      <c r="BS186" s="80"/>
      <c r="BT186" s="80"/>
    </row>
    <row r="187" spans="1:72" x14ac:dyDescent="0.25">
      <c r="A187" s="135" t="s">
        <v>837</v>
      </c>
      <c r="B187" s="135" t="s">
        <v>838</v>
      </c>
      <c r="C187" s="126"/>
      <c r="D187" s="127" t="s">
        <v>482</v>
      </c>
      <c r="E187" s="104" t="s">
        <v>482</v>
      </c>
      <c r="F187" s="128"/>
      <c r="G187" s="126"/>
      <c r="H187" s="104"/>
      <c r="I187" s="104"/>
      <c r="J187" s="104"/>
      <c r="K187" s="127" t="s">
        <v>482</v>
      </c>
      <c r="L187" s="104"/>
      <c r="M187" s="128"/>
      <c r="N187" s="128"/>
      <c r="O187" s="128"/>
      <c r="P187" s="128"/>
      <c r="Q187" s="128"/>
      <c r="R187" s="128" t="s">
        <v>482</v>
      </c>
      <c r="S187" s="131"/>
      <c r="T187" s="128"/>
      <c r="U187" s="61"/>
      <c r="V187" s="132"/>
      <c r="W187" s="139"/>
      <c r="X187" s="133" t="s">
        <v>775</v>
      </c>
      <c r="Y187" s="71"/>
      <c r="Z187" s="72" t="s">
        <v>482</v>
      </c>
      <c r="AA187" s="73"/>
      <c r="AB187" s="74"/>
      <c r="AC187" s="79" t="s">
        <v>530</v>
      </c>
      <c r="AD187" s="10" t="s">
        <v>463</v>
      </c>
      <c r="AE187" s="80">
        <v>148.74040500000001</v>
      </c>
      <c r="AF187" s="80">
        <v>13.329086999999999</v>
      </c>
      <c r="AG187" s="80">
        <v>16.442325</v>
      </c>
      <c r="AH187" s="80">
        <v>17.101223999999998</v>
      </c>
      <c r="AI187" s="80">
        <v>142.781025</v>
      </c>
      <c r="AJ187" s="80">
        <v>99.807351999999995</v>
      </c>
      <c r="AK187" s="80">
        <v>53.403137000000001</v>
      </c>
      <c r="AL187" s="80">
        <v>98.712306999999996</v>
      </c>
      <c r="AM187" s="80">
        <v>110.558108</v>
      </c>
      <c r="AN187" s="80">
        <v>109.336707</v>
      </c>
      <c r="AO187" s="80">
        <v>127.910927</v>
      </c>
      <c r="AP187" s="80">
        <v>136.69531799999999</v>
      </c>
      <c r="AQ187" s="80">
        <v>59.595421000000002</v>
      </c>
      <c r="AR187" s="80">
        <v>98.826544999999996</v>
      </c>
      <c r="AS187" s="80">
        <v>219.17804000000001</v>
      </c>
      <c r="AT187" s="80">
        <v>258.11014599999999</v>
      </c>
      <c r="AU187" s="80">
        <v>321.51582999999999</v>
      </c>
      <c r="AV187" s="80">
        <v>346.84316899999999</v>
      </c>
      <c r="AW187" s="80">
        <v>322.421156</v>
      </c>
      <c r="AX187" s="80">
        <v>430.47789699999998</v>
      </c>
      <c r="AY187" s="80">
        <v>368.97714400000001</v>
      </c>
      <c r="AZ187" s="80">
        <v>224.817802</v>
      </c>
      <c r="BA187" s="80">
        <v>267.932637</v>
      </c>
      <c r="BB187" s="80">
        <v>254.412712</v>
      </c>
      <c r="BC187" s="80">
        <v>304.20118100000002</v>
      </c>
      <c r="BD187" s="80">
        <v>364.17968400000001</v>
      </c>
      <c r="BE187" s="80">
        <v>324.938672</v>
      </c>
      <c r="BF187" s="80">
        <v>290.15091000000001</v>
      </c>
      <c r="BG187" s="80">
        <v>234.207359</v>
      </c>
      <c r="BH187" s="80">
        <v>487.334363</v>
      </c>
      <c r="BI187" s="80">
        <v>223.01679999999999</v>
      </c>
      <c r="BJ187" s="80">
        <v>281.209225</v>
      </c>
      <c r="BK187" s="80"/>
      <c r="BL187" s="80"/>
      <c r="BM187" s="80"/>
      <c r="BN187" s="80"/>
      <c r="BO187" s="80"/>
      <c r="BP187" s="80"/>
      <c r="BQ187" s="80"/>
      <c r="BR187" s="80"/>
      <c r="BS187" s="80"/>
      <c r="BT187" s="80"/>
    </row>
    <row r="188" spans="1:72" x14ac:dyDescent="0.25">
      <c r="A188" s="135" t="s">
        <v>839</v>
      </c>
      <c r="B188" s="135" t="s">
        <v>840</v>
      </c>
      <c r="C188" s="126"/>
      <c r="D188" s="127" t="s">
        <v>482</v>
      </c>
      <c r="E188" s="104" t="s">
        <v>482</v>
      </c>
      <c r="F188" s="128"/>
      <c r="G188" s="126"/>
      <c r="H188" s="104"/>
      <c r="I188" s="104"/>
      <c r="J188" s="104"/>
      <c r="K188" s="127" t="s">
        <v>482</v>
      </c>
      <c r="L188" s="104"/>
      <c r="M188" s="128"/>
      <c r="N188" s="128"/>
      <c r="O188" s="128"/>
      <c r="P188" s="128"/>
      <c r="Q188" s="128"/>
      <c r="R188" s="128" t="s">
        <v>482</v>
      </c>
      <c r="S188" s="131"/>
      <c r="T188" s="128"/>
      <c r="U188" s="61"/>
      <c r="V188" s="132"/>
      <c r="W188" s="139"/>
      <c r="X188" s="133" t="s">
        <v>775</v>
      </c>
      <c r="Y188" s="71"/>
      <c r="Z188" s="72" t="s">
        <v>482</v>
      </c>
      <c r="AA188" s="73"/>
      <c r="AB188" s="74"/>
      <c r="AC188" s="79" t="s">
        <v>530</v>
      </c>
      <c r="AD188" s="10" t="s">
        <v>463</v>
      </c>
      <c r="AE188" s="80">
        <v>117.426644</v>
      </c>
      <c r="AF188" s="80">
        <v>111.432331</v>
      </c>
      <c r="AG188" s="80">
        <v>91.175039999999996</v>
      </c>
      <c r="AH188" s="80">
        <v>76.945245</v>
      </c>
      <c r="AI188" s="80">
        <v>63.810206999999998</v>
      </c>
      <c r="AJ188" s="80">
        <v>78.266379999999998</v>
      </c>
      <c r="AK188" s="80">
        <v>63.775804999999998</v>
      </c>
      <c r="AL188" s="80">
        <v>109.808088</v>
      </c>
      <c r="AM188" s="80">
        <v>79.978545999999994</v>
      </c>
      <c r="AN188" s="80">
        <v>23.941489000000001</v>
      </c>
      <c r="AO188" s="80">
        <v>13.209833</v>
      </c>
      <c r="AP188" s="80">
        <v>13.386728</v>
      </c>
      <c r="AQ188" s="80">
        <v>7.665438</v>
      </c>
      <c r="AR188" s="80">
        <v>11.870606</v>
      </c>
      <c r="AS188" s="80">
        <v>11.740219</v>
      </c>
      <c r="AT188" s="80">
        <v>13.524549</v>
      </c>
      <c r="AU188" s="80">
        <v>13.771860999999999</v>
      </c>
      <c r="AV188" s="80">
        <v>15.458349</v>
      </c>
      <c r="AW188" s="80">
        <v>12.636689000000001</v>
      </c>
      <c r="AX188" s="80">
        <v>16.391999999999999</v>
      </c>
      <c r="AY188" s="80">
        <v>8.626512</v>
      </c>
      <c r="AZ188" s="80">
        <v>5.2277769999999997</v>
      </c>
      <c r="BA188" s="80">
        <v>3.180399</v>
      </c>
      <c r="BB188" s="80">
        <v>2.0657749999999999</v>
      </c>
      <c r="BC188" s="80">
        <v>1.9710000000000001</v>
      </c>
      <c r="BD188" s="80">
        <v>1.4577450000000001</v>
      </c>
      <c r="BE188" s="80">
        <v>1.2957609999999999</v>
      </c>
      <c r="BF188" s="80">
        <v>1.6026469999999999</v>
      </c>
      <c r="BG188" s="80">
        <v>1.67</v>
      </c>
      <c r="BH188" s="80">
        <v>3.3259400000000001</v>
      </c>
      <c r="BI188" s="80">
        <v>1.955524</v>
      </c>
      <c r="BJ188" s="80">
        <v>2</v>
      </c>
      <c r="BK188" s="80"/>
      <c r="BL188" s="80"/>
      <c r="BM188" s="80"/>
      <c r="BN188" s="80"/>
      <c r="BO188" s="80"/>
      <c r="BP188" s="80"/>
      <c r="BQ188" s="80"/>
      <c r="BR188" s="80"/>
      <c r="BS188" s="80"/>
      <c r="BT188" s="80"/>
    </row>
    <row r="189" spans="1:72" x14ac:dyDescent="0.25">
      <c r="A189" s="135" t="s">
        <v>841</v>
      </c>
      <c r="B189" s="135" t="s">
        <v>842</v>
      </c>
      <c r="C189" s="126"/>
      <c r="D189" s="127" t="s">
        <v>482</v>
      </c>
      <c r="E189" s="104" t="s">
        <v>482</v>
      </c>
      <c r="F189" s="128"/>
      <c r="G189" s="126"/>
      <c r="H189" s="104"/>
      <c r="I189" s="104"/>
      <c r="J189" s="104"/>
      <c r="K189" s="127" t="s">
        <v>482</v>
      </c>
      <c r="L189" s="104"/>
      <c r="M189" s="128"/>
      <c r="N189" s="128"/>
      <c r="O189" s="128"/>
      <c r="P189" s="128"/>
      <c r="Q189" s="128"/>
      <c r="R189" s="128" t="s">
        <v>482</v>
      </c>
      <c r="S189" s="131"/>
      <c r="T189" s="128"/>
      <c r="U189" s="61"/>
      <c r="V189" s="132"/>
      <c r="W189" s="139"/>
      <c r="X189" s="133" t="s">
        <v>775</v>
      </c>
      <c r="Y189" s="71"/>
      <c r="Z189" s="72" t="s">
        <v>482</v>
      </c>
      <c r="AA189" s="73"/>
      <c r="AB189" s="74"/>
      <c r="AC189" s="79" t="s">
        <v>530</v>
      </c>
      <c r="AD189" s="10" t="s">
        <v>463</v>
      </c>
      <c r="AE189" s="80">
        <v>292.450761</v>
      </c>
      <c r="AF189" s="80">
        <v>247.47317899999999</v>
      </c>
      <c r="AG189" s="80">
        <v>313.77145400000001</v>
      </c>
      <c r="AH189" s="80">
        <v>98.950642999999999</v>
      </c>
      <c r="AI189" s="80">
        <v>106.806826</v>
      </c>
      <c r="AJ189" s="80">
        <v>105.12213</v>
      </c>
      <c r="AK189" s="80">
        <v>260.55153799999999</v>
      </c>
      <c r="AL189" s="80">
        <v>444.504209</v>
      </c>
      <c r="AM189" s="80">
        <v>434.45100000000002</v>
      </c>
      <c r="AN189" s="80">
        <v>59.000805</v>
      </c>
      <c r="AO189" s="80">
        <v>39.272257000000003</v>
      </c>
      <c r="AP189" s="80">
        <v>33.352603000000002</v>
      </c>
      <c r="AQ189" s="80">
        <v>20.67183</v>
      </c>
      <c r="AR189" s="80">
        <v>11.122109999999999</v>
      </c>
      <c r="AS189" s="80">
        <v>18.0168</v>
      </c>
      <c r="AT189" s="80">
        <v>20.499942999999998</v>
      </c>
      <c r="AU189" s="80">
        <v>220.38167999999999</v>
      </c>
      <c r="AV189" s="80">
        <v>206.775137</v>
      </c>
      <c r="AW189" s="80">
        <v>242.07454999999999</v>
      </c>
      <c r="AX189" s="80">
        <v>117.64904199999999</v>
      </c>
      <c r="AY189" s="80">
        <v>72.974745999999996</v>
      </c>
      <c r="AZ189" s="80">
        <v>25.596128</v>
      </c>
      <c r="BA189" s="80">
        <v>60.785352000000003</v>
      </c>
      <c r="BB189" s="80">
        <v>56.633799000000003</v>
      </c>
      <c r="BC189" s="80">
        <v>6.8697150000000002</v>
      </c>
      <c r="BD189" s="80">
        <v>16.552137999999999</v>
      </c>
      <c r="BE189" s="80">
        <v>13.111674000000001</v>
      </c>
      <c r="BF189" s="80">
        <v>16.609739999999999</v>
      </c>
      <c r="BG189" s="80">
        <v>15.263688</v>
      </c>
      <c r="BH189" s="80">
        <v>12.04951</v>
      </c>
      <c r="BI189" s="80">
        <v>7.9967839999999999</v>
      </c>
      <c r="BJ189" s="80">
        <v>16.341266000000001</v>
      </c>
      <c r="BK189" s="80"/>
      <c r="BL189" s="80"/>
      <c r="BM189" s="80"/>
      <c r="BN189" s="80"/>
      <c r="BO189" s="80"/>
      <c r="BP189" s="80"/>
      <c r="BQ189" s="80"/>
      <c r="BR189" s="80"/>
      <c r="BS189" s="80"/>
      <c r="BT189" s="80"/>
    </row>
    <row r="190" spans="1:72" x14ac:dyDescent="0.25">
      <c r="A190" s="135" t="s">
        <v>843</v>
      </c>
      <c r="B190" s="135" t="s">
        <v>844</v>
      </c>
      <c r="C190" s="126"/>
      <c r="D190" s="127" t="s">
        <v>482</v>
      </c>
      <c r="E190" s="104" t="s">
        <v>482</v>
      </c>
      <c r="F190" s="128"/>
      <c r="G190" s="126"/>
      <c r="H190" s="104"/>
      <c r="I190" s="104"/>
      <c r="J190" s="104"/>
      <c r="K190" s="127" t="s">
        <v>482</v>
      </c>
      <c r="L190" s="104"/>
      <c r="M190" s="128"/>
      <c r="N190" s="128"/>
      <c r="O190" s="128"/>
      <c r="P190" s="128"/>
      <c r="Q190" s="128"/>
      <c r="R190" s="128" t="s">
        <v>482</v>
      </c>
      <c r="S190" s="131"/>
      <c r="T190" s="128"/>
      <c r="U190" s="61"/>
      <c r="V190" s="132"/>
      <c r="W190" s="139"/>
      <c r="X190" s="133" t="s">
        <v>775</v>
      </c>
      <c r="Y190" s="71"/>
      <c r="Z190" s="72" t="s">
        <v>482</v>
      </c>
      <c r="AA190" s="73"/>
      <c r="AB190" s="74"/>
      <c r="AC190" s="79" t="s">
        <v>530</v>
      </c>
      <c r="AD190" s="10" t="s">
        <v>463</v>
      </c>
      <c r="AE190" s="80">
        <v>707.20516299999997</v>
      </c>
      <c r="AF190" s="80">
        <v>1421.5018439999999</v>
      </c>
      <c r="AG190" s="80">
        <v>853.35945600000002</v>
      </c>
      <c r="AH190" s="80">
        <v>649.51651500000003</v>
      </c>
      <c r="AI190" s="80">
        <v>785.72361799999999</v>
      </c>
      <c r="AJ190" s="80">
        <v>623.79727500000001</v>
      </c>
      <c r="AK190" s="80">
        <v>770.17757500000005</v>
      </c>
      <c r="AL190" s="80">
        <v>585.091677</v>
      </c>
      <c r="AM190" s="80">
        <v>549.44583399999999</v>
      </c>
      <c r="AN190" s="80">
        <v>579.05446400000005</v>
      </c>
      <c r="AO190" s="80">
        <v>608.21339799999998</v>
      </c>
      <c r="AP190" s="80">
        <v>605.76913300000001</v>
      </c>
      <c r="AQ190" s="80">
        <v>409.885515</v>
      </c>
      <c r="AR190" s="80">
        <v>374.42436400000003</v>
      </c>
      <c r="AS190" s="80">
        <v>413.874414</v>
      </c>
      <c r="AT190" s="80">
        <v>368.42638799999997</v>
      </c>
      <c r="AU190" s="80">
        <v>297.79753199999999</v>
      </c>
      <c r="AV190" s="80">
        <v>364.05347699999999</v>
      </c>
      <c r="AW190" s="80">
        <v>337.924441</v>
      </c>
      <c r="AX190" s="80">
        <v>388.82513999999998</v>
      </c>
      <c r="AY190" s="80">
        <v>389.67556300000001</v>
      </c>
      <c r="AZ190" s="80">
        <v>476.63170400000001</v>
      </c>
      <c r="BA190" s="80">
        <v>514.00174000000004</v>
      </c>
      <c r="BB190" s="80">
        <v>416.83801999999997</v>
      </c>
      <c r="BC190" s="80">
        <v>462.77799800000003</v>
      </c>
      <c r="BD190" s="80">
        <v>475.82112899999998</v>
      </c>
      <c r="BE190" s="80">
        <v>563.07247400000006</v>
      </c>
      <c r="BF190" s="80">
        <v>292.21384699999999</v>
      </c>
      <c r="BG190" s="80">
        <v>244.592039</v>
      </c>
      <c r="BH190" s="80">
        <v>168.831896</v>
      </c>
      <c r="BI190" s="80">
        <v>87.348619999999997</v>
      </c>
      <c r="BJ190" s="80">
        <v>125.052069</v>
      </c>
      <c r="BK190" s="80"/>
      <c r="BL190" s="80"/>
      <c r="BM190" s="80"/>
      <c r="BN190" s="80"/>
      <c r="BO190" s="80"/>
      <c r="BP190" s="80"/>
      <c r="BQ190" s="80"/>
      <c r="BR190" s="80"/>
      <c r="BS190" s="80"/>
      <c r="BT190" s="80"/>
    </row>
    <row r="191" spans="1:72" x14ac:dyDescent="0.25">
      <c r="A191" s="135" t="s">
        <v>845</v>
      </c>
      <c r="B191" s="135" t="s">
        <v>846</v>
      </c>
      <c r="C191" s="126"/>
      <c r="D191" s="127" t="s">
        <v>482</v>
      </c>
      <c r="E191" s="104" t="s">
        <v>482</v>
      </c>
      <c r="F191" s="128"/>
      <c r="G191" s="126"/>
      <c r="H191" s="104"/>
      <c r="I191" s="104"/>
      <c r="J191" s="104"/>
      <c r="K191" s="127" t="s">
        <v>482</v>
      </c>
      <c r="L191" s="104"/>
      <c r="M191" s="128"/>
      <c r="N191" s="128"/>
      <c r="O191" s="128"/>
      <c r="P191" s="128"/>
      <c r="Q191" s="128"/>
      <c r="R191" s="128" t="s">
        <v>482</v>
      </c>
      <c r="S191" s="131"/>
      <c r="T191" s="128"/>
      <c r="U191" s="61"/>
      <c r="V191" s="132"/>
      <c r="W191" s="139"/>
      <c r="X191" s="133" t="s">
        <v>775</v>
      </c>
      <c r="Y191" s="71"/>
      <c r="Z191" s="72" t="s">
        <v>482</v>
      </c>
      <c r="AA191" s="73"/>
      <c r="AB191" s="74"/>
      <c r="AC191" s="79" t="s">
        <v>530</v>
      </c>
      <c r="AD191" s="10" t="s">
        <v>463</v>
      </c>
      <c r="AE191" s="80">
        <v>0</v>
      </c>
      <c r="AF191" s="80">
        <v>0</v>
      </c>
      <c r="AG191" s="80">
        <v>0</v>
      </c>
      <c r="AH191" s="80">
        <v>46.454580999999997</v>
      </c>
      <c r="AI191" s="80">
        <v>80.883548000000005</v>
      </c>
      <c r="AJ191" s="80">
        <v>36.585971999999998</v>
      </c>
      <c r="AK191" s="80">
        <v>19.805223999999999</v>
      </c>
      <c r="AL191" s="80">
        <v>21.125629</v>
      </c>
      <c r="AM191" s="80">
        <v>6.8000309999999997</v>
      </c>
      <c r="AN191" s="80">
        <v>7.2212630000000004</v>
      </c>
      <c r="AO191" s="80">
        <v>11.209016999999999</v>
      </c>
      <c r="AP191" s="80">
        <v>8.7849570000000003</v>
      </c>
      <c r="AQ191" s="80">
        <v>9.9030760000000004</v>
      </c>
      <c r="AR191" s="80">
        <v>13.8026</v>
      </c>
      <c r="AS191" s="80">
        <v>26.068868999999999</v>
      </c>
      <c r="AT191" s="80">
        <v>18.595175000000001</v>
      </c>
      <c r="AU191" s="80">
        <v>19.392571</v>
      </c>
      <c r="AV191" s="80">
        <v>288.486603</v>
      </c>
      <c r="AW191" s="80">
        <v>77.702579999999998</v>
      </c>
      <c r="AX191" s="80">
        <v>11.481766</v>
      </c>
      <c r="AY191" s="80">
        <v>16.976382000000001</v>
      </c>
      <c r="AZ191" s="80">
        <v>26.649338</v>
      </c>
      <c r="BA191" s="80">
        <v>5.2051080000000001</v>
      </c>
      <c r="BB191" s="80">
        <v>5.2916460000000001</v>
      </c>
      <c r="BC191" s="80">
        <v>5.184266</v>
      </c>
      <c r="BD191" s="80">
        <v>4.9806160000000004</v>
      </c>
      <c r="BE191" s="80">
        <v>4.676145</v>
      </c>
      <c r="BF191" s="80">
        <v>4.545515</v>
      </c>
      <c r="BG191" s="80">
        <v>4.3461930000000004</v>
      </c>
      <c r="BH191" s="80">
        <v>4.8802070000000004</v>
      </c>
      <c r="BI191" s="80">
        <v>19.281188</v>
      </c>
      <c r="BJ191" s="80">
        <v>6.1115779999999997</v>
      </c>
      <c r="BK191" s="80"/>
      <c r="BL191" s="80"/>
      <c r="BM191" s="80"/>
      <c r="BN191" s="80"/>
      <c r="BO191" s="80"/>
      <c r="BP191" s="80"/>
      <c r="BQ191" s="80"/>
      <c r="BR191" s="80"/>
      <c r="BS191" s="80"/>
      <c r="BT191" s="80"/>
    </row>
    <row r="192" spans="1:72" x14ac:dyDescent="0.25">
      <c r="A192" s="135" t="s">
        <v>847</v>
      </c>
      <c r="B192" s="135" t="s">
        <v>848</v>
      </c>
      <c r="C192" s="126"/>
      <c r="D192" s="127" t="s">
        <v>482</v>
      </c>
      <c r="E192" s="104" t="s">
        <v>482</v>
      </c>
      <c r="F192" s="128"/>
      <c r="G192" s="126" t="s">
        <v>482</v>
      </c>
      <c r="H192" s="104"/>
      <c r="I192" s="104"/>
      <c r="J192" s="104"/>
      <c r="K192" s="127"/>
      <c r="L192" s="104"/>
      <c r="M192" s="128"/>
      <c r="N192" s="128"/>
      <c r="O192" s="128"/>
      <c r="P192" s="128"/>
      <c r="Q192" s="128" t="s">
        <v>482</v>
      </c>
      <c r="R192" s="128"/>
      <c r="S192" s="131"/>
      <c r="T192" s="128"/>
      <c r="U192" s="61"/>
      <c r="V192" s="132" t="s">
        <v>767</v>
      </c>
      <c r="W192" s="139" t="s">
        <v>768</v>
      </c>
      <c r="X192" s="133"/>
      <c r="Y192" s="71" t="s">
        <v>482</v>
      </c>
      <c r="Z192" s="72"/>
      <c r="AA192" s="73"/>
      <c r="AB192" s="74"/>
      <c r="AC192" s="79" t="s">
        <v>530</v>
      </c>
      <c r="AD192" s="10" t="s">
        <v>463</v>
      </c>
      <c r="AE192" s="80">
        <v>0</v>
      </c>
      <c r="AF192" s="80">
        <v>0</v>
      </c>
      <c r="AG192" s="80">
        <v>0</v>
      </c>
      <c r="AH192" s="80">
        <v>0</v>
      </c>
      <c r="AI192" s="80">
        <v>0</v>
      </c>
      <c r="AJ192" s="80">
        <v>0</v>
      </c>
      <c r="AK192" s="80">
        <v>0</v>
      </c>
      <c r="AL192" s="80">
        <v>0</v>
      </c>
      <c r="AM192" s="80">
        <v>0</v>
      </c>
      <c r="AN192" s="80">
        <v>0</v>
      </c>
      <c r="AO192" s="80">
        <v>0</v>
      </c>
      <c r="AP192" s="80">
        <v>0</v>
      </c>
      <c r="AQ192" s="80">
        <v>0</v>
      </c>
      <c r="AR192" s="80">
        <v>0</v>
      </c>
      <c r="AS192" s="80">
        <v>0</v>
      </c>
      <c r="AT192" s="80">
        <v>0</v>
      </c>
      <c r="AU192" s="80">
        <v>0</v>
      </c>
      <c r="AV192" s="80">
        <v>0</v>
      </c>
      <c r="AW192" s="80">
        <v>207.628488987102</v>
      </c>
      <c r="AX192" s="80">
        <v>208.18451397372701</v>
      </c>
      <c r="AY192" s="80">
        <v>119.213904643809</v>
      </c>
      <c r="AZ192" s="80">
        <v>0</v>
      </c>
      <c r="BA192" s="80">
        <v>0</v>
      </c>
      <c r="BB192" s="80">
        <v>0</v>
      </c>
      <c r="BC192" s="80">
        <v>0</v>
      </c>
      <c r="BD192" s="80">
        <v>0</v>
      </c>
      <c r="BE192" s="80">
        <v>0</v>
      </c>
      <c r="BF192" s="80">
        <v>0</v>
      </c>
      <c r="BG192" s="80">
        <v>0</v>
      </c>
      <c r="BH192" s="80">
        <v>0</v>
      </c>
      <c r="BI192" s="80">
        <v>0</v>
      </c>
      <c r="BJ192" s="80">
        <v>0</v>
      </c>
      <c r="BK192" s="80"/>
      <c r="BL192" s="80"/>
      <c r="BM192" s="80"/>
      <c r="BN192" s="80"/>
      <c r="BO192" s="80"/>
      <c r="BP192" s="80"/>
      <c r="BQ192" s="80"/>
      <c r="BR192" s="80"/>
      <c r="BS192" s="80"/>
      <c r="BT192" s="80"/>
    </row>
    <row r="193" spans="1:72" x14ac:dyDescent="0.25">
      <c r="A193" s="135" t="s">
        <v>849</v>
      </c>
      <c r="B193" s="135" t="s">
        <v>850</v>
      </c>
      <c r="C193" s="126"/>
      <c r="D193" s="127" t="s">
        <v>482</v>
      </c>
      <c r="E193" s="104" t="s">
        <v>482</v>
      </c>
      <c r="F193" s="128"/>
      <c r="G193" s="126" t="s">
        <v>482</v>
      </c>
      <c r="H193" s="104"/>
      <c r="I193" s="104"/>
      <c r="J193" s="104"/>
      <c r="K193" s="127"/>
      <c r="L193" s="104"/>
      <c r="M193" s="128"/>
      <c r="N193" s="128"/>
      <c r="O193" s="128"/>
      <c r="P193" s="128"/>
      <c r="Q193" s="128" t="s">
        <v>482</v>
      </c>
      <c r="R193" s="128"/>
      <c r="S193" s="131"/>
      <c r="T193" s="128"/>
      <c r="U193" s="61"/>
      <c r="V193" s="132" t="s">
        <v>767</v>
      </c>
      <c r="W193" s="139" t="s">
        <v>768</v>
      </c>
      <c r="X193" s="133"/>
      <c r="Y193" s="71"/>
      <c r="Z193" s="72" t="s">
        <v>482</v>
      </c>
      <c r="AA193" s="73"/>
      <c r="AB193" s="74"/>
      <c r="AC193" s="79" t="s">
        <v>530</v>
      </c>
      <c r="AD193" s="10" t="s">
        <v>463</v>
      </c>
      <c r="AE193" s="80">
        <v>0</v>
      </c>
      <c r="AF193" s="80">
        <v>0</v>
      </c>
      <c r="AG193" s="80">
        <v>0</v>
      </c>
      <c r="AH193" s="80">
        <v>0</v>
      </c>
      <c r="AI193" s="80">
        <v>0</v>
      </c>
      <c r="AJ193" s="80">
        <v>0</v>
      </c>
      <c r="AK193" s="80">
        <v>0</v>
      </c>
      <c r="AL193" s="80">
        <v>37.760086999999999</v>
      </c>
      <c r="AM193" s="80">
        <v>39.898890000000002</v>
      </c>
      <c r="AN193" s="80">
        <v>55.221511</v>
      </c>
      <c r="AO193" s="80">
        <v>56.592892999999997</v>
      </c>
      <c r="AP193" s="80">
        <v>85.079875000000001</v>
      </c>
      <c r="AQ193" s="80">
        <v>82.467759000000001</v>
      </c>
      <c r="AR193" s="80">
        <v>69.885591000000005</v>
      </c>
      <c r="AS193" s="80">
        <v>110.31501799999999</v>
      </c>
      <c r="AT193" s="80">
        <v>93.017612</v>
      </c>
      <c r="AU193" s="80">
        <v>94.934342999999998</v>
      </c>
      <c r="AV193" s="80">
        <v>80.445192000000006</v>
      </c>
      <c r="AW193" s="80">
        <v>85.113477000000003</v>
      </c>
      <c r="AX193" s="80">
        <v>137.21845099999999</v>
      </c>
      <c r="AY193" s="80">
        <v>148.32323099999999</v>
      </c>
      <c r="AZ193" s="80">
        <v>189.702913</v>
      </c>
      <c r="BA193" s="80">
        <v>659.29769599999997</v>
      </c>
      <c r="BB193" s="80">
        <v>416.99996299999998</v>
      </c>
      <c r="BC193" s="80">
        <v>375.41385000000002</v>
      </c>
      <c r="BD193" s="80">
        <v>134.649136</v>
      </c>
      <c r="BE193" s="80">
        <v>128.455611</v>
      </c>
      <c r="BF193" s="80">
        <v>101.039382</v>
      </c>
      <c r="BG193" s="80">
        <v>57.875217999999997</v>
      </c>
      <c r="BH193" s="80">
        <v>60.852336999999999</v>
      </c>
      <c r="BI193" s="80">
        <v>71.437366999999995</v>
      </c>
      <c r="BJ193" s="80">
        <v>75.754344000000003</v>
      </c>
      <c r="BK193" s="80"/>
      <c r="BL193" s="80"/>
      <c r="BM193" s="80"/>
      <c r="BN193" s="80"/>
      <c r="BO193" s="80"/>
      <c r="BP193" s="80"/>
      <c r="BQ193" s="80"/>
      <c r="BR193" s="80"/>
      <c r="BS193" s="80"/>
      <c r="BT193" s="80"/>
    </row>
    <row r="194" spans="1:72" x14ac:dyDescent="0.25">
      <c r="A194" s="135" t="s">
        <v>851</v>
      </c>
      <c r="B194" s="135" t="s">
        <v>852</v>
      </c>
      <c r="C194" s="126"/>
      <c r="D194" s="127" t="s">
        <v>482</v>
      </c>
      <c r="E194" s="104" t="s">
        <v>482</v>
      </c>
      <c r="F194" s="128"/>
      <c r="G194" s="126" t="s">
        <v>482</v>
      </c>
      <c r="H194" s="104"/>
      <c r="I194" s="104"/>
      <c r="J194" s="104"/>
      <c r="K194" s="127"/>
      <c r="L194" s="104"/>
      <c r="M194" s="128"/>
      <c r="N194" s="128"/>
      <c r="O194" s="128"/>
      <c r="P194" s="128"/>
      <c r="Q194" s="128"/>
      <c r="R194" s="128" t="s">
        <v>482</v>
      </c>
      <c r="S194" s="131"/>
      <c r="T194" s="128"/>
      <c r="U194" s="61"/>
      <c r="V194" s="132"/>
      <c r="W194" s="139"/>
      <c r="X194" s="133" t="s">
        <v>775</v>
      </c>
      <c r="Y194" s="71" t="s">
        <v>482</v>
      </c>
      <c r="Z194" s="72"/>
      <c r="AA194" s="73"/>
      <c r="AB194" s="74"/>
      <c r="AC194" s="79" t="s">
        <v>530</v>
      </c>
      <c r="AD194" s="10" t="s">
        <v>463</v>
      </c>
      <c r="AE194" s="80">
        <v>0</v>
      </c>
      <c r="AF194" s="80">
        <v>0</v>
      </c>
      <c r="AG194" s="80">
        <v>0</v>
      </c>
      <c r="AH194" s="80">
        <v>0</v>
      </c>
      <c r="AI194" s="80">
        <v>0</v>
      </c>
      <c r="AJ194" s="80">
        <v>0</v>
      </c>
      <c r="AK194" s="80">
        <v>0</v>
      </c>
      <c r="AL194" s="80">
        <v>0</v>
      </c>
      <c r="AM194" s="80">
        <v>0</v>
      </c>
      <c r="AN194" s="80">
        <v>0</v>
      </c>
      <c r="AO194" s="80">
        <v>0</v>
      </c>
      <c r="AP194" s="80">
        <v>0</v>
      </c>
      <c r="AQ194" s="80">
        <v>0</v>
      </c>
      <c r="AR194" s="80">
        <v>0</v>
      </c>
      <c r="AS194" s="80">
        <v>0</v>
      </c>
      <c r="AT194" s="80">
        <v>0</v>
      </c>
      <c r="AU194" s="80">
        <v>0</v>
      </c>
      <c r="AV194" s="80">
        <v>0</v>
      </c>
      <c r="AW194" s="80">
        <v>34.548349730093598</v>
      </c>
      <c r="AX194" s="80">
        <v>83.660655986772596</v>
      </c>
      <c r="AY194" s="80">
        <v>74.7948977075676</v>
      </c>
      <c r="AZ194" s="80">
        <v>0</v>
      </c>
      <c r="BA194" s="80">
        <v>0</v>
      </c>
      <c r="BB194" s="80">
        <v>0</v>
      </c>
      <c r="BC194" s="80">
        <v>0</v>
      </c>
      <c r="BD194" s="80">
        <v>0</v>
      </c>
      <c r="BE194" s="80">
        <v>0</v>
      </c>
      <c r="BF194" s="80">
        <v>0</v>
      </c>
      <c r="BG194" s="80">
        <v>0</v>
      </c>
      <c r="BH194" s="80">
        <v>0</v>
      </c>
      <c r="BI194" s="80">
        <v>0</v>
      </c>
      <c r="BJ194" s="80">
        <v>0</v>
      </c>
      <c r="BK194" s="80"/>
      <c r="BL194" s="80"/>
      <c r="BM194" s="80"/>
      <c r="BN194" s="80"/>
      <c r="BO194" s="80"/>
      <c r="BP194" s="80"/>
      <c r="BQ194" s="80"/>
      <c r="BR194" s="80"/>
      <c r="BS194" s="80"/>
      <c r="BT194" s="80"/>
    </row>
    <row r="195" spans="1:72" x14ac:dyDescent="0.25">
      <c r="A195" s="135" t="s">
        <v>853</v>
      </c>
      <c r="B195" s="135" t="s">
        <v>854</v>
      </c>
      <c r="C195" s="126"/>
      <c r="D195" s="127" t="s">
        <v>482</v>
      </c>
      <c r="E195" s="104" t="s">
        <v>482</v>
      </c>
      <c r="F195" s="128"/>
      <c r="G195" s="126" t="s">
        <v>482</v>
      </c>
      <c r="H195" s="104"/>
      <c r="I195" s="104"/>
      <c r="J195" s="104"/>
      <c r="K195" s="127"/>
      <c r="L195" s="104"/>
      <c r="M195" s="128"/>
      <c r="N195" s="128"/>
      <c r="O195" s="128"/>
      <c r="P195" s="128"/>
      <c r="Q195" s="128"/>
      <c r="R195" s="128" t="s">
        <v>482</v>
      </c>
      <c r="S195" s="131"/>
      <c r="T195" s="128"/>
      <c r="U195" s="61"/>
      <c r="V195" s="132"/>
      <c r="W195" s="139"/>
      <c r="X195" s="133" t="s">
        <v>775</v>
      </c>
      <c r="Y195" s="71"/>
      <c r="Z195" s="72" t="s">
        <v>482</v>
      </c>
      <c r="AA195" s="73"/>
      <c r="AB195" s="74"/>
      <c r="AC195" s="79" t="s">
        <v>530</v>
      </c>
      <c r="AD195" s="10" t="s">
        <v>463</v>
      </c>
      <c r="AE195" s="80">
        <v>0</v>
      </c>
      <c r="AF195" s="80">
        <v>0</v>
      </c>
      <c r="AG195" s="80">
        <v>0</v>
      </c>
      <c r="AH195" s="80">
        <v>4.1001940000000001</v>
      </c>
      <c r="AI195" s="80">
        <v>1.8462989999999999</v>
      </c>
      <c r="AJ195" s="80">
        <v>2.8486799999999999</v>
      </c>
      <c r="AK195" s="80">
        <v>3.4785249999999999</v>
      </c>
      <c r="AL195" s="80">
        <v>4.5043420000000003</v>
      </c>
      <c r="AM195" s="80">
        <v>9.4643709999999999</v>
      </c>
      <c r="AN195" s="80">
        <v>38.699964000000001</v>
      </c>
      <c r="AO195" s="80">
        <v>14.198088</v>
      </c>
      <c r="AP195" s="80">
        <v>7.7761899999999997</v>
      </c>
      <c r="AQ195" s="80">
        <v>5.3385860000000003</v>
      </c>
      <c r="AR195" s="80">
        <v>4.8272120000000003</v>
      </c>
      <c r="AS195" s="80">
        <v>3.9308809999999998</v>
      </c>
      <c r="AT195" s="80">
        <v>3.2071499999999999</v>
      </c>
      <c r="AU195" s="80">
        <v>2.247493</v>
      </c>
      <c r="AV195" s="80">
        <v>1.9109910000000001</v>
      </c>
      <c r="AW195" s="80">
        <v>14.162459999999999</v>
      </c>
      <c r="AX195" s="80">
        <v>55.142361000000001</v>
      </c>
      <c r="AY195" s="80">
        <v>93.058111999999994</v>
      </c>
      <c r="AZ195" s="80">
        <v>199.25183000000001</v>
      </c>
      <c r="BA195" s="80">
        <v>40.308554999999998</v>
      </c>
      <c r="BB195" s="80">
        <v>24.564260000000001</v>
      </c>
      <c r="BC195" s="80">
        <v>30.127578</v>
      </c>
      <c r="BD195" s="80">
        <v>18.281685</v>
      </c>
      <c r="BE195" s="80">
        <v>15.883312999999999</v>
      </c>
      <c r="BF195" s="80">
        <v>3.5185420000000001</v>
      </c>
      <c r="BG195" s="80">
        <v>1.7750090000000001</v>
      </c>
      <c r="BH195" s="80">
        <v>28.349104000000001</v>
      </c>
      <c r="BI195" s="80">
        <v>0</v>
      </c>
      <c r="BJ195" s="80">
        <v>0</v>
      </c>
      <c r="BK195" s="80"/>
      <c r="BL195" s="80"/>
      <c r="BM195" s="80"/>
      <c r="BN195" s="80"/>
      <c r="BO195" s="80"/>
      <c r="BP195" s="80"/>
      <c r="BQ195" s="80"/>
      <c r="BR195" s="80"/>
      <c r="BS195" s="80"/>
      <c r="BT195" s="80"/>
    </row>
    <row r="196" spans="1:72" x14ac:dyDescent="0.25">
      <c r="A196" s="135" t="s">
        <v>855</v>
      </c>
      <c r="B196" s="135" t="s">
        <v>856</v>
      </c>
      <c r="C196" s="126"/>
      <c r="D196" s="127" t="s">
        <v>482</v>
      </c>
      <c r="E196" s="104" t="s">
        <v>482</v>
      </c>
      <c r="F196" s="128"/>
      <c r="G196" s="126"/>
      <c r="H196" s="104"/>
      <c r="I196" s="104"/>
      <c r="J196" s="104"/>
      <c r="K196" s="127" t="s">
        <v>482</v>
      </c>
      <c r="L196" s="104"/>
      <c r="M196" s="128"/>
      <c r="N196" s="128"/>
      <c r="O196" s="128"/>
      <c r="P196" s="128"/>
      <c r="Q196" s="128" t="s">
        <v>482</v>
      </c>
      <c r="R196" s="128"/>
      <c r="S196" s="131"/>
      <c r="T196" s="128"/>
      <c r="U196" s="61"/>
      <c r="V196" s="132" t="s">
        <v>857</v>
      </c>
      <c r="W196" s="139" t="s">
        <v>858</v>
      </c>
      <c r="X196" s="133"/>
      <c r="Y196" s="71"/>
      <c r="Z196" s="72" t="s">
        <v>482</v>
      </c>
      <c r="AA196" s="73"/>
      <c r="AB196" s="74"/>
      <c r="AC196" s="79" t="s">
        <v>530</v>
      </c>
      <c r="AD196" s="10" t="s">
        <v>463</v>
      </c>
      <c r="AE196" s="80">
        <v>0</v>
      </c>
      <c r="AF196" s="80">
        <v>0</v>
      </c>
      <c r="AG196" s="80">
        <v>0</v>
      </c>
      <c r="AH196" s="80">
        <v>0</v>
      </c>
      <c r="AI196" s="80">
        <v>0</v>
      </c>
      <c r="AJ196" s="80">
        <v>0</v>
      </c>
      <c r="AK196" s="80">
        <v>0</v>
      </c>
      <c r="AL196" s="80">
        <v>0</v>
      </c>
      <c r="AM196" s="80">
        <v>0</v>
      </c>
      <c r="AN196" s="80">
        <v>0</v>
      </c>
      <c r="AO196" s="80">
        <v>0</v>
      </c>
      <c r="AP196" s="80">
        <v>0</v>
      </c>
      <c r="AQ196" s="80">
        <v>1.7850889999999999</v>
      </c>
      <c r="AR196" s="80">
        <v>2.358161</v>
      </c>
      <c r="AS196" s="80">
        <v>1.815156</v>
      </c>
      <c r="AT196" s="80">
        <v>0</v>
      </c>
      <c r="AU196" s="80">
        <v>0</v>
      </c>
      <c r="AV196" s="80">
        <v>0</v>
      </c>
      <c r="AW196" s="80">
        <v>0.9</v>
      </c>
      <c r="AX196" s="80">
        <v>0.85</v>
      </c>
      <c r="AY196" s="80">
        <v>0.85</v>
      </c>
      <c r="AZ196" s="80">
        <v>4.6038969999999999</v>
      </c>
      <c r="BA196" s="80">
        <v>1.803285</v>
      </c>
      <c r="BB196" s="80">
        <v>62.486457999999999</v>
      </c>
      <c r="BC196" s="80">
        <v>16.829671000000001</v>
      </c>
      <c r="BD196" s="80">
        <v>20.321321000000001</v>
      </c>
      <c r="BE196" s="80">
        <v>33.754781999999999</v>
      </c>
      <c r="BF196" s="80">
        <v>2.2505030000000001</v>
      </c>
      <c r="BG196" s="80">
        <v>8.7453140000000005</v>
      </c>
      <c r="BH196" s="80">
        <v>7.8565870000000002</v>
      </c>
      <c r="BI196" s="80">
        <v>6.1616650000000002</v>
      </c>
      <c r="BJ196" s="80">
        <v>1.3560000000000001</v>
      </c>
      <c r="BK196" s="80"/>
      <c r="BL196" s="80"/>
      <c r="BM196" s="80"/>
      <c r="BN196" s="80"/>
      <c r="BO196" s="80"/>
      <c r="BP196" s="80"/>
      <c r="BQ196" s="80"/>
      <c r="BR196" s="80"/>
      <c r="BS196" s="80"/>
      <c r="BT196" s="80"/>
    </row>
    <row r="197" spans="1:72" x14ac:dyDescent="0.25">
      <c r="A197" s="135" t="s">
        <v>859</v>
      </c>
      <c r="B197" s="135" t="s">
        <v>860</v>
      </c>
      <c r="C197" s="126"/>
      <c r="D197" s="127" t="s">
        <v>482</v>
      </c>
      <c r="E197" s="104" t="s">
        <v>482</v>
      </c>
      <c r="F197" s="128"/>
      <c r="G197" s="126"/>
      <c r="H197" s="104"/>
      <c r="I197" s="104"/>
      <c r="J197" s="104"/>
      <c r="K197" s="127" t="s">
        <v>482</v>
      </c>
      <c r="L197" s="104"/>
      <c r="M197" s="128"/>
      <c r="N197" s="128"/>
      <c r="O197" s="128"/>
      <c r="P197" s="128" t="s">
        <v>482</v>
      </c>
      <c r="Q197" s="128"/>
      <c r="R197" s="128"/>
      <c r="S197" s="131"/>
      <c r="T197" s="128"/>
      <c r="U197" s="61" t="s">
        <v>508</v>
      </c>
      <c r="V197" s="132"/>
      <c r="W197" s="139"/>
      <c r="X197" s="133"/>
      <c r="Y197" s="71"/>
      <c r="Z197" s="72" t="s">
        <v>482</v>
      </c>
      <c r="AA197" s="73"/>
      <c r="AB197" s="74"/>
      <c r="AC197" s="79" t="s">
        <v>530</v>
      </c>
      <c r="AD197" s="10" t="s">
        <v>463</v>
      </c>
      <c r="AE197" s="80">
        <v>0</v>
      </c>
      <c r="AF197" s="80">
        <v>0</v>
      </c>
      <c r="AG197" s="80">
        <v>0</v>
      </c>
      <c r="AH197" s="80">
        <v>0</v>
      </c>
      <c r="AI197" s="80">
        <v>0</v>
      </c>
      <c r="AJ197" s="80">
        <v>0</v>
      </c>
      <c r="AK197" s="80">
        <v>0</v>
      </c>
      <c r="AL197" s="80">
        <v>0</v>
      </c>
      <c r="AM197" s="80">
        <v>0</v>
      </c>
      <c r="AN197" s="80">
        <v>0</v>
      </c>
      <c r="AO197" s="80">
        <v>0</v>
      </c>
      <c r="AP197" s="80">
        <v>0</v>
      </c>
      <c r="AQ197" s="80">
        <v>0</v>
      </c>
      <c r="AR197" s="80">
        <v>0</v>
      </c>
      <c r="AS197" s="80">
        <v>0</v>
      </c>
      <c r="AT197" s="80">
        <v>0</v>
      </c>
      <c r="AU197" s="80">
        <v>0</v>
      </c>
      <c r="AV197" s="80">
        <v>0</v>
      </c>
      <c r="AW197" s="80">
        <v>0.8</v>
      </c>
      <c r="AX197" s="80">
        <v>0.8</v>
      </c>
      <c r="AY197" s="80">
        <v>0.8</v>
      </c>
      <c r="AZ197" s="80">
        <v>0.3</v>
      </c>
      <c r="BA197" s="80">
        <v>0.56000000000000005</v>
      </c>
      <c r="BB197" s="80">
        <v>1.968869</v>
      </c>
      <c r="BC197" s="80">
        <v>1.4846729999999999</v>
      </c>
      <c r="BD197" s="80">
        <v>0.54766400000000004</v>
      </c>
      <c r="BE197" s="80">
        <v>0.48647299999999999</v>
      </c>
      <c r="BF197" s="80">
        <v>2.5880100000000001</v>
      </c>
      <c r="BG197" s="80">
        <v>4.5165249999999997</v>
      </c>
      <c r="BH197" s="80">
        <v>0.186836</v>
      </c>
      <c r="BI197" s="80">
        <v>0</v>
      </c>
      <c r="BJ197" s="80">
        <v>0</v>
      </c>
      <c r="BK197" s="80"/>
      <c r="BL197" s="80"/>
      <c r="BM197" s="80"/>
      <c r="BN197" s="80"/>
      <c r="BO197" s="80"/>
      <c r="BP197" s="80"/>
      <c r="BQ197" s="80"/>
      <c r="BR197" s="80"/>
      <c r="BS197" s="80"/>
      <c r="BT197" s="80"/>
    </row>
    <row r="198" spans="1:72" x14ac:dyDescent="0.25">
      <c r="A198" s="135" t="s">
        <v>861</v>
      </c>
      <c r="B198" s="135" t="s">
        <v>862</v>
      </c>
      <c r="C198" s="126"/>
      <c r="D198" s="127" t="s">
        <v>482</v>
      </c>
      <c r="E198" s="104" t="s">
        <v>482</v>
      </c>
      <c r="F198" s="128"/>
      <c r="G198" s="126"/>
      <c r="H198" s="104"/>
      <c r="I198" s="104"/>
      <c r="J198" s="104"/>
      <c r="K198" s="127" t="s">
        <v>482</v>
      </c>
      <c r="L198" s="104"/>
      <c r="M198" s="128"/>
      <c r="N198" s="128"/>
      <c r="O198" s="128"/>
      <c r="P198" s="128" t="s">
        <v>482</v>
      </c>
      <c r="Q198" s="128"/>
      <c r="R198" s="128"/>
      <c r="S198" s="131"/>
      <c r="T198" s="128"/>
      <c r="U198" s="61" t="s">
        <v>510</v>
      </c>
      <c r="V198" s="132"/>
      <c r="W198" s="139"/>
      <c r="X198" s="133"/>
      <c r="Y198" s="71"/>
      <c r="Z198" s="72" t="s">
        <v>482</v>
      </c>
      <c r="AA198" s="73"/>
      <c r="AB198" s="74"/>
      <c r="AC198" s="79" t="s">
        <v>530</v>
      </c>
      <c r="AD198" s="10" t="s">
        <v>463</v>
      </c>
      <c r="AE198" s="80">
        <v>0</v>
      </c>
      <c r="AF198" s="80">
        <v>0</v>
      </c>
      <c r="AG198" s="80">
        <v>0</v>
      </c>
      <c r="AH198" s="80">
        <v>0</v>
      </c>
      <c r="AI198" s="80">
        <v>0</v>
      </c>
      <c r="AJ198" s="80">
        <v>0</v>
      </c>
      <c r="AK198" s="80">
        <v>0</v>
      </c>
      <c r="AL198" s="80">
        <v>0</v>
      </c>
      <c r="AM198" s="80">
        <v>0</v>
      </c>
      <c r="AN198" s="80">
        <v>0</v>
      </c>
      <c r="AO198" s="80">
        <v>0</v>
      </c>
      <c r="AP198" s="80">
        <v>0</v>
      </c>
      <c r="AQ198" s="80">
        <v>0</v>
      </c>
      <c r="AR198" s="80">
        <v>0</v>
      </c>
      <c r="AS198" s="80">
        <v>0</v>
      </c>
      <c r="AT198" s="80">
        <v>0</v>
      </c>
      <c r="AU198" s="80">
        <v>0</v>
      </c>
      <c r="AV198" s="80">
        <v>0</v>
      </c>
      <c r="AW198" s="80">
        <v>0.37</v>
      </c>
      <c r="AX198" s="80">
        <v>0.37</v>
      </c>
      <c r="AY198" s="80">
        <v>0.37</v>
      </c>
      <c r="AZ198" s="80">
        <v>0.81299999999999994</v>
      </c>
      <c r="BA198" s="80">
        <v>0.53552299999999997</v>
      </c>
      <c r="BB198" s="80">
        <v>0.86047499999999999</v>
      </c>
      <c r="BC198" s="80">
        <v>0.37</v>
      </c>
      <c r="BD198" s="80">
        <v>0</v>
      </c>
      <c r="BE198" s="80">
        <v>1.0025930000000001</v>
      </c>
      <c r="BF198" s="80">
        <v>0.821909</v>
      </c>
      <c r="BG198" s="80">
        <v>0</v>
      </c>
      <c r="BH198" s="80">
        <v>0</v>
      </c>
      <c r="BI198" s="80">
        <v>0</v>
      </c>
      <c r="BJ198" s="80">
        <v>0</v>
      </c>
      <c r="BK198" s="80"/>
      <c r="BL198" s="80"/>
      <c r="BM198" s="80"/>
      <c r="BN198" s="80"/>
      <c r="BO198" s="80"/>
      <c r="BP198" s="80"/>
      <c r="BQ198" s="80"/>
      <c r="BR198" s="80"/>
      <c r="BS198" s="80"/>
      <c r="BT198" s="80"/>
    </row>
    <row r="199" spans="1:72" x14ac:dyDescent="0.25">
      <c r="A199" s="135" t="s">
        <v>863</v>
      </c>
      <c r="B199" s="135" t="s">
        <v>864</v>
      </c>
      <c r="C199" s="126"/>
      <c r="D199" s="127" t="s">
        <v>482</v>
      </c>
      <c r="E199" s="104" t="s">
        <v>482</v>
      </c>
      <c r="F199" s="128"/>
      <c r="G199" s="126"/>
      <c r="H199" s="104"/>
      <c r="I199" s="104"/>
      <c r="J199" s="104"/>
      <c r="K199" s="127" t="s">
        <v>482</v>
      </c>
      <c r="L199" s="104"/>
      <c r="M199" s="128"/>
      <c r="N199" s="128"/>
      <c r="O199" s="128"/>
      <c r="P199" s="128" t="s">
        <v>482</v>
      </c>
      <c r="Q199" s="128"/>
      <c r="R199" s="128"/>
      <c r="S199" s="131"/>
      <c r="T199" s="128"/>
      <c r="U199" s="61" t="s">
        <v>514</v>
      </c>
      <c r="V199" s="132"/>
      <c r="W199" s="139"/>
      <c r="X199" s="133"/>
      <c r="Y199" s="71"/>
      <c r="Z199" s="72" t="s">
        <v>482</v>
      </c>
      <c r="AA199" s="73"/>
      <c r="AB199" s="74"/>
      <c r="AC199" s="79" t="s">
        <v>530</v>
      </c>
      <c r="AD199" s="10" t="s">
        <v>463</v>
      </c>
      <c r="AE199" s="80">
        <v>0</v>
      </c>
      <c r="AF199" s="80">
        <v>0</v>
      </c>
      <c r="AG199" s="80">
        <v>0</v>
      </c>
      <c r="AH199" s="80">
        <v>0</v>
      </c>
      <c r="AI199" s="80">
        <v>0</v>
      </c>
      <c r="AJ199" s="80">
        <v>0</v>
      </c>
      <c r="AK199" s="80">
        <v>0</v>
      </c>
      <c r="AL199" s="80">
        <v>0</v>
      </c>
      <c r="AM199" s="80">
        <v>0</v>
      </c>
      <c r="AN199" s="80">
        <v>0</v>
      </c>
      <c r="AO199" s="80">
        <v>0</v>
      </c>
      <c r="AP199" s="80">
        <v>0</v>
      </c>
      <c r="AQ199" s="80">
        <v>0</v>
      </c>
      <c r="AR199" s="80">
        <v>0</v>
      </c>
      <c r="AS199" s="80">
        <v>0</v>
      </c>
      <c r="AT199" s="80">
        <v>0</v>
      </c>
      <c r="AU199" s="80">
        <v>0</v>
      </c>
      <c r="AV199" s="80">
        <v>0</v>
      </c>
      <c r="AW199" s="80">
        <v>0.23</v>
      </c>
      <c r="AX199" s="80">
        <v>0.23</v>
      </c>
      <c r="AY199" s="80">
        <v>0.23</v>
      </c>
      <c r="AZ199" s="80">
        <v>0.3</v>
      </c>
      <c r="BA199" s="80">
        <v>0.08</v>
      </c>
      <c r="BB199" s="80">
        <v>0.23</v>
      </c>
      <c r="BC199" s="80">
        <v>0.23</v>
      </c>
      <c r="BD199" s="80">
        <v>0</v>
      </c>
      <c r="BE199" s="80">
        <v>0</v>
      </c>
      <c r="BF199" s="80">
        <v>0</v>
      </c>
      <c r="BG199" s="80">
        <v>0</v>
      </c>
      <c r="BH199" s="80">
        <v>0</v>
      </c>
      <c r="BI199" s="80">
        <v>0</v>
      </c>
      <c r="BJ199" s="80">
        <v>0</v>
      </c>
      <c r="BK199" s="80"/>
      <c r="BL199" s="80"/>
      <c r="BM199" s="80"/>
      <c r="BN199" s="80"/>
      <c r="BO199" s="80"/>
      <c r="BP199" s="80"/>
      <c r="BQ199" s="80"/>
      <c r="BR199" s="80"/>
      <c r="BS199" s="80"/>
      <c r="BT199" s="80"/>
    </row>
    <row r="200" spans="1:72" x14ac:dyDescent="0.25">
      <c r="A200" s="135" t="s">
        <v>865</v>
      </c>
      <c r="B200" s="135" t="s">
        <v>866</v>
      </c>
      <c r="C200" s="126"/>
      <c r="D200" s="127" t="s">
        <v>482</v>
      </c>
      <c r="E200" s="104" t="s">
        <v>482</v>
      </c>
      <c r="F200" s="128"/>
      <c r="G200" s="126"/>
      <c r="H200" s="104"/>
      <c r="I200" s="104"/>
      <c r="J200" s="104"/>
      <c r="K200" s="127" t="s">
        <v>482</v>
      </c>
      <c r="L200" s="104"/>
      <c r="M200" s="128"/>
      <c r="N200" s="128"/>
      <c r="O200" s="128"/>
      <c r="P200" s="128" t="s">
        <v>482</v>
      </c>
      <c r="Q200" s="128"/>
      <c r="R200" s="128"/>
      <c r="S200" s="131"/>
      <c r="T200" s="128"/>
      <c r="U200" s="61" t="s">
        <v>518</v>
      </c>
      <c r="V200" s="132"/>
      <c r="W200" s="139"/>
      <c r="X200" s="133"/>
      <c r="Y200" s="71" t="s">
        <v>482</v>
      </c>
      <c r="Z200" s="72"/>
      <c r="AA200" s="73"/>
      <c r="AB200" s="74"/>
      <c r="AC200" s="79" t="s">
        <v>530</v>
      </c>
      <c r="AD200" s="10" t="s">
        <v>463</v>
      </c>
      <c r="AE200" s="80">
        <v>0</v>
      </c>
      <c r="AF200" s="80">
        <v>0</v>
      </c>
      <c r="AG200" s="80">
        <v>0</v>
      </c>
      <c r="AH200" s="80">
        <v>0</v>
      </c>
      <c r="AI200" s="80">
        <v>0</v>
      </c>
      <c r="AJ200" s="80">
        <v>0</v>
      </c>
      <c r="AK200" s="80">
        <v>0</v>
      </c>
      <c r="AL200" s="80">
        <v>0</v>
      </c>
      <c r="AM200" s="80">
        <v>0</v>
      </c>
      <c r="AN200" s="80">
        <v>0</v>
      </c>
      <c r="AO200" s="80">
        <v>0</v>
      </c>
      <c r="AP200" s="80">
        <v>0</v>
      </c>
      <c r="AQ200" s="80">
        <v>0</v>
      </c>
      <c r="AR200" s="80">
        <v>0</v>
      </c>
      <c r="AS200" s="80">
        <v>180.21350000000001</v>
      </c>
      <c r="AT200" s="80">
        <v>212.1155</v>
      </c>
      <c r="AU200" s="80">
        <v>220.1035</v>
      </c>
      <c r="AV200" s="80">
        <v>219.18100000000001</v>
      </c>
      <c r="AW200" s="80">
        <v>223</v>
      </c>
      <c r="AX200" s="80">
        <v>220.5</v>
      </c>
      <c r="AY200" s="80">
        <v>227.5</v>
      </c>
      <c r="AZ200" s="80">
        <v>224</v>
      </c>
      <c r="BA200" s="80">
        <v>-2</v>
      </c>
      <c r="BB200" s="80">
        <v>-2.5</v>
      </c>
      <c r="BC200" s="80">
        <v>-5</v>
      </c>
      <c r="BD200" s="80">
        <v>0</v>
      </c>
      <c r="BE200" s="80">
        <v>0</v>
      </c>
      <c r="BF200" s="80">
        <v>0</v>
      </c>
      <c r="BG200" s="80">
        <v>0</v>
      </c>
      <c r="BH200" s="80">
        <v>0</v>
      </c>
      <c r="BI200" s="80">
        <v>0</v>
      </c>
      <c r="BJ200" s="80">
        <v>0</v>
      </c>
      <c r="BK200" s="80"/>
      <c r="BL200" s="80"/>
      <c r="BM200" s="80"/>
      <c r="BN200" s="80"/>
      <c r="BO200" s="80"/>
      <c r="BP200" s="80"/>
      <c r="BQ200" s="80"/>
      <c r="BR200" s="80"/>
      <c r="BS200" s="80"/>
      <c r="BT200" s="80"/>
    </row>
    <row r="201" spans="1:72" x14ac:dyDescent="0.25">
      <c r="A201" s="135" t="s">
        <v>867</v>
      </c>
      <c r="B201" s="135" t="s">
        <v>868</v>
      </c>
      <c r="C201" s="126"/>
      <c r="D201" s="127" t="s">
        <v>482</v>
      </c>
      <c r="E201" s="104" t="s">
        <v>482</v>
      </c>
      <c r="F201" s="128"/>
      <c r="G201" s="126"/>
      <c r="H201" s="104"/>
      <c r="I201" s="104"/>
      <c r="J201" s="104"/>
      <c r="K201" s="127" t="s">
        <v>482</v>
      </c>
      <c r="L201" s="104"/>
      <c r="M201" s="128"/>
      <c r="N201" s="128"/>
      <c r="O201" s="128"/>
      <c r="P201" s="128" t="s">
        <v>482</v>
      </c>
      <c r="Q201" s="128"/>
      <c r="R201" s="128"/>
      <c r="S201" s="131"/>
      <c r="T201" s="128"/>
      <c r="U201" s="61" t="s">
        <v>518</v>
      </c>
      <c r="V201" s="132"/>
      <c r="W201" s="139"/>
      <c r="X201" s="133"/>
      <c r="Y201" s="71" t="s">
        <v>482</v>
      </c>
      <c r="Z201" s="72"/>
      <c r="AA201" s="73"/>
      <c r="AB201" s="74"/>
      <c r="AC201" s="79" t="s">
        <v>530</v>
      </c>
      <c r="AD201" s="10" t="s">
        <v>463</v>
      </c>
      <c r="AE201" s="80">
        <v>0</v>
      </c>
      <c r="AF201" s="80">
        <v>0</v>
      </c>
      <c r="AG201" s="80">
        <v>0</v>
      </c>
      <c r="AH201" s="80">
        <v>1.1639999999999999</v>
      </c>
      <c r="AI201" s="80">
        <v>0.54100000000000004</v>
      </c>
      <c r="AJ201" s="80">
        <v>0.749</v>
      </c>
      <c r="AK201" s="80">
        <v>1.284</v>
      </c>
      <c r="AL201" s="80">
        <v>0.78300000000000003</v>
      </c>
      <c r="AM201" s="80">
        <v>0</v>
      </c>
      <c r="AN201" s="80">
        <v>0</v>
      </c>
      <c r="AO201" s="80">
        <v>0</v>
      </c>
      <c r="AP201" s="80">
        <v>0</v>
      </c>
      <c r="AQ201" s="80">
        <v>0</v>
      </c>
      <c r="AR201" s="80">
        <v>0</v>
      </c>
      <c r="AS201" s="80">
        <v>0</v>
      </c>
      <c r="AT201" s="80">
        <v>0</v>
      </c>
      <c r="AU201" s="80">
        <v>0</v>
      </c>
      <c r="AV201" s="80">
        <v>0</v>
      </c>
      <c r="AW201" s="80">
        <v>0</v>
      </c>
      <c r="AX201" s="80">
        <v>0</v>
      </c>
      <c r="AY201" s="80">
        <v>0</v>
      </c>
      <c r="AZ201" s="80">
        <v>0</v>
      </c>
      <c r="BA201" s="80">
        <v>0</v>
      </c>
      <c r="BB201" s="80">
        <v>0</v>
      </c>
      <c r="BC201" s="80">
        <v>0</v>
      </c>
      <c r="BD201" s="80">
        <v>0</v>
      </c>
      <c r="BE201" s="80">
        <v>0</v>
      </c>
      <c r="BF201" s="80">
        <v>0</v>
      </c>
      <c r="BG201" s="80">
        <v>0</v>
      </c>
      <c r="BH201" s="80">
        <v>0</v>
      </c>
      <c r="BI201" s="80">
        <v>0</v>
      </c>
      <c r="BJ201" s="80">
        <v>0</v>
      </c>
      <c r="BK201" s="80"/>
      <c r="BL201" s="80"/>
      <c r="BM201" s="80"/>
      <c r="BN201" s="80"/>
      <c r="BO201" s="80"/>
      <c r="BP201" s="80"/>
      <c r="BQ201" s="80"/>
      <c r="BR201" s="80"/>
      <c r="BS201" s="80"/>
      <c r="BT201" s="80"/>
    </row>
    <row r="202" spans="1:72" x14ac:dyDescent="0.25">
      <c r="A202" s="135" t="s">
        <v>869</v>
      </c>
      <c r="B202" s="135" t="s">
        <v>870</v>
      </c>
      <c r="C202" s="126"/>
      <c r="D202" s="127" t="s">
        <v>482</v>
      </c>
      <c r="E202" s="104" t="s">
        <v>482</v>
      </c>
      <c r="F202" s="128"/>
      <c r="G202" s="126"/>
      <c r="H202" s="104"/>
      <c r="I202" s="104"/>
      <c r="J202" s="104"/>
      <c r="K202" s="127" t="s">
        <v>482</v>
      </c>
      <c r="L202" s="104"/>
      <c r="M202" s="128"/>
      <c r="N202" s="128"/>
      <c r="O202" s="128"/>
      <c r="P202" s="128"/>
      <c r="Q202" s="128" t="s">
        <v>482</v>
      </c>
      <c r="R202" s="128"/>
      <c r="S202" s="131"/>
      <c r="T202" s="128"/>
      <c r="U202" s="61"/>
      <c r="V202" s="132" t="s">
        <v>871</v>
      </c>
      <c r="W202" s="139" t="s">
        <v>872</v>
      </c>
      <c r="X202" s="133"/>
      <c r="Y202" s="71"/>
      <c r="Z202" s="72" t="s">
        <v>482</v>
      </c>
      <c r="AA202" s="73"/>
      <c r="AB202" s="74"/>
      <c r="AC202" s="79" t="s">
        <v>530</v>
      </c>
      <c r="AD202" s="10" t="s">
        <v>463</v>
      </c>
      <c r="AE202" s="80">
        <v>0</v>
      </c>
      <c r="AF202" s="80">
        <v>0</v>
      </c>
      <c r="AG202" s="80">
        <v>0</v>
      </c>
      <c r="AH202" s="80">
        <v>0</v>
      </c>
      <c r="AI202" s="80">
        <v>0</v>
      </c>
      <c r="AJ202" s="80">
        <v>0</v>
      </c>
      <c r="AK202" s="80">
        <v>0</v>
      </c>
      <c r="AL202" s="80">
        <v>0</v>
      </c>
      <c r="AM202" s="80">
        <v>0</v>
      </c>
      <c r="AN202" s="80">
        <v>0</v>
      </c>
      <c r="AO202" s="80">
        <v>0</v>
      </c>
      <c r="AP202" s="80">
        <v>0</v>
      </c>
      <c r="AQ202" s="80">
        <v>0</v>
      </c>
      <c r="AR202" s="80">
        <v>0</v>
      </c>
      <c r="AS202" s="80">
        <v>0</v>
      </c>
      <c r="AT202" s="80">
        <v>0</v>
      </c>
      <c r="AU202" s="80">
        <v>0</v>
      </c>
      <c r="AV202" s="80">
        <v>0</v>
      </c>
      <c r="AW202" s="80">
        <v>3.445662</v>
      </c>
      <c r="AX202" s="80">
        <v>5.3558000000000003</v>
      </c>
      <c r="AY202" s="80">
        <v>22.803170999999999</v>
      </c>
      <c r="AZ202" s="80">
        <v>6.2080330000000004</v>
      </c>
      <c r="BA202" s="80">
        <v>6.9315049999999996</v>
      </c>
      <c r="BB202" s="80">
        <v>25.926110000000001</v>
      </c>
      <c r="BC202" s="80">
        <v>21.238973000000001</v>
      </c>
      <c r="BD202" s="80">
        <v>15.015248</v>
      </c>
      <c r="BE202" s="80">
        <v>22.955476000000001</v>
      </c>
      <c r="BF202" s="80">
        <v>31.120446999999999</v>
      </c>
      <c r="BG202" s="80">
        <v>24.212005999999999</v>
      </c>
      <c r="BH202" s="80">
        <v>17.345006000000001</v>
      </c>
      <c r="BI202" s="80">
        <v>7.0230399999999999</v>
      </c>
      <c r="BJ202" s="80">
        <v>13.449237</v>
      </c>
      <c r="BK202" s="80"/>
      <c r="BL202" s="80"/>
      <c r="BM202" s="80"/>
      <c r="BN202" s="80"/>
      <c r="BO202" s="80"/>
      <c r="BP202" s="80"/>
      <c r="BQ202" s="80"/>
      <c r="BR202" s="80"/>
      <c r="BS202" s="80"/>
      <c r="BT202" s="80"/>
    </row>
    <row r="203" spans="1:72" x14ac:dyDescent="0.25">
      <c r="A203" s="135" t="s">
        <v>873</v>
      </c>
      <c r="B203" s="135" t="s">
        <v>874</v>
      </c>
      <c r="C203" s="126"/>
      <c r="D203" s="127" t="s">
        <v>482</v>
      </c>
      <c r="E203" s="104" t="s">
        <v>482</v>
      </c>
      <c r="F203" s="128"/>
      <c r="G203" s="126"/>
      <c r="H203" s="104"/>
      <c r="I203" s="104"/>
      <c r="J203" s="104"/>
      <c r="K203" s="127" t="s">
        <v>482</v>
      </c>
      <c r="L203" s="104"/>
      <c r="M203" s="128"/>
      <c r="N203" s="128"/>
      <c r="O203" s="128"/>
      <c r="P203" s="128" t="s">
        <v>482</v>
      </c>
      <c r="Q203" s="128"/>
      <c r="R203" s="128"/>
      <c r="S203" s="131"/>
      <c r="T203" s="128"/>
      <c r="U203" s="61" t="s">
        <v>518</v>
      </c>
      <c r="V203" s="132"/>
      <c r="W203" s="139"/>
      <c r="X203" s="133"/>
      <c r="Y203" s="71"/>
      <c r="Z203" s="72" t="s">
        <v>482</v>
      </c>
      <c r="AA203" s="73"/>
      <c r="AB203" s="74"/>
      <c r="AC203" s="79" t="s">
        <v>530</v>
      </c>
      <c r="AD203" s="10" t="s">
        <v>463</v>
      </c>
      <c r="AE203" s="80">
        <v>0</v>
      </c>
      <c r="AF203" s="80">
        <v>0</v>
      </c>
      <c r="AG203" s="80">
        <v>0</v>
      </c>
      <c r="AH203" s="80">
        <v>0</v>
      </c>
      <c r="AI203" s="80">
        <v>0</v>
      </c>
      <c r="AJ203" s="80">
        <v>0</v>
      </c>
      <c r="AK203" s="80">
        <v>0</v>
      </c>
      <c r="AL203" s="80">
        <v>0</v>
      </c>
      <c r="AM203" s="80">
        <v>0</v>
      </c>
      <c r="AN203" s="80">
        <v>0</v>
      </c>
      <c r="AO203" s="80">
        <v>0</v>
      </c>
      <c r="AP203" s="80">
        <v>0</v>
      </c>
      <c r="AQ203" s="80">
        <v>0</v>
      </c>
      <c r="AR203" s="80">
        <v>2.032788</v>
      </c>
      <c r="AS203" s="80">
        <v>3.7608470000000001</v>
      </c>
      <c r="AT203" s="80">
        <v>2.1419000000000001E-2</v>
      </c>
      <c r="AU203" s="80">
        <v>6.7388529999999998</v>
      </c>
      <c r="AV203" s="80">
        <v>11.285302</v>
      </c>
      <c r="AW203" s="80">
        <v>34.718753</v>
      </c>
      <c r="AX203" s="80">
        <v>24.255562999999999</v>
      </c>
      <c r="AY203" s="80">
        <v>20.444697000000001</v>
      </c>
      <c r="AZ203" s="80">
        <v>17.852180000000001</v>
      </c>
      <c r="BA203" s="80">
        <v>4.7466309999999998</v>
      </c>
      <c r="BB203" s="80">
        <v>2.1570680000000002</v>
      </c>
      <c r="BC203" s="80">
        <v>3.3112659999999998</v>
      </c>
      <c r="BD203" s="80">
        <v>3.10527</v>
      </c>
      <c r="BE203" s="80">
        <v>3.1911930000000002</v>
      </c>
      <c r="BF203" s="80">
        <v>1.4571000000000001E-2</v>
      </c>
      <c r="BG203" s="80">
        <v>7.0157999999999998E-2</v>
      </c>
      <c r="BH203" s="80">
        <v>3.4129999999999998E-3</v>
      </c>
      <c r="BI203" s="80">
        <v>0</v>
      </c>
      <c r="BJ203" s="80">
        <v>0</v>
      </c>
      <c r="BK203" s="80"/>
      <c r="BL203" s="80"/>
      <c r="BM203" s="80"/>
      <c r="BN203" s="80"/>
      <c r="BO203" s="80"/>
      <c r="BP203" s="80"/>
      <c r="BQ203" s="80"/>
      <c r="BR203" s="80"/>
      <c r="BS203" s="80"/>
      <c r="BT203" s="80"/>
    </row>
    <row r="204" spans="1:72" x14ac:dyDescent="0.25">
      <c r="A204" s="135" t="s">
        <v>875</v>
      </c>
      <c r="B204" s="135" t="s">
        <v>876</v>
      </c>
      <c r="C204" s="126"/>
      <c r="D204" s="127" t="s">
        <v>482</v>
      </c>
      <c r="E204" s="104" t="s">
        <v>482</v>
      </c>
      <c r="F204" s="128"/>
      <c r="G204" s="126"/>
      <c r="H204" s="104"/>
      <c r="I204" s="104"/>
      <c r="J204" s="104"/>
      <c r="K204" s="127" t="s">
        <v>482</v>
      </c>
      <c r="L204" s="104"/>
      <c r="M204" s="128"/>
      <c r="N204" s="128"/>
      <c r="O204" s="128"/>
      <c r="P204" s="128"/>
      <c r="Q204" s="128" t="s">
        <v>482</v>
      </c>
      <c r="R204" s="128"/>
      <c r="S204" s="131"/>
      <c r="T204" s="128"/>
      <c r="U204" s="61"/>
      <c r="V204" s="132" t="s">
        <v>877</v>
      </c>
      <c r="W204" s="139" t="s">
        <v>878</v>
      </c>
      <c r="X204" s="133"/>
      <c r="Y204" s="71" t="s">
        <v>482</v>
      </c>
      <c r="Z204" s="72"/>
      <c r="AA204" s="73"/>
      <c r="AB204" s="74"/>
      <c r="AC204" s="79" t="s">
        <v>530</v>
      </c>
      <c r="AD204" s="10" t="s">
        <v>463</v>
      </c>
      <c r="AE204" s="80">
        <v>0.63600000000000001</v>
      </c>
      <c r="AF204" s="80">
        <v>0.04</v>
      </c>
      <c r="AG204" s="80">
        <v>1.224</v>
      </c>
      <c r="AH204" s="80">
        <v>0.29399999999999998</v>
      </c>
      <c r="AI204" s="80">
        <v>1E-3</v>
      </c>
      <c r="AJ204" s="80">
        <v>1E-3</v>
      </c>
      <c r="AK204" s="80">
        <v>15.801</v>
      </c>
      <c r="AL204" s="80">
        <v>8.9937140000000007</v>
      </c>
      <c r="AM204" s="80">
        <v>10.82904488</v>
      </c>
      <c r="AN204" s="80">
        <v>21.01663769</v>
      </c>
      <c r="AO204" s="80">
        <v>18.600000000000001</v>
      </c>
      <c r="AP204" s="80">
        <v>31.4</v>
      </c>
      <c r="AQ204" s="80">
        <v>35.478000000000002</v>
      </c>
      <c r="AR204" s="80">
        <v>8.9</v>
      </c>
      <c r="AS204" s="80">
        <v>18.481000000000002</v>
      </c>
      <c r="AT204" s="80">
        <v>14.788</v>
      </c>
      <c r="AU204" s="80">
        <v>4.5090000000000003</v>
      </c>
      <c r="AV204" s="80">
        <v>0</v>
      </c>
      <c r="AW204" s="80">
        <v>0</v>
      </c>
      <c r="AX204" s="80">
        <v>0</v>
      </c>
      <c r="AY204" s="80">
        <v>0</v>
      </c>
      <c r="AZ204" s="80">
        <v>0</v>
      </c>
      <c r="BA204" s="80">
        <v>0</v>
      </c>
      <c r="BB204" s="80">
        <v>0</v>
      </c>
      <c r="BC204" s="80">
        <v>0</v>
      </c>
      <c r="BD204" s="80">
        <v>0</v>
      </c>
      <c r="BE204" s="80">
        <v>0</v>
      </c>
      <c r="BF204" s="80">
        <v>0</v>
      </c>
      <c r="BG204" s="80">
        <v>0</v>
      </c>
      <c r="BH204" s="80">
        <v>0</v>
      </c>
      <c r="BI204" s="80">
        <v>0</v>
      </c>
      <c r="BJ204" s="80">
        <v>0</v>
      </c>
      <c r="BK204" s="80"/>
      <c r="BL204" s="80"/>
      <c r="BM204" s="80"/>
      <c r="BN204" s="80"/>
      <c r="BO204" s="80"/>
      <c r="BP204" s="80"/>
      <c r="BQ204" s="80"/>
      <c r="BR204" s="80"/>
      <c r="BS204" s="80"/>
      <c r="BT204" s="80"/>
    </row>
    <row r="205" spans="1:72" x14ac:dyDescent="0.25">
      <c r="A205" s="135" t="s">
        <v>879</v>
      </c>
      <c r="B205" s="135" t="s">
        <v>880</v>
      </c>
      <c r="C205" s="126" t="s">
        <v>482</v>
      </c>
      <c r="D205" s="127"/>
      <c r="E205" s="104" t="s">
        <v>482</v>
      </c>
      <c r="F205" s="128"/>
      <c r="G205" s="126" t="s">
        <v>482</v>
      </c>
      <c r="H205" s="104"/>
      <c r="I205" s="104"/>
      <c r="J205" s="104"/>
      <c r="K205" s="127"/>
      <c r="L205" s="104"/>
      <c r="M205" s="128"/>
      <c r="N205" s="128"/>
      <c r="O205" s="128"/>
      <c r="P205" s="128" t="s">
        <v>482</v>
      </c>
      <c r="Q205" s="128"/>
      <c r="R205" s="128"/>
      <c r="S205" s="131"/>
      <c r="T205" s="128"/>
      <c r="U205" s="61" t="s">
        <v>524</v>
      </c>
      <c r="V205" s="132"/>
      <c r="W205" s="139"/>
      <c r="X205" s="133"/>
      <c r="Y205" s="71" t="s">
        <v>482</v>
      </c>
      <c r="Z205" s="72"/>
      <c r="AA205" s="73"/>
      <c r="AB205" s="74"/>
      <c r="AC205" s="79" t="s">
        <v>530</v>
      </c>
      <c r="AD205" s="10" t="s">
        <v>463</v>
      </c>
      <c r="AE205" s="80">
        <v>0</v>
      </c>
      <c r="AF205" s="80">
        <v>0</v>
      </c>
      <c r="AG205" s="80">
        <v>0</v>
      </c>
      <c r="AH205" s="80">
        <v>0</v>
      </c>
      <c r="AI205" s="80">
        <v>0</v>
      </c>
      <c r="AJ205" s="80">
        <v>0</v>
      </c>
      <c r="AK205" s="80">
        <v>0</v>
      </c>
      <c r="AL205" s="80">
        <v>0</v>
      </c>
      <c r="AM205" s="80">
        <v>0</v>
      </c>
      <c r="AN205" s="80">
        <v>0</v>
      </c>
      <c r="AO205" s="80">
        <v>0</v>
      </c>
      <c r="AP205" s="80">
        <v>0</v>
      </c>
      <c r="AQ205" s="80">
        <v>0</v>
      </c>
      <c r="AR205" s="80">
        <v>0</v>
      </c>
      <c r="AS205" s="80">
        <v>0</v>
      </c>
      <c r="AT205" s="80">
        <v>0</v>
      </c>
      <c r="AU205" s="80">
        <v>0</v>
      </c>
      <c r="AV205" s="80">
        <v>0</v>
      </c>
      <c r="AW205" s="80">
        <v>0</v>
      </c>
      <c r="AX205" s="80">
        <v>0</v>
      </c>
      <c r="AY205" s="80">
        <v>0</v>
      </c>
      <c r="AZ205" s="80">
        <v>0</v>
      </c>
      <c r="BA205" s="80">
        <v>0</v>
      </c>
      <c r="BB205" s="80">
        <v>0</v>
      </c>
      <c r="BC205" s="80">
        <v>3.3898984795671199</v>
      </c>
      <c r="BD205" s="80">
        <v>3.0998085438263701</v>
      </c>
      <c r="BE205" s="80">
        <v>2.2389201335851499</v>
      </c>
      <c r="BF205" s="80">
        <v>1.1129073424654301</v>
      </c>
      <c r="BG205" s="80">
        <v>2.1630503021484899</v>
      </c>
      <c r="BH205" s="80">
        <v>8.2286668836999994E-3</v>
      </c>
      <c r="BI205" s="80">
        <v>0</v>
      </c>
      <c r="BJ205" s="80">
        <v>0</v>
      </c>
      <c r="BK205" s="80"/>
      <c r="BL205" s="80"/>
      <c r="BM205" s="80"/>
      <c r="BN205" s="80"/>
      <c r="BO205" s="80"/>
      <c r="BP205" s="80"/>
      <c r="BQ205" s="80"/>
      <c r="BR205" s="80"/>
      <c r="BS205" s="80"/>
      <c r="BT205" s="80"/>
    </row>
    <row r="206" spans="1:72" x14ac:dyDescent="0.25">
      <c r="A206" s="135" t="s">
        <v>881</v>
      </c>
      <c r="B206" s="135" t="s">
        <v>882</v>
      </c>
      <c r="C206" s="126"/>
      <c r="D206" s="127" t="s">
        <v>482</v>
      </c>
      <c r="E206" s="104" t="s">
        <v>482</v>
      </c>
      <c r="F206" s="128"/>
      <c r="G206" s="126"/>
      <c r="H206" s="104"/>
      <c r="I206" s="104"/>
      <c r="J206" s="104"/>
      <c r="K206" s="127" t="s">
        <v>482</v>
      </c>
      <c r="L206" s="104"/>
      <c r="M206" s="128"/>
      <c r="N206" s="128"/>
      <c r="O206" s="128"/>
      <c r="P206" s="128"/>
      <c r="Q206" s="128"/>
      <c r="R206" s="128" t="s">
        <v>482</v>
      </c>
      <c r="S206" s="131"/>
      <c r="T206" s="128"/>
      <c r="U206" s="61"/>
      <c r="V206" s="132"/>
      <c r="W206" s="139"/>
      <c r="X206" s="133" t="s">
        <v>775</v>
      </c>
      <c r="Y206" s="71" t="s">
        <v>482</v>
      </c>
      <c r="Z206" s="72"/>
      <c r="AA206" s="73"/>
      <c r="AB206" s="74"/>
      <c r="AC206" s="79" t="s">
        <v>530</v>
      </c>
      <c r="AD206" s="10" t="s">
        <v>463</v>
      </c>
      <c r="AE206" s="80">
        <v>0</v>
      </c>
      <c r="AF206" s="80">
        <v>0</v>
      </c>
      <c r="AG206" s="80">
        <v>0</v>
      </c>
      <c r="AH206" s="80">
        <v>0</v>
      </c>
      <c r="AI206" s="80">
        <v>0</v>
      </c>
      <c r="AJ206" s="80">
        <v>0</v>
      </c>
      <c r="AK206" s="80">
        <v>0</v>
      </c>
      <c r="AL206" s="80">
        <v>0</v>
      </c>
      <c r="AM206" s="80">
        <v>0</v>
      </c>
      <c r="AN206" s="80">
        <v>0</v>
      </c>
      <c r="AO206" s="80">
        <v>0</v>
      </c>
      <c r="AP206" s="80">
        <v>0</v>
      </c>
      <c r="AQ206" s="80">
        <v>0</v>
      </c>
      <c r="AR206" s="80">
        <v>0</v>
      </c>
      <c r="AS206" s="80">
        <v>0</v>
      </c>
      <c r="AT206" s="80">
        <v>0</v>
      </c>
      <c r="AU206" s="80">
        <v>0</v>
      </c>
      <c r="AV206" s="80">
        <v>0</v>
      </c>
      <c r="AW206" s="80">
        <v>0</v>
      </c>
      <c r="AX206" s="80">
        <v>0</v>
      </c>
      <c r="AY206" s="80">
        <v>0</v>
      </c>
      <c r="AZ206" s="80">
        <v>10.57380309</v>
      </c>
      <c r="BA206" s="80">
        <v>25.831281709999999</v>
      </c>
      <c r="BB206" s="80">
        <v>31.995899099999999</v>
      </c>
      <c r="BC206" s="80">
        <v>49.072112464999996</v>
      </c>
      <c r="BD206" s="80">
        <v>79.099661789999999</v>
      </c>
      <c r="BE206" s="80">
        <v>86.314201468611998</v>
      </c>
      <c r="BF206" s="80">
        <v>78.290345049999999</v>
      </c>
      <c r="BG206" s="80">
        <v>128.45551534000001</v>
      </c>
      <c r="BH206" s="80">
        <v>140.19483032299999</v>
      </c>
      <c r="BI206" s="80">
        <v>76.702876672689698</v>
      </c>
      <c r="BJ206" s="80">
        <v>42.178063172216</v>
      </c>
      <c r="BK206" s="80"/>
      <c r="BL206" s="80"/>
      <c r="BM206" s="80"/>
      <c r="BN206" s="80"/>
      <c r="BO206" s="80"/>
      <c r="BP206" s="80"/>
      <c r="BQ206" s="80"/>
      <c r="BR206" s="80"/>
      <c r="BS206" s="80"/>
      <c r="BT206" s="80"/>
    </row>
    <row r="207" spans="1:72" x14ac:dyDescent="0.25">
      <c r="A207" s="135" t="s">
        <v>883</v>
      </c>
      <c r="B207" s="135" t="s">
        <v>884</v>
      </c>
      <c r="C207" s="126"/>
      <c r="D207" s="127" t="s">
        <v>482</v>
      </c>
      <c r="E207" s="104" t="s">
        <v>482</v>
      </c>
      <c r="F207" s="128"/>
      <c r="G207" s="126"/>
      <c r="H207" s="104"/>
      <c r="I207" s="104"/>
      <c r="J207" s="104"/>
      <c r="K207" s="127" t="s">
        <v>482</v>
      </c>
      <c r="L207" s="104"/>
      <c r="M207" s="128"/>
      <c r="N207" s="128"/>
      <c r="O207" s="128"/>
      <c r="P207" s="128"/>
      <c r="Q207" s="128" t="s">
        <v>482</v>
      </c>
      <c r="R207" s="128"/>
      <c r="S207" s="131"/>
      <c r="T207" s="128"/>
      <c r="U207" s="61"/>
      <c r="V207" s="132" t="s">
        <v>767</v>
      </c>
      <c r="W207" s="139" t="s">
        <v>768</v>
      </c>
      <c r="X207" s="133"/>
      <c r="Y207" s="71" t="s">
        <v>482</v>
      </c>
      <c r="Z207" s="72"/>
      <c r="AA207" s="73"/>
      <c r="AB207" s="74"/>
      <c r="AC207" s="79" t="s">
        <v>530</v>
      </c>
      <c r="AD207" s="10" t="s">
        <v>463</v>
      </c>
      <c r="AE207" s="80">
        <v>0</v>
      </c>
      <c r="AF207" s="80">
        <v>0</v>
      </c>
      <c r="AG207" s="80">
        <v>0</v>
      </c>
      <c r="AH207" s="80">
        <v>0</v>
      </c>
      <c r="AI207" s="80">
        <v>0</v>
      </c>
      <c r="AJ207" s="80">
        <v>0</v>
      </c>
      <c r="AK207" s="80">
        <v>0</v>
      </c>
      <c r="AL207" s="80">
        <v>0</v>
      </c>
      <c r="AM207" s="80">
        <v>0</v>
      </c>
      <c r="AN207" s="80">
        <v>1</v>
      </c>
      <c r="AO207" s="80">
        <v>0.26500000000000001</v>
      </c>
      <c r="AP207" s="80">
        <v>78.790000000000006</v>
      </c>
      <c r="AQ207" s="80">
        <v>70.760000000000005</v>
      </c>
      <c r="AR207" s="80">
        <v>74</v>
      </c>
      <c r="AS207" s="80">
        <v>74.260000000000005</v>
      </c>
      <c r="AT207" s="80">
        <v>76.781000000000006</v>
      </c>
      <c r="AU207" s="80">
        <v>56.65</v>
      </c>
      <c r="AV207" s="80">
        <v>72.087999999999994</v>
      </c>
      <c r="AW207" s="80">
        <v>63</v>
      </c>
      <c r="AX207" s="80">
        <v>50</v>
      </c>
      <c r="AY207" s="80">
        <v>39</v>
      </c>
      <c r="AZ207" s="80">
        <v>47</v>
      </c>
      <c r="BA207" s="80">
        <v>107</v>
      </c>
      <c r="BB207" s="80">
        <v>106</v>
      </c>
      <c r="BC207" s="80">
        <v>111</v>
      </c>
      <c r="BD207" s="80">
        <v>110</v>
      </c>
      <c r="BE207" s="80">
        <v>110</v>
      </c>
      <c r="BF207" s="80">
        <v>116</v>
      </c>
      <c r="BG207" s="80">
        <v>112</v>
      </c>
      <c r="BH207" s="80">
        <v>113</v>
      </c>
      <c r="BI207" s="80">
        <v>112</v>
      </c>
      <c r="BJ207" s="80">
        <v>112</v>
      </c>
      <c r="BK207" s="80"/>
      <c r="BL207" s="80"/>
      <c r="BM207" s="80"/>
      <c r="BN207" s="80"/>
      <c r="BO207" s="80"/>
      <c r="BP207" s="80"/>
      <c r="BQ207" s="80"/>
      <c r="BR207" s="80"/>
      <c r="BS207" s="80"/>
      <c r="BT207" s="80"/>
    </row>
    <row r="208" spans="1:72" x14ac:dyDescent="0.25">
      <c r="A208" s="135" t="s">
        <v>885</v>
      </c>
      <c r="B208" s="135" t="s">
        <v>886</v>
      </c>
      <c r="C208" s="126"/>
      <c r="D208" s="127" t="s">
        <v>482</v>
      </c>
      <c r="E208" s="104" t="s">
        <v>482</v>
      </c>
      <c r="F208" s="128"/>
      <c r="G208" s="126"/>
      <c r="H208" s="104"/>
      <c r="I208" s="104"/>
      <c r="J208" s="104"/>
      <c r="K208" s="127" t="s">
        <v>482</v>
      </c>
      <c r="L208" s="104"/>
      <c r="M208" s="128"/>
      <c r="N208" s="128"/>
      <c r="O208" s="128"/>
      <c r="P208" s="128"/>
      <c r="Q208" s="128" t="s">
        <v>482</v>
      </c>
      <c r="R208" s="128"/>
      <c r="S208" s="131"/>
      <c r="T208" s="128"/>
      <c r="U208" s="61"/>
      <c r="V208" s="132" t="s">
        <v>771</v>
      </c>
      <c r="W208" s="139" t="s">
        <v>772</v>
      </c>
      <c r="X208" s="133"/>
      <c r="Y208" s="71" t="s">
        <v>482</v>
      </c>
      <c r="Z208" s="72"/>
      <c r="AA208" s="73"/>
      <c r="AB208" s="74"/>
      <c r="AC208" s="79" t="s">
        <v>530</v>
      </c>
      <c r="AD208" s="10" t="s">
        <v>463</v>
      </c>
      <c r="AE208" s="80">
        <v>0</v>
      </c>
      <c r="AF208" s="80">
        <v>0</v>
      </c>
      <c r="AG208" s="80">
        <v>0</v>
      </c>
      <c r="AH208" s="80">
        <v>0</v>
      </c>
      <c r="AI208" s="80">
        <v>0</v>
      </c>
      <c r="AJ208" s="80">
        <v>0</v>
      </c>
      <c r="AK208" s="80">
        <v>0</v>
      </c>
      <c r="AL208" s="80">
        <v>0</v>
      </c>
      <c r="AM208" s="80">
        <v>0</v>
      </c>
      <c r="AN208" s="80">
        <v>0</v>
      </c>
      <c r="AO208" s="80">
        <v>0</v>
      </c>
      <c r="AP208" s="80">
        <v>50.17</v>
      </c>
      <c r="AQ208" s="80">
        <v>42.81</v>
      </c>
      <c r="AR208" s="80">
        <v>46.6</v>
      </c>
      <c r="AS208" s="80">
        <v>48.05</v>
      </c>
      <c r="AT208" s="80">
        <v>45.088000000000001</v>
      </c>
      <c r="AU208" s="80">
        <v>50.329000000000001</v>
      </c>
      <c r="AV208" s="80">
        <v>52.021999999999998</v>
      </c>
      <c r="AW208" s="80">
        <v>44</v>
      </c>
      <c r="AX208" s="80">
        <v>48</v>
      </c>
      <c r="AY208" s="80">
        <v>46</v>
      </c>
      <c r="AZ208" s="80">
        <v>53</v>
      </c>
      <c r="BA208" s="80">
        <v>53</v>
      </c>
      <c r="BB208" s="80">
        <v>53</v>
      </c>
      <c r="BC208" s="80">
        <v>54</v>
      </c>
      <c r="BD208" s="80">
        <v>54</v>
      </c>
      <c r="BE208" s="80">
        <v>54</v>
      </c>
      <c r="BF208" s="80">
        <v>58</v>
      </c>
      <c r="BG208" s="80">
        <v>54</v>
      </c>
      <c r="BH208" s="80">
        <v>55</v>
      </c>
      <c r="BI208" s="80">
        <v>55</v>
      </c>
      <c r="BJ208" s="80">
        <v>55</v>
      </c>
      <c r="BK208" s="80"/>
      <c r="BL208" s="80"/>
      <c r="BM208" s="80"/>
      <c r="BN208" s="80"/>
      <c r="BO208" s="80"/>
      <c r="BP208" s="80"/>
      <c r="BQ208" s="80"/>
      <c r="BR208" s="80"/>
      <c r="BS208" s="80"/>
      <c r="BT208" s="80"/>
    </row>
    <row r="209" spans="1:72" x14ac:dyDescent="0.25">
      <c r="A209" s="135" t="s">
        <v>887</v>
      </c>
      <c r="B209" s="135" t="s">
        <v>888</v>
      </c>
      <c r="C209" s="126"/>
      <c r="D209" s="127" t="s">
        <v>482</v>
      </c>
      <c r="E209" s="104" t="s">
        <v>482</v>
      </c>
      <c r="F209" s="128"/>
      <c r="G209" s="126"/>
      <c r="H209" s="104"/>
      <c r="I209" s="104"/>
      <c r="J209" s="104"/>
      <c r="K209" s="127" t="s">
        <v>482</v>
      </c>
      <c r="L209" s="104"/>
      <c r="M209" s="128"/>
      <c r="N209" s="128"/>
      <c r="O209" s="128"/>
      <c r="P209" s="128" t="s">
        <v>482</v>
      </c>
      <c r="Q209" s="128"/>
      <c r="R209" s="128"/>
      <c r="S209" s="131"/>
      <c r="T209" s="128"/>
      <c r="U209" s="61" t="s">
        <v>506</v>
      </c>
      <c r="V209" s="132"/>
      <c r="W209" s="139"/>
      <c r="X209" s="133"/>
      <c r="Y209" s="71" t="s">
        <v>482</v>
      </c>
      <c r="Z209" s="72"/>
      <c r="AA209" s="73"/>
      <c r="AB209" s="74"/>
      <c r="AC209" s="79" t="s">
        <v>530</v>
      </c>
      <c r="AD209" s="10" t="s">
        <v>463</v>
      </c>
      <c r="AE209" s="80">
        <v>0</v>
      </c>
      <c r="AF209" s="80">
        <v>0</v>
      </c>
      <c r="AG209" s="80">
        <v>0</v>
      </c>
      <c r="AH209" s="80">
        <v>0</v>
      </c>
      <c r="AI209" s="80">
        <v>0</v>
      </c>
      <c r="AJ209" s="80">
        <v>0</v>
      </c>
      <c r="AK209" s="80">
        <v>0</v>
      </c>
      <c r="AL209" s="80">
        <v>0</v>
      </c>
      <c r="AM209" s="80">
        <v>4.1000000000000002E-2</v>
      </c>
      <c r="AN209" s="80">
        <v>0.86108899999999999</v>
      </c>
      <c r="AO209" s="80">
        <v>5.4605329999999999</v>
      </c>
      <c r="AP209" s="80">
        <v>2.5</v>
      </c>
      <c r="AQ209" s="80">
        <v>0.50900000000000001</v>
      </c>
      <c r="AR209" s="80">
        <v>6.8000000000000005E-2</v>
      </c>
      <c r="AS209" s="80">
        <v>0</v>
      </c>
      <c r="AT209" s="80">
        <v>0</v>
      </c>
      <c r="AU209" s="80">
        <v>0</v>
      </c>
      <c r="AV209" s="80">
        <v>0</v>
      </c>
      <c r="AW209" s="80">
        <v>0</v>
      </c>
      <c r="AX209" s="80">
        <v>0</v>
      </c>
      <c r="AY209" s="80">
        <v>0</v>
      </c>
      <c r="AZ209" s="80">
        <v>0</v>
      </c>
      <c r="BA209" s="80">
        <v>0</v>
      </c>
      <c r="BB209" s="80">
        <v>0</v>
      </c>
      <c r="BC209" s="80">
        <v>0</v>
      </c>
      <c r="BD209" s="80">
        <v>0</v>
      </c>
      <c r="BE209" s="80">
        <v>0</v>
      </c>
      <c r="BF209" s="80">
        <v>0</v>
      </c>
      <c r="BG209" s="80">
        <v>0</v>
      </c>
      <c r="BH209" s="80">
        <v>0</v>
      </c>
      <c r="BI209" s="80">
        <v>0</v>
      </c>
      <c r="BJ209" s="80">
        <v>0</v>
      </c>
      <c r="BK209" s="80"/>
      <c r="BL209" s="80"/>
      <c r="BM209" s="80"/>
      <c r="BN209" s="80"/>
      <c r="BO209" s="80"/>
      <c r="BP209" s="80"/>
      <c r="BQ209" s="80"/>
      <c r="BR209" s="80"/>
      <c r="BS209" s="80"/>
      <c r="BT209" s="80"/>
    </row>
    <row r="210" spans="1:72" x14ac:dyDescent="0.25">
      <c r="A210" s="135" t="s">
        <v>889</v>
      </c>
      <c r="B210" s="135" t="s">
        <v>890</v>
      </c>
      <c r="C210" s="126"/>
      <c r="D210" s="127" t="s">
        <v>482</v>
      </c>
      <c r="E210" s="104" t="s">
        <v>482</v>
      </c>
      <c r="F210" s="128"/>
      <c r="G210" s="126"/>
      <c r="H210" s="104"/>
      <c r="I210" s="104"/>
      <c r="J210" s="104"/>
      <c r="K210" s="127" t="s">
        <v>482</v>
      </c>
      <c r="L210" s="104"/>
      <c r="M210" s="128"/>
      <c r="N210" s="128"/>
      <c r="O210" s="128"/>
      <c r="P210" s="128"/>
      <c r="Q210" s="128"/>
      <c r="R210" s="128" t="s">
        <v>482</v>
      </c>
      <c r="S210" s="131"/>
      <c r="T210" s="128"/>
      <c r="U210" s="61"/>
      <c r="V210" s="132"/>
      <c r="W210" s="139"/>
      <c r="X210" s="133" t="s">
        <v>775</v>
      </c>
      <c r="Y210" s="71" t="s">
        <v>482</v>
      </c>
      <c r="Z210" s="72"/>
      <c r="AA210" s="73"/>
      <c r="AB210" s="74"/>
      <c r="AC210" s="79" t="s">
        <v>530</v>
      </c>
      <c r="AD210" s="10" t="s">
        <v>463</v>
      </c>
      <c r="AE210" s="80">
        <v>2.4300000000000002</v>
      </c>
      <c r="AF210" s="80">
        <v>0</v>
      </c>
      <c r="AG210" s="80">
        <v>0</v>
      </c>
      <c r="AH210" s="80">
        <v>0</v>
      </c>
      <c r="AI210" s="80">
        <v>0</v>
      </c>
      <c r="AJ210" s="80">
        <v>0</v>
      </c>
      <c r="AK210" s="80">
        <v>0</v>
      </c>
      <c r="AL210" s="80">
        <v>0</v>
      </c>
      <c r="AM210" s="80">
        <v>0</v>
      </c>
      <c r="AN210" s="80">
        <v>0</v>
      </c>
      <c r="AO210" s="80">
        <v>0</v>
      </c>
      <c r="AP210" s="80">
        <v>0</v>
      </c>
      <c r="AQ210" s="80">
        <v>0</v>
      </c>
      <c r="AR210" s="80">
        <v>0</v>
      </c>
      <c r="AS210" s="80">
        <v>0</v>
      </c>
      <c r="AT210" s="80">
        <v>0</v>
      </c>
      <c r="AU210" s="80">
        <v>0</v>
      </c>
      <c r="AV210" s="80">
        <v>0</v>
      </c>
      <c r="AW210" s="80">
        <v>0</v>
      </c>
      <c r="AX210" s="80">
        <v>0</v>
      </c>
      <c r="AY210" s="80">
        <v>0</v>
      </c>
      <c r="AZ210" s="80">
        <v>0</v>
      </c>
      <c r="BA210" s="80">
        <v>0</v>
      </c>
      <c r="BB210" s="80">
        <v>0</v>
      </c>
      <c r="BC210" s="80">
        <v>0</v>
      </c>
      <c r="BD210" s="80">
        <v>0</v>
      </c>
      <c r="BE210" s="80">
        <v>0</v>
      </c>
      <c r="BF210" s="80">
        <v>0</v>
      </c>
      <c r="BG210" s="80">
        <v>0</v>
      </c>
      <c r="BH210" s="80">
        <v>0</v>
      </c>
      <c r="BI210" s="80">
        <v>0</v>
      </c>
      <c r="BJ210" s="80">
        <v>0</v>
      </c>
      <c r="BK210" s="80"/>
      <c r="BL210" s="80"/>
      <c r="BM210" s="80"/>
      <c r="BN210" s="80"/>
      <c r="BO210" s="80"/>
      <c r="BP210" s="80"/>
      <c r="BQ210" s="80"/>
      <c r="BR210" s="80"/>
      <c r="BS210" s="80"/>
      <c r="BT210" s="80"/>
    </row>
    <row r="211" spans="1:72" x14ac:dyDescent="0.25">
      <c r="A211" s="135" t="s">
        <v>891</v>
      </c>
      <c r="B211" s="135" t="s">
        <v>892</v>
      </c>
      <c r="C211" s="126"/>
      <c r="D211" s="127" t="s">
        <v>482</v>
      </c>
      <c r="E211" s="104" t="s">
        <v>482</v>
      </c>
      <c r="F211" s="128"/>
      <c r="G211" s="126"/>
      <c r="H211" s="104"/>
      <c r="I211" s="104"/>
      <c r="J211" s="104"/>
      <c r="K211" s="127" t="s">
        <v>482</v>
      </c>
      <c r="L211" s="104"/>
      <c r="M211" s="128"/>
      <c r="N211" s="128"/>
      <c r="O211" s="128"/>
      <c r="P211" s="128"/>
      <c r="Q211" s="128"/>
      <c r="R211" s="128" t="s">
        <v>482</v>
      </c>
      <c r="S211" s="131"/>
      <c r="T211" s="128"/>
      <c r="U211" s="61"/>
      <c r="V211" s="132"/>
      <c r="W211" s="139"/>
      <c r="X211" s="133" t="s">
        <v>775</v>
      </c>
      <c r="Y211" s="71" t="s">
        <v>482</v>
      </c>
      <c r="Z211" s="72"/>
      <c r="AA211" s="73"/>
      <c r="AB211" s="74"/>
      <c r="AC211" s="79" t="s">
        <v>530</v>
      </c>
      <c r="AD211" s="10" t="s">
        <v>463</v>
      </c>
      <c r="AE211" s="80">
        <v>2.4900000000000002</v>
      </c>
      <c r="AF211" s="80">
        <v>1.274</v>
      </c>
      <c r="AG211" s="80">
        <v>0</v>
      </c>
      <c r="AH211" s="80">
        <v>0</v>
      </c>
      <c r="AI211" s="80">
        <v>0</v>
      </c>
      <c r="AJ211" s="80">
        <v>0</v>
      </c>
      <c r="AK211" s="80">
        <v>0</v>
      </c>
      <c r="AL211" s="80">
        <v>0</v>
      </c>
      <c r="AM211" s="80">
        <v>0</v>
      </c>
      <c r="AN211" s="80">
        <v>0</v>
      </c>
      <c r="AO211" s="80">
        <v>0</v>
      </c>
      <c r="AP211" s="80">
        <v>0</v>
      </c>
      <c r="AQ211" s="80">
        <v>0</v>
      </c>
      <c r="AR211" s="80">
        <v>0</v>
      </c>
      <c r="AS211" s="80">
        <v>0</v>
      </c>
      <c r="AT211" s="80">
        <v>0</v>
      </c>
      <c r="AU211" s="80">
        <v>0</v>
      </c>
      <c r="AV211" s="80">
        <v>0</v>
      </c>
      <c r="AW211" s="80">
        <v>0</v>
      </c>
      <c r="AX211" s="80">
        <v>0</v>
      </c>
      <c r="AY211" s="80">
        <v>0</v>
      </c>
      <c r="AZ211" s="80">
        <v>0</v>
      </c>
      <c r="BA211" s="80">
        <v>0</v>
      </c>
      <c r="BB211" s="80">
        <v>0</v>
      </c>
      <c r="BC211" s="80">
        <v>0</v>
      </c>
      <c r="BD211" s="80">
        <v>0</v>
      </c>
      <c r="BE211" s="80">
        <v>0</v>
      </c>
      <c r="BF211" s="80">
        <v>0</v>
      </c>
      <c r="BG211" s="80">
        <v>0</v>
      </c>
      <c r="BH211" s="80">
        <v>0</v>
      </c>
      <c r="BI211" s="80">
        <v>0</v>
      </c>
      <c r="BJ211" s="80">
        <v>0</v>
      </c>
      <c r="BK211" s="80"/>
      <c r="BL211" s="80"/>
      <c r="BM211" s="80"/>
      <c r="BN211" s="80"/>
      <c r="BO211" s="80"/>
      <c r="BP211" s="80"/>
      <c r="BQ211" s="80"/>
      <c r="BR211" s="80"/>
      <c r="BS211" s="80"/>
      <c r="BT211" s="80"/>
    </row>
    <row r="212" spans="1:72" x14ac:dyDescent="0.25">
      <c r="A212" s="135" t="s">
        <v>893</v>
      </c>
      <c r="B212" s="135" t="s">
        <v>894</v>
      </c>
      <c r="C212" s="126"/>
      <c r="D212" s="127" t="s">
        <v>482</v>
      </c>
      <c r="E212" s="104" t="s">
        <v>482</v>
      </c>
      <c r="F212" s="128"/>
      <c r="G212" s="126"/>
      <c r="H212" s="104"/>
      <c r="I212" s="104"/>
      <c r="J212" s="104"/>
      <c r="K212" s="127" t="s">
        <v>482</v>
      </c>
      <c r="L212" s="104"/>
      <c r="M212" s="128"/>
      <c r="N212" s="128"/>
      <c r="O212" s="128"/>
      <c r="P212" s="128"/>
      <c r="Q212" s="128" t="s">
        <v>482</v>
      </c>
      <c r="R212" s="128"/>
      <c r="S212" s="131"/>
      <c r="T212" s="128"/>
      <c r="U212" s="61"/>
      <c r="V212" s="132" t="s">
        <v>771</v>
      </c>
      <c r="W212" s="139" t="s">
        <v>772</v>
      </c>
      <c r="X212" s="133"/>
      <c r="Y212" s="71" t="s">
        <v>482</v>
      </c>
      <c r="Z212" s="72"/>
      <c r="AA212" s="73"/>
      <c r="AB212" s="74"/>
      <c r="AC212" s="79" t="s">
        <v>530</v>
      </c>
      <c r="AD212" s="10" t="s">
        <v>463</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c r="BL212" s="80"/>
      <c r="BM212" s="80"/>
      <c r="BN212" s="80"/>
      <c r="BO212" s="80"/>
      <c r="BP212" s="80"/>
      <c r="BQ212" s="80"/>
      <c r="BR212" s="80"/>
      <c r="BS212" s="80"/>
      <c r="BT212" s="80"/>
    </row>
    <row r="213" spans="1:72" x14ac:dyDescent="0.25">
      <c r="A213" s="135" t="s">
        <v>895</v>
      </c>
      <c r="B213" s="135" t="s">
        <v>896</v>
      </c>
      <c r="C213" s="126"/>
      <c r="D213" s="127" t="s">
        <v>482</v>
      </c>
      <c r="E213" s="104" t="s">
        <v>482</v>
      </c>
      <c r="F213" s="128"/>
      <c r="G213" s="126"/>
      <c r="H213" s="104"/>
      <c r="I213" s="104"/>
      <c r="J213" s="104"/>
      <c r="K213" s="127" t="s">
        <v>482</v>
      </c>
      <c r="L213" s="104"/>
      <c r="M213" s="128"/>
      <c r="N213" s="128"/>
      <c r="O213" s="128"/>
      <c r="P213" s="128"/>
      <c r="Q213" s="128" t="s">
        <v>482</v>
      </c>
      <c r="R213" s="128"/>
      <c r="S213" s="131"/>
      <c r="T213" s="128"/>
      <c r="U213" s="61"/>
      <c r="V213" s="132" t="s">
        <v>771</v>
      </c>
      <c r="W213" s="139" t="s">
        <v>772</v>
      </c>
      <c r="X213" s="133"/>
      <c r="Y213" s="71" t="s">
        <v>482</v>
      </c>
      <c r="Z213" s="72"/>
      <c r="AA213" s="73"/>
      <c r="AB213" s="74"/>
      <c r="AC213" s="79" t="s">
        <v>530</v>
      </c>
      <c r="AD213" s="10" t="s">
        <v>463</v>
      </c>
      <c r="AE213" s="80">
        <v>7.65</v>
      </c>
      <c r="AF213" s="80">
        <v>25.507999999999999</v>
      </c>
      <c r="AG213" s="80">
        <v>3.2959999999999998</v>
      </c>
      <c r="AH213" s="80">
        <v>0</v>
      </c>
      <c r="AI213" s="80">
        <v>25.244</v>
      </c>
      <c r="AJ213" s="80">
        <v>0</v>
      </c>
      <c r="AK213" s="80">
        <v>6.8879999999999999</v>
      </c>
      <c r="AL213" s="80">
        <v>0</v>
      </c>
      <c r="AM213" s="80">
        <v>0</v>
      </c>
      <c r="AN213" s="80">
        <v>0</v>
      </c>
      <c r="AO213" s="80">
        <v>0</v>
      </c>
      <c r="AP213" s="80">
        <v>0</v>
      </c>
      <c r="AQ213" s="80">
        <v>0</v>
      </c>
      <c r="AR213" s="80">
        <v>0</v>
      </c>
      <c r="AS213" s="80">
        <v>0</v>
      </c>
      <c r="AT213" s="80">
        <v>0</v>
      </c>
      <c r="AU213" s="80">
        <v>0</v>
      </c>
      <c r="AV213" s="80">
        <v>0</v>
      </c>
      <c r="AW213" s="80">
        <v>0</v>
      </c>
      <c r="AX213" s="80">
        <v>0</v>
      </c>
      <c r="AY213" s="80">
        <v>0</v>
      </c>
      <c r="AZ213" s="80">
        <v>0</v>
      </c>
      <c r="BA213" s="80">
        <v>0</v>
      </c>
      <c r="BB213" s="80">
        <v>0</v>
      </c>
      <c r="BC213" s="80">
        <v>0</v>
      </c>
      <c r="BD213" s="80">
        <v>0</v>
      </c>
      <c r="BE213" s="80">
        <v>0</v>
      </c>
      <c r="BF213" s="80">
        <v>0</v>
      </c>
      <c r="BG213" s="80">
        <v>0</v>
      </c>
      <c r="BH213" s="80">
        <v>0</v>
      </c>
      <c r="BI213" s="80">
        <v>0</v>
      </c>
      <c r="BJ213" s="80">
        <v>0</v>
      </c>
      <c r="BK213" s="80"/>
      <c r="BL213" s="80"/>
      <c r="BM213" s="80"/>
      <c r="BN213" s="80"/>
      <c r="BO213" s="80"/>
      <c r="BP213" s="80"/>
      <c r="BQ213" s="80"/>
      <c r="BR213" s="80"/>
      <c r="BS213" s="80"/>
      <c r="BT213" s="80"/>
    </row>
    <row r="214" spans="1:72" x14ac:dyDescent="0.25">
      <c r="A214" s="135" t="s">
        <v>897</v>
      </c>
      <c r="B214" s="135" t="s">
        <v>898</v>
      </c>
      <c r="C214" s="126"/>
      <c r="D214" s="127" t="s">
        <v>482</v>
      </c>
      <c r="E214" s="104" t="s">
        <v>482</v>
      </c>
      <c r="F214" s="128"/>
      <c r="G214" s="126"/>
      <c r="H214" s="104"/>
      <c r="I214" s="104"/>
      <c r="J214" s="104"/>
      <c r="K214" s="127" t="s">
        <v>482</v>
      </c>
      <c r="L214" s="104"/>
      <c r="M214" s="128"/>
      <c r="N214" s="128"/>
      <c r="O214" s="128"/>
      <c r="P214" s="128"/>
      <c r="Q214" s="128" t="s">
        <v>482</v>
      </c>
      <c r="R214" s="128"/>
      <c r="S214" s="131"/>
      <c r="T214" s="128"/>
      <c r="U214" s="61"/>
      <c r="V214" s="132" t="s">
        <v>771</v>
      </c>
      <c r="W214" s="139" t="s">
        <v>772</v>
      </c>
      <c r="X214" s="133"/>
      <c r="Y214" s="71" t="s">
        <v>482</v>
      </c>
      <c r="Z214" s="72"/>
      <c r="AA214" s="73"/>
      <c r="AB214" s="74"/>
      <c r="AC214" s="79" t="s">
        <v>530</v>
      </c>
      <c r="AD214" s="10" t="s">
        <v>463</v>
      </c>
      <c r="AE214" s="80">
        <v>1.8</v>
      </c>
      <c r="AF214" s="80">
        <v>46.72</v>
      </c>
      <c r="AG214" s="80">
        <v>1.532</v>
      </c>
      <c r="AH214" s="80">
        <v>0</v>
      </c>
      <c r="AI214" s="80">
        <v>0</v>
      </c>
      <c r="AJ214" s="80">
        <v>0</v>
      </c>
      <c r="AK214" s="80">
        <v>0</v>
      </c>
      <c r="AL214" s="80">
        <v>0</v>
      </c>
      <c r="AM214" s="80">
        <v>0</v>
      </c>
      <c r="AN214" s="80">
        <v>0</v>
      </c>
      <c r="AO214" s="80">
        <v>0</v>
      </c>
      <c r="AP214" s="80">
        <v>0</v>
      </c>
      <c r="AQ214" s="80">
        <v>0</v>
      </c>
      <c r="AR214" s="80">
        <v>0</v>
      </c>
      <c r="AS214" s="80">
        <v>0</v>
      </c>
      <c r="AT214" s="80">
        <v>0</v>
      </c>
      <c r="AU214" s="80">
        <v>0</v>
      </c>
      <c r="AV214" s="80">
        <v>0</v>
      </c>
      <c r="AW214" s="80">
        <v>0</v>
      </c>
      <c r="AX214" s="80">
        <v>0</v>
      </c>
      <c r="AY214" s="80">
        <v>0</v>
      </c>
      <c r="AZ214" s="80">
        <v>0</v>
      </c>
      <c r="BA214" s="80">
        <v>0</v>
      </c>
      <c r="BB214" s="80">
        <v>0</v>
      </c>
      <c r="BC214" s="80">
        <v>0</v>
      </c>
      <c r="BD214" s="80">
        <v>0</v>
      </c>
      <c r="BE214" s="80">
        <v>0</v>
      </c>
      <c r="BF214" s="80">
        <v>0</v>
      </c>
      <c r="BG214" s="80">
        <v>0</v>
      </c>
      <c r="BH214" s="80">
        <v>0</v>
      </c>
      <c r="BI214" s="80">
        <v>0</v>
      </c>
      <c r="BJ214" s="80">
        <v>0</v>
      </c>
      <c r="BK214" s="80"/>
      <c r="BL214" s="80"/>
      <c r="BM214" s="80"/>
      <c r="BN214" s="80"/>
      <c r="BO214" s="80"/>
      <c r="BP214" s="80"/>
      <c r="BQ214" s="80"/>
      <c r="BR214" s="80"/>
      <c r="BS214" s="80"/>
      <c r="BT214" s="80"/>
    </row>
    <row r="215" spans="1:72" x14ac:dyDescent="0.25">
      <c r="A215" s="135" t="s">
        <v>899</v>
      </c>
      <c r="B215" s="135" t="s">
        <v>900</v>
      </c>
      <c r="C215" s="126"/>
      <c r="D215" s="127" t="s">
        <v>482</v>
      </c>
      <c r="E215" s="104" t="s">
        <v>482</v>
      </c>
      <c r="F215" s="128"/>
      <c r="G215" s="126"/>
      <c r="H215" s="104"/>
      <c r="I215" s="104"/>
      <c r="J215" s="104"/>
      <c r="K215" s="127" t="s">
        <v>482</v>
      </c>
      <c r="L215" s="104"/>
      <c r="M215" s="128"/>
      <c r="N215" s="128"/>
      <c r="O215" s="128"/>
      <c r="P215" s="128"/>
      <c r="Q215" s="128" t="s">
        <v>482</v>
      </c>
      <c r="R215" s="128"/>
      <c r="S215" s="131"/>
      <c r="T215" s="128"/>
      <c r="U215" s="61"/>
      <c r="V215" s="132" t="s">
        <v>771</v>
      </c>
      <c r="W215" s="139" t="s">
        <v>772</v>
      </c>
      <c r="X215" s="133"/>
      <c r="Y215" s="71"/>
      <c r="Z215" s="72" t="s">
        <v>482</v>
      </c>
      <c r="AA215" s="73"/>
      <c r="AB215" s="74"/>
      <c r="AC215" s="79" t="s">
        <v>530</v>
      </c>
      <c r="AD215" s="10" t="s">
        <v>463</v>
      </c>
      <c r="AE215" s="80">
        <v>2.9</v>
      </c>
      <c r="AF215" s="80">
        <v>48.2</v>
      </c>
      <c r="AG215" s="80">
        <v>54.9</v>
      </c>
      <c r="AH215" s="80">
        <v>71.38</v>
      </c>
      <c r="AI215" s="80">
        <v>74.66</v>
      </c>
      <c r="AJ215" s="80">
        <v>62</v>
      </c>
      <c r="AK215" s="80">
        <v>55</v>
      </c>
      <c r="AL215" s="80">
        <v>103</v>
      </c>
      <c r="AM215" s="80">
        <v>97.6</v>
      </c>
      <c r="AN215" s="80">
        <v>79.94</v>
      </c>
      <c r="AO215" s="80">
        <v>65</v>
      </c>
      <c r="AP215" s="80">
        <v>69.015673000000007</v>
      </c>
      <c r="AQ215" s="80">
        <v>68.412875999999997</v>
      </c>
      <c r="AR215" s="80">
        <v>71.749009999999998</v>
      </c>
      <c r="AS215" s="80">
        <v>5.1208330000000002</v>
      </c>
      <c r="AT215" s="80">
        <v>7.5508230000000003</v>
      </c>
      <c r="AU215" s="80">
        <v>10.289325</v>
      </c>
      <c r="AV215" s="80">
        <v>11.133470000000001</v>
      </c>
      <c r="AW215" s="80">
        <v>13.913239000000001</v>
      </c>
      <c r="AX215" s="80">
        <v>17.032008000000001</v>
      </c>
      <c r="AY215" s="80">
        <v>82.845353000000003</v>
      </c>
      <c r="AZ215" s="80">
        <v>109.033236</v>
      </c>
      <c r="BA215" s="80">
        <v>28.518816999999999</v>
      </c>
      <c r="BB215" s="80">
        <v>53.731971999999999</v>
      </c>
      <c r="BC215" s="80">
        <v>19.363475999999999</v>
      </c>
      <c r="BD215" s="80">
        <v>19.803818</v>
      </c>
      <c r="BE215" s="80">
        <v>20.279149</v>
      </c>
      <c r="BF215" s="80">
        <v>0.46189400000000003</v>
      </c>
      <c r="BG215" s="80">
        <v>0.61737399999999998</v>
      </c>
      <c r="BH215" s="80">
        <v>0.64053199999999999</v>
      </c>
      <c r="BI215" s="80">
        <v>0.83722200000000002</v>
      </c>
      <c r="BJ215" s="80">
        <v>1.099164</v>
      </c>
      <c r="BK215" s="80"/>
      <c r="BL215" s="80"/>
      <c r="BM215" s="80"/>
      <c r="BN215" s="80"/>
      <c r="BO215" s="80"/>
      <c r="BP215" s="80"/>
      <c r="BQ215" s="80"/>
      <c r="BR215" s="80"/>
      <c r="BS215" s="80"/>
      <c r="BT215" s="80"/>
    </row>
    <row r="216" spans="1:72" x14ac:dyDescent="0.25">
      <c r="A216" s="135" t="s">
        <v>901</v>
      </c>
      <c r="B216" s="135" t="s">
        <v>902</v>
      </c>
      <c r="C216" s="126"/>
      <c r="D216" s="127" t="s">
        <v>482</v>
      </c>
      <c r="E216" s="104" t="s">
        <v>482</v>
      </c>
      <c r="F216" s="128"/>
      <c r="G216" s="126"/>
      <c r="H216" s="104"/>
      <c r="I216" s="104"/>
      <c r="J216" s="104"/>
      <c r="K216" s="127" t="s">
        <v>482</v>
      </c>
      <c r="L216" s="104"/>
      <c r="M216" s="128"/>
      <c r="N216" s="128"/>
      <c r="O216" s="128"/>
      <c r="P216" s="128"/>
      <c r="Q216" s="128"/>
      <c r="R216" s="128" t="s">
        <v>482</v>
      </c>
      <c r="S216" s="131"/>
      <c r="T216" s="128"/>
      <c r="U216" s="61"/>
      <c r="V216" s="132"/>
      <c r="W216" s="139"/>
      <c r="X216" s="133" t="s">
        <v>775</v>
      </c>
      <c r="Y216" s="71"/>
      <c r="Z216" s="72" t="s">
        <v>482</v>
      </c>
      <c r="AA216" s="73"/>
      <c r="AB216" s="74"/>
      <c r="AC216" s="79" t="s">
        <v>530</v>
      </c>
      <c r="AD216" s="10" t="s">
        <v>463</v>
      </c>
      <c r="AE216" s="80">
        <v>57.38</v>
      </c>
      <c r="AF216" s="80">
        <v>77.2</v>
      </c>
      <c r="AG216" s="80">
        <v>84.72</v>
      </c>
      <c r="AH216" s="80">
        <v>77.944378</v>
      </c>
      <c r="AI216" s="80">
        <v>78.297785000000005</v>
      </c>
      <c r="AJ216" s="80">
        <v>71.106559000000004</v>
      </c>
      <c r="AK216" s="80">
        <v>68.416737999999995</v>
      </c>
      <c r="AL216" s="80">
        <v>71.584286000000006</v>
      </c>
      <c r="AM216" s="80">
        <v>84.990904</v>
      </c>
      <c r="AN216" s="80">
        <v>99.738685000000004</v>
      </c>
      <c r="AO216" s="80">
        <v>103.457882</v>
      </c>
      <c r="AP216" s="80">
        <v>113.706731</v>
      </c>
      <c r="AQ216" s="80">
        <v>94.794201999999999</v>
      </c>
      <c r="AR216" s="80">
        <v>94.536435999999995</v>
      </c>
      <c r="AS216" s="80">
        <v>98.774765000000002</v>
      </c>
      <c r="AT216" s="80">
        <v>116.65377100000001</v>
      </c>
      <c r="AU216" s="80">
        <v>114.621889</v>
      </c>
      <c r="AV216" s="80">
        <v>104.089422</v>
      </c>
      <c r="AW216" s="80">
        <v>137.95507699999999</v>
      </c>
      <c r="AX216" s="80">
        <v>134.15093200000001</v>
      </c>
      <c r="AY216" s="80">
        <v>172.646816</v>
      </c>
      <c r="AZ216" s="80">
        <v>244.14304200000001</v>
      </c>
      <c r="BA216" s="80">
        <v>133.30856700000001</v>
      </c>
      <c r="BB216" s="80">
        <v>189.83994999999999</v>
      </c>
      <c r="BC216" s="80">
        <v>125.000726</v>
      </c>
      <c r="BD216" s="80">
        <v>165.62285600000001</v>
      </c>
      <c r="BE216" s="80">
        <v>177.05814699999999</v>
      </c>
      <c r="BF216" s="80">
        <v>152.86449099999999</v>
      </c>
      <c r="BG216" s="80">
        <v>188.97497300000001</v>
      </c>
      <c r="BH216" s="80">
        <v>103.96728899999999</v>
      </c>
      <c r="BI216" s="80">
        <v>174.33451299999999</v>
      </c>
      <c r="BJ216" s="80">
        <v>92.449377999999996</v>
      </c>
      <c r="BK216" s="80"/>
      <c r="BL216" s="80"/>
      <c r="BM216" s="80"/>
      <c r="BN216" s="80"/>
      <c r="BO216" s="80"/>
      <c r="BP216" s="80"/>
      <c r="BQ216" s="80"/>
      <c r="BR216" s="80"/>
      <c r="BS216" s="80"/>
      <c r="BT216" s="80"/>
    </row>
    <row r="217" spans="1:72" x14ac:dyDescent="0.25">
      <c r="A217" s="135" t="s">
        <v>903</v>
      </c>
      <c r="B217" s="135" t="s">
        <v>904</v>
      </c>
      <c r="C217" s="126"/>
      <c r="D217" s="127" t="s">
        <v>482</v>
      </c>
      <c r="E217" s="104" t="s">
        <v>482</v>
      </c>
      <c r="F217" s="128"/>
      <c r="G217" s="126"/>
      <c r="H217" s="104"/>
      <c r="I217" s="104"/>
      <c r="J217" s="104"/>
      <c r="K217" s="127" t="s">
        <v>482</v>
      </c>
      <c r="L217" s="104"/>
      <c r="M217" s="128"/>
      <c r="N217" s="128"/>
      <c r="O217" s="128"/>
      <c r="P217" s="128"/>
      <c r="Q217" s="128"/>
      <c r="R217" s="128" t="s">
        <v>482</v>
      </c>
      <c r="S217" s="131"/>
      <c r="T217" s="128"/>
      <c r="U217" s="61"/>
      <c r="V217" s="132"/>
      <c r="W217" s="139"/>
      <c r="X217" s="133" t="s">
        <v>775</v>
      </c>
      <c r="Y217" s="71"/>
      <c r="Z217" s="72" t="s">
        <v>482</v>
      </c>
      <c r="AA217" s="73"/>
      <c r="AB217" s="74"/>
      <c r="AC217" s="79" t="s">
        <v>530</v>
      </c>
      <c r="AD217" s="10" t="s">
        <v>463</v>
      </c>
      <c r="AE217" s="80">
        <v>0</v>
      </c>
      <c r="AF217" s="80">
        <v>0</v>
      </c>
      <c r="AG217" s="80">
        <v>0</v>
      </c>
      <c r="AH217" s="80">
        <v>0</v>
      </c>
      <c r="AI217" s="80">
        <v>0</v>
      </c>
      <c r="AJ217" s="80">
        <v>0</v>
      </c>
      <c r="AK217" s="80">
        <v>0</v>
      </c>
      <c r="AL217" s="80">
        <v>0</v>
      </c>
      <c r="AM217" s="80">
        <v>0</v>
      </c>
      <c r="AN217" s="80">
        <v>0</v>
      </c>
      <c r="AO217" s="80">
        <v>0</v>
      </c>
      <c r="AP217" s="80">
        <v>0</v>
      </c>
      <c r="AQ217" s="80">
        <v>0</v>
      </c>
      <c r="AR217" s="80">
        <v>0</v>
      </c>
      <c r="AS217" s="80">
        <v>0</v>
      </c>
      <c r="AT217" s="80">
        <v>3.2548000000000001E-2</v>
      </c>
      <c r="AU217" s="80">
        <v>8.4906999999999996E-2</v>
      </c>
      <c r="AV217" s="80">
        <v>0.70440999999999998</v>
      </c>
      <c r="AW217" s="80">
        <v>34.393236999999999</v>
      </c>
      <c r="AX217" s="80">
        <v>5.596997</v>
      </c>
      <c r="AY217" s="80">
        <v>12.653594</v>
      </c>
      <c r="AZ217" s="80">
        <v>7.1271529999999998</v>
      </c>
      <c r="BA217" s="80">
        <v>7.5663369999999999</v>
      </c>
      <c r="BB217" s="80">
        <v>9.3699000000000005E-2</v>
      </c>
      <c r="BC217" s="80">
        <v>1.939557</v>
      </c>
      <c r="BD217" s="80">
        <v>1.9377169999999999</v>
      </c>
      <c r="BE217" s="80">
        <v>3.1473520000000001</v>
      </c>
      <c r="BF217" s="80">
        <v>2.195459</v>
      </c>
      <c r="BG217" s="80">
        <v>0.88923799999999997</v>
      </c>
      <c r="BH217" s="80">
        <v>1.869651</v>
      </c>
      <c r="BI217" s="80">
        <v>1.55586</v>
      </c>
      <c r="BJ217" s="80">
        <v>0</v>
      </c>
      <c r="BK217" s="80"/>
      <c r="BL217" s="80"/>
      <c r="BM217" s="80"/>
      <c r="BN217" s="80"/>
      <c r="BO217" s="80"/>
      <c r="BP217" s="80"/>
      <c r="BQ217" s="80"/>
      <c r="BR217" s="80"/>
      <c r="BS217" s="80"/>
      <c r="BT217" s="80"/>
    </row>
    <row r="218" spans="1:72" x14ac:dyDescent="0.25">
      <c r="A218" s="135" t="s">
        <v>905</v>
      </c>
      <c r="B218" s="135" t="s">
        <v>906</v>
      </c>
      <c r="C218" s="126"/>
      <c r="D218" s="127" t="s">
        <v>482</v>
      </c>
      <c r="E218" s="104" t="s">
        <v>482</v>
      </c>
      <c r="F218" s="128"/>
      <c r="G218" s="126"/>
      <c r="H218" s="104"/>
      <c r="I218" s="104"/>
      <c r="J218" s="104"/>
      <c r="K218" s="127" t="s">
        <v>482</v>
      </c>
      <c r="L218" s="104"/>
      <c r="M218" s="128"/>
      <c r="N218" s="128"/>
      <c r="O218" s="128"/>
      <c r="P218" s="128"/>
      <c r="Q218" s="128"/>
      <c r="R218" s="128" t="s">
        <v>482</v>
      </c>
      <c r="S218" s="131"/>
      <c r="T218" s="128"/>
      <c r="U218" s="61"/>
      <c r="V218" s="132"/>
      <c r="W218" s="139"/>
      <c r="X218" s="133" t="s">
        <v>775</v>
      </c>
      <c r="Y218" s="71"/>
      <c r="Z218" s="72" t="s">
        <v>482</v>
      </c>
      <c r="AA218" s="73"/>
      <c r="AB218" s="74"/>
      <c r="AC218" s="79" t="s">
        <v>530</v>
      </c>
      <c r="AD218" s="10" t="s">
        <v>463</v>
      </c>
      <c r="AE218" s="80">
        <v>1.591262</v>
      </c>
      <c r="AF218" s="80">
        <v>2.7202790000000001</v>
      </c>
      <c r="AG218" s="80">
        <v>4.181972</v>
      </c>
      <c r="AH218" s="80">
        <v>4.1073360000000001</v>
      </c>
      <c r="AI218" s="80">
        <v>4.2554920000000003</v>
      </c>
      <c r="AJ218" s="80">
        <v>4.7216649999999998</v>
      </c>
      <c r="AK218" s="80">
        <v>4.6294079999999997</v>
      </c>
      <c r="AL218" s="80">
        <v>4.1068069999999999</v>
      </c>
      <c r="AM218" s="80">
        <v>2.0573549999999998</v>
      </c>
      <c r="AN218" s="80">
        <v>0.395594</v>
      </c>
      <c r="AO218" s="80">
        <v>0.63247299999999995</v>
      </c>
      <c r="AP218" s="80">
        <v>0.63247299999999995</v>
      </c>
      <c r="AQ218" s="80">
        <v>0.645119</v>
      </c>
      <c r="AR218" s="80">
        <v>0.728213</v>
      </c>
      <c r="AS218" s="80">
        <v>0.49504599999999999</v>
      </c>
      <c r="AT218" s="80">
        <v>0.57235000000000003</v>
      </c>
      <c r="AU218" s="80">
        <v>0.16661999999999999</v>
      </c>
      <c r="AV218" s="80">
        <v>0.17246900000000001</v>
      </c>
      <c r="AW218" s="80">
        <v>0.439197</v>
      </c>
      <c r="AX218" s="80">
        <v>0.39463100000000001</v>
      </c>
      <c r="AY218" s="80">
        <v>8.3706890000000005</v>
      </c>
      <c r="AZ218" s="80">
        <v>10.540533999999999</v>
      </c>
      <c r="BA218" s="80">
        <v>0.85520799999999997</v>
      </c>
      <c r="BB218" s="80">
        <v>0</v>
      </c>
      <c r="BC218" s="80">
        <v>0</v>
      </c>
      <c r="BD218" s="80">
        <v>0</v>
      </c>
      <c r="BE218" s="80">
        <v>0</v>
      </c>
      <c r="BF218" s="80">
        <v>2.5746570000000002</v>
      </c>
      <c r="BG218" s="80">
        <v>2.084975</v>
      </c>
      <c r="BH218" s="80">
        <v>2.9590999999999998</v>
      </c>
      <c r="BI218" s="80">
        <v>3.7363</v>
      </c>
      <c r="BJ218" s="80">
        <v>4.9177999999999997</v>
      </c>
      <c r="BK218" s="80"/>
      <c r="BL218" s="80"/>
      <c r="BM218" s="80"/>
      <c r="BN218" s="80"/>
      <c r="BO218" s="80"/>
      <c r="BP218" s="80"/>
      <c r="BQ218" s="80"/>
      <c r="BR218" s="80"/>
      <c r="BS218" s="80"/>
      <c r="BT218" s="80"/>
    </row>
    <row r="219" spans="1:72" x14ac:dyDescent="0.25">
      <c r="A219" s="135" t="s">
        <v>907</v>
      </c>
      <c r="B219" s="135" t="s">
        <v>908</v>
      </c>
      <c r="C219" s="126"/>
      <c r="D219" s="127" t="s">
        <v>482</v>
      </c>
      <c r="E219" s="104" t="s">
        <v>482</v>
      </c>
      <c r="F219" s="128"/>
      <c r="G219" s="126"/>
      <c r="H219" s="104"/>
      <c r="I219" s="104"/>
      <c r="J219" s="104"/>
      <c r="K219" s="127" t="s">
        <v>482</v>
      </c>
      <c r="L219" s="104"/>
      <c r="M219" s="128"/>
      <c r="N219" s="128"/>
      <c r="O219" s="128"/>
      <c r="P219" s="128"/>
      <c r="Q219" s="128"/>
      <c r="R219" s="128" t="s">
        <v>482</v>
      </c>
      <c r="S219" s="131"/>
      <c r="T219" s="128"/>
      <c r="U219" s="61"/>
      <c r="V219" s="132"/>
      <c r="W219" s="139"/>
      <c r="X219" s="133" t="s">
        <v>775</v>
      </c>
      <c r="Y219" s="71"/>
      <c r="Z219" s="72" t="s">
        <v>482</v>
      </c>
      <c r="AA219" s="73"/>
      <c r="AB219" s="74"/>
      <c r="AC219" s="79" t="s">
        <v>530</v>
      </c>
      <c r="AD219" s="10" t="s">
        <v>463</v>
      </c>
      <c r="AE219" s="80">
        <v>308.64999999999998</v>
      </c>
      <c r="AF219" s="80">
        <v>342.85</v>
      </c>
      <c r="AG219" s="80">
        <v>468.64675899999997</v>
      </c>
      <c r="AH219" s="80">
        <v>20.396875999999999</v>
      </c>
      <c r="AI219" s="80">
        <v>25.540956999999999</v>
      </c>
      <c r="AJ219" s="80">
        <v>51.9604</v>
      </c>
      <c r="AK219" s="80">
        <v>129.173878</v>
      </c>
      <c r="AL219" s="80">
        <v>131.09907100000001</v>
      </c>
      <c r="AM219" s="80">
        <v>128.85311799999999</v>
      </c>
      <c r="AN219" s="80">
        <v>6.976407</v>
      </c>
      <c r="AO219" s="80">
        <v>0.74334100000000003</v>
      </c>
      <c r="AP219" s="80">
        <v>91.955859000000004</v>
      </c>
      <c r="AQ219" s="80">
        <v>65.245031999999995</v>
      </c>
      <c r="AR219" s="80">
        <v>31.595704000000001</v>
      </c>
      <c r="AS219" s="80">
        <v>23.156058000000002</v>
      </c>
      <c r="AT219" s="80">
        <v>24.946262999999998</v>
      </c>
      <c r="AU219" s="80">
        <v>58.396959000000003</v>
      </c>
      <c r="AV219" s="80">
        <v>81.676000000000002</v>
      </c>
      <c r="AW219" s="80">
        <v>121.345484</v>
      </c>
      <c r="AX219" s="80">
        <v>105.466781</v>
      </c>
      <c r="AY219" s="80">
        <v>291.79619200000002</v>
      </c>
      <c r="AZ219" s="80">
        <v>474.52449300000001</v>
      </c>
      <c r="BA219" s="80">
        <v>457.91883899999999</v>
      </c>
      <c r="BB219" s="80">
        <v>486.570784</v>
      </c>
      <c r="BC219" s="80">
        <v>297.86653999999999</v>
      </c>
      <c r="BD219" s="80">
        <v>311.17622</v>
      </c>
      <c r="BE219" s="80">
        <v>157.95627200000001</v>
      </c>
      <c r="BF219" s="80">
        <v>155.79524499999999</v>
      </c>
      <c r="BG219" s="80">
        <v>217.413128</v>
      </c>
      <c r="BH219" s="80">
        <v>314.32736199999999</v>
      </c>
      <c r="BI219" s="80">
        <v>186.21986200000001</v>
      </c>
      <c r="BJ219" s="80">
        <v>335.48612300000002</v>
      </c>
      <c r="BK219" s="80"/>
      <c r="BL219" s="80"/>
      <c r="BM219" s="80"/>
      <c r="BN219" s="80"/>
      <c r="BO219" s="80"/>
      <c r="BP219" s="80"/>
      <c r="BQ219" s="80"/>
      <c r="BR219" s="80"/>
      <c r="BS219" s="80"/>
      <c r="BT219" s="80"/>
    </row>
    <row r="220" spans="1:72" x14ac:dyDescent="0.25">
      <c r="A220" s="135" t="s">
        <v>909</v>
      </c>
      <c r="B220" s="135" t="s">
        <v>910</v>
      </c>
      <c r="C220" s="126"/>
      <c r="D220" s="127" t="s">
        <v>482</v>
      </c>
      <c r="E220" s="104" t="s">
        <v>482</v>
      </c>
      <c r="F220" s="128"/>
      <c r="G220" s="126"/>
      <c r="H220" s="104"/>
      <c r="I220" s="104"/>
      <c r="J220" s="104"/>
      <c r="K220" s="127" t="s">
        <v>482</v>
      </c>
      <c r="L220" s="104"/>
      <c r="M220" s="128"/>
      <c r="N220" s="128"/>
      <c r="O220" s="128"/>
      <c r="P220" s="128"/>
      <c r="Q220" s="128"/>
      <c r="R220" s="128" t="s">
        <v>482</v>
      </c>
      <c r="S220" s="131"/>
      <c r="T220" s="128"/>
      <c r="U220" s="61"/>
      <c r="V220" s="132"/>
      <c r="W220" s="139"/>
      <c r="X220" s="133" t="s">
        <v>775</v>
      </c>
      <c r="Y220" s="71"/>
      <c r="Z220" s="72" t="s">
        <v>482</v>
      </c>
      <c r="AA220" s="73"/>
      <c r="AB220" s="74"/>
      <c r="AC220" s="79" t="s">
        <v>530</v>
      </c>
      <c r="AD220" s="10" t="s">
        <v>463</v>
      </c>
      <c r="AE220" s="80">
        <v>21.738358000000002</v>
      </c>
      <c r="AF220" s="80">
        <v>18.819569999999999</v>
      </c>
      <c r="AG220" s="80">
        <v>21.048147</v>
      </c>
      <c r="AH220" s="80">
        <v>34.726776000000001</v>
      </c>
      <c r="AI220" s="80">
        <v>43.193483000000001</v>
      </c>
      <c r="AJ220" s="80">
        <v>40.796353000000003</v>
      </c>
      <c r="AK220" s="80">
        <v>267.915029</v>
      </c>
      <c r="AL220" s="80">
        <v>235.455251</v>
      </c>
      <c r="AM220" s="80">
        <v>213.90802199999999</v>
      </c>
      <c r="AN220" s="80">
        <v>14.882804999999999</v>
      </c>
      <c r="AO220" s="80">
        <v>10.446982999999999</v>
      </c>
      <c r="AP220" s="80">
        <v>79.864656999999994</v>
      </c>
      <c r="AQ220" s="80">
        <v>67.057558</v>
      </c>
      <c r="AR220" s="80">
        <v>93.235056999999998</v>
      </c>
      <c r="AS220" s="80">
        <v>97.948635999999993</v>
      </c>
      <c r="AT220" s="80">
        <v>76.748599999999996</v>
      </c>
      <c r="AU220" s="80">
        <v>80.279612</v>
      </c>
      <c r="AV220" s="80">
        <v>82.494884999999996</v>
      </c>
      <c r="AW220" s="80">
        <v>68.552925999999999</v>
      </c>
      <c r="AX220" s="80">
        <v>42.533439000000001</v>
      </c>
      <c r="AY220" s="80">
        <v>52.761778999999997</v>
      </c>
      <c r="AZ220" s="80">
        <v>17.829650999999998</v>
      </c>
      <c r="BA220" s="80">
        <v>22.941206000000001</v>
      </c>
      <c r="BB220" s="80">
        <v>35.672277999999999</v>
      </c>
      <c r="BC220" s="80">
        <v>37.582301000000001</v>
      </c>
      <c r="BD220" s="80">
        <v>44.767836000000003</v>
      </c>
      <c r="BE220" s="80">
        <v>51.048923000000002</v>
      </c>
      <c r="BF220" s="80">
        <v>17.007138999999999</v>
      </c>
      <c r="BG220" s="80">
        <v>20.690327</v>
      </c>
      <c r="BH220" s="80">
        <v>17.242546999999998</v>
      </c>
      <c r="BI220" s="80">
        <v>19.758873000000001</v>
      </c>
      <c r="BJ220" s="80">
        <v>22.13381</v>
      </c>
      <c r="BK220" s="80"/>
      <c r="BL220" s="80"/>
      <c r="BM220" s="80"/>
      <c r="BN220" s="80"/>
      <c r="BO220" s="80"/>
      <c r="BP220" s="80"/>
      <c r="BQ220" s="80"/>
      <c r="BR220" s="80"/>
      <c r="BS220" s="80"/>
      <c r="BT220" s="80"/>
    </row>
    <row r="221" spans="1:72" x14ac:dyDescent="0.25">
      <c r="A221" s="135" t="s">
        <v>911</v>
      </c>
      <c r="B221" s="135" t="s">
        <v>912</v>
      </c>
      <c r="C221" s="126"/>
      <c r="D221" s="127" t="s">
        <v>482</v>
      </c>
      <c r="E221" s="104" t="s">
        <v>482</v>
      </c>
      <c r="F221" s="128"/>
      <c r="G221" s="126"/>
      <c r="H221" s="104"/>
      <c r="I221" s="104"/>
      <c r="J221" s="104"/>
      <c r="K221" s="127" t="s">
        <v>482</v>
      </c>
      <c r="L221" s="104"/>
      <c r="M221" s="128"/>
      <c r="N221" s="128"/>
      <c r="O221" s="128"/>
      <c r="P221" s="128"/>
      <c r="Q221" s="128"/>
      <c r="R221" s="128" t="s">
        <v>482</v>
      </c>
      <c r="S221" s="131"/>
      <c r="T221" s="128"/>
      <c r="U221" s="61"/>
      <c r="V221" s="132"/>
      <c r="W221" s="139"/>
      <c r="X221" s="133" t="s">
        <v>775</v>
      </c>
      <c r="Y221" s="71" t="s">
        <v>482</v>
      </c>
      <c r="Z221" s="72"/>
      <c r="AA221" s="73"/>
      <c r="AB221" s="74"/>
      <c r="AC221" s="79" t="s">
        <v>530</v>
      </c>
      <c r="AD221" s="10" t="s">
        <v>463</v>
      </c>
      <c r="AE221" s="80">
        <v>0</v>
      </c>
      <c r="AF221" s="80">
        <v>0</v>
      </c>
      <c r="AG221" s="80">
        <v>0</v>
      </c>
      <c r="AH221" s="80">
        <v>0</v>
      </c>
      <c r="AI221" s="80">
        <v>0</v>
      </c>
      <c r="AJ221" s="80">
        <v>0</v>
      </c>
      <c r="AK221" s="80">
        <v>0</v>
      </c>
      <c r="AL221" s="80">
        <v>0</v>
      </c>
      <c r="AM221" s="80">
        <v>0</v>
      </c>
      <c r="AN221" s="80">
        <v>0</v>
      </c>
      <c r="AO221" s="80">
        <v>0</v>
      </c>
      <c r="AP221" s="80">
        <v>0</v>
      </c>
      <c r="AQ221" s="80">
        <v>0</v>
      </c>
      <c r="AR221" s="80">
        <v>0</v>
      </c>
      <c r="AS221" s="80">
        <v>0</v>
      </c>
      <c r="AT221" s="80">
        <v>0</v>
      </c>
      <c r="AU221" s="80">
        <v>0</v>
      </c>
      <c r="AV221" s="80">
        <v>0</v>
      </c>
      <c r="AW221" s="80">
        <v>0</v>
      </c>
      <c r="AX221" s="80">
        <v>0</v>
      </c>
      <c r="AY221" s="80">
        <v>0</v>
      </c>
      <c r="AZ221" s="80">
        <v>0</v>
      </c>
      <c r="BA221" s="80">
        <v>0</v>
      </c>
      <c r="BB221" s="80">
        <v>0</v>
      </c>
      <c r="BC221" s="80">
        <v>0</v>
      </c>
      <c r="BD221" s="80">
        <v>0</v>
      </c>
      <c r="BE221" s="80">
        <v>0</v>
      </c>
      <c r="BF221" s="80">
        <v>0</v>
      </c>
      <c r="BG221" s="80">
        <v>0</v>
      </c>
      <c r="BH221" s="80">
        <v>0</v>
      </c>
      <c r="BI221" s="80">
        <v>0</v>
      </c>
      <c r="BJ221" s="80">
        <v>0</v>
      </c>
      <c r="BK221" s="80"/>
      <c r="BL221" s="80"/>
      <c r="BM221" s="80"/>
      <c r="BN221" s="80"/>
      <c r="BO221" s="80"/>
      <c r="BP221" s="80"/>
      <c r="BQ221" s="80"/>
      <c r="BR221" s="80"/>
      <c r="BS221" s="80"/>
      <c r="BT221" s="80"/>
    </row>
    <row r="222" spans="1:72" x14ac:dyDescent="0.25">
      <c r="A222" s="135" t="s">
        <v>913</v>
      </c>
      <c r="B222" s="135" t="s">
        <v>914</v>
      </c>
      <c r="C222" s="126"/>
      <c r="D222" s="127" t="s">
        <v>482</v>
      </c>
      <c r="E222" s="104" t="s">
        <v>482</v>
      </c>
      <c r="F222" s="128"/>
      <c r="G222" s="126"/>
      <c r="H222" s="104"/>
      <c r="I222" s="104"/>
      <c r="J222" s="104"/>
      <c r="K222" s="127" t="s">
        <v>482</v>
      </c>
      <c r="L222" s="104"/>
      <c r="M222" s="128"/>
      <c r="N222" s="128"/>
      <c r="O222" s="128"/>
      <c r="P222" s="128"/>
      <c r="Q222" s="128"/>
      <c r="R222" s="128" t="s">
        <v>482</v>
      </c>
      <c r="S222" s="131"/>
      <c r="T222" s="128"/>
      <c r="U222" s="61"/>
      <c r="V222" s="132"/>
      <c r="W222" s="139"/>
      <c r="X222" s="133" t="s">
        <v>775</v>
      </c>
      <c r="Y222" s="71"/>
      <c r="Z222" s="72" t="s">
        <v>482</v>
      </c>
      <c r="AA222" s="73"/>
      <c r="AB222" s="74"/>
      <c r="AC222" s="79" t="s">
        <v>530</v>
      </c>
      <c r="AD222" s="10" t="s">
        <v>463</v>
      </c>
      <c r="AE222" s="80">
        <v>0</v>
      </c>
      <c r="AF222" s="80">
        <v>0</v>
      </c>
      <c r="AG222" s="80">
        <v>0</v>
      </c>
      <c r="AH222" s="80">
        <v>0</v>
      </c>
      <c r="AI222" s="80">
        <v>0</v>
      </c>
      <c r="AJ222" s="80">
        <v>0</v>
      </c>
      <c r="AK222" s="80">
        <v>0</v>
      </c>
      <c r="AL222" s="80">
        <v>0</v>
      </c>
      <c r="AM222" s="80">
        <v>0</v>
      </c>
      <c r="AN222" s="80">
        <v>0</v>
      </c>
      <c r="AO222" s="80">
        <v>0</v>
      </c>
      <c r="AP222" s="80">
        <v>0</v>
      </c>
      <c r="AQ222" s="80">
        <v>0</v>
      </c>
      <c r="AR222" s="80">
        <v>0</v>
      </c>
      <c r="AS222" s="80">
        <v>0</v>
      </c>
      <c r="AT222" s="80">
        <v>0</v>
      </c>
      <c r="AU222" s="80">
        <v>0</v>
      </c>
      <c r="AV222" s="80">
        <v>0</v>
      </c>
      <c r="AW222" s="80">
        <v>0</v>
      </c>
      <c r="AX222" s="80">
        <v>0</v>
      </c>
      <c r="AY222" s="80">
        <v>0</v>
      </c>
      <c r="AZ222" s="80">
        <v>0</v>
      </c>
      <c r="BA222" s="80">
        <v>0</v>
      </c>
      <c r="BB222" s="80">
        <v>0</v>
      </c>
      <c r="BC222" s="80">
        <v>0</v>
      </c>
      <c r="BD222" s="80">
        <v>0</v>
      </c>
      <c r="BE222" s="80">
        <v>0</v>
      </c>
      <c r="BF222" s="80">
        <v>0</v>
      </c>
      <c r="BG222" s="80">
        <v>33.806361000000003</v>
      </c>
      <c r="BH222" s="80">
        <v>142.484925</v>
      </c>
      <c r="BI222" s="80">
        <v>199.60610500000001</v>
      </c>
      <c r="BJ222" s="80">
        <v>295.955556</v>
      </c>
      <c r="BK222" s="80"/>
      <c r="BL222" s="80"/>
      <c r="BM222" s="80"/>
      <c r="BN222" s="80"/>
      <c r="BO222" s="80"/>
      <c r="BP222" s="80"/>
      <c r="BQ222" s="80"/>
      <c r="BR222" s="80"/>
      <c r="BS222" s="80"/>
      <c r="BT222" s="80"/>
    </row>
    <row r="223" spans="1:72" x14ac:dyDescent="0.25">
      <c r="A223" s="135" t="s">
        <v>915</v>
      </c>
      <c r="B223" s="135" t="s">
        <v>916</v>
      </c>
      <c r="C223" s="126"/>
      <c r="D223" s="127" t="s">
        <v>482</v>
      </c>
      <c r="E223" s="104" t="s">
        <v>482</v>
      </c>
      <c r="F223" s="128"/>
      <c r="G223" s="126"/>
      <c r="H223" s="104"/>
      <c r="I223" s="104"/>
      <c r="J223" s="104"/>
      <c r="K223" s="127" t="s">
        <v>482</v>
      </c>
      <c r="L223" s="104"/>
      <c r="M223" s="128"/>
      <c r="N223" s="128"/>
      <c r="O223" s="128"/>
      <c r="P223" s="128"/>
      <c r="Q223" s="128"/>
      <c r="R223" s="128" t="s">
        <v>482</v>
      </c>
      <c r="S223" s="131"/>
      <c r="T223" s="128"/>
      <c r="U223" s="61"/>
      <c r="V223" s="132"/>
      <c r="W223" s="139"/>
      <c r="X223" s="133" t="s">
        <v>775</v>
      </c>
      <c r="Y223" s="71" t="s">
        <v>482</v>
      </c>
      <c r="Z223" s="72"/>
      <c r="AA223" s="73"/>
      <c r="AB223" s="74"/>
      <c r="AC223" s="79" t="s">
        <v>530</v>
      </c>
      <c r="AD223" s="10" t="s">
        <v>463</v>
      </c>
      <c r="AE223" s="80">
        <v>0</v>
      </c>
      <c r="AF223" s="80">
        <v>0</v>
      </c>
      <c r="AG223" s="80">
        <v>0</v>
      </c>
      <c r="AH223" s="80">
        <v>0</v>
      </c>
      <c r="AI223" s="80">
        <v>0</v>
      </c>
      <c r="AJ223" s="80">
        <v>0</v>
      </c>
      <c r="AK223" s="80">
        <v>0</v>
      </c>
      <c r="AL223" s="80">
        <v>0</v>
      </c>
      <c r="AM223" s="80">
        <v>0</v>
      </c>
      <c r="AN223" s="80">
        <v>0</v>
      </c>
      <c r="AO223" s="80">
        <v>0</v>
      </c>
      <c r="AP223" s="80">
        <v>0</v>
      </c>
      <c r="AQ223" s="80">
        <v>0</v>
      </c>
      <c r="AR223" s="80">
        <v>0</v>
      </c>
      <c r="AS223" s="80">
        <v>0</v>
      </c>
      <c r="AT223" s="80">
        <v>0</v>
      </c>
      <c r="AU223" s="80">
        <v>0</v>
      </c>
      <c r="AV223" s="80">
        <v>0</v>
      </c>
      <c r="AW223" s="80">
        <v>0</v>
      </c>
      <c r="AX223" s="80">
        <v>0</v>
      </c>
      <c r="AY223" s="80">
        <v>0</v>
      </c>
      <c r="AZ223" s="80">
        <v>0</v>
      </c>
      <c r="BA223" s="80">
        <v>0</v>
      </c>
      <c r="BB223" s="80">
        <v>0</v>
      </c>
      <c r="BC223" s="80">
        <v>0</v>
      </c>
      <c r="BD223" s="80">
        <v>0</v>
      </c>
      <c r="BE223" s="80">
        <v>0</v>
      </c>
      <c r="BF223" s="80">
        <v>0</v>
      </c>
      <c r="BG223" s="80">
        <v>0</v>
      </c>
      <c r="BH223" s="80">
        <v>2</v>
      </c>
      <c r="BI223" s="80">
        <v>43</v>
      </c>
      <c r="BJ223" s="80">
        <v>98</v>
      </c>
      <c r="BK223" s="80"/>
      <c r="BL223" s="80"/>
      <c r="BM223" s="80"/>
      <c r="BN223" s="80"/>
      <c r="BO223" s="80"/>
      <c r="BP223" s="80"/>
      <c r="BQ223" s="80"/>
      <c r="BR223" s="80"/>
      <c r="BS223" s="80"/>
      <c r="BT223" s="80"/>
    </row>
    <row r="224" spans="1:72" x14ac:dyDescent="0.25">
      <c r="A224" s="135" t="s">
        <v>917</v>
      </c>
      <c r="B224" s="135" t="s">
        <v>918</v>
      </c>
      <c r="C224" s="126"/>
      <c r="D224" s="127" t="s">
        <v>482</v>
      </c>
      <c r="E224" s="104" t="s">
        <v>482</v>
      </c>
      <c r="F224" s="128"/>
      <c r="G224" s="126"/>
      <c r="H224" s="104"/>
      <c r="I224" s="104"/>
      <c r="J224" s="104"/>
      <c r="K224" s="127" t="s">
        <v>482</v>
      </c>
      <c r="L224" s="104"/>
      <c r="M224" s="128"/>
      <c r="N224" s="128"/>
      <c r="O224" s="128"/>
      <c r="P224" s="128"/>
      <c r="Q224" s="128"/>
      <c r="R224" s="128" t="s">
        <v>482</v>
      </c>
      <c r="S224" s="131"/>
      <c r="T224" s="128"/>
      <c r="U224" s="61"/>
      <c r="V224" s="132"/>
      <c r="W224" s="139"/>
      <c r="X224" s="133" t="s">
        <v>775</v>
      </c>
      <c r="Y224" s="71"/>
      <c r="Z224" s="72" t="s">
        <v>482</v>
      </c>
      <c r="AA224" s="73"/>
      <c r="AB224" s="74"/>
      <c r="AC224" s="79" t="s">
        <v>530</v>
      </c>
      <c r="AD224" s="10" t="s">
        <v>463</v>
      </c>
      <c r="AE224" s="80">
        <v>148.74040500000001</v>
      </c>
      <c r="AF224" s="80">
        <v>13.329086999999999</v>
      </c>
      <c r="AG224" s="80">
        <v>16.442325</v>
      </c>
      <c r="AH224" s="80">
        <v>17.101223999999998</v>
      </c>
      <c r="AI224" s="80">
        <v>142.781025</v>
      </c>
      <c r="AJ224" s="80">
        <v>99.807351999999995</v>
      </c>
      <c r="AK224" s="80">
        <v>53.403137000000001</v>
      </c>
      <c r="AL224" s="80">
        <v>98.712306999999996</v>
      </c>
      <c r="AM224" s="80">
        <v>110.558108</v>
      </c>
      <c r="AN224" s="80">
        <v>109.336707</v>
      </c>
      <c r="AO224" s="80">
        <v>127.910927</v>
      </c>
      <c r="AP224" s="80">
        <v>136.69531799999999</v>
      </c>
      <c r="AQ224" s="80">
        <v>59.595421000000002</v>
      </c>
      <c r="AR224" s="80">
        <v>98.826544999999996</v>
      </c>
      <c r="AS224" s="80">
        <v>219.17804000000001</v>
      </c>
      <c r="AT224" s="80">
        <v>258.11014599999999</v>
      </c>
      <c r="AU224" s="80">
        <v>321.51582999999999</v>
      </c>
      <c r="AV224" s="80">
        <v>346.84316899999999</v>
      </c>
      <c r="AW224" s="80">
        <v>322.421156</v>
      </c>
      <c r="AX224" s="80">
        <v>430.47789699999998</v>
      </c>
      <c r="AY224" s="80">
        <v>368.97714400000001</v>
      </c>
      <c r="AZ224" s="80">
        <v>224.817802</v>
      </c>
      <c r="BA224" s="80">
        <v>267.932637</v>
      </c>
      <c r="BB224" s="80">
        <v>254.412712</v>
      </c>
      <c r="BC224" s="80">
        <v>304.20118100000002</v>
      </c>
      <c r="BD224" s="80">
        <v>364.17968400000001</v>
      </c>
      <c r="BE224" s="80">
        <v>324.938672</v>
      </c>
      <c r="BF224" s="80">
        <v>290.15091000000001</v>
      </c>
      <c r="BG224" s="80">
        <v>234.207359</v>
      </c>
      <c r="BH224" s="80">
        <v>487.334363</v>
      </c>
      <c r="BI224" s="80">
        <v>223.01679999999999</v>
      </c>
      <c r="BJ224" s="80">
        <v>281.209225</v>
      </c>
      <c r="BK224" s="80"/>
      <c r="BL224" s="80"/>
      <c r="BM224" s="80"/>
      <c r="BN224" s="80"/>
      <c r="BO224" s="80"/>
      <c r="BP224" s="80"/>
      <c r="BQ224" s="80"/>
      <c r="BR224" s="80"/>
      <c r="BS224" s="80"/>
      <c r="BT224" s="80"/>
    </row>
    <row r="225" spans="1:72" x14ac:dyDescent="0.25">
      <c r="A225" s="140" t="s">
        <v>919</v>
      </c>
      <c r="B225" s="15" t="s">
        <v>920</v>
      </c>
      <c r="C225" s="126"/>
      <c r="D225" s="127"/>
      <c r="E225" s="104"/>
      <c r="F225" s="128"/>
      <c r="G225" s="126"/>
      <c r="H225" s="104"/>
      <c r="I225" s="104"/>
      <c r="J225" s="104"/>
      <c r="K225" s="127"/>
      <c r="L225" s="104"/>
      <c r="M225" s="128"/>
      <c r="N225" s="128"/>
      <c r="O225" s="128"/>
      <c r="P225" s="128"/>
      <c r="Q225" s="128"/>
      <c r="R225" s="128"/>
      <c r="S225" s="131"/>
      <c r="T225" s="128"/>
      <c r="U225" s="61"/>
      <c r="V225" s="132"/>
      <c r="W225" s="139"/>
      <c r="X225" s="133"/>
      <c r="Y225" s="71"/>
      <c r="Z225" s="72"/>
      <c r="AA225" s="73"/>
      <c r="AB225" s="74"/>
      <c r="AC225" s="75" t="s">
        <v>921</v>
      </c>
      <c r="AD225" s="29" t="s">
        <v>463</v>
      </c>
      <c r="AE225" s="60">
        <v>713.69031500000006</v>
      </c>
      <c r="AF225" s="60">
        <v>963.98828200000003</v>
      </c>
      <c r="AG225" s="60">
        <v>1283.7351309999999</v>
      </c>
      <c r="AH225" s="60">
        <v>462.11976499999997</v>
      </c>
      <c r="AI225" s="60">
        <v>577.22268799999995</v>
      </c>
      <c r="AJ225" s="60">
        <v>529.32441700000004</v>
      </c>
      <c r="AK225" s="60">
        <v>712.32315900000003</v>
      </c>
      <c r="AL225" s="60">
        <v>647.20855605419899</v>
      </c>
      <c r="AM225" s="60">
        <v>708.23255641631101</v>
      </c>
      <c r="AN225" s="60">
        <v>736.79721201618497</v>
      </c>
      <c r="AO225" s="60">
        <v>1645.7095650000001</v>
      </c>
      <c r="AP225" s="60">
        <v>2579.413708</v>
      </c>
      <c r="AQ225" s="60">
        <v>1356.047358</v>
      </c>
      <c r="AR225" s="60">
        <v>1153.0621288122099</v>
      </c>
      <c r="AS225" s="60">
        <v>1235.12547</v>
      </c>
      <c r="AT225" s="60">
        <v>1739.2973890000001</v>
      </c>
      <c r="AU225" s="60">
        <v>2000.7246729999999</v>
      </c>
      <c r="AV225" s="60">
        <v>1867.86512554758</v>
      </c>
      <c r="AW225" s="60">
        <v>1989.2861819783</v>
      </c>
      <c r="AX225" s="60">
        <v>1379.7649210997699</v>
      </c>
      <c r="AY225" s="60">
        <v>1265.7759243581099</v>
      </c>
      <c r="AZ225" s="60">
        <v>1537.80256485832</v>
      </c>
      <c r="BA225" s="60">
        <v>1587.8599529754999</v>
      </c>
      <c r="BB225" s="60">
        <v>1611.2489539307201</v>
      </c>
      <c r="BC225" s="60">
        <v>1640.5303237308401</v>
      </c>
      <c r="BD225" s="60">
        <v>1259.42344516054</v>
      </c>
      <c r="BE225" s="60">
        <v>1719.5015533045701</v>
      </c>
      <c r="BF225" s="60">
        <v>1708.6073921357799</v>
      </c>
      <c r="BG225" s="60">
        <v>1407.1388059610599</v>
      </c>
      <c r="BH225" s="60">
        <v>1264.46596831028</v>
      </c>
      <c r="BI225" s="60">
        <v>1503.1814040043801</v>
      </c>
      <c r="BJ225" s="60">
        <v>1423.02376556287</v>
      </c>
      <c r="BK225" s="60"/>
      <c r="BL225" s="60"/>
      <c r="BM225" s="60"/>
      <c r="BN225" s="60"/>
      <c r="BO225" s="60"/>
      <c r="BP225" s="60"/>
      <c r="BQ225" s="60"/>
      <c r="BR225" s="60"/>
      <c r="BS225" s="60"/>
      <c r="BT225" s="60"/>
    </row>
    <row r="226" spans="1:72" x14ac:dyDescent="0.25">
      <c r="A226" s="135" t="s">
        <v>922</v>
      </c>
      <c r="B226" s="135" t="s">
        <v>923</v>
      </c>
      <c r="C226" s="126"/>
      <c r="D226" s="127" t="s">
        <v>482</v>
      </c>
      <c r="E226" s="104" t="s">
        <v>482</v>
      </c>
      <c r="F226" s="128"/>
      <c r="G226" s="126"/>
      <c r="H226" s="104"/>
      <c r="I226" s="104"/>
      <c r="J226" s="104"/>
      <c r="K226" s="127" t="s">
        <v>482</v>
      </c>
      <c r="L226" s="104"/>
      <c r="M226" s="128"/>
      <c r="N226" s="128"/>
      <c r="O226" s="128"/>
      <c r="P226" s="128" t="s">
        <v>482</v>
      </c>
      <c r="Q226" s="128"/>
      <c r="R226" s="128"/>
      <c r="S226" s="131"/>
      <c r="T226" s="128"/>
      <c r="U226" s="61" t="s">
        <v>518</v>
      </c>
      <c r="V226" s="132"/>
      <c r="W226" s="139"/>
      <c r="X226" s="133"/>
      <c r="Y226" s="71" t="s">
        <v>482</v>
      </c>
      <c r="Z226" s="72"/>
      <c r="AA226" s="73"/>
      <c r="AB226" s="74"/>
      <c r="AC226" s="79" t="s">
        <v>530</v>
      </c>
      <c r="AD226" s="10" t="s">
        <v>463</v>
      </c>
      <c r="AE226" s="80">
        <v>0</v>
      </c>
      <c r="AF226" s="80">
        <v>0</v>
      </c>
      <c r="AG226" s="80">
        <v>0</v>
      </c>
      <c r="AH226" s="80">
        <v>0</v>
      </c>
      <c r="AI226" s="80">
        <v>0</v>
      </c>
      <c r="AJ226" s="80">
        <v>0</v>
      </c>
      <c r="AK226" s="80">
        <v>0</v>
      </c>
      <c r="AL226" s="80">
        <v>0</v>
      </c>
      <c r="AM226" s="80">
        <v>0</v>
      </c>
      <c r="AN226" s="80">
        <v>8.6</v>
      </c>
      <c r="AO226" s="80">
        <v>21.5</v>
      </c>
      <c r="AP226" s="80">
        <v>23.5</v>
      </c>
      <c r="AQ226" s="80">
        <v>21.5</v>
      </c>
      <c r="AR226" s="80">
        <v>20.541079812206601</v>
      </c>
      <c r="AS226" s="80">
        <v>7.4770000000000003</v>
      </c>
      <c r="AT226" s="80">
        <v>5.9</v>
      </c>
      <c r="AU226" s="80">
        <v>4.8360000000000003</v>
      </c>
      <c r="AV226" s="80">
        <v>3.9590000000000001</v>
      </c>
      <c r="AW226" s="80">
        <v>4</v>
      </c>
      <c r="AX226" s="80">
        <v>0</v>
      </c>
      <c r="AY226" s="80">
        <v>0</v>
      </c>
      <c r="AZ226" s="80">
        <v>0</v>
      </c>
      <c r="BA226" s="80">
        <v>0</v>
      </c>
      <c r="BB226" s="80">
        <v>0</v>
      </c>
      <c r="BC226" s="80">
        <v>0</v>
      </c>
      <c r="BD226" s="80">
        <v>0</v>
      </c>
      <c r="BE226" s="80">
        <v>0</v>
      </c>
      <c r="BF226" s="80">
        <v>0</v>
      </c>
      <c r="BG226" s="80">
        <v>0</v>
      </c>
      <c r="BH226" s="80">
        <v>0</v>
      </c>
      <c r="BI226" s="80">
        <v>0</v>
      </c>
      <c r="BJ226" s="80">
        <v>0</v>
      </c>
      <c r="BK226" s="80"/>
      <c r="BL226" s="80"/>
      <c r="BM226" s="80"/>
      <c r="BN226" s="80"/>
      <c r="BO226" s="80"/>
      <c r="BP226" s="80"/>
      <c r="BQ226" s="80"/>
      <c r="BR226" s="80"/>
      <c r="BS226" s="80"/>
      <c r="BT226" s="80"/>
    </row>
    <row r="227" spans="1:72" x14ac:dyDescent="0.25">
      <c r="A227" s="135" t="s">
        <v>924</v>
      </c>
      <c r="B227" s="135" t="s">
        <v>925</v>
      </c>
      <c r="C227" s="126"/>
      <c r="D227" s="127" t="s">
        <v>482</v>
      </c>
      <c r="E227" s="104" t="s">
        <v>482</v>
      </c>
      <c r="F227" s="128"/>
      <c r="G227" s="126"/>
      <c r="H227" s="104"/>
      <c r="I227" s="104"/>
      <c r="J227" s="104"/>
      <c r="K227" s="127" t="s">
        <v>482</v>
      </c>
      <c r="L227" s="104"/>
      <c r="M227" s="128"/>
      <c r="N227" s="128"/>
      <c r="O227" s="128"/>
      <c r="P227" s="128"/>
      <c r="Q227" s="128" t="s">
        <v>482</v>
      </c>
      <c r="R227" s="128"/>
      <c r="S227" s="131"/>
      <c r="T227" s="128"/>
      <c r="U227" s="61"/>
      <c r="V227" s="132" t="s">
        <v>767</v>
      </c>
      <c r="W227" s="139" t="s">
        <v>768</v>
      </c>
      <c r="X227" s="133"/>
      <c r="Y227" s="71" t="s">
        <v>482</v>
      </c>
      <c r="Z227" s="72"/>
      <c r="AA227" s="73"/>
      <c r="AB227" s="74"/>
      <c r="AC227" s="79" t="s">
        <v>530</v>
      </c>
      <c r="AD227" s="10" t="s">
        <v>463</v>
      </c>
      <c r="AE227" s="80">
        <v>0</v>
      </c>
      <c r="AF227" s="80">
        <v>0</v>
      </c>
      <c r="AG227" s="80">
        <v>0</v>
      </c>
      <c r="AH227" s="80">
        <v>0</v>
      </c>
      <c r="AI227" s="80">
        <v>41.122999999999998</v>
      </c>
      <c r="AJ227" s="80">
        <v>61.999400000000001</v>
      </c>
      <c r="AK227" s="80">
        <v>70</v>
      </c>
      <c r="AL227" s="80">
        <v>57</v>
      </c>
      <c r="AM227" s="80">
        <v>51.7</v>
      </c>
      <c r="AN227" s="80">
        <v>37.370910000000002</v>
      </c>
      <c r="AO227" s="80">
        <v>41.496524999999998</v>
      </c>
      <c r="AP227" s="80">
        <v>70</v>
      </c>
      <c r="AQ227" s="80">
        <v>48</v>
      </c>
      <c r="AR227" s="80">
        <v>48</v>
      </c>
      <c r="AS227" s="80">
        <v>26.8</v>
      </c>
      <c r="AT227" s="80">
        <v>110.7</v>
      </c>
      <c r="AU227" s="80">
        <v>161.006</v>
      </c>
      <c r="AV227" s="80">
        <v>134.88200000000001</v>
      </c>
      <c r="AW227" s="80">
        <v>147</v>
      </c>
      <c r="AX227" s="80">
        <v>200</v>
      </c>
      <c r="AY227" s="80">
        <v>195</v>
      </c>
      <c r="AZ227" s="80">
        <v>204</v>
      </c>
      <c r="BA227" s="80">
        <v>184</v>
      </c>
      <c r="BB227" s="80">
        <v>265</v>
      </c>
      <c r="BC227" s="80">
        <v>269</v>
      </c>
      <c r="BD227" s="80">
        <v>238</v>
      </c>
      <c r="BE227" s="80">
        <v>201</v>
      </c>
      <c r="BF227" s="80">
        <v>190</v>
      </c>
      <c r="BG227" s="80">
        <v>4</v>
      </c>
      <c r="BH227" s="80">
        <v>165</v>
      </c>
      <c r="BI227" s="80">
        <v>150</v>
      </c>
      <c r="BJ227" s="80">
        <v>151</v>
      </c>
      <c r="BK227" s="80"/>
      <c r="BL227" s="80"/>
      <c r="BM227" s="80"/>
      <c r="BN227" s="80"/>
      <c r="BO227" s="80"/>
      <c r="BP227" s="80"/>
      <c r="BQ227" s="80"/>
      <c r="BR227" s="80"/>
      <c r="BS227" s="80"/>
      <c r="BT227" s="80"/>
    </row>
    <row r="228" spans="1:72" x14ac:dyDescent="0.25">
      <c r="A228" s="135" t="s">
        <v>926</v>
      </c>
      <c r="B228" s="135" t="s">
        <v>927</v>
      </c>
      <c r="C228" s="126"/>
      <c r="D228" s="127" t="s">
        <v>482</v>
      </c>
      <c r="E228" s="104" t="s">
        <v>482</v>
      </c>
      <c r="F228" s="128"/>
      <c r="G228" s="126"/>
      <c r="H228" s="104"/>
      <c r="I228" s="104"/>
      <c r="J228" s="104"/>
      <c r="K228" s="127" t="s">
        <v>482</v>
      </c>
      <c r="L228" s="104"/>
      <c r="M228" s="128"/>
      <c r="N228" s="128"/>
      <c r="O228" s="128"/>
      <c r="P228" s="128"/>
      <c r="Q228" s="128" t="s">
        <v>482</v>
      </c>
      <c r="R228" s="128"/>
      <c r="S228" s="131"/>
      <c r="T228" s="128"/>
      <c r="U228" s="61"/>
      <c r="V228" s="132" t="s">
        <v>767</v>
      </c>
      <c r="W228" s="139" t="s">
        <v>768</v>
      </c>
      <c r="X228" s="133"/>
      <c r="Y228" s="71" t="s">
        <v>482</v>
      </c>
      <c r="Z228" s="72"/>
      <c r="AA228" s="73"/>
      <c r="AB228" s="74"/>
      <c r="AC228" s="79" t="s">
        <v>530</v>
      </c>
      <c r="AD228" s="10" t="s">
        <v>463</v>
      </c>
      <c r="AE228" s="80">
        <v>0</v>
      </c>
      <c r="AF228" s="80">
        <v>0</v>
      </c>
      <c r="AG228" s="80">
        <v>0</v>
      </c>
      <c r="AH228" s="80">
        <v>0</v>
      </c>
      <c r="AI228" s="80">
        <v>4.828341</v>
      </c>
      <c r="AJ228" s="80">
        <v>5.17</v>
      </c>
      <c r="AK228" s="80">
        <v>15</v>
      </c>
      <c r="AL228" s="80">
        <v>11.601000000000001</v>
      </c>
      <c r="AM228" s="80">
        <v>5.5875250000000003</v>
      </c>
      <c r="AN228" s="80">
        <v>5.5510510000000002</v>
      </c>
      <c r="AO228" s="80">
        <v>3.5023810000000002</v>
      </c>
      <c r="AP228" s="80">
        <v>8.1999999999999993</v>
      </c>
      <c r="AQ228" s="80">
        <v>4.5</v>
      </c>
      <c r="AR228" s="80">
        <v>0</v>
      </c>
      <c r="AS228" s="80">
        <v>8.4700000000000006</v>
      </c>
      <c r="AT228" s="80">
        <v>10.5</v>
      </c>
      <c r="AU228" s="80">
        <v>7.9470000000000001</v>
      </c>
      <c r="AV228" s="80">
        <v>7.8789999999999996</v>
      </c>
      <c r="AW228" s="80">
        <v>10</v>
      </c>
      <c r="AX228" s="80">
        <v>14</v>
      </c>
      <c r="AY228" s="80">
        <v>19</v>
      </c>
      <c r="AZ228" s="80">
        <v>14</v>
      </c>
      <c r="BA228" s="80">
        <v>14</v>
      </c>
      <c r="BB228" s="80">
        <v>18</v>
      </c>
      <c r="BC228" s="80">
        <v>13</v>
      </c>
      <c r="BD228" s="80">
        <v>18</v>
      </c>
      <c r="BE228" s="80">
        <v>19</v>
      </c>
      <c r="BF228" s="80">
        <v>13</v>
      </c>
      <c r="BG228" s="80">
        <v>4</v>
      </c>
      <c r="BH228" s="80">
        <v>165</v>
      </c>
      <c r="BI228" s="80">
        <v>150</v>
      </c>
      <c r="BJ228" s="80">
        <v>151</v>
      </c>
      <c r="BK228" s="80"/>
      <c r="BL228" s="80"/>
      <c r="BM228" s="80"/>
      <c r="BN228" s="80"/>
      <c r="BO228" s="80"/>
      <c r="BP228" s="80"/>
      <c r="BQ228" s="80"/>
      <c r="BR228" s="80"/>
      <c r="BS228" s="80"/>
      <c r="BT228" s="80"/>
    </row>
    <row r="229" spans="1:72" x14ac:dyDescent="0.25">
      <c r="A229" s="135" t="s">
        <v>928</v>
      </c>
      <c r="B229" s="135" t="s">
        <v>929</v>
      </c>
      <c r="C229" s="126"/>
      <c r="D229" s="127" t="s">
        <v>482</v>
      </c>
      <c r="E229" s="104" t="s">
        <v>482</v>
      </c>
      <c r="F229" s="128"/>
      <c r="G229" s="126"/>
      <c r="H229" s="104"/>
      <c r="I229" s="104"/>
      <c r="J229" s="104"/>
      <c r="K229" s="127" t="s">
        <v>482</v>
      </c>
      <c r="L229" s="104"/>
      <c r="M229" s="128"/>
      <c r="N229" s="128"/>
      <c r="O229" s="128"/>
      <c r="P229" s="128"/>
      <c r="Q229" s="128" t="s">
        <v>482</v>
      </c>
      <c r="R229" s="128"/>
      <c r="S229" s="131"/>
      <c r="T229" s="128"/>
      <c r="U229" s="61"/>
      <c r="V229" s="132" t="s">
        <v>771</v>
      </c>
      <c r="W229" s="139" t="s">
        <v>772</v>
      </c>
      <c r="X229" s="133"/>
      <c r="Y229" s="71" t="s">
        <v>482</v>
      </c>
      <c r="Z229" s="72"/>
      <c r="AA229" s="73"/>
      <c r="AB229" s="74"/>
      <c r="AC229" s="79" t="s">
        <v>530</v>
      </c>
      <c r="AD229" s="10" t="s">
        <v>463</v>
      </c>
      <c r="AE229" s="80">
        <v>0</v>
      </c>
      <c r="AF229" s="80">
        <v>0</v>
      </c>
      <c r="AG229" s="80">
        <v>0</v>
      </c>
      <c r="AH229" s="80">
        <v>0</v>
      </c>
      <c r="AI229" s="80">
        <v>0</v>
      </c>
      <c r="AJ229" s="80">
        <v>0</v>
      </c>
      <c r="AK229" s="80">
        <v>1</v>
      </c>
      <c r="AL229" s="80">
        <v>3</v>
      </c>
      <c r="AM229" s="80">
        <v>0.91500000000000004</v>
      </c>
      <c r="AN229" s="80">
        <v>1.2241489999999999</v>
      </c>
      <c r="AO229" s="80">
        <v>0.65600000000000003</v>
      </c>
      <c r="AP229" s="80">
        <v>0.93500000000000005</v>
      </c>
      <c r="AQ229" s="80">
        <v>1</v>
      </c>
      <c r="AR229" s="80">
        <v>0</v>
      </c>
      <c r="AS229" s="80">
        <v>0</v>
      </c>
      <c r="AT229" s="80">
        <v>0</v>
      </c>
      <c r="AU229" s="80">
        <v>0</v>
      </c>
      <c r="AV229" s="80">
        <v>0</v>
      </c>
      <c r="AW229" s="80">
        <v>0</v>
      </c>
      <c r="AX229" s="80">
        <v>0</v>
      </c>
      <c r="AY229" s="80">
        <v>0</v>
      </c>
      <c r="AZ229" s="80">
        <v>0</v>
      </c>
      <c r="BA229" s="80">
        <v>0</v>
      </c>
      <c r="BB229" s="80">
        <v>0</v>
      </c>
      <c r="BC229" s="80">
        <v>0</v>
      </c>
      <c r="BD229" s="80">
        <v>0</v>
      </c>
      <c r="BE229" s="80">
        <v>0</v>
      </c>
      <c r="BF229" s="80">
        <v>1</v>
      </c>
      <c r="BG229" s="80">
        <v>0</v>
      </c>
      <c r="BH229" s="80">
        <v>8</v>
      </c>
      <c r="BI229" s="80">
        <v>4</v>
      </c>
      <c r="BJ229" s="80">
        <v>10</v>
      </c>
      <c r="BK229" s="80"/>
      <c r="BL229" s="80"/>
      <c r="BM229" s="80"/>
      <c r="BN229" s="80"/>
      <c r="BO229" s="80"/>
      <c r="BP229" s="80"/>
      <c r="BQ229" s="80"/>
      <c r="BR229" s="80"/>
      <c r="BS229" s="80"/>
      <c r="BT229" s="80"/>
    </row>
    <row r="230" spans="1:72" x14ac:dyDescent="0.25">
      <c r="A230" s="135" t="s">
        <v>930</v>
      </c>
      <c r="B230" s="135" t="s">
        <v>931</v>
      </c>
      <c r="C230" s="126"/>
      <c r="D230" s="127" t="s">
        <v>482</v>
      </c>
      <c r="E230" s="104" t="s">
        <v>482</v>
      </c>
      <c r="F230" s="128"/>
      <c r="G230" s="126"/>
      <c r="H230" s="104"/>
      <c r="I230" s="104"/>
      <c r="J230" s="104"/>
      <c r="K230" s="127" t="s">
        <v>482</v>
      </c>
      <c r="L230" s="104"/>
      <c r="M230" s="128"/>
      <c r="N230" s="128"/>
      <c r="O230" s="128"/>
      <c r="P230" s="128"/>
      <c r="Q230" s="128"/>
      <c r="R230" s="128" t="s">
        <v>482</v>
      </c>
      <c r="S230" s="131"/>
      <c r="T230" s="128"/>
      <c r="U230" s="61"/>
      <c r="V230" s="132"/>
      <c r="W230" s="139"/>
      <c r="X230" s="133" t="s">
        <v>775</v>
      </c>
      <c r="Y230" s="71" t="s">
        <v>482</v>
      </c>
      <c r="Z230" s="72"/>
      <c r="AA230" s="73"/>
      <c r="AB230" s="74"/>
      <c r="AC230" s="79" t="s">
        <v>530</v>
      </c>
      <c r="AD230" s="10" t="s">
        <v>463</v>
      </c>
      <c r="AE230" s="80">
        <v>0</v>
      </c>
      <c r="AF230" s="80">
        <v>0</v>
      </c>
      <c r="AG230" s="80">
        <v>0</v>
      </c>
      <c r="AH230" s="80">
        <v>0</v>
      </c>
      <c r="AI230" s="80">
        <v>0</v>
      </c>
      <c r="AJ230" s="80">
        <v>0</v>
      </c>
      <c r="AK230" s="80">
        <v>0</v>
      </c>
      <c r="AL230" s="80">
        <v>0</v>
      </c>
      <c r="AM230" s="80">
        <v>0.90298</v>
      </c>
      <c r="AN230" s="80">
        <v>1.8282039999999999</v>
      </c>
      <c r="AO230" s="80">
        <v>1.954726</v>
      </c>
      <c r="AP230" s="80">
        <v>2.4</v>
      </c>
      <c r="AQ230" s="80">
        <v>2.2999999999999998</v>
      </c>
      <c r="AR230" s="80">
        <v>0</v>
      </c>
      <c r="AS230" s="80">
        <v>0</v>
      </c>
      <c r="AT230" s="80">
        <v>0</v>
      </c>
      <c r="AU230" s="80">
        <v>0</v>
      </c>
      <c r="AV230" s="80">
        <v>0</v>
      </c>
      <c r="AW230" s="80">
        <v>0</v>
      </c>
      <c r="AX230" s="80">
        <v>0</v>
      </c>
      <c r="AY230" s="80">
        <v>0</v>
      </c>
      <c r="AZ230" s="80">
        <v>0</v>
      </c>
      <c r="BA230" s="80">
        <v>0</v>
      </c>
      <c r="BB230" s="80">
        <v>0</v>
      </c>
      <c r="BC230" s="80">
        <v>0</v>
      </c>
      <c r="BD230" s="80">
        <v>0</v>
      </c>
      <c r="BE230" s="80">
        <v>0</v>
      </c>
      <c r="BF230" s="80">
        <v>0</v>
      </c>
      <c r="BG230" s="80">
        <v>0</v>
      </c>
      <c r="BH230" s="80">
        <v>0</v>
      </c>
      <c r="BI230" s="80">
        <v>0</v>
      </c>
      <c r="BJ230" s="80">
        <v>0</v>
      </c>
      <c r="BK230" s="80"/>
      <c r="BL230" s="80"/>
      <c r="BM230" s="80"/>
      <c r="BN230" s="80"/>
      <c r="BO230" s="80"/>
      <c r="BP230" s="80"/>
      <c r="BQ230" s="80"/>
      <c r="BR230" s="80"/>
      <c r="BS230" s="80"/>
      <c r="BT230" s="80"/>
    </row>
    <row r="231" spans="1:72" x14ac:dyDescent="0.25">
      <c r="A231" s="135" t="s">
        <v>932</v>
      </c>
      <c r="B231" s="135" t="s">
        <v>933</v>
      </c>
      <c r="C231" s="126"/>
      <c r="D231" s="127" t="s">
        <v>482</v>
      </c>
      <c r="E231" s="104" t="s">
        <v>482</v>
      </c>
      <c r="F231" s="128"/>
      <c r="G231" s="126"/>
      <c r="H231" s="104"/>
      <c r="I231" s="104"/>
      <c r="J231" s="104"/>
      <c r="K231" s="127" t="s">
        <v>482</v>
      </c>
      <c r="L231" s="104"/>
      <c r="M231" s="128"/>
      <c r="N231" s="128"/>
      <c r="O231" s="128"/>
      <c r="P231" s="128"/>
      <c r="Q231" s="128" t="s">
        <v>482</v>
      </c>
      <c r="R231" s="128"/>
      <c r="S231" s="131"/>
      <c r="T231" s="128"/>
      <c r="U231" s="61"/>
      <c r="V231" s="132" t="s">
        <v>767</v>
      </c>
      <c r="W231" s="139" t="s">
        <v>768</v>
      </c>
      <c r="X231" s="133"/>
      <c r="Y231" s="71" t="s">
        <v>482</v>
      </c>
      <c r="Z231" s="72"/>
      <c r="AA231" s="73"/>
      <c r="AB231" s="74"/>
      <c r="AC231" s="79" t="s">
        <v>530</v>
      </c>
      <c r="AD231" s="10" t="s">
        <v>463</v>
      </c>
      <c r="AE231" s="80">
        <v>0</v>
      </c>
      <c r="AF231" s="80">
        <v>0</v>
      </c>
      <c r="AG231" s="80">
        <v>0</v>
      </c>
      <c r="AH231" s="80">
        <v>0</v>
      </c>
      <c r="AI231" s="80">
        <v>0</v>
      </c>
      <c r="AJ231" s="80">
        <v>0</v>
      </c>
      <c r="AK231" s="80">
        <v>0</v>
      </c>
      <c r="AL231" s="80">
        <v>0</v>
      </c>
      <c r="AM231" s="80">
        <v>26.265999999999998</v>
      </c>
      <c r="AN231" s="80">
        <v>22.882332999999999</v>
      </c>
      <c r="AO231" s="80">
        <v>3.648517</v>
      </c>
      <c r="AP231" s="80">
        <v>5</v>
      </c>
      <c r="AQ231" s="80">
        <v>5.1100000000000003</v>
      </c>
      <c r="AR231" s="80">
        <v>3.2000000000000001E-2</v>
      </c>
      <c r="AS231" s="80">
        <v>64.7</v>
      </c>
      <c r="AT231" s="80">
        <v>41</v>
      </c>
      <c r="AU231" s="80">
        <v>50.854999999999997</v>
      </c>
      <c r="AV231" s="80">
        <v>172.13200000000001</v>
      </c>
      <c r="AW231" s="80">
        <v>188</v>
      </c>
      <c r="AX231" s="80">
        <v>5</v>
      </c>
      <c r="AY231" s="80">
        <v>17</v>
      </c>
      <c r="AZ231" s="80">
        <v>9</v>
      </c>
      <c r="BA231" s="80">
        <v>160</v>
      </c>
      <c r="BB231" s="80">
        <v>14</v>
      </c>
      <c r="BC231" s="80">
        <v>15</v>
      </c>
      <c r="BD231" s="80">
        <v>14</v>
      </c>
      <c r="BE231" s="80">
        <v>3</v>
      </c>
      <c r="BF231" s="80">
        <v>8</v>
      </c>
      <c r="BG231" s="80">
        <v>17</v>
      </c>
      <c r="BH231" s="80">
        <v>78</v>
      </c>
      <c r="BI231" s="80">
        <v>73</v>
      </c>
      <c r="BJ231" s="80">
        <v>66</v>
      </c>
      <c r="BK231" s="80"/>
      <c r="BL231" s="80"/>
      <c r="BM231" s="80"/>
      <c r="BN231" s="80"/>
      <c r="BO231" s="80"/>
      <c r="BP231" s="80"/>
      <c r="BQ231" s="80"/>
      <c r="BR231" s="80"/>
      <c r="BS231" s="80"/>
      <c r="BT231" s="80"/>
    </row>
    <row r="232" spans="1:72" x14ac:dyDescent="0.25">
      <c r="A232" s="135" t="s">
        <v>934</v>
      </c>
      <c r="B232" s="135" t="s">
        <v>935</v>
      </c>
      <c r="C232" s="126"/>
      <c r="D232" s="127" t="s">
        <v>482</v>
      </c>
      <c r="E232" s="104" t="s">
        <v>482</v>
      </c>
      <c r="F232" s="128"/>
      <c r="G232" s="126"/>
      <c r="H232" s="104"/>
      <c r="I232" s="104"/>
      <c r="J232" s="104"/>
      <c r="K232" s="127" t="s">
        <v>482</v>
      </c>
      <c r="L232" s="104"/>
      <c r="M232" s="128"/>
      <c r="N232" s="128"/>
      <c r="O232" s="128"/>
      <c r="P232" s="128"/>
      <c r="Q232" s="128" t="s">
        <v>482</v>
      </c>
      <c r="R232" s="128"/>
      <c r="S232" s="131"/>
      <c r="T232" s="128"/>
      <c r="U232" s="61"/>
      <c r="V232" s="132" t="s">
        <v>771</v>
      </c>
      <c r="W232" s="139" t="s">
        <v>772</v>
      </c>
      <c r="X232" s="133"/>
      <c r="Y232" s="71" t="s">
        <v>482</v>
      </c>
      <c r="Z232" s="72"/>
      <c r="AA232" s="73"/>
      <c r="AB232" s="74"/>
      <c r="AC232" s="79" t="s">
        <v>530</v>
      </c>
      <c r="AD232" s="10" t="s">
        <v>463</v>
      </c>
      <c r="AE232" s="80">
        <v>0</v>
      </c>
      <c r="AF232" s="80">
        <v>0</v>
      </c>
      <c r="AG232" s="80">
        <v>0</v>
      </c>
      <c r="AH232" s="80">
        <v>0</v>
      </c>
      <c r="AI232" s="80">
        <v>0</v>
      </c>
      <c r="AJ232" s="80">
        <v>0</v>
      </c>
      <c r="AK232" s="80">
        <v>0</v>
      </c>
      <c r="AL232" s="80">
        <v>0</v>
      </c>
      <c r="AM232" s="80">
        <v>0</v>
      </c>
      <c r="AN232" s="80">
        <v>0</v>
      </c>
      <c r="AO232" s="80">
        <v>0</v>
      </c>
      <c r="AP232" s="80">
        <v>0</v>
      </c>
      <c r="AQ232" s="80">
        <v>0</v>
      </c>
      <c r="AR232" s="80">
        <v>1.1000000000000001</v>
      </c>
      <c r="AS232" s="80">
        <v>2.4</v>
      </c>
      <c r="AT232" s="80">
        <v>3.3</v>
      </c>
      <c r="AU232" s="80">
        <v>2.7290000000000001</v>
      </c>
      <c r="AV232" s="80">
        <v>2.0019999999999998</v>
      </c>
      <c r="AW232" s="80">
        <v>2</v>
      </c>
      <c r="AX232" s="80">
        <v>2</v>
      </c>
      <c r="AY232" s="80">
        <v>9</v>
      </c>
      <c r="AZ232" s="80">
        <v>1</v>
      </c>
      <c r="BA232" s="80">
        <v>6</v>
      </c>
      <c r="BB232" s="80">
        <v>17</v>
      </c>
      <c r="BC232" s="80">
        <v>8</v>
      </c>
      <c r="BD232" s="80">
        <v>11</v>
      </c>
      <c r="BE232" s="80">
        <v>13</v>
      </c>
      <c r="BF232" s="80">
        <v>10</v>
      </c>
      <c r="BG232" s="80">
        <v>0</v>
      </c>
      <c r="BH232" s="80">
        <v>8</v>
      </c>
      <c r="BI232" s="80">
        <v>4</v>
      </c>
      <c r="BJ232" s="80">
        <v>10</v>
      </c>
      <c r="BK232" s="80"/>
      <c r="BL232" s="80"/>
      <c r="BM232" s="80"/>
      <c r="BN232" s="80"/>
      <c r="BO232" s="80"/>
      <c r="BP232" s="80"/>
      <c r="BQ232" s="80"/>
      <c r="BR232" s="80"/>
      <c r="BS232" s="80"/>
      <c r="BT232" s="80"/>
    </row>
    <row r="233" spans="1:72" x14ac:dyDescent="0.25">
      <c r="A233" s="135" t="s">
        <v>936</v>
      </c>
      <c r="B233" s="135" t="s">
        <v>937</v>
      </c>
      <c r="C233" s="126"/>
      <c r="D233" s="127" t="s">
        <v>482</v>
      </c>
      <c r="E233" s="104" t="s">
        <v>482</v>
      </c>
      <c r="F233" s="128"/>
      <c r="G233" s="126"/>
      <c r="H233" s="104"/>
      <c r="I233" s="104"/>
      <c r="J233" s="104"/>
      <c r="K233" s="127" t="s">
        <v>482</v>
      </c>
      <c r="L233" s="104"/>
      <c r="M233" s="128"/>
      <c r="N233" s="128"/>
      <c r="O233" s="128"/>
      <c r="P233" s="128"/>
      <c r="Q233" s="128"/>
      <c r="R233" s="128" t="s">
        <v>482</v>
      </c>
      <c r="S233" s="131"/>
      <c r="T233" s="128"/>
      <c r="U233" s="61"/>
      <c r="V233" s="132"/>
      <c r="W233" s="139"/>
      <c r="X233" s="133" t="s">
        <v>775</v>
      </c>
      <c r="Y233" s="71" t="s">
        <v>482</v>
      </c>
      <c r="Z233" s="72"/>
      <c r="AA233" s="73"/>
      <c r="AB233" s="74"/>
      <c r="AC233" s="79" t="s">
        <v>530</v>
      </c>
      <c r="AD233" s="10" t="s">
        <v>463</v>
      </c>
      <c r="AE233" s="80">
        <v>0</v>
      </c>
      <c r="AF233" s="80">
        <v>0</v>
      </c>
      <c r="AG233" s="80">
        <v>0</v>
      </c>
      <c r="AH233" s="80">
        <v>0</v>
      </c>
      <c r="AI233" s="80">
        <v>0</v>
      </c>
      <c r="AJ233" s="80">
        <v>0</v>
      </c>
      <c r="AK233" s="80">
        <v>0</v>
      </c>
      <c r="AL233" s="80">
        <v>0</v>
      </c>
      <c r="AM233" s="80">
        <v>0</v>
      </c>
      <c r="AN233" s="80">
        <v>0</v>
      </c>
      <c r="AO233" s="80">
        <v>0</v>
      </c>
      <c r="AP233" s="80">
        <v>0</v>
      </c>
      <c r="AQ233" s="80">
        <v>0</v>
      </c>
      <c r="AR233" s="80">
        <v>0</v>
      </c>
      <c r="AS233" s="80">
        <v>0</v>
      </c>
      <c r="AT233" s="80">
        <v>0</v>
      </c>
      <c r="AU233" s="80">
        <v>0</v>
      </c>
      <c r="AV233" s="80">
        <v>0</v>
      </c>
      <c r="AW233" s="80">
        <v>0</v>
      </c>
      <c r="AX233" s="80">
        <v>0</v>
      </c>
      <c r="AY233" s="80">
        <v>7</v>
      </c>
      <c r="AZ233" s="80">
        <v>17</v>
      </c>
      <c r="BA233" s="80">
        <v>22</v>
      </c>
      <c r="BB233" s="80">
        <v>27</v>
      </c>
      <c r="BC233" s="80">
        <v>32</v>
      </c>
      <c r="BD233" s="80">
        <v>26</v>
      </c>
      <c r="BE233" s="80">
        <v>294</v>
      </c>
      <c r="BF233" s="80">
        <v>350</v>
      </c>
      <c r="BG233" s="80">
        <v>272</v>
      </c>
      <c r="BH233" s="80">
        <v>86</v>
      </c>
      <c r="BI233" s="80">
        <v>82</v>
      </c>
      <c r="BJ233" s="80">
        <v>79</v>
      </c>
      <c r="BK233" s="80"/>
      <c r="BL233" s="80"/>
      <c r="BM233" s="80"/>
      <c r="BN233" s="80"/>
      <c r="BO233" s="80"/>
      <c r="BP233" s="80"/>
      <c r="BQ233" s="80"/>
      <c r="BR233" s="80"/>
      <c r="BS233" s="80"/>
      <c r="BT233" s="80"/>
    </row>
    <row r="234" spans="1:72" x14ac:dyDescent="0.25">
      <c r="A234" s="135" t="s">
        <v>938</v>
      </c>
      <c r="B234" s="135" t="s">
        <v>939</v>
      </c>
      <c r="C234" s="126"/>
      <c r="D234" s="127" t="s">
        <v>482</v>
      </c>
      <c r="E234" s="104" t="s">
        <v>482</v>
      </c>
      <c r="F234" s="128"/>
      <c r="G234" s="126"/>
      <c r="H234" s="104"/>
      <c r="I234" s="104"/>
      <c r="J234" s="104"/>
      <c r="K234" s="127" t="s">
        <v>482</v>
      </c>
      <c r="L234" s="104"/>
      <c r="M234" s="128"/>
      <c r="N234" s="128"/>
      <c r="O234" s="128"/>
      <c r="P234" s="128"/>
      <c r="Q234" s="128"/>
      <c r="R234" s="128" t="s">
        <v>482</v>
      </c>
      <c r="S234" s="131"/>
      <c r="T234" s="128"/>
      <c r="U234" s="61"/>
      <c r="V234" s="132"/>
      <c r="W234" s="139"/>
      <c r="X234" s="133" t="s">
        <v>775</v>
      </c>
      <c r="Y234" s="71" t="s">
        <v>482</v>
      </c>
      <c r="Z234" s="72"/>
      <c r="AA234" s="73"/>
      <c r="AB234" s="74"/>
      <c r="AC234" s="79" t="s">
        <v>530</v>
      </c>
      <c r="AD234" s="10" t="s">
        <v>463</v>
      </c>
      <c r="AE234" s="80">
        <v>0</v>
      </c>
      <c r="AF234" s="80">
        <v>0</v>
      </c>
      <c r="AG234" s="80">
        <v>0</v>
      </c>
      <c r="AH234" s="80">
        <v>0</v>
      </c>
      <c r="AI234" s="80">
        <v>0</v>
      </c>
      <c r="AJ234" s="80">
        <v>0</v>
      </c>
      <c r="AK234" s="80">
        <v>0</v>
      </c>
      <c r="AL234" s="80">
        <v>0</v>
      </c>
      <c r="AM234" s="80">
        <v>0</v>
      </c>
      <c r="AN234" s="80">
        <v>0</v>
      </c>
      <c r="AO234" s="80">
        <v>0</v>
      </c>
      <c r="AP234" s="80">
        <v>0</v>
      </c>
      <c r="AQ234" s="80">
        <v>0</v>
      </c>
      <c r="AR234" s="80">
        <v>0</v>
      </c>
      <c r="AS234" s="80">
        <v>0</v>
      </c>
      <c r="AT234" s="80">
        <v>0</v>
      </c>
      <c r="AU234" s="80">
        <v>0</v>
      </c>
      <c r="AV234" s="80">
        <v>0</v>
      </c>
      <c r="AW234" s="80">
        <v>0</v>
      </c>
      <c r="AX234" s="80">
        <v>0</v>
      </c>
      <c r="AY234" s="80">
        <v>0</v>
      </c>
      <c r="AZ234" s="80">
        <v>0</v>
      </c>
      <c r="BA234" s="80">
        <v>0</v>
      </c>
      <c r="BB234" s="80">
        <v>0</v>
      </c>
      <c r="BC234" s="80">
        <v>0</v>
      </c>
      <c r="BD234" s="80">
        <v>0</v>
      </c>
      <c r="BE234" s="80">
        <v>0</v>
      </c>
      <c r="BF234" s="80">
        <v>0</v>
      </c>
      <c r="BG234" s="80">
        <v>15</v>
      </c>
      <c r="BH234" s="80">
        <v>62</v>
      </c>
      <c r="BI234" s="80">
        <v>43</v>
      </c>
      <c r="BJ234" s="80">
        <v>50</v>
      </c>
      <c r="BK234" s="80"/>
      <c r="BL234" s="80"/>
      <c r="BM234" s="80"/>
      <c r="BN234" s="80"/>
      <c r="BO234" s="80"/>
      <c r="BP234" s="80"/>
      <c r="BQ234" s="80"/>
      <c r="BR234" s="80"/>
      <c r="BS234" s="80"/>
      <c r="BT234" s="80"/>
    </row>
    <row r="235" spans="1:72" x14ac:dyDescent="0.25">
      <c r="A235" s="135" t="s">
        <v>940</v>
      </c>
      <c r="B235" s="135" t="s">
        <v>941</v>
      </c>
      <c r="C235" s="126"/>
      <c r="D235" s="127" t="s">
        <v>482</v>
      </c>
      <c r="E235" s="104" t="s">
        <v>482</v>
      </c>
      <c r="F235" s="128"/>
      <c r="G235" s="126"/>
      <c r="H235" s="104"/>
      <c r="I235" s="104"/>
      <c r="J235" s="104"/>
      <c r="K235" s="127" t="s">
        <v>482</v>
      </c>
      <c r="L235" s="104"/>
      <c r="M235" s="128"/>
      <c r="N235" s="128"/>
      <c r="O235" s="128"/>
      <c r="P235" s="128"/>
      <c r="Q235" s="128"/>
      <c r="R235" s="128" t="s">
        <v>482</v>
      </c>
      <c r="S235" s="131"/>
      <c r="T235" s="128"/>
      <c r="U235" s="61"/>
      <c r="V235" s="132"/>
      <c r="W235" s="139"/>
      <c r="X235" s="133" t="s">
        <v>775</v>
      </c>
      <c r="Y235" s="71" t="s">
        <v>482</v>
      </c>
      <c r="Z235" s="72"/>
      <c r="AA235" s="73"/>
      <c r="AB235" s="74"/>
      <c r="AC235" s="79" t="s">
        <v>530</v>
      </c>
      <c r="AD235" s="10" t="s">
        <v>463</v>
      </c>
      <c r="AE235" s="80">
        <v>0</v>
      </c>
      <c r="AF235" s="80">
        <v>0</v>
      </c>
      <c r="AG235" s="80">
        <v>0</v>
      </c>
      <c r="AH235" s="80">
        <v>0</v>
      </c>
      <c r="AI235" s="80">
        <v>0</v>
      </c>
      <c r="AJ235" s="80">
        <v>0</v>
      </c>
      <c r="AK235" s="80">
        <v>0</v>
      </c>
      <c r="AL235" s="80">
        <v>0</v>
      </c>
      <c r="AM235" s="80">
        <v>0</v>
      </c>
      <c r="AN235" s="80">
        <v>0</v>
      </c>
      <c r="AO235" s="80">
        <v>0</v>
      </c>
      <c r="AP235" s="80">
        <v>0</v>
      </c>
      <c r="AQ235" s="80">
        <v>92.873999999999995</v>
      </c>
      <c r="AR235" s="80">
        <v>78.546999999999997</v>
      </c>
      <c r="AS235" s="80">
        <v>29.5</v>
      </c>
      <c r="AT235" s="80">
        <v>0</v>
      </c>
      <c r="AU235" s="80">
        <v>0</v>
      </c>
      <c r="AV235" s="80">
        <v>0</v>
      </c>
      <c r="AW235" s="80">
        <v>0</v>
      </c>
      <c r="AX235" s="80">
        <v>0</v>
      </c>
      <c r="AY235" s="80">
        <v>0</v>
      </c>
      <c r="AZ235" s="80">
        <v>0</v>
      </c>
      <c r="BA235" s="80">
        <v>0</v>
      </c>
      <c r="BB235" s="80">
        <v>0</v>
      </c>
      <c r="BC235" s="80">
        <v>0</v>
      </c>
      <c r="BD235" s="80">
        <v>0</v>
      </c>
      <c r="BE235" s="80">
        <v>265</v>
      </c>
      <c r="BF235" s="80">
        <v>240</v>
      </c>
      <c r="BG235" s="80">
        <v>196</v>
      </c>
      <c r="BH235" s="80">
        <v>0</v>
      </c>
      <c r="BI235" s="80">
        <v>9</v>
      </c>
      <c r="BJ235" s="80">
        <v>5</v>
      </c>
      <c r="BK235" s="80"/>
      <c r="BL235" s="80"/>
      <c r="BM235" s="80"/>
      <c r="BN235" s="80"/>
      <c r="BO235" s="80"/>
      <c r="BP235" s="80"/>
      <c r="BQ235" s="80"/>
      <c r="BR235" s="80"/>
      <c r="BS235" s="80"/>
      <c r="BT235" s="80"/>
    </row>
    <row r="236" spans="1:72" x14ac:dyDescent="0.25">
      <c r="A236" s="135" t="s">
        <v>942</v>
      </c>
      <c r="B236" s="135" t="s">
        <v>943</v>
      </c>
      <c r="C236" s="126"/>
      <c r="D236" s="127" t="s">
        <v>482</v>
      </c>
      <c r="E236" s="104" t="s">
        <v>482</v>
      </c>
      <c r="F236" s="128"/>
      <c r="G236" s="126"/>
      <c r="H236" s="104"/>
      <c r="I236" s="104"/>
      <c r="J236" s="104"/>
      <c r="K236" s="127" t="s">
        <v>482</v>
      </c>
      <c r="L236" s="104"/>
      <c r="M236" s="128"/>
      <c r="N236" s="128"/>
      <c r="O236" s="128"/>
      <c r="P236" s="128"/>
      <c r="Q236" s="128" t="s">
        <v>482</v>
      </c>
      <c r="R236" s="128"/>
      <c r="S236" s="131"/>
      <c r="T236" s="128"/>
      <c r="U236" s="61"/>
      <c r="V236" s="132" t="s">
        <v>767</v>
      </c>
      <c r="W236" s="139" t="s">
        <v>768</v>
      </c>
      <c r="X236" s="133"/>
      <c r="Y236" s="71" t="s">
        <v>482</v>
      </c>
      <c r="Z236" s="72"/>
      <c r="AA236" s="73"/>
      <c r="AB236" s="74"/>
      <c r="AC236" s="79" t="s">
        <v>530</v>
      </c>
      <c r="AD236" s="10" t="s">
        <v>463</v>
      </c>
      <c r="AE236" s="80">
        <v>0</v>
      </c>
      <c r="AF236" s="80">
        <v>0</v>
      </c>
      <c r="AG236" s="80">
        <v>0</v>
      </c>
      <c r="AH236" s="80">
        <v>0</v>
      </c>
      <c r="AI236" s="80">
        <v>0</v>
      </c>
      <c r="AJ236" s="80">
        <v>0</v>
      </c>
      <c r="AK236" s="80">
        <v>0</v>
      </c>
      <c r="AL236" s="80">
        <v>0</v>
      </c>
      <c r="AM236" s="80">
        <v>0</v>
      </c>
      <c r="AN236" s="80">
        <v>0.850464</v>
      </c>
      <c r="AO236" s="80">
        <v>0.87489399999999995</v>
      </c>
      <c r="AP236" s="80">
        <v>5.6</v>
      </c>
      <c r="AQ236" s="80">
        <v>0</v>
      </c>
      <c r="AR236" s="80">
        <v>0</v>
      </c>
      <c r="AS236" s="80">
        <v>0</v>
      </c>
      <c r="AT236" s="80">
        <v>0</v>
      </c>
      <c r="AU236" s="80">
        <v>0</v>
      </c>
      <c r="AV236" s="80">
        <v>0</v>
      </c>
      <c r="AW236" s="80">
        <v>0</v>
      </c>
      <c r="AX236" s="80">
        <v>0</v>
      </c>
      <c r="AY236" s="80">
        <v>0</v>
      </c>
      <c r="AZ236" s="80">
        <v>0</v>
      </c>
      <c r="BA236" s="80">
        <v>0</v>
      </c>
      <c r="BB236" s="80">
        <v>0</v>
      </c>
      <c r="BC236" s="80">
        <v>0</v>
      </c>
      <c r="BD236" s="80">
        <v>0</v>
      </c>
      <c r="BE236" s="80">
        <v>0</v>
      </c>
      <c r="BF236" s="80">
        <v>0</v>
      </c>
      <c r="BG236" s="80">
        <v>0</v>
      </c>
      <c r="BH236" s="80">
        <v>0</v>
      </c>
      <c r="BI236" s="80">
        <v>0</v>
      </c>
      <c r="BJ236" s="80">
        <v>0</v>
      </c>
      <c r="BK236" s="80"/>
      <c r="BL236" s="80"/>
      <c r="BM236" s="80"/>
      <c r="BN236" s="80"/>
      <c r="BO236" s="80"/>
      <c r="BP236" s="80"/>
      <c r="BQ236" s="80"/>
      <c r="BR236" s="80"/>
      <c r="BS236" s="80"/>
      <c r="BT236" s="80"/>
    </row>
    <row r="237" spans="1:72" x14ac:dyDescent="0.25">
      <c r="A237" s="135" t="s">
        <v>944</v>
      </c>
      <c r="B237" s="135" t="s">
        <v>945</v>
      </c>
      <c r="C237" s="126"/>
      <c r="D237" s="127" t="s">
        <v>482</v>
      </c>
      <c r="E237" s="104" t="s">
        <v>482</v>
      </c>
      <c r="F237" s="128"/>
      <c r="G237" s="126"/>
      <c r="H237" s="104"/>
      <c r="I237" s="104"/>
      <c r="J237" s="104"/>
      <c r="K237" s="127" t="s">
        <v>482</v>
      </c>
      <c r="L237" s="104"/>
      <c r="M237" s="128"/>
      <c r="N237" s="128"/>
      <c r="O237" s="128"/>
      <c r="P237" s="128" t="s">
        <v>482</v>
      </c>
      <c r="Q237" s="128"/>
      <c r="R237" s="128"/>
      <c r="S237" s="131"/>
      <c r="T237" s="128"/>
      <c r="U237" s="61" t="s">
        <v>512</v>
      </c>
      <c r="V237" s="132"/>
      <c r="W237" s="139"/>
      <c r="X237" s="133"/>
      <c r="Y237" s="71" t="s">
        <v>482</v>
      </c>
      <c r="Z237" s="72"/>
      <c r="AA237" s="73"/>
      <c r="AB237" s="74"/>
      <c r="AC237" s="79" t="s">
        <v>530</v>
      </c>
      <c r="AD237" s="10" t="s">
        <v>463</v>
      </c>
      <c r="AE237" s="80">
        <v>1.1950000000000001</v>
      </c>
      <c r="AF237" s="80">
        <v>1.0369999999999999</v>
      </c>
      <c r="AG237" s="80">
        <v>0.84499999999999997</v>
      </c>
      <c r="AH237" s="80">
        <v>0.621</v>
      </c>
      <c r="AI237" s="80">
        <v>0.36499999999999999</v>
      </c>
      <c r="AJ237" s="80">
        <v>0</v>
      </c>
      <c r="AK237" s="80">
        <v>0</v>
      </c>
      <c r="AL237" s="80">
        <v>0</v>
      </c>
      <c r="AM237" s="80">
        <v>0</v>
      </c>
      <c r="AN237" s="80">
        <v>0</v>
      </c>
      <c r="AO237" s="80">
        <v>0</v>
      </c>
      <c r="AP237" s="80">
        <v>0</v>
      </c>
      <c r="AQ237" s="80">
        <v>0</v>
      </c>
      <c r="AR237" s="80">
        <v>0</v>
      </c>
      <c r="AS237" s="80">
        <v>0</v>
      </c>
      <c r="AT237" s="80">
        <v>0</v>
      </c>
      <c r="AU237" s="80">
        <v>0</v>
      </c>
      <c r="AV237" s="80">
        <v>0</v>
      </c>
      <c r="AW237" s="80">
        <v>0</v>
      </c>
      <c r="AX237" s="80">
        <v>0</v>
      </c>
      <c r="AY237" s="80">
        <v>0</v>
      </c>
      <c r="AZ237" s="80">
        <v>0</v>
      </c>
      <c r="BA237" s="80">
        <v>0</v>
      </c>
      <c r="BB237" s="80">
        <v>0</v>
      </c>
      <c r="BC237" s="80">
        <v>0</v>
      </c>
      <c r="BD237" s="80">
        <v>0</v>
      </c>
      <c r="BE237" s="80">
        <v>0</v>
      </c>
      <c r="BF237" s="80">
        <v>0</v>
      </c>
      <c r="BG237" s="80">
        <v>0</v>
      </c>
      <c r="BH237" s="80">
        <v>0</v>
      </c>
      <c r="BI237" s="80">
        <v>0</v>
      </c>
      <c r="BJ237" s="80">
        <v>0</v>
      </c>
      <c r="BK237" s="80"/>
      <c r="BL237" s="80"/>
      <c r="BM237" s="80"/>
      <c r="BN237" s="80"/>
      <c r="BO237" s="80"/>
      <c r="BP237" s="80"/>
      <c r="BQ237" s="80"/>
      <c r="BR237" s="80"/>
      <c r="BS237" s="80"/>
      <c r="BT237" s="80"/>
    </row>
    <row r="238" spans="1:72" x14ac:dyDescent="0.25">
      <c r="A238" s="135" t="s">
        <v>946</v>
      </c>
      <c r="B238" s="135" t="s">
        <v>947</v>
      </c>
      <c r="C238" s="126"/>
      <c r="D238" s="127" t="s">
        <v>482</v>
      </c>
      <c r="E238" s="104" t="s">
        <v>482</v>
      </c>
      <c r="F238" s="128"/>
      <c r="G238" s="126"/>
      <c r="H238" s="104"/>
      <c r="I238" s="104"/>
      <c r="J238" s="104"/>
      <c r="K238" s="127" t="s">
        <v>482</v>
      </c>
      <c r="L238" s="104"/>
      <c r="M238" s="128"/>
      <c r="N238" s="128"/>
      <c r="O238" s="128"/>
      <c r="P238" s="128"/>
      <c r="Q238" s="128" t="s">
        <v>482</v>
      </c>
      <c r="R238" s="128"/>
      <c r="S238" s="131"/>
      <c r="T238" s="128"/>
      <c r="U238" s="61"/>
      <c r="V238" s="132" t="s">
        <v>771</v>
      </c>
      <c r="W238" s="139" t="s">
        <v>772</v>
      </c>
      <c r="X238" s="133"/>
      <c r="Y238" s="71"/>
      <c r="Z238" s="72" t="s">
        <v>482</v>
      </c>
      <c r="AA238" s="73"/>
      <c r="AB238" s="74"/>
      <c r="AC238" s="79" t="s">
        <v>530</v>
      </c>
      <c r="AD238" s="10" t="s">
        <v>463</v>
      </c>
      <c r="AE238" s="80">
        <v>0</v>
      </c>
      <c r="AF238" s="80">
        <v>0</v>
      </c>
      <c r="AG238" s="80">
        <v>0</v>
      </c>
      <c r="AH238" s="80">
        <v>0</v>
      </c>
      <c r="AI238" s="80">
        <v>0</v>
      </c>
      <c r="AJ238" s="80">
        <v>0</v>
      </c>
      <c r="AK238" s="80">
        <v>0</v>
      </c>
      <c r="AL238" s="80">
        <v>0</v>
      </c>
      <c r="AM238" s="80">
        <v>0</v>
      </c>
      <c r="AN238" s="80">
        <v>0.10723199999999999</v>
      </c>
      <c r="AO238" s="80">
        <v>0.46982600000000002</v>
      </c>
      <c r="AP238" s="80">
        <v>0.34672900000000001</v>
      </c>
      <c r="AQ238" s="80">
        <v>1.834835</v>
      </c>
      <c r="AR238" s="80">
        <v>5.8196820000000002</v>
      </c>
      <c r="AS238" s="80">
        <v>18.142282000000002</v>
      </c>
      <c r="AT238" s="80">
        <v>38.631475000000002</v>
      </c>
      <c r="AU238" s="80">
        <v>27.078849000000002</v>
      </c>
      <c r="AV238" s="80">
        <v>49.372348000000002</v>
      </c>
      <c r="AW238" s="80">
        <v>26.613645999999999</v>
      </c>
      <c r="AX238" s="80">
        <v>25.313980999999998</v>
      </c>
      <c r="AY238" s="80">
        <v>7.1630320000000003</v>
      </c>
      <c r="AZ238" s="80">
        <v>25.962059</v>
      </c>
      <c r="BA238" s="80">
        <v>44.974043999999999</v>
      </c>
      <c r="BB238" s="80">
        <v>16.668102999999999</v>
      </c>
      <c r="BC238" s="80">
        <v>10.502746</v>
      </c>
      <c r="BD238" s="80">
        <v>2.6844329999999998</v>
      </c>
      <c r="BE238" s="80">
        <v>3.1955260000000001</v>
      </c>
      <c r="BF238" s="80">
        <v>3.282165</v>
      </c>
      <c r="BG238" s="80">
        <v>2.6030730000000002</v>
      </c>
      <c r="BH238" s="80">
        <v>1.915429</v>
      </c>
      <c r="BI238" s="80">
        <v>1.9947029999999999</v>
      </c>
      <c r="BJ238" s="80">
        <v>6.0070999999999999E-2</v>
      </c>
      <c r="BK238" s="80"/>
      <c r="BL238" s="80"/>
      <c r="BM238" s="80"/>
      <c r="BN238" s="80"/>
      <c r="BO238" s="80"/>
      <c r="BP238" s="80"/>
      <c r="BQ238" s="80"/>
      <c r="BR238" s="80"/>
      <c r="BS238" s="80"/>
      <c r="BT238" s="80"/>
    </row>
    <row r="239" spans="1:72" x14ac:dyDescent="0.25">
      <c r="A239" s="135" t="s">
        <v>948</v>
      </c>
      <c r="B239" s="135" t="s">
        <v>949</v>
      </c>
      <c r="C239" s="126"/>
      <c r="D239" s="127" t="s">
        <v>482</v>
      </c>
      <c r="E239" s="104" t="s">
        <v>482</v>
      </c>
      <c r="F239" s="128"/>
      <c r="G239" s="126"/>
      <c r="H239" s="104"/>
      <c r="I239" s="104"/>
      <c r="J239" s="104"/>
      <c r="K239" s="127" t="s">
        <v>482</v>
      </c>
      <c r="L239" s="104"/>
      <c r="M239" s="128"/>
      <c r="N239" s="128"/>
      <c r="O239" s="128"/>
      <c r="P239" s="128"/>
      <c r="Q239" s="128" t="s">
        <v>482</v>
      </c>
      <c r="R239" s="128"/>
      <c r="S239" s="131"/>
      <c r="T239" s="128"/>
      <c r="U239" s="61"/>
      <c r="V239" s="132" t="s">
        <v>767</v>
      </c>
      <c r="W239" s="139" t="s">
        <v>768</v>
      </c>
      <c r="X239" s="133"/>
      <c r="Y239" s="71"/>
      <c r="Z239" s="72" t="s">
        <v>482</v>
      </c>
      <c r="AA239" s="73"/>
      <c r="AB239" s="74"/>
      <c r="AC239" s="79" t="s">
        <v>530</v>
      </c>
      <c r="AD239" s="10" t="s">
        <v>463</v>
      </c>
      <c r="AE239" s="80">
        <v>20.619864</v>
      </c>
      <c r="AF239" s="80">
        <v>20.119864</v>
      </c>
      <c r="AG239" s="80">
        <v>29.830266999999999</v>
      </c>
      <c r="AH239" s="80">
        <v>40.012053000000002</v>
      </c>
      <c r="AI239" s="80">
        <v>43.404546000000003</v>
      </c>
      <c r="AJ239" s="80">
        <v>50.303714999999997</v>
      </c>
      <c r="AK239" s="80">
        <v>58.717574999999997</v>
      </c>
      <c r="AL239" s="80">
        <v>50.364320999999997</v>
      </c>
      <c r="AM239" s="80">
        <v>32.310372999999998</v>
      </c>
      <c r="AN239" s="80">
        <v>48.893044000000003</v>
      </c>
      <c r="AO239" s="80">
        <v>761.54592300000002</v>
      </c>
      <c r="AP239" s="80">
        <v>563.733431</v>
      </c>
      <c r="AQ239" s="80">
        <v>270.125542</v>
      </c>
      <c r="AR239" s="80">
        <v>241.39557600000001</v>
      </c>
      <c r="AS239" s="80">
        <v>171.52766399999999</v>
      </c>
      <c r="AT239" s="80">
        <v>312.88587000000001</v>
      </c>
      <c r="AU239" s="80">
        <v>472.89393200000001</v>
      </c>
      <c r="AV239" s="80">
        <v>382.364397</v>
      </c>
      <c r="AW239" s="80">
        <v>321.20431600000001</v>
      </c>
      <c r="AX239" s="80">
        <v>280.71891699999998</v>
      </c>
      <c r="AY239" s="80">
        <v>239.200065</v>
      </c>
      <c r="AZ239" s="80">
        <v>391.07559800000001</v>
      </c>
      <c r="BA239" s="80">
        <v>352.825245</v>
      </c>
      <c r="BB239" s="80">
        <v>265.01908700000001</v>
      </c>
      <c r="BC239" s="80">
        <v>316.36187799999999</v>
      </c>
      <c r="BD239" s="80">
        <v>217.81831299999999</v>
      </c>
      <c r="BE239" s="80">
        <v>201.10600400000001</v>
      </c>
      <c r="BF239" s="80">
        <v>195.06182899999999</v>
      </c>
      <c r="BG239" s="80">
        <v>220.16537299999999</v>
      </c>
      <c r="BH239" s="80">
        <v>206.161968</v>
      </c>
      <c r="BI239" s="80">
        <v>293.41466100000002</v>
      </c>
      <c r="BJ239" s="80">
        <v>335.60211299999997</v>
      </c>
      <c r="BK239" s="80"/>
      <c r="BL239" s="80"/>
      <c r="BM239" s="80"/>
      <c r="BN239" s="80"/>
      <c r="BO239" s="80"/>
      <c r="BP239" s="80"/>
      <c r="BQ239" s="80"/>
      <c r="BR239" s="80"/>
      <c r="BS239" s="80"/>
      <c r="BT239" s="80"/>
    </row>
    <row r="240" spans="1:72" x14ac:dyDescent="0.25">
      <c r="A240" s="135" t="s">
        <v>950</v>
      </c>
      <c r="B240" s="135" t="s">
        <v>951</v>
      </c>
      <c r="C240" s="126"/>
      <c r="D240" s="127" t="s">
        <v>482</v>
      </c>
      <c r="E240" s="104" t="s">
        <v>482</v>
      </c>
      <c r="F240" s="128"/>
      <c r="G240" s="126"/>
      <c r="H240" s="104"/>
      <c r="I240" s="104"/>
      <c r="J240" s="104"/>
      <c r="K240" s="127" t="s">
        <v>482</v>
      </c>
      <c r="L240" s="104"/>
      <c r="M240" s="128"/>
      <c r="N240" s="128"/>
      <c r="O240" s="128"/>
      <c r="P240" s="128"/>
      <c r="Q240" s="128"/>
      <c r="R240" s="128" t="s">
        <v>482</v>
      </c>
      <c r="S240" s="131"/>
      <c r="T240" s="128"/>
      <c r="U240" s="61"/>
      <c r="V240" s="132"/>
      <c r="W240" s="139"/>
      <c r="X240" s="133" t="s">
        <v>775</v>
      </c>
      <c r="Y240" s="71"/>
      <c r="Z240" s="72" t="s">
        <v>482</v>
      </c>
      <c r="AA240" s="73"/>
      <c r="AB240" s="74"/>
      <c r="AC240" s="79" t="s">
        <v>530</v>
      </c>
      <c r="AD240" s="10" t="s">
        <v>463</v>
      </c>
      <c r="AE240" s="80">
        <v>114.830563</v>
      </c>
      <c r="AF240" s="80">
        <v>124.728796</v>
      </c>
      <c r="AG240" s="80">
        <v>130.909547</v>
      </c>
      <c r="AH240" s="80">
        <v>235.06685200000001</v>
      </c>
      <c r="AI240" s="80">
        <v>295.24714499999999</v>
      </c>
      <c r="AJ240" s="80">
        <v>215.80802299999999</v>
      </c>
      <c r="AK240" s="80">
        <v>249.133568</v>
      </c>
      <c r="AL240" s="80">
        <v>225.89082999999999</v>
      </c>
      <c r="AM240" s="80">
        <v>175.88340199999999</v>
      </c>
      <c r="AN240" s="80">
        <v>184.51991599999999</v>
      </c>
      <c r="AO240" s="80">
        <v>181.14565999999999</v>
      </c>
      <c r="AP240" s="80">
        <v>940.45078000000001</v>
      </c>
      <c r="AQ240" s="80">
        <v>269.58683100000002</v>
      </c>
      <c r="AR240" s="80">
        <v>205.21804599999999</v>
      </c>
      <c r="AS240" s="80">
        <v>208.124122</v>
      </c>
      <c r="AT240" s="80">
        <v>250.59890899999999</v>
      </c>
      <c r="AU240" s="80">
        <v>261.35315200000002</v>
      </c>
      <c r="AV240" s="80">
        <v>276.832853</v>
      </c>
      <c r="AW240" s="80">
        <v>339.71415300000001</v>
      </c>
      <c r="AX240" s="80">
        <v>254.04088899999999</v>
      </c>
      <c r="AY240" s="80">
        <v>286.64540199999999</v>
      </c>
      <c r="AZ240" s="80">
        <v>377.00104399999998</v>
      </c>
      <c r="BA240" s="80">
        <v>298.72367800000001</v>
      </c>
      <c r="BB240" s="80">
        <v>321.36292099999997</v>
      </c>
      <c r="BC240" s="80">
        <v>309.03061200000002</v>
      </c>
      <c r="BD240" s="80">
        <v>240.53666100000001</v>
      </c>
      <c r="BE240" s="80">
        <v>240.78878399999999</v>
      </c>
      <c r="BF240" s="80">
        <v>255.03788900000001</v>
      </c>
      <c r="BG240" s="80">
        <v>254.26402200000001</v>
      </c>
      <c r="BH240" s="80">
        <v>257.34267299999999</v>
      </c>
      <c r="BI240" s="80">
        <v>249.663456</v>
      </c>
      <c r="BJ240" s="80">
        <v>243.51598799999999</v>
      </c>
      <c r="BK240" s="80"/>
      <c r="BL240" s="80"/>
      <c r="BM240" s="80"/>
      <c r="BN240" s="80"/>
      <c r="BO240" s="80"/>
      <c r="BP240" s="80"/>
      <c r="BQ240" s="80"/>
      <c r="BR240" s="80"/>
      <c r="BS240" s="80"/>
      <c r="BT240" s="80"/>
    </row>
    <row r="241" spans="1:72" x14ac:dyDescent="0.25">
      <c r="A241" s="135" t="s">
        <v>952</v>
      </c>
      <c r="B241" s="135" t="s">
        <v>953</v>
      </c>
      <c r="C241" s="126"/>
      <c r="D241" s="127" t="s">
        <v>482</v>
      </c>
      <c r="E241" s="104" t="s">
        <v>482</v>
      </c>
      <c r="F241" s="128"/>
      <c r="G241" s="126" t="s">
        <v>482</v>
      </c>
      <c r="H241" s="104"/>
      <c r="I241" s="104"/>
      <c r="J241" s="104"/>
      <c r="K241" s="127"/>
      <c r="L241" s="104"/>
      <c r="M241" s="128"/>
      <c r="N241" s="128"/>
      <c r="O241" s="128"/>
      <c r="P241" s="128" t="s">
        <v>482</v>
      </c>
      <c r="Q241" s="128"/>
      <c r="R241" s="128"/>
      <c r="S241" s="131"/>
      <c r="T241" s="128"/>
      <c r="U241" s="61" t="s">
        <v>506</v>
      </c>
      <c r="V241" s="132"/>
      <c r="W241" s="139"/>
      <c r="X241" s="133"/>
      <c r="Y241" s="71" t="s">
        <v>482</v>
      </c>
      <c r="Z241" s="72"/>
      <c r="AA241" s="73"/>
      <c r="AB241" s="74"/>
      <c r="AC241" s="79" t="s">
        <v>530</v>
      </c>
      <c r="AD241" s="10" t="s">
        <v>463</v>
      </c>
      <c r="AE241" s="80">
        <v>65.156999999999996</v>
      </c>
      <c r="AF241" s="80">
        <v>70.566999999999993</v>
      </c>
      <c r="AG241" s="80">
        <v>41.392000000000003</v>
      </c>
      <c r="AH241" s="80">
        <v>-0.36</v>
      </c>
      <c r="AI241" s="80">
        <v>-9.4E-2</v>
      </c>
      <c r="AJ241" s="80">
        <v>1E-3</v>
      </c>
      <c r="AK241" s="80">
        <v>-1.0999999999999999E-2</v>
      </c>
      <c r="AL241" s="80">
        <v>0</v>
      </c>
      <c r="AM241" s="80">
        <v>0</v>
      </c>
      <c r="AN241" s="80">
        <v>0</v>
      </c>
      <c r="AO241" s="80">
        <v>0</v>
      </c>
      <c r="AP241" s="80">
        <v>0</v>
      </c>
      <c r="AQ241" s="80">
        <v>0</v>
      </c>
      <c r="AR241" s="80">
        <v>0</v>
      </c>
      <c r="AS241" s="80">
        <v>0</v>
      </c>
      <c r="AT241" s="80">
        <v>0</v>
      </c>
      <c r="AU241" s="80">
        <v>0</v>
      </c>
      <c r="AV241" s="80">
        <v>0</v>
      </c>
      <c r="AW241" s="80">
        <v>0</v>
      </c>
      <c r="AX241" s="80">
        <v>0</v>
      </c>
      <c r="AY241" s="80">
        <v>0</v>
      </c>
      <c r="AZ241" s="80">
        <v>0</v>
      </c>
      <c r="BA241" s="80">
        <v>0</v>
      </c>
      <c r="BB241" s="80">
        <v>0</v>
      </c>
      <c r="BC241" s="80">
        <v>0</v>
      </c>
      <c r="BD241" s="80">
        <v>0</v>
      </c>
      <c r="BE241" s="80">
        <v>0</v>
      </c>
      <c r="BF241" s="80">
        <v>0</v>
      </c>
      <c r="BG241" s="80">
        <v>0</v>
      </c>
      <c r="BH241" s="80">
        <v>0</v>
      </c>
      <c r="BI241" s="80">
        <v>0</v>
      </c>
      <c r="BJ241" s="80">
        <v>0</v>
      </c>
      <c r="BK241" s="80"/>
      <c r="BL241" s="80"/>
      <c r="BM241" s="80"/>
      <c r="BN241" s="80"/>
      <c r="BO241" s="80"/>
      <c r="BP241" s="80"/>
      <c r="BQ241" s="80"/>
      <c r="BR241" s="80"/>
      <c r="BS241" s="80"/>
      <c r="BT241" s="80"/>
    </row>
    <row r="242" spans="1:72" x14ac:dyDescent="0.25">
      <c r="A242" s="135" t="s">
        <v>954</v>
      </c>
      <c r="B242" s="135" t="s">
        <v>955</v>
      </c>
      <c r="C242" s="126"/>
      <c r="D242" s="127" t="s">
        <v>482</v>
      </c>
      <c r="E242" s="104" t="s">
        <v>482</v>
      </c>
      <c r="F242" s="128"/>
      <c r="G242" s="126" t="s">
        <v>482</v>
      </c>
      <c r="H242" s="104"/>
      <c r="I242" s="104"/>
      <c r="J242" s="104"/>
      <c r="K242" s="127"/>
      <c r="L242" s="104"/>
      <c r="M242" s="128"/>
      <c r="N242" s="128"/>
      <c r="O242" s="128"/>
      <c r="P242" s="128" t="s">
        <v>482</v>
      </c>
      <c r="Q242" s="128"/>
      <c r="R242" s="128"/>
      <c r="S242" s="131"/>
      <c r="T242" s="128"/>
      <c r="U242" s="61" t="s">
        <v>506</v>
      </c>
      <c r="V242" s="132"/>
      <c r="W242" s="139"/>
      <c r="X242" s="133"/>
      <c r="Y242" s="71" t="s">
        <v>482</v>
      </c>
      <c r="Z242" s="72"/>
      <c r="AA242" s="73"/>
      <c r="AB242" s="74"/>
      <c r="AC242" s="79" t="s">
        <v>530</v>
      </c>
      <c r="AD242" s="10" t="s">
        <v>463</v>
      </c>
      <c r="AE242" s="80">
        <v>0</v>
      </c>
      <c r="AF242" s="80">
        <v>0</v>
      </c>
      <c r="AG242" s="80">
        <v>0</v>
      </c>
      <c r="AH242" s="80">
        <v>0</v>
      </c>
      <c r="AI242" s="80">
        <v>0</v>
      </c>
      <c r="AJ242" s="80">
        <v>0</v>
      </c>
      <c r="AK242" s="80">
        <v>0</v>
      </c>
      <c r="AL242" s="80">
        <v>0</v>
      </c>
      <c r="AM242" s="80">
        <v>0</v>
      </c>
      <c r="AN242" s="80">
        <v>0.93351384999999998</v>
      </c>
      <c r="AO242" s="80">
        <v>37.700000000000003</v>
      </c>
      <c r="AP242" s="80">
        <v>42.31</v>
      </c>
      <c r="AQ242" s="80">
        <v>11.36</v>
      </c>
      <c r="AR242" s="80">
        <v>20.9</v>
      </c>
      <c r="AS242" s="80">
        <v>54.813000000000002</v>
      </c>
      <c r="AT242" s="80">
        <v>68.268000000000001</v>
      </c>
      <c r="AU242" s="80">
        <v>24.199000000000002</v>
      </c>
      <c r="AV242" s="80">
        <v>13.477</v>
      </c>
      <c r="AW242" s="80">
        <v>3</v>
      </c>
      <c r="AX242" s="80">
        <v>0</v>
      </c>
      <c r="AY242" s="80">
        <v>0</v>
      </c>
      <c r="AZ242" s="80">
        <v>0</v>
      </c>
      <c r="BA242" s="80">
        <v>0</v>
      </c>
      <c r="BB242" s="80">
        <v>0</v>
      </c>
      <c r="BC242" s="80">
        <v>0</v>
      </c>
      <c r="BD242" s="80">
        <v>0</v>
      </c>
      <c r="BE242" s="80">
        <v>0</v>
      </c>
      <c r="BF242" s="80">
        <v>0</v>
      </c>
      <c r="BG242" s="80">
        <v>0</v>
      </c>
      <c r="BH242" s="80">
        <v>0</v>
      </c>
      <c r="BI242" s="80">
        <v>0</v>
      </c>
      <c r="BJ242" s="80">
        <v>0</v>
      </c>
      <c r="BK242" s="80"/>
      <c r="BL242" s="80"/>
      <c r="BM242" s="80"/>
      <c r="BN242" s="80"/>
      <c r="BO242" s="80"/>
      <c r="BP242" s="80"/>
      <c r="BQ242" s="80"/>
      <c r="BR242" s="80"/>
      <c r="BS242" s="80"/>
      <c r="BT242" s="80"/>
    </row>
    <row r="243" spans="1:72" x14ac:dyDescent="0.25">
      <c r="A243" s="135" t="s">
        <v>956</v>
      </c>
      <c r="B243" s="135" t="s">
        <v>957</v>
      </c>
      <c r="C243" s="126"/>
      <c r="D243" s="127" t="s">
        <v>482</v>
      </c>
      <c r="E243" s="104" t="s">
        <v>482</v>
      </c>
      <c r="F243" s="128"/>
      <c r="G243" s="126" t="s">
        <v>482</v>
      </c>
      <c r="H243" s="104"/>
      <c r="I243" s="104"/>
      <c r="J243" s="104"/>
      <c r="K243" s="127"/>
      <c r="L243" s="104"/>
      <c r="M243" s="128"/>
      <c r="N243" s="128"/>
      <c r="O243" s="128"/>
      <c r="P243" s="128" t="s">
        <v>482</v>
      </c>
      <c r="Q243" s="128"/>
      <c r="R243" s="128"/>
      <c r="S243" s="131"/>
      <c r="T243" s="128"/>
      <c r="U243" s="61" t="s">
        <v>506</v>
      </c>
      <c r="V243" s="132"/>
      <c r="W243" s="139"/>
      <c r="X243" s="133"/>
      <c r="Y243" s="71" t="s">
        <v>482</v>
      </c>
      <c r="Z243" s="72"/>
      <c r="AA243" s="73"/>
      <c r="AB243" s="74"/>
      <c r="AC243" s="79" t="s">
        <v>530</v>
      </c>
      <c r="AD243" s="10" t="s">
        <v>463</v>
      </c>
      <c r="AE243" s="80">
        <v>0</v>
      </c>
      <c r="AF243" s="80">
        <v>0</v>
      </c>
      <c r="AG243" s="80">
        <v>0</v>
      </c>
      <c r="AH243" s="80">
        <v>0</v>
      </c>
      <c r="AI243" s="80">
        <v>0</v>
      </c>
      <c r="AJ243" s="80">
        <v>0</v>
      </c>
      <c r="AK243" s="80">
        <v>0</v>
      </c>
      <c r="AL243" s="80">
        <v>0</v>
      </c>
      <c r="AM243" s="80">
        <v>0</v>
      </c>
      <c r="AN243" s="80">
        <v>154.79601101</v>
      </c>
      <c r="AO243" s="80">
        <v>368.7</v>
      </c>
      <c r="AP243" s="80">
        <v>243.35900000000001</v>
      </c>
      <c r="AQ243" s="80">
        <v>218.709</v>
      </c>
      <c r="AR243" s="80">
        <v>292.5</v>
      </c>
      <c r="AS243" s="80">
        <v>245.554</v>
      </c>
      <c r="AT243" s="80">
        <v>242.39099999999999</v>
      </c>
      <c r="AU243" s="80">
        <v>230.08699999999999</v>
      </c>
      <c r="AV243" s="80">
        <v>213.81200000000001</v>
      </c>
      <c r="AW243" s="80">
        <v>231</v>
      </c>
      <c r="AX243" s="80">
        <v>135</v>
      </c>
      <c r="AY243" s="80">
        <v>52</v>
      </c>
      <c r="AZ243" s="80">
        <v>14</v>
      </c>
      <c r="BA243" s="80">
        <v>23</v>
      </c>
      <c r="BB243" s="80">
        <v>7</v>
      </c>
      <c r="BC243" s="80">
        <v>0</v>
      </c>
      <c r="BD243" s="80">
        <v>0</v>
      </c>
      <c r="BE243" s="80">
        <v>0</v>
      </c>
      <c r="BF243" s="80">
        <v>0</v>
      </c>
      <c r="BG243" s="80">
        <v>0</v>
      </c>
      <c r="BH243" s="80">
        <v>0</v>
      </c>
      <c r="BI243" s="80">
        <v>0</v>
      </c>
      <c r="BJ243" s="80">
        <v>0</v>
      </c>
      <c r="BK243" s="80"/>
      <c r="BL243" s="80"/>
      <c r="BM243" s="80"/>
      <c r="BN243" s="80"/>
      <c r="BO243" s="80"/>
      <c r="BP243" s="80"/>
      <c r="BQ243" s="80"/>
      <c r="BR243" s="80"/>
      <c r="BS243" s="80"/>
      <c r="BT243" s="80"/>
    </row>
    <row r="244" spans="1:72" x14ac:dyDescent="0.25">
      <c r="A244" s="135" t="s">
        <v>958</v>
      </c>
      <c r="B244" s="135" t="s">
        <v>959</v>
      </c>
      <c r="C244" s="126"/>
      <c r="D244" s="127" t="s">
        <v>482</v>
      </c>
      <c r="E244" s="104" t="s">
        <v>482</v>
      </c>
      <c r="F244" s="128"/>
      <c r="G244" s="126" t="s">
        <v>482</v>
      </c>
      <c r="H244" s="104"/>
      <c r="I244" s="104"/>
      <c r="J244" s="104"/>
      <c r="K244" s="127"/>
      <c r="L244" s="104"/>
      <c r="M244" s="128"/>
      <c r="N244" s="128"/>
      <c r="O244" s="128"/>
      <c r="P244" s="128" t="s">
        <v>482</v>
      </c>
      <c r="Q244" s="128"/>
      <c r="R244" s="128"/>
      <c r="S244" s="131"/>
      <c r="T244" s="128"/>
      <c r="U244" s="61" t="s">
        <v>506</v>
      </c>
      <c r="V244" s="132"/>
      <c r="W244" s="139"/>
      <c r="X244" s="133"/>
      <c r="Y244" s="71" t="s">
        <v>482</v>
      </c>
      <c r="Z244" s="72"/>
      <c r="AA244" s="73"/>
      <c r="AB244" s="74"/>
      <c r="AC244" s="79" t="s">
        <v>530</v>
      </c>
      <c r="AD244" s="10" t="s">
        <v>463</v>
      </c>
      <c r="AE244" s="80">
        <v>1.1100000000000001</v>
      </c>
      <c r="AF244" s="80">
        <v>0</v>
      </c>
      <c r="AG244" s="80">
        <v>4.57</v>
      </c>
      <c r="AH244" s="80">
        <v>0</v>
      </c>
      <c r="AI244" s="80">
        <v>3.4710000000000001</v>
      </c>
      <c r="AJ244" s="80">
        <v>2.1869999999999998</v>
      </c>
      <c r="AK244" s="80">
        <v>0</v>
      </c>
      <c r="AL244" s="80">
        <v>0</v>
      </c>
      <c r="AM244" s="80">
        <v>0</v>
      </c>
      <c r="AN244" s="80">
        <v>0</v>
      </c>
      <c r="AO244" s="80">
        <v>0</v>
      </c>
      <c r="AP244" s="80">
        <v>0</v>
      </c>
      <c r="AQ244" s="80">
        <v>0</v>
      </c>
      <c r="AR244" s="80">
        <v>0</v>
      </c>
      <c r="AS244" s="80">
        <v>0</v>
      </c>
      <c r="AT244" s="80">
        <v>0</v>
      </c>
      <c r="AU244" s="80">
        <v>0</v>
      </c>
      <c r="AV244" s="80">
        <v>0</v>
      </c>
      <c r="AW244" s="80">
        <v>0</v>
      </c>
      <c r="AX244" s="80">
        <v>0</v>
      </c>
      <c r="AY244" s="80">
        <v>0</v>
      </c>
      <c r="AZ244" s="80">
        <v>0</v>
      </c>
      <c r="BA244" s="80">
        <v>0</v>
      </c>
      <c r="BB244" s="80">
        <v>0</v>
      </c>
      <c r="BC244" s="80">
        <v>0</v>
      </c>
      <c r="BD244" s="80">
        <v>0</v>
      </c>
      <c r="BE244" s="80">
        <v>0</v>
      </c>
      <c r="BF244" s="80">
        <v>0</v>
      </c>
      <c r="BG244" s="80">
        <v>0</v>
      </c>
      <c r="BH244" s="80">
        <v>0</v>
      </c>
      <c r="BI244" s="80">
        <v>0</v>
      </c>
      <c r="BJ244" s="80">
        <v>0</v>
      </c>
      <c r="BK244" s="80"/>
      <c r="BL244" s="80"/>
      <c r="BM244" s="80"/>
      <c r="BN244" s="80"/>
      <c r="BO244" s="80"/>
      <c r="BP244" s="80"/>
      <c r="BQ244" s="80"/>
      <c r="BR244" s="80"/>
      <c r="BS244" s="80"/>
      <c r="BT244" s="80"/>
    </row>
    <row r="245" spans="1:72" x14ac:dyDescent="0.25">
      <c r="A245" s="135" t="s">
        <v>960</v>
      </c>
      <c r="B245" s="135" t="s">
        <v>961</v>
      </c>
      <c r="C245" s="126"/>
      <c r="D245" s="127" t="s">
        <v>482</v>
      </c>
      <c r="E245" s="104" t="s">
        <v>482</v>
      </c>
      <c r="F245" s="128"/>
      <c r="G245" s="126" t="s">
        <v>482</v>
      </c>
      <c r="H245" s="104"/>
      <c r="I245" s="104"/>
      <c r="J245" s="104"/>
      <c r="K245" s="127"/>
      <c r="L245" s="104"/>
      <c r="M245" s="128"/>
      <c r="N245" s="128"/>
      <c r="O245" s="128"/>
      <c r="P245" s="128" t="s">
        <v>482</v>
      </c>
      <c r="Q245" s="128"/>
      <c r="R245" s="128"/>
      <c r="S245" s="131"/>
      <c r="T245" s="128"/>
      <c r="U245" s="61" t="s">
        <v>508</v>
      </c>
      <c r="V245" s="132"/>
      <c r="W245" s="139"/>
      <c r="X245" s="133"/>
      <c r="Y245" s="71" t="s">
        <v>482</v>
      </c>
      <c r="Z245" s="72"/>
      <c r="AA245" s="73"/>
      <c r="AB245" s="74"/>
      <c r="AC245" s="79" t="s">
        <v>530</v>
      </c>
      <c r="AD245" s="10" t="s">
        <v>463</v>
      </c>
      <c r="AE245" s="80">
        <v>0</v>
      </c>
      <c r="AF245" s="80">
        <v>0</v>
      </c>
      <c r="AG245" s="80">
        <v>0</v>
      </c>
      <c r="AH245" s="80">
        <v>0</v>
      </c>
      <c r="AI245" s="80">
        <v>0</v>
      </c>
      <c r="AJ245" s="80">
        <v>0</v>
      </c>
      <c r="AK245" s="80">
        <v>0</v>
      </c>
      <c r="AL245" s="80">
        <v>0</v>
      </c>
      <c r="AM245" s="80">
        <v>135.33601400000001</v>
      </c>
      <c r="AN245" s="80">
        <v>0</v>
      </c>
      <c r="AO245" s="80">
        <v>5.5830200000000003</v>
      </c>
      <c r="AP245" s="80">
        <v>407</v>
      </c>
      <c r="AQ245" s="80">
        <v>163.83099999999999</v>
      </c>
      <c r="AR245" s="80">
        <v>6.0090000000000003</v>
      </c>
      <c r="AS245" s="80">
        <v>0</v>
      </c>
      <c r="AT245" s="80">
        <v>9.61</v>
      </c>
      <c r="AU245" s="80">
        <v>0.109</v>
      </c>
      <c r="AV245" s="80">
        <v>10.407999999999999</v>
      </c>
      <c r="AW245" s="80">
        <v>0</v>
      </c>
      <c r="AX245" s="80">
        <v>0</v>
      </c>
      <c r="AY245" s="80">
        <v>0</v>
      </c>
      <c r="AZ245" s="80">
        <v>0</v>
      </c>
      <c r="BA245" s="80">
        <v>0</v>
      </c>
      <c r="BB245" s="80">
        <v>0</v>
      </c>
      <c r="BC245" s="80">
        <v>0</v>
      </c>
      <c r="BD245" s="80">
        <v>0</v>
      </c>
      <c r="BE245" s="80">
        <v>0</v>
      </c>
      <c r="BF245" s="80">
        <v>0</v>
      </c>
      <c r="BG245" s="80">
        <v>0</v>
      </c>
      <c r="BH245" s="80">
        <v>0</v>
      </c>
      <c r="BI245" s="80">
        <v>0</v>
      </c>
      <c r="BJ245" s="80">
        <v>0</v>
      </c>
      <c r="BK245" s="80"/>
      <c r="BL245" s="80"/>
      <c r="BM245" s="80"/>
      <c r="BN245" s="80"/>
      <c r="BO245" s="80"/>
      <c r="BP245" s="80"/>
      <c r="BQ245" s="80"/>
      <c r="BR245" s="80"/>
      <c r="BS245" s="80"/>
      <c r="BT245" s="80"/>
    </row>
    <row r="246" spans="1:72" x14ac:dyDescent="0.25">
      <c r="A246" s="135" t="s">
        <v>962</v>
      </c>
      <c r="B246" s="135" t="s">
        <v>963</v>
      </c>
      <c r="C246" s="126"/>
      <c r="D246" s="127" t="s">
        <v>482</v>
      </c>
      <c r="E246" s="104" t="s">
        <v>482</v>
      </c>
      <c r="F246" s="128"/>
      <c r="G246" s="126" t="s">
        <v>482</v>
      </c>
      <c r="H246" s="104"/>
      <c r="I246" s="104"/>
      <c r="J246" s="104"/>
      <c r="K246" s="127"/>
      <c r="L246" s="104"/>
      <c r="M246" s="128"/>
      <c r="N246" s="128"/>
      <c r="O246" s="128"/>
      <c r="P246" s="128" t="s">
        <v>482</v>
      </c>
      <c r="Q246" s="128"/>
      <c r="R246" s="128"/>
      <c r="S246" s="131"/>
      <c r="T246" s="128"/>
      <c r="U246" s="61" t="s">
        <v>506</v>
      </c>
      <c r="V246" s="132"/>
      <c r="W246" s="139"/>
      <c r="X246" s="133"/>
      <c r="Y246" s="71"/>
      <c r="Z246" s="72" t="s">
        <v>482</v>
      </c>
      <c r="AA246" s="73"/>
      <c r="AB246" s="74"/>
      <c r="AC246" s="79" t="s">
        <v>530</v>
      </c>
      <c r="AD246" s="10" t="s">
        <v>463</v>
      </c>
      <c r="AE246" s="80">
        <v>10.1</v>
      </c>
      <c r="AF246" s="80">
        <v>11.2</v>
      </c>
      <c r="AG246" s="80">
        <v>12.1</v>
      </c>
      <c r="AH246" s="80">
        <v>0</v>
      </c>
      <c r="AI246" s="80">
        <v>0</v>
      </c>
      <c r="AJ246" s="80">
        <v>0</v>
      </c>
      <c r="AK246" s="80">
        <v>0</v>
      </c>
      <c r="AL246" s="80">
        <v>0</v>
      </c>
      <c r="AM246" s="80">
        <v>0</v>
      </c>
      <c r="AN246" s="80">
        <v>0</v>
      </c>
      <c r="AO246" s="80">
        <v>10.921334999999999</v>
      </c>
      <c r="AP246" s="80">
        <v>9.9189489999999996</v>
      </c>
      <c r="AQ246" s="80">
        <v>18.742543999999999</v>
      </c>
      <c r="AR246" s="80">
        <v>8.0646749999999994</v>
      </c>
      <c r="AS246" s="80">
        <v>13.746248</v>
      </c>
      <c r="AT246" s="80">
        <v>4.1463479999999997</v>
      </c>
      <c r="AU246" s="80">
        <v>3.6060150000000002</v>
      </c>
      <c r="AV246" s="80">
        <v>3.031434</v>
      </c>
      <c r="AW246" s="80">
        <v>3.457252</v>
      </c>
      <c r="AX246" s="80">
        <v>3.6394250000000001</v>
      </c>
      <c r="AY246" s="80">
        <v>3.5060210000000001</v>
      </c>
      <c r="AZ246" s="80">
        <v>1.820732</v>
      </c>
      <c r="BA246" s="80">
        <v>4.7596100000000003</v>
      </c>
      <c r="BB246" s="80">
        <v>12.350981000000001</v>
      </c>
      <c r="BC246" s="80">
        <v>5.4881270000000004</v>
      </c>
      <c r="BD246" s="80">
        <v>3.4232809999999998</v>
      </c>
      <c r="BE246" s="80">
        <v>4.8247340000000003</v>
      </c>
      <c r="BF246" s="80">
        <v>2.4011269999999998</v>
      </c>
      <c r="BG246" s="80">
        <v>1.7522180000000001</v>
      </c>
      <c r="BH246" s="80">
        <v>2.4586950000000001</v>
      </c>
      <c r="BI246" s="80">
        <v>2.1736</v>
      </c>
      <c r="BJ246" s="80">
        <v>2.039539</v>
      </c>
      <c r="BK246" s="80"/>
      <c r="BL246" s="80"/>
      <c r="BM246" s="80"/>
      <c r="BN246" s="80"/>
      <c r="BO246" s="80"/>
      <c r="BP246" s="80"/>
      <c r="BQ246" s="80"/>
      <c r="BR246" s="80"/>
      <c r="BS246" s="80"/>
      <c r="BT246" s="80"/>
    </row>
    <row r="247" spans="1:72" x14ac:dyDescent="0.25">
      <c r="A247" s="135" t="s">
        <v>964</v>
      </c>
      <c r="B247" s="135" t="s">
        <v>965</v>
      </c>
      <c r="C247" s="126"/>
      <c r="D247" s="127" t="s">
        <v>482</v>
      </c>
      <c r="E247" s="104" t="s">
        <v>482</v>
      </c>
      <c r="F247" s="128"/>
      <c r="G247" s="126" t="s">
        <v>482</v>
      </c>
      <c r="H247" s="104"/>
      <c r="I247" s="104"/>
      <c r="J247" s="104"/>
      <c r="K247" s="127"/>
      <c r="L247" s="104"/>
      <c r="M247" s="128"/>
      <c r="N247" s="128"/>
      <c r="O247" s="128"/>
      <c r="P247" s="128" t="s">
        <v>482</v>
      </c>
      <c r="Q247" s="128"/>
      <c r="R247" s="128"/>
      <c r="S247" s="131"/>
      <c r="T247" s="128"/>
      <c r="U247" s="61" t="s">
        <v>512</v>
      </c>
      <c r="V247" s="132"/>
      <c r="W247" s="139"/>
      <c r="X247" s="133"/>
      <c r="Y247" s="71"/>
      <c r="Z247" s="72" t="s">
        <v>482</v>
      </c>
      <c r="AA247" s="73"/>
      <c r="AB247" s="74"/>
      <c r="AC247" s="79" t="s">
        <v>530</v>
      </c>
      <c r="AD247" s="10" t="s">
        <v>463</v>
      </c>
      <c r="AE247" s="80">
        <v>0.3</v>
      </c>
      <c r="AF247" s="80">
        <v>0.2</v>
      </c>
      <c r="AG247" s="80">
        <v>0</v>
      </c>
      <c r="AH247" s="80">
        <v>0</v>
      </c>
      <c r="AI247" s="80">
        <v>0</v>
      </c>
      <c r="AJ247" s="80">
        <v>0</v>
      </c>
      <c r="AK247" s="80">
        <v>0</v>
      </c>
      <c r="AL247" s="80">
        <v>0</v>
      </c>
      <c r="AM247" s="80">
        <v>0</v>
      </c>
      <c r="AN247" s="80">
        <v>0</v>
      </c>
      <c r="AO247" s="80">
        <v>0</v>
      </c>
      <c r="AP247" s="80">
        <v>0</v>
      </c>
      <c r="AQ247" s="80">
        <v>7.9950000000000004E-3</v>
      </c>
      <c r="AR247" s="80">
        <v>2.2466E-2</v>
      </c>
      <c r="AS247" s="80">
        <v>2.5641000000000001E-2</v>
      </c>
      <c r="AT247" s="80">
        <v>4.2153000000000003E-2</v>
      </c>
      <c r="AU247" s="80">
        <v>8.8609999999999994E-2</v>
      </c>
      <c r="AV247" s="80">
        <v>2.4323999999999998E-2</v>
      </c>
      <c r="AW247" s="80">
        <v>7.9954960000000002</v>
      </c>
      <c r="AX247" s="80">
        <v>17.802398</v>
      </c>
      <c r="AY247" s="80">
        <v>8.4526369999999993</v>
      </c>
      <c r="AZ247" s="80">
        <v>0.77828600000000003</v>
      </c>
      <c r="BA247" s="80">
        <v>0.88740799999999997</v>
      </c>
      <c r="BB247" s="80">
        <v>0.27036199999999999</v>
      </c>
      <c r="BC247" s="80">
        <v>0.36782300000000001</v>
      </c>
      <c r="BD247" s="80">
        <v>1.4305509999999999</v>
      </c>
      <c r="BE247" s="80">
        <v>0.60408300000000004</v>
      </c>
      <c r="BF247" s="80">
        <v>0.88656000000000001</v>
      </c>
      <c r="BG247" s="80">
        <v>1.637E-3</v>
      </c>
      <c r="BH247" s="80">
        <v>3.0820000000000001E-3</v>
      </c>
      <c r="BI247" s="80">
        <v>0.58013300000000001</v>
      </c>
      <c r="BJ247" s="80">
        <v>2.5379999999999999E-3</v>
      </c>
      <c r="BK247" s="80"/>
      <c r="BL247" s="80"/>
      <c r="BM247" s="80"/>
      <c r="BN247" s="80"/>
      <c r="BO247" s="80"/>
      <c r="BP247" s="80"/>
      <c r="BQ247" s="80"/>
      <c r="BR247" s="80"/>
      <c r="BS247" s="80"/>
      <c r="BT247" s="80"/>
    </row>
    <row r="248" spans="1:72" x14ac:dyDescent="0.25">
      <c r="A248" s="135" t="s">
        <v>966</v>
      </c>
      <c r="B248" s="135" t="s">
        <v>967</v>
      </c>
      <c r="C248" s="126"/>
      <c r="D248" s="127" t="s">
        <v>482</v>
      </c>
      <c r="E248" s="104" t="s">
        <v>482</v>
      </c>
      <c r="F248" s="128"/>
      <c r="G248" s="126" t="s">
        <v>482</v>
      </c>
      <c r="H248" s="104"/>
      <c r="I248" s="104"/>
      <c r="J248" s="104"/>
      <c r="K248" s="127"/>
      <c r="L248" s="104"/>
      <c r="M248" s="128"/>
      <c r="N248" s="128"/>
      <c r="O248" s="128"/>
      <c r="P248" s="128" t="s">
        <v>482</v>
      </c>
      <c r="Q248" s="128"/>
      <c r="R248" s="128"/>
      <c r="S248" s="131"/>
      <c r="T248" s="128"/>
      <c r="U248" s="61" t="s">
        <v>508</v>
      </c>
      <c r="V248" s="132"/>
      <c r="W248" s="139"/>
      <c r="X248" s="133"/>
      <c r="Y248" s="71"/>
      <c r="Z248" s="72" t="s">
        <v>482</v>
      </c>
      <c r="AA248" s="73"/>
      <c r="AB248" s="74"/>
      <c r="AC248" s="79" t="s">
        <v>530</v>
      </c>
      <c r="AD248" s="10" t="s">
        <v>463</v>
      </c>
      <c r="AE248" s="80">
        <v>5.0999999999999996</v>
      </c>
      <c r="AF248" s="80">
        <v>11.6</v>
      </c>
      <c r="AG248" s="80">
        <v>11.3</v>
      </c>
      <c r="AH248" s="80">
        <v>0</v>
      </c>
      <c r="AI248" s="80">
        <v>0</v>
      </c>
      <c r="AJ248" s="80">
        <v>0</v>
      </c>
      <c r="AK248" s="80">
        <v>0</v>
      </c>
      <c r="AL248" s="80">
        <v>0</v>
      </c>
      <c r="AM248" s="80">
        <v>0</v>
      </c>
      <c r="AN248" s="80">
        <v>0</v>
      </c>
      <c r="AO248" s="80">
        <v>0</v>
      </c>
      <c r="AP248" s="80">
        <v>0</v>
      </c>
      <c r="AQ248" s="80">
        <v>0</v>
      </c>
      <c r="AR248" s="80">
        <v>0</v>
      </c>
      <c r="AS248" s="80">
        <v>0</v>
      </c>
      <c r="AT248" s="80">
        <v>0</v>
      </c>
      <c r="AU248" s="80">
        <v>0</v>
      </c>
      <c r="AV248" s="80">
        <v>0</v>
      </c>
      <c r="AW248" s="80">
        <v>0</v>
      </c>
      <c r="AX248" s="80">
        <v>0.3</v>
      </c>
      <c r="AY248" s="80">
        <v>0</v>
      </c>
      <c r="AZ248" s="80">
        <v>13.289656000000001</v>
      </c>
      <c r="BA248" s="80">
        <v>0.24470500000000001</v>
      </c>
      <c r="BB248" s="80">
        <v>14.961328999999999</v>
      </c>
      <c r="BC248" s="80">
        <v>0.91349899999999995</v>
      </c>
      <c r="BD248" s="80">
        <v>0.81017899999999998</v>
      </c>
      <c r="BE248" s="80">
        <v>1.2E-2</v>
      </c>
      <c r="BF248" s="80">
        <v>0</v>
      </c>
      <c r="BG248" s="80">
        <v>0</v>
      </c>
      <c r="BH248" s="80">
        <v>0</v>
      </c>
      <c r="BI248" s="80">
        <v>0.36372399999999999</v>
      </c>
      <c r="BJ248" s="80">
        <v>0.992205</v>
      </c>
      <c r="BK248" s="80"/>
      <c r="BL248" s="80"/>
      <c r="BM248" s="80"/>
      <c r="BN248" s="80"/>
      <c r="BO248" s="80"/>
      <c r="BP248" s="80"/>
      <c r="BQ248" s="80"/>
      <c r="BR248" s="80"/>
      <c r="BS248" s="80"/>
      <c r="BT248" s="80"/>
    </row>
    <row r="249" spans="1:72" x14ac:dyDescent="0.25">
      <c r="A249" s="135" t="s">
        <v>968</v>
      </c>
      <c r="B249" s="135" t="s">
        <v>969</v>
      </c>
      <c r="C249" s="126"/>
      <c r="D249" s="127" t="s">
        <v>482</v>
      </c>
      <c r="E249" s="104" t="s">
        <v>482</v>
      </c>
      <c r="F249" s="128"/>
      <c r="G249" s="126" t="s">
        <v>482</v>
      </c>
      <c r="H249" s="104"/>
      <c r="I249" s="104"/>
      <c r="J249" s="104"/>
      <c r="K249" s="127"/>
      <c r="L249" s="104"/>
      <c r="M249" s="128"/>
      <c r="N249" s="128"/>
      <c r="O249" s="128"/>
      <c r="P249" s="128" t="s">
        <v>482</v>
      </c>
      <c r="Q249" s="128"/>
      <c r="R249" s="128"/>
      <c r="S249" s="131"/>
      <c r="T249" s="128"/>
      <c r="U249" s="61" t="s">
        <v>510</v>
      </c>
      <c r="V249" s="132"/>
      <c r="W249" s="139"/>
      <c r="X249" s="133"/>
      <c r="Y249" s="71"/>
      <c r="Z249" s="72" t="s">
        <v>482</v>
      </c>
      <c r="AA249" s="73"/>
      <c r="AB249" s="74"/>
      <c r="AC249" s="79" t="s">
        <v>530</v>
      </c>
      <c r="AD249" s="10" t="s">
        <v>463</v>
      </c>
      <c r="AE249" s="80">
        <v>0</v>
      </c>
      <c r="AF249" s="80">
        <v>0</v>
      </c>
      <c r="AG249" s="80">
        <v>0</v>
      </c>
      <c r="AH249" s="80">
        <v>0</v>
      </c>
      <c r="AI249" s="80">
        <v>0</v>
      </c>
      <c r="AJ249" s="80">
        <v>0</v>
      </c>
      <c r="AK249" s="80">
        <v>0</v>
      </c>
      <c r="AL249" s="80">
        <v>0</v>
      </c>
      <c r="AM249" s="80">
        <v>0</v>
      </c>
      <c r="AN249" s="80">
        <v>0</v>
      </c>
      <c r="AO249" s="80">
        <v>0</v>
      </c>
      <c r="AP249" s="80">
        <v>0</v>
      </c>
      <c r="AQ249" s="80">
        <v>0</v>
      </c>
      <c r="AR249" s="80">
        <v>0</v>
      </c>
      <c r="AS249" s="80">
        <v>0</v>
      </c>
      <c r="AT249" s="80">
        <v>0</v>
      </c>
      <c r="AU249" s="80">
        <v>0</v>
      </c>
      <c r="AV249" s="80">
        <v>0</v>
      </c>
      <c r="AW249" s="80">
        <v>0</v>
      </c>
      <c r="AX249" s="80">
        <v>0</v>
      </c>
      <c r="AY249" s="80">
        <v>0.87792300000000001</v>
      </c>
      <c r="AZ249" s="80">
        <v>7.8774620000000004</v>
      </c>
      <c r="BA249" s="80">
        <v>3.4789870000000001</v>
      </c>
      <c r="BB249" s="80">
        <v>3.1800000000000001E-3</v>
      </c>
      <c r="BC249" s="80">
        <v>0.79054899999999995</v>
      </c>
      <c r="BD249" s="80">
        <v>0.75</v>
      </c>
      <c r="BE249" s="80">
        <v>6.2946970000000002</v>
      </c>
      <c r="BF249" s="80">
        <v>5.1806070000000002</v>
      </c>
      <c r="BG249" s="80">
        <v>5.9107419999999999</v>
      </c>
      <c r="BH249" s="80">
        <v>0</v>
      </c>
      <c r="BI249" s="80">
        <v>28.975083000000001</v>
      </c>
      <c r="BJ249" s="80">
        <v>16.966847000000001</v>
      </c>
      <c r="BK249" s="80"/>
      <c r="BL249" s="80"/>
      <c r="BM249" s="80"/>
      <c r="BN249" s="80"/>
      <c r="BO249" s="80"/>
      <c r="BP249" s="80"/>
      <c r="BQ249" s="80"/>
      <c r="BR249" s="80"/>
      <c r="BS249" s="80"/>
      <c r="BT249" s="80"/>
    </row>
    <row r="250" spans="1:72" x14ac:dyDescent="0.25">
      <c r="A250" s="135" t="s">
        <v>970</v>
      </c>
      <c r="B250" s="135" t="s">
        <v>971</v>
      </c>
      <c r="C250" s="126"/>
      <c r="D250" s="127" t="s">
        <v>482</v>
      </c>
      <c r="E250" s="104" t="s">
        <v>482</v>
      </c>
      <c r="F250" s="128"/>
      <c r="G250" s="126"/>
      <c r="H250" s="104"/>
      <c r="I250" s="104"/>
      <c r="J250" s="104"/>
      <c r="K250" s="127" t="s">
        <v>482</v>
      </c>
      <c r="L250" s="104"/>
      <c r="M250" s="128"/>
      <c r="N250" s="128"/>
      <c r="O250" s="128"/>
      <c r="P250" s="128"/>
      <c r="Q250" s="128"/>
      <c r="R250" s="128" t="s">
        <v>482</v>
      </c>
      <c r="S250" s="131"/>
      <c r="T250" s="128"/>
      <c r="U250" s="61"/>
      <c r="V250" s="132"/>
      <c r="W250" s="139"/>
      <c r="X250" s="133" t="s">
        <v>775</v>
      </c>
      <c r="Y250" s="71" t="s">
        <v>482</v>
      </c>
      <c r="Z250" s="72"/>
      <c r="AA250" s="73"/>
      <c r="AB250" s="74"/>
      <c r="AC250" s="79" t="s">
        <v>530</v>
      </c>
      <c r="AD250" s="10" t="s">
        <v>463</v>
      </c>
      <c r="AE250" s="80">
        <v>0</v>
      </c>
      <c r="AF250" s="80">
        <v>0</v>
      </c>
      <c r="AG250" s="80">
        <v>0</v>
      </c>
      <c r="AH250" s="80">
        <v>0</v>
      </c>
      <c r="AI250" s="80">
        <v>0</v>
      </c>
      <c r="AJ250" s="80">
        <v>0</v>
      </c>
      <c r="AK250" s="80">
        <v>0</v>
      </c>
      <c r="AL250" s="80">
        <v>0</v>
      </c>
      <c r="AM250" s="80">
        <v>0</v>
      </c>
      <c r="AN250" s="80">
        <v>0</v>
      </c>
      <c r="AO250" s="80">
        <v>0</v>
      </c>
      <c r="AP250" s="80">
        <v>0</v>
      </c>
      <c r="AQ250" s="80">
        <v>0</v>
      </c>
      <c r="AR250" s="80">
        <v>0</v>
      </c>
      <c r="AS250" s="80">
        <v>0</v>
      </c>
      <c r="AT250" s="80">
        <v>0</v>
      </c>
      <c r="AU250" s="80">
        <v>0</v>
      </c>
      <c r="AV250" s="80">
        <v>0</v>
      </c>
      <c r="AW250" s="80">
        <v>0</v>
      </c>
      <c r="AX250" s="80">
        <v>0</v>
      </c>
      <c r="AY250" s="80">
        <v>0</v>
      </c>
      <c r="AZ250" s="80">
        <v>0</v>
      </c>
      <c r="BA250" s="80">
        <v>0</v>
      </c>
      <c r="BB250" s="80">
        <v>0</v>
      </c>
      <c r="BC250" s="80">
        <v>0</v>
      </c>
      <c r="BD250" s="80">
        <v>0</v>
      </c>
      <c r="BE250" s="80">
        <v>0</v>
      </c>
      <c r="BF250" s="80">
        <v>0</v>
      </c>
      <c r="BG250" s="80">
        <v>0</v>
      </c>
      <c r="BH250" s="80">
        <v>0</v>
      </c>
      <c r="BI250" s="80">
        <v>0</v>
      </c>
      <c r="BJ250" s="80">
        <v>0</v>
      </c>
      <c r="BK250" s="80"/>
      <c r="BL250" s="80"/>
      <c r="BM250" s="80"/>
      <c r="BN250" s="80"/>
      <c r="BO250" s="80"/>
      <c r="BP250" s="80"/>
      <c r="BQ250" s="80"/>
      <c r="BR250" s="80"/>
      <c r="BS250" s="80"/>
      <c r="BT250" s="80"/>
    </row>
    <row r="251" spans="1:72" x14ac:dyDescent="0.25">
      <c r="A251" s="135" t="s">
        <v>972</v>
      </c>
      <c r="B251" s="135" t="s">
        <v>973</v>
      </c>
      <c r="C251" s="126"/>
      <c r="D251" s="127" t="s">
        <v>482</v>
      </c>
      <c r="E251" s="104" t="s">
        <v>482</v>
      </c>
      <c r="F251" s="128"/>
      <c r="G251" s="126"/>
      <c r="H251" s="104"/>
      <c r="I251" s="104"/>
      <c r="J251" s="104"/>
      <c r="K251" s="127" t="s">
        <v>482</v>
      </c>
      <c r="L251" s="104"/>
      <c r="M251" s="128"/>
      <c r="N251" s="128"/>
      <c r="O251" s="128"/>
      <c r="P251" s="128"/>
      <c r="Q251" s="128"/>
      <c r="R251" s="128" t="s">
        <v>482</v>
      </c>
      <c r="S251" s="131"/>
      <c r="T251" s="128"/>
      <c r="U251" s="61"/>
      <c r="V251" s="132"/>
      <c r="W251" s="139"/>
      <c r="X251" s="133" t="s">
        <v>775</v>
      </c>
      <c r="Y251" s="71" t="s">
        <v>482</v>
      </c>
      <c r="Z251" s="72"/>
      <c r="AA251" s="73"/>
      <c r="AB251" s="74"/>
      <c r="AC251" s="79" t="s">
        <v>530</v>
      </c>
      <c r="AD251" s="10" t="s">
        <v>463</v>
      </c>
      <c r="AE251" s="80">
        <v>0</v>
      </c>
      <c r="AF251" s="80">
        <v>12.8</v>
      </c>
      <c r="AG251" s="80">
        <v>145.32</v>
      </c>
      <c r="AH251" s="80">
        <v>0</v>
      </c>
      <c r="AI251" s="80">
        <v>0</v>
      </c>
      <c r="AJ251" s="80">
        <v>0</v>
      </c>
      <c r="AK251" s="80">
        <v>0</v>
      </c>
      <c r="AL251" s="80">
        <v>0</v>
      </c>
      <c r="AM251" s="80">
        <v>0</v>
      </c>
      <c r="AN251" s="80">
        <v>0</v>
      </c>
      <c r="AO251" s="80">
        <v>0</v>
      </c>
      <c r="AP251" s="80">
        <v>0</v>
      </c>
      <c r="AQ251" s="80">
        <v>0</v>
      </c>
      <c r="AR251" s="80">
        <v>0</v>
      </c>
      <c r="AS251" s="80">
        <v>0</v>
      </c>
      <c r="AT251" s="80">
        <v>0</v>
      </c>
      <c r="AU251" s="80">
        <v>0</v>
      </c>
      <c r="AV251" s="80">
        <v>0</v>
      </c>
      <c r="AW251" s="80">
        <v>0</v>
      </c>
      <c r="AX251" s="80">
        <v>0</v>
      </c>
      <c r="AY251" s="80">
        <v>0</v>
      </c>
      <c r="AZ251" s="80">
        <v>0</v>
      </c>
      <c r="BA251" s="80">
        <v>0</v>
      </c>
      <c r="BB251" s="80">
        <v>0</v>
      </c>
      <c r="BC251" s="80">
        <v>0</v>
      </c>
      <c r="BD251" s="80">
        <v>0</v>
      </c>
      <c r="BE251" s="80">
        <v>0</v>
      </c>
      <c r="BF251" s="80">
        <v>0</v>
      </c>
      <c r="BG251" s="80">
        <v>0</v>
      </c>
      <c r="BH251" s="80">
        <v>0</v>
      </c>
      <c r="BI251" s="80">
        <v>0</v>
      </c>
      <c r="BJ251" s="80">
        <v>0</v>
      </c>
      <c r="BK251" s="80"/>
      <c r="BL251" s="80"/>
      <c r="BM251" s="80"/>
      <c r="BN251" s="80"/>
      <c r="BO251" s="80"/>
      <c r="BP251" s="80"/>
      <c r="BQ251" s="80"/>
      <c r="BR251" s="80"/>
      <c r="BS251" s="80"/>
      <c r="BT251" s="80"/>
    </row>
    <row r="252" spans="1:72" x14ac:dyDescent="0.25">
      <c r="A252" s="135" t="s">
        <v>974</v>
      </c>
      <c r="B252" s="135" t="s">
        <v>975</v>
      </c>
      <c r="C252" s="126"/>
      <c r="D252" s="127" t="s">
        <v>482</v>
      </c>
      <c r="E252" s="104" t="s">
        <v>482</v>
      </c>
      <c r="F252" s="128"/>
      <c r="G252" s="126"/>
      <c r="H252" s="104"/>
      <c r="I252" s="104"/>
      <c r="J252" s="104"/>
      <c r="K252" s="127" t="s">
        <v>482</v>
      </c>
      <c r="L252" s="104"/>
      <c r="M252" s="128"/>
      <c r="N252" s="128"/>
      <c r="O252" s="128"/>
      <c r="P252" s="128"/>
      <c r="Q252" s="128"/>
      <c r="R252" s="128" t="s">
        <v>482</v>
      </c>
      <c r="S252" s="131"/>
      <c r="T252" s="128"/>
      <c r="U252" s="61"/>
      <c r="V252" s="132"/>
      <c r="W252" s="139"/>
      <c r="X252" s="133" t="s">
        <v>775</v>
      </c>
      <c r="Y252" s="71" t="s">
        <v>482</v>
      </c>
      <c r="Z252" s="72"/>
      <c r="AA252" s="73"/>
      <c r="AB252" s="74"/>
      <c r="AC252" s="79" t="s">
        <v>530</v>
      </c>
      <c r="AD252" s="10" t="s">
        <v>463</v>
      </c>
      <c r="AE252" s="80">
        <v>0</v>
      </c>
      <c r="AF252" s="80">
        <v>195.83199999999999</v>
      </c>
      <c r="AG252" s="80">
        <v>281.495</v>
      </c>
      <c r="AH252" s="80">
        <v>1.94</v>
      </c>
      <c r="AI252" s="80">
        <v>1.9830000000000001</v>
      </c>
      <c r="AJ252" s="80">
        <v>1.796</v>
      </c>
      <c r="AK252" s="80">
        <v>19.149999999999999</v>
      </c>
      <c r="AL252" s="80">
        <v>15.888</v>
      </c>
      <c r="AM252" s="80">
        <v>0</v>
      </c>
      <c r="AN252" s="80">
        <v>0</v>
      </c>
      <c r="AO252" s="80">
        <v>0</v>
      </c>
      <c r="AP252" s="80">
        <v>0</v>
      </c>
      <c r="AQ252" s="80">
        <v>0</v>
      </c>
      <c r="AR252" s="80">
        <v>0</v>
      </c>
      <c r="AS252" s="80">
        <v>0</v>
      </c>
      <c r="AT252" s="80">
        <v>0</v>
      </c>
      <c r="AU252" s="80">
        <v>0</v>
      </c>
      <c r="AV252" s="80">
        <v>0</v>
      </c>
      <c r="AW252" s="80">
        <v>0</v>
      </c>
      <c r="AX252" s="80">
        <v>0</v>
      </c>
      <c r="AY252" s="80">
        <v>0</v>
      </c>
      <c r="AZ252" s="80">
        <v>0</v>
      </c>
      <c r="BA252" s="80">
        <v>0</v>
      </c>
      <c r="BB252" s="80">
        <v>0</v>
      </c>
      <c r="BC252" s="80">
        <v>0</v>
      </c>
      <c r="BD252" s="80">
        <v>0</v>
      </c>
      <c r="BE252" s="80">
        <v>0</v>
      </c>
      <c r="BF252" s="80">
        <v>0</v>
      </c>
      <c r="BG252" s="80">
        <v>0</v>
      </c>
      <c r="BH252" s="80">
        <v>0</v>
      </c>
      <c r="BI252" s="80">
        <v>0</v>
      </c>
      <c r="BJ252" s="80">
        <v>0</v>
      </c>
      <c r="BK252" s="80"/>
      <c r="BL252" s="80"/>
      <c r="BM252" s="80"/>
      <c r="BN252" s="80"/>
      <c r="BO252" s="80"/>
      <c r="BP252" s="80"/>
      <c r="BQ252" s="80"/>
      <c r="BR252" s="80"/>
      <c r="BS252" s="80"/>
      <c r="BT252" s="80"/>
    </row>
    <row r="253" spans="1:72" x14ac:dyDescent="0.25">
      <c r="A253" s="135" t="s">
        <v>976</v>
      </c>
      <c r="B253" s="135" t="s">
        <v>977</v>
      </c>
      <c r="C253" s="126"/>
      <c r="D253" s="127" t="s">
        <v>482</v>
      </c>
      <c r="E253" s="104" t="s">
        <v>482</v>
      </c>
      <c r="F253" s="128"/>
      <c r="G253" s="126"/>
      <c r="H253" s="104"/>
      <c r="I253" s="104"/>
      <c r="J253" s="104"/>
      <c r="K253" s="127" t="s">
        <v>482</v>
      </c>
      <c r="L253" s="104"/>
      <c r="M253" s="128"/>
      <c r="N253" s="128"/>
      <c r="O253" s="128"/>
      <c r="P253" s="128"/>
      <c r="Q253" s="128"/>
      <c r="R253" s="128" t="s">
        <v>482</v>
      </c>
      <c r="S253" s="131"/>
      <c r="T253" s="128"/>
      <c r="U253" s="61"/>
      <c r="V253" s="132"/>
      <c r="W253" s="139"/>
      <c r="X253" s="133" t="s">
        <v>775</v>
      </c>
      <c r="Y253" s="71" t="s">
        <v>482</v>
      </c>
      <c r="Z253" s="72"/>
      <c r="AA253" s="73"/>
      <c r="AB253" s="74"/>
      <c r="AC253" s="79" t="s">
        <v>530</v>
      </c>
      <c r="AD253" s="10" t="s">
        <v>463</v>
      </c>
      <c r="AE253" s="80">
        <v>0.13</v>
      </c>
      <c r="AF253" s="80">
        <v>0.32300000000000001</v>
      </c>
      <c r="AG253" s="80">
        <v>0.45300000000000001</v>
      </c>
      <c r="AH253" s="80">
        <v>1.1599999999999999</v>
      </c>
      <c r="AI253" s="80">
        <v>1.59</v>
      </c>
      <c r="AJ253" s="80">
        <v>2.3919999999999999</v>
      </c>
      <c r="AK253" s="80">
        <v>2.452</v>
      </c>
      <c r="AL253" s="80">
        <v>3.7069999999999999</v>
      </c>
      <c r="AM253" s="80">
        <v>0</v>
      </c>
      <c r="AN253" s="80">
        <v>0</v>
      </c>
      <c r="AO253" s="80">
        <v>0</v>
      </c>
      <c r="AP253" s="80">
        <v>0</v>
      </c>
      <c r="AQ253" s="80">
        <v>0</v>
      </c>
      <c r="AR253" s="80">
        <v>0</v>
      </c>
      <c r="AS253" s="80">
        <v>0</v>
      </c>
      <c r="AT253" s="80">
        <v>0</v>
      </c>
      <c r="AU253" s="80">
        <v>0</v>
      </c>
      <c r="AV253" s="80">
        <v>0</v>
      </c>
      <c r="AW253" s="80">
        <v>0</v>
      </c>
      <c r="AX253" s="80">
        <v>0</v>
      </c>
      <c r="AY253" s="80">
        <v>0</v>
      </c>
      <c r="AZ253" s="80">
        <v>0</v>
      </c>
      <c r="BA253" s="80">
        <v>0</v>
      </c>
      <c r="BB253" s="80">
        <v>0</v>
      </c>
      <c r="BC253" s="80">
        <v>0</v>
      </c>
      <c r="BD253" s="80">
        <v>0</v>
      </c>
      <c r="BE253" s="80">
        <v>0</v>
      </c>
      <c r="BF253" s="80">
        <v>0</v>
      </c>
      <c r="BG253" s="80">
        <v>0</v>
      </c>
      <c r="BH253" s="80">
        <v>0</v>
      </c>
      <c r="BI253" s="80">
        <v>0</v>
      </c>
      <c r="BJ253" s="80">
        <v>0</v>
      </c>
      <c r="BK253" s="80"/>
      <c r="BL253" s="80"/>
      <c r="BM253" s="80"/>
      <c r="BN253" s="80"/>
      <c r="BO253" s="80"/>
      <c r="BP253" s="80"/>
      <c r="BQ253" s="80"/>
      <c r="BR253" s="80"/>
      <c r="BS253" s="80"/>
      <c r="BT253" s="80"/>
    </row>
    <row r="254" spans="1:72" x14ac:dyDescent="0.25">
      <c r="A254" s="135" t="s">
        <v>978</v>
      </c>
      <c r="B254" s="135" t="s">
        <v>979</v>
      </c>
      <c r="C254" s="126"/>
      <c r="D254" s="127" t="s">
        <v>482</v>
      </c>
      <c r="E254" s="104" t="s">
        <v>482</v>
      </c>
      <c r="F254" s="128"/>
      <c r="G254" s="126"/>
      <c r="H254" s="104"/>
      <c r="I254" s="104"/>
      <c r="J254" s="104"/>
      <c r="K254" s="127" t="s">
        <v>482</v>
      </c>
      <c r="L254" s="104"/>
      <c r="M254" s="128"/>
      <c r="N254" s="128"/>
      <c r="O254" s="128"/>
      <c r="P254" s="128"/>
      <c r="Q254" s="128"/>
      <c r="R254" s="128" t="s">
        <v>482</v>
      </c>
      <c r="S254" s="131"/>
      <c r="T254" s="128"/>
      <c r="U254" s="61"/>
      <c r="V254" s="132"/>
      <c r="W254" s="139"/>
      <c r="X254" s="133" t="s">
        <v>775</v>
      </c>
      <c r="Y254" s="71" t="s">
        <v>482</v>
      </c>
      <c r="Z254" s="72"/>
      <c r="AA254" s="73"/>
      <c r="AB254" s="74"/>
      <c r="AC254" s="79" t="s">
        <v>530</v>
      </c>
      <c r="AD254" s="10" t="s">
        <v>463</v>
      </c>
      <c r="AE254" s="80">
        <v>0</v>
      </c>
      <c r="AF254" s="80">
        <v>0</v>
      </c>
      <c r="AG254" s="80">
        <v>0</v>
      </c>
      <c r="AH254" s="80">
        <v>0</v>
      </c>
      <c r="AI254" s="80">
        <v>0</v>
      </c>
      <c r="AJ254" s="80">
        <v>0</v>
      </c>
      <c r="AK254" s="80">
        <v>0</v>
      </c>
      <c r="AL254" s="80">
        <v>0</v>
      </c>
      <c r="AM254" s="80">
        <v>0</v>
      </c>
      <c r="AN254" s="80">
        <v>0</v>
      </c>
      <c r="AO254" s="80">
        <v>0</v>
      </c>
      <c r="AP254" s="80">
        <v>0</v>
      </c>
      <c r="AQ254" s="80">
        <v>0</v>
      </c>
      <c r="AR254" s="80">
        <v>0</v>
      </c>
      <c r="AS254" s="80">
        <v>0</v>
      </c>
      <c r="AT254" s="80">
        <v>0</v>
      </c>
      <c r="AU254" s="80">
        <v>0</v>
      </c>
      <c r="AV254" s="80">
        <v>0</v>
      </c>
      <c r="AW254" s="80">
        <v>0</v>
      </c>
      <c r="AX254" s="80">
        <v>0</v>
      </c>
      <c r="AY254" s="80">
        <v>0</v>
      </c>
      <c r="AZ254" s="80">
        <v>0</v>
      </c>
      <c r="BA254" s="80">
        <v>0</v>
      </c>
      <c r="BB254" s="80">
        <v>0</v>
      </c>
      <c r="BC254" s="80">
        <v>0</v>
      </c>
      <c r="BD254" s="80">
        <v>0</v>
      </c>
      <c r="BE254" s="80">
        <v>0</v>
      </c>
      <c r="BF254" s="80">
        <v>0</v>
      </c>
      <c r="BG254" s="80">
        <v>0</v>
      </c>
      <c r="BH254" s="80">
        <v>0</v>
      </c>
      <c r="BI254" s="80">
        <v>0</v>
      </c>
      <c r="BJ254" s="80">
        <v>0</v>
      </c>
      <c r="BK254" s="80"/>
      <c r="BL254" s="80"/>
      <c r="BM254" s="80"/>
      <c r="BN254" s="80"/>
      <c r="BO254" s="80"/>
      <c r="BP254" s="80"/>
      <c r="BQ254" s="80"/>
      <c r="BR254" s="80"/>
      <c r="BS254" s="80"/>
      <c r="BT254" s="80"/>
    </row>
    <row r="255" spans="1:72" x14ac:dyDescent="0.25">
      <c r="A255" s="135" t="s">
        <v>980</v>
      </c>
      <c r="B255" s="135" t="s">
        <v>981</v>
      </c>
      <c r="C255" s="126"/>
      <c r="D255" s="127" t="s">
        <v>482</v>
      </c>
      <c r="E255" s="104" t="s">
        <v>482</v>
      </c>
      <c r="F255" s="128"/>
      <c r="G255" s="126"/>
      <c r="H255" s="104"/>
      <c r="I255" s="104"/>
      <c r="J255" s="104"/>
      <c r="K255" s="127" t="s">
        <v>482</v>
      </c>
      <c r="L255" s="104"/>
      <c r="M255" s="128"/>
      <c r="N255" s="128"/>
      <c r="O255" s="128"/>
      <c r="P255" s="128"/>
      <c r="Q255" s="128"/>
      <c r="R255" s="128" t="s">
        <v>482</v>
      </c>
      <c r="S255" s="131"/>
      <c r="T255" s="128"/>
      <c r="U255" s="61"/>
      <c r="V255" s="132"/>
      <c r="W255" s="139"/>
      <c r="X255" s="133" t="s">
        <v>775</v>
      </c>
      <c r="Y255" s="71" t="s">
        <v>482</v>
      </c>
      <c r="Z255" s="72"/>
      <c r="AA255" s="73"/>
      <c r="AB255" s="74"/>
      <c r="AC255" s="79" t="s">
        <v>530</v>
      </c>
      <c r="AD255" s="10" t="s">
        <v>463</v>
      </c>
      <c r="AE255" s="80">
        <v>0</v>
      </c>
      <c r="AF255" s="80">
        <v>0</v>
      </c>
      <c r="AG255" s="80">
        <v>0</v>
      </c>
      <c r="AH255" s="80">
        <v>0</v>
      </c>
      <c r="AI255" s="80">
        <v>0</v>
      </c>
      <c r="AJ255" s="80">
        <v>0</v>
      </c>
      <c r="AK255" s="80">
        <v>0</v>
      </c>
      <c r="AL255" s="80">
        <v>0</v>
      </c>
      <c r="AM255" s="80">
        <v>0</v>
      </c>
      <c r="AN255" s="80">
        <v>0</v>
      </c>
      <c r="AO255" s="80">
        <v>0</v>
      </c>
      <c r="AP255" s="80">
        <v>0</v>
      </c>
      <c r="AQ255" s="80">
        <v>0</v>
      </c>
      <c r="AR255" s="80">
        <v>0</v>
      </c>
      <c r="AS255" s="80">
        <v>0</v>
      </c>
      <c r="AT255" s="80">
        <v>0</v>
      </c>
      <c r="AU255" s="80">
        <v>0</v>
      </c>
      <c r="AV255" s="80">
        <v>0</v>
      </c>
      <c r="AW255" s="80">
        <v>0</v>
      </c>
      <c r="AX255" s="80">
        <v>0</v>
      </c>
      <c r="AY255" s="80">
        <v>0</v>
      </c>
      <c r="AZ255" s="80">
        <v>1.0544742499999999</v>
      </c>
      <c r="BA255" s="80">
        <v>4.4331742099999998</v>
      </c>
      <c r="BB255" s="80">
        <v>5.1554913999999998</v>
      </c>
      <c r="BC255" s="80">
        <v>11.015334036209</v>
      </c>
      <c r="BD255" s="80">
        <v>18.576783649999999</v>
      </c>
      <c r="BE255" s="80">
        <v>24.285852973587001</v>
      </c>
      <c r="BF255" s="80">
        <v>26.680391579999998</v>
      </c>
      <c r="BG255" s="80">
        <v>21.940630760000001</v>
      </c>
      <c r="BH255" s="80">
        <v>14.033461310279</v>
      </c>
      <c r="BI255" s="80">
        <v>18.327253004380399</v>
      </c>
      <c r="BJ255" s="80">
        <v>13.1315515628713</v>
      </c>
      <c r="BK255" s="80"/>
      <c r="BL255" s="80"/>
      <c r="BM255" s="80"/>
      <c r="BN255" s="80"/>
      <c r="BO255" s="80"/>
      <c r="BP255" s="80"/>
      <c r="BQ255" s="80"/>
      <c r="BR255" s="80"/>
      <c r="BS255" s="80"/>
      <c r="BT255" s="80"/>
    </row>
    <row r="256" spans="1:72" x14ac:dyDescent="0.25">
      <c r="A256" s="135" t="s">
        <v>982</v>
      </c>
      <c r="B256" s="135" t="s">
        <v>983</v>
      </c>
      <c r="C256" s="126"/>
      <c r="D256" s="127" t="s">
        <v>482</v>
      </c>
      <c r="E256" s="104" t="s">
        <v>482</v>
      </c>
      <c r="F256" s="128"/>
      <c r="G256" s="126"/>
      <c r="H256" s="104"/>
      <c r="I256" s="104"/>
      <c r="J256" s="104"/>
      <c r="K256" s="127" t="s">
        <v>482</v>
      </c>
      <c r="L256" s="104"/>
      <c r="M256" s="128"/>
      <c r="N256" s="128"/>
      <c r="O256" s="128"/>
      <c r="P256" s="128"/>
      <c r="Q256" s="128"/>
      <c r="R256" s="128" t="s">
        <v>482</v>
      </c>
      <c r="S256" s="131"/>
      <c r="T256" s="128"/>
      <c r="U256" s="61"/>
      <c r="V256" s="132"/>
      <c r="W256" s="139"/>
      <c r="X256" s="133" t="s">
        <v>775</v>
      </c>
      <c r="Y256" s="71"/>
      <c r="Z256" s="72" t="s">
        <v>482</v>
      </c>
      <c r="AA256" s="73"/>
      <c r="AB256" s="74"/>
      <c r="AC256" s="79" t="s">
        <v>530</v>
      </c>
      <c r="AD256" s="10" t="s">
        <v>463</v>
      </c>
      <c r="AE256" s="80">
        <v>102.750367</v>
      </c>
      <c r="AF256" s="80">
        <v>97.927289000000002</v>
      </c>
      <c r="AG256" s="80">
        <v>113.491299</v>
      </c>
      <c r="AH256" s="80">
        <v>149.44658699999999</v>
      </c>
      <c r="AI256" s="80">
        <v>136.10679500000001</v>
      </c>
      <c r="AJ256" s="80">
        <v>132.36335399999999</v>
      </c>
      <c r="AK256" s="80">
        <v>173.96031099999999</v>
      </c>
      <c r="AL256" s="80">
        <v>161.07363799999999</v>
      </c>
      <c r="AM256" s="80">
        <v>161.59372400000001</v>
      </c>
      <c r="AN256" s="80">
        <v>153.755877</v>
      </c>
      <c r="AO256" s="80">
        <v>101.39695399999999</v>
      </c>
      <c r="AP256" s="80">
        <v>161.274798</v>
      </c>
      <c r="AQ256" s="80">
        <v>134.92969099999999</v>
      </c>
      <c r="AR256" s="80">
        <v>132.753176</v>
      </c>
      <c r="AS256" s="80">
        <v>124.941721</v>
      </c>
      <c r="AT256" s="80">
        <v>420.96486900000002</v>
      </c>
      <c r="AU256" s="80">
        <v>383.52671199999997</v>
      </c>
      <c r="AV256" s="80">
        <v>334.227442</v>
      </c>
      <c r="AW256" s="80">
        <v>323.28608600000001</v>
      </c>
      <c r="AX256" s="80">
        <v>108.076883</v>
      </c>
      <c r="AY256" s="80">
        <v>118.915825</v>
      </c>
      <c r="AZ256" s="80">
        <v>168.522334</v>
      </c>
      <c r="BA256" s="80">
        <v>179.774292</v>
      </c>
      <c r="BB256" s="80">
        <v>146.006371</v>
      </c>
      <c r="BC256" s="80">
        <v>152.71619000000001</v>
      </c>
      <c r="BD256" s="80">
        <v>122.245041</v>
      </c>
      <c r="BE256" s="80">
        <v>93.474040000000002</v>
      </c>
      <c r="BF256" s="80">
        <v>95.560858999999994</v>
      </c>
      <c r="BG256" s="80">
        <v>92.79486</v>
      </c>
      <c r="BH256" s="80">
        <v>77.799137999999999</v>
      </c>
      <c r="BI256" s="80">
        <v>172.56958800000001</v>
      </c>
      <c r="BJ256" s="80">
        <v>105.069874</v>
      </c>
      <c r="BK256" s="80"/>
      <c r="BL256" s="80"/>
      <c r="BM256" s="80"/>
      <c r="BN256" s="80"/>
      <c r="BO256" s="80"/>
      <c r="BP256" s="80"/>
      <c r="BQ256" s="80"/>
      <c r="BR256" s="80"/>
      <c r="BS256" s="80"/>
      <c r="BT256" s="80"/>
    </row>
    <row r="257" spans="1:72" x14ac:dyDescent="0.25">
      <c r="A257" s="135" t="s">
        <v>984</v>
      </c>
      <c r="B257" s="135" t="s">
        <v>985</v>
      </c>
      <c r="C257" s="126"/>
      <c r="D257" s="127" t="s">
        <v>482</v>
      </c>
      <c r="E257" s="104" t="s">
        <v>482</v>
      </c>
      <c r="F257" s="128"/>
      <c r="G257" s="126"/>
      <c r="H257" s="104"/>
      <c r="I257" s="104"/>
      <c r="J257" s="104"/>
      <c r="K257" s="127" t="s">
        <v>482</v>
      </c>
      <c r="L257" s="104"/>
      <c r="M257" s="128"/>
      <c r="N257" s="128"/>
      <c r="O257" s="128"/>
      <c r="P257" s="128"/>
      <c r="Q257" s="128" t="s">
        <v>482</v>
      </c>
      <c r="R257" s="128"/>
      <c r="S257" s="131"/>
      <c r="T257" s="128"/>
      <c r="U257" s="61"/>
      <c r="V257" s="132" t="s">
        <v>767</v>
      </c>
      <c r="W257" s="139" t="s">
        <v>768</v>
      </c>
      <c r="X257" s="133"/>
      <c r="Y257" s="71"/>
      <c r="Z257" s="72" t="s">
        <v>482</v>
      </c>
      <c r="AA257" s="73"/>
      <c r="AB257" s="74"/>
      <c r="AC257" s="79" t="s">
        <v>530</v>
      </c>
      <c r="AD257" s="10" t="s">
        <v>463</v>
      </c>
      <c r="AE257" s="80">
        <v>0</v>
      </c>
      <c r="AF257" s="80">
        <v>0</v>
      </c>
      <c r="AG257" s="80">
        <v>0</v>
      </c>
      <c r="AH257" s="80">
        <v>0</v>
      </c>
      <c r="AI257" s="80">
        <v>0</v>
      </c>
      <c r="AJ257" s="80">
        <v>0</v>
      </c>
      <c r="AK257" s="80">
        <v>0</v>
      </c>
      <c r="AL257" s="80">
        <v>0</v>
      </c>
      <c r="AM257" s="80">
        <v>0</v>
      </c>
      <c r="AN257" s="80">
        <v>0</v>
      </c>
      <c r="AO257" s="80">
        <v>0</v>
      </c>
      <c r="AP257" s="80">
        <v>0</v>
      </c>
      <c r="AQ257" s="80">
        <v>0</v>
      </c>
      <c r="AR257" s="80">
        <v>0</v>
      </c>
      <c r="AS257" s="80">
        <v>0</v>
      </c>
      <c r="AT257" s="80">
        <v>0</v>
      </c>
      <c r="AU257" s="80">
        <v>0</v>
      </c>
      <c r="AV257" s="80">
        <v>0</v>
      </c>
      <c r="AW257" s="80">
        <v>11.364814000000001</v>
      </c>
      <c r="AX257" s="80">
        <v>29.996237000000001</v>
      </c>
      <c r="AY257" s="80">
        <v>33.779744000000001</v>
      </c>
      <c r="AZ257" s="80">
        <v>26.675597</v>
      </c>
      <c r="BA257" s="80">
        <v>35.261364</v>
      </c>
      <c r="BB257" s="80">
        <v>46.046759999999999</v>
      </c>
      <c r="BC257" s="80">
        <v>36.560786</v>
      </c>
      <c r="BD257" s="80">
        <v>65.469521</v>
      </c>
      <c r="BE257" s="80">
        <v>62.029854</v>
      </c>
      <c r="BF257" s="80">
        <v>44.843975</v>
      </c>
      <c r="BG257" s="80">
        <v>55.530783999999997</v>
      </c>
      <c r="BH257" s="80">
        <v>26.441469999999999</v>
      </c>
      <c r="BI257" s="80">
        <v>17.898320999999999</v>
      </c>
      <c r="BJ257" s="80">
        <v>7.8341419999999999</v>
      </c>
      <c r="BK257" s="80"/>
      <c r="BL257" s="80"/>
      <c r="BM257" s="80"/>
      <c r="BN257" s="80"/>
      <c r="BO257" s="80"/>
      <c r="BP257" s="80"/>
      <c r="BQ257" s="80"/>
      <c r="BR257" s="80"/>
      <c r="BS257" s="80"/>
      <c r="BT257" s="80"/>
    </row>
    <row r="258" spans="1:72" x14ac:dyDescent="0.25">
      <c r="A258" s="135" t="s">
        <v>986</v>
      </c>
      <c r="B258" s="135" t="s">
        <v>987</v>
      </c>
      <c r="C258" s="126"/>
      <c r="D258" s="127" t="s">
        <v>482</v>
      </c>
      <c r="E258" s="104" t="s">
        <v>482</v>
      </c>
      <c r="F258" s="128"/>
      <c r="G258" s="126"/>
      <c r="H258" s="104"/>
      <c r="I258" s="104"/>
      <c r="J258" s="104"/>
      <c r="K258" s="127" t="s">
        <v>482</v>
      </c>
      <c r="L258" s="104"/>
      <c r="M258" s="128"/>
      <c r="N258" s="128"/>
      <c r="O258" s="128"/>
      <c r="P258" s="128"/>
      <c r="Q258" s="128" t="s">
        <v>482</v>
      </c>
      <c r="R258" s="128"/>
      <c r="S258" s="131"/>
      <c r="T258" s="128"/>
      <c r="U258" s="61"/>
      <c r="V258" s="132" t="s">
        <v>771</v>
      </c>
      <c r="W258" s="139" t="s">
        <v>772</v>
      </c>
      <c r="X258" s="133"/>
      <c r="Y258" s="71"/>
      <c r="Z258" s="72" t="s">
        <v>482</v>
      </c>
      <c r="AA258" s="73"/>
      <c r="AB258" s="74"/>
      <c r="AC258" s="79" t="s">
        <v>530</v>
      </c>
      <c r="AD258" s="10" t="s">
        <v>463</v>
      </c>
      <c r="AE258" s="80">
        <v>0</v>
      </c>
      <c r="AF258" s="80">
        <v>0</v>
      </c>
      <c r="AG258" s="80">
        <v>0</v>
      </c>
      <c r="AH258" s="80">
        <v>0</v>
      </c>
      <c r="AI258" s="80">
        <v>0</v>
      </c>
      <c r="AJ258" s="80">
        <v>0</v>
      </c>
      <c r="AK258" s="80">
        <v>0</v>
      </c>
      <c r="AL258" s="80">
        <v>0</v>
      </c>
      <c r="AM258" s="80">
        <v>0</v>
      </c>
      <c r="AN258" s="80">
        <v>0</v>
      </c>
      <c r="AO258" s="80">
        <v>0</v>
      </c>
      <c r="AP258" s="80">
        <v>0</v>
      </c>
      <c r="AQ258" s="80">
        <v>0</v>
      </c>
      <c r="AR258" s="80">
        <v>0</v>
      </c>
      <c r="AS258" s="80">
        <v>0</v>
      </c>
      <c r="AT258" s="80">
        <v>0</v>
      </c>
      <c r="AU258" s="80">
        <v>0</v>
      </c>
      <c r="AV258" s="80">
        <v>0</v>
      </c>
      <c r="AW258" s="80">
        <v>0</v>
      </c>
      <c r="AX258" s="80">
        <v>0</v>
      </c>
      <c r="AY258" s="80">
        <v>0</v>
      </c>
      <c r="AZ258" s="80">
        <v>0.43207699999999999</v>
      </c>
      <c r="BA258" s="80">
        <v>0.43</v>
      </c>
      <c r="BB258" s="80">
        <v>0.52829999999999999</v>
      </c>
      <c r="BC258" s="80">
        <v>0.37</v>
      </c>
      <c r="BD258" s="80">
        <v>0.38257999999999998</v>
      </c>
      <c r="BE258" s="80">
        <v>0.39515499999999998</v>
      </c>
      <c r="BF258" s="80">
        <v>0.40278599999999998</v>
      </c>
      <c r="BG258" s="80">
        <v>0.40278599999999998</v>
      </c>
      <c r="BH258" s="80">
        <v>0.40225699999999998</v>
      </c>
      <c r="BI258" s="80">
        <v>0.40225699999999998</v>
      </c>
      <c r="BJ258" s="80">
        <v>0.40225699999999998</v>
      </c>
      <c r="BK258" s="80"/>
      <c r="BL258" s="80"/>
      <c r="BM258" s="80"/>
      <c r="BN258" s="80"/>
      <c r="BO258" s="80"/>
      <c r="BP258" s="80"/>
      <c r="BQ258" s="80"/>
      <c r="BR258" s="80"/>
      <c r="BS258" s="80"/>
      <c r="BT258" s="80"/>
    </row>
    <row r="259" spans="1:72" x14ac:dyDescent="0.25">
      <c r="A259" s="135" t="s">
        <v>988</v>
      </c>
      <c r="B259" s="135" t="s">
        <v>989</v>
      </c>
      <c r="C259" s="126"/>
      <c r="D259" s="127" t="s">
        <v>482</v>
      </c>
      <c r="E259" s="104" t="s">
        <v>482</v>
      </c>
      <c r="F259" s="128"/>
      <c r="G259" s="126"/>
      <c r="H259" s="104"/>
      <c r="I259" s="104"/>
      <c r="J259" s="104"/>
      <c r="K259" s="127" t="s">
        <v>482</v>
      </c>
      <c r="L259" s="104"/>
      <c r="M259" s="128"/>
      <c r="N259" s="128"/>
      <c r="O259" s="128"/>
      <c r="P259" s="128"/>
      <c r="Q259" s="128"/>
      <c r="R259" s="128" t="s">
        <v>482</v>
      </c>
      <c r="S259" s="131"/>
      <c r="T259" s="128"/>
      <c r="U259" s="61"/>
      <c r="V259" s="132"/>
      <c r="W259" s="139"/>
      <c r="X259" s="133" t="s">
        <v>775</v>
      </c>
      <c r="Y259" s="71"/>
      <c r="Z259" s="72" t="s">
        <v>482</v>
      </c>
      <c r="AA259" s="73"/>
      <c r="AB259" s="74"/>
      <c r="AC259" s="79" t="s">
        <v>530</v>
      </c>
      <c r="AD259" s="10" t="s">
        <v>463</v>
      </c>
      <c r="AE259" s="80">
        <v>25.457822</v>
      </c>
      <c r="AF259" s="80">
        <v>24.235492000000001</v>
      </c>
      <c r="AG259" s="80">
        <v>11.540493</v>
      </c>
      <c r="AH259" s="80">
        <v>22.252789</v>
      </c>
      <c r="AI259" s="80">
        <v>36.043208</v>
      </c>
      <c r="AJ259" s="80">
        <v>48.059646000000001</v>
      </c>
      <c r="AK259" s="80">
        <v>34.428221000000001</v>
      </c>
      <c r="AL259" s="80">
        <v>32.196134999999998</v>
      </c>
      <c r="AM259" s="80">
        <v>30.061682999999999</v>
      </c>
      <c r="AN259" s="80">
        <v>24.170532000000001</v>
      </c>
      <c r="AO259" s="80">
        <v>18.160716000000001</v>
      </c>
      <c r="AP259" s="80">
        <v>10.561724999999999</v>
      </c>
      <c r="AQ259" s="80">
        <v>8.7883820000000004</v>
      </c>
      <c r="AR259" s="80">
        <v>8.1538160000000008</v>
      </c>
      <c r="AS259" s="80">
        <v>9.2912490000000005</v>
      </c>
      <c r="AT259" s="80">
        <v>10.849691999999999</v>
      </c>
      <c r="AU259" s="80">
        <v>10.104518000000001</v>
      </c>
      <c r="AV259" s="80">
        <v>6.970618</v>
      </c>
      <c r="AW259" s="80">
        <v>8.7563929999999992</v>
      </c>
      <c r="AX259" s="80">
        <v>120.615904</v>
      </c>
      <c r="AY259" s="80">
        <v>91.562827999999996</v>
      </c>
      <c r="AZ259" s="80">
        <v>91.955577000000005</v>
      </c>
      <c r="BA259" s="80">
        <v>92.493441000000004</v>
      </c>
      <c r="BB259" s="80">
        <v>252.16581400000001</v>
      </c>
      <c r="BC259" s="80">
        <v>291.31838399999998</v>
      </c>
      <c r="BD259" s="80">
        <v>192.81497400000001</v>
      </c>
      <c r="BE259" s="80">
        <v>212.47150400000001</v>
      </c>
      <c r="BF259" s="80">
        <v>179.15406200000001</v>
      </c>
      <c r="BG259" s="80">
        <v>157.825254</v>
      </c>
      <c r="BH259" s="80">
        <v>32.625315999999998</v>
      </c>
      <c r="BI259" s="80">
        <v>45.236666999999997</v>
      </c>
      <c r="BJ259" s="80">
        <v>45.165666999999999</v>
      </c>
      <c r="BK259" s="80"/>
      <c r="BL259" s="80"/>
      <c r="BM259" s="80"/>
      <c r="BN259" s="80"/>
      <c r="BO259" s="80"/>
      <c r="BP259" s="80"/>
      <c r="BQ259" s="80"/>
      <c r="BR259" s="80"/>
      <c r="BS259" s="80"/>
      <c r="BT259" s="80"/>
    </row>
    <row r="260" spans="1:72" x14ac:dyDescent="0.25">
      <c r="A260" s="135" t="s">
        <v>990</v>
      </c>
      <c r="B260" s="135" t="s">
        <v>991</v>
      </c>
      <c r="C260" s="126"/>
      <c r="D260" s="127" t="s">
        <v>482</v>
      </c>
      <c r="E260" s="104" t="s">
        <v>482</v>
      </c>
      <c r="F260" s="128"/>
      <c r="G260" s="126"/>
      <c r="H260" s="104"/>
      <c r="I260" s="104"/>
      <c r="J260" s="104"/>
      <c r="K260" s="127" t="s">
        <v>482</v>
      </c>
      <c r="L260" s="104"/>
      <c r="M260" s="128"/>
      <c r="N260" s="128"/>
      <c r="O260" s="128"/>
      <c r="P260" s="128"/>
      <c r="Q260" s="128"/>
      <c r="R260" s="128" t="s">
        <v>482</v>
      </c>
      <c r="S260" s="131"/>
      <c r="T260" s="128"/>
      <c r="U260" s="61"/>
      <c r="V260" s="132"/>
      <c r="W260" s="139"/>
      <c r="X260" s="133" t="s">
        <v>775</v>
      </c>
      <c r="Y260" s="71"/>
      <c r="Z260" s="72" t="s">
        <v>482</v>
      </c>
      <c r="AA260" s="73"/>
      <c r="AB260" s="74"/>
      <c r="AC260" s="79" t="s">
        <v>530</v>
      </c>
      <c r="AD260" s="10" t="s">
        <v>463</v>
      </c>
      <c r="AE260" s="80">
        <v>359.662104</v>
      </c>
      <c r="AF260" s="80">
        <v>387.84571999999997</v>
      </c>
      <c r="AG260" s="80">
        <v>492.11228</v>
      </c>
      <c r="AH260" s="80">
        <v>6.8894070000000003</v>
      </c>
      <c r="AI260" s="80">
        <v>8.0935760000000005</v>
      </c>
      <c r="AJ260" s="80">
        <v>5.3172540000000001</v>
      </c>
      <c r="AK260" s="80">
        <v>87.007154999999997</v>
      </c>
      <c r="AL260" s="80">
        <v>84.977958000000001</v>
      </c>
      <c r="AM260" s="80">
        <v>85.010695999999996</v>
      </c>
      <c r="AN260" s="80">
        <v>84.887287999999998</v>
      </c>
      <c r="AO260" s="80">
        <v>83.354667000000006</v>
      </c>
      <c r="AP260" s="80">
        <v>76.540637000000004</v>
      </c>
      <c r="AQ260" s="80">
        <v>75.695779000000002</v>
      </c>
      <c r="AR260" s="80">
        <v>71.948395000000005</v>
      </c>
      <c r="AS260" s="80">
        <v>68.477839000000003</v>
      </c>
      <c r="AT260" s="80">
        <v>70.559647999999996</v>
      </c>
      <c r="AU260" s="80">
        <v>60.681638</v>
      </c>
      <c r="AV260" s="80">
        <v>57.479346999999997</v>
      </c>
      <c r="AW260" s="80">
        <v>65.25412</v>
      </c>
      <c r="AX260" s="80">
        <v>65.610767999999993</v>
      </c>
      <c r="AY260" s="80">
        <v>66.268517000000003</v>
      </c>
      <c r="AZ260" s="80">
        <v>63.503760999999997</v>
      </c>
      <c r="BA260" s="80">
        <v>56.565491000000002</v>
      </c>
      <c r="BB260" s="80">
        <v>56.204222999999999</v>
      </c>
      <c r="BC260" s="80">
        <v>56.047995999999998</v>
      </c>
      <c r="BD260" s="80">
        <v>56.038549000000003</v>
      </c>
      <c r="BE260" s="80">
        <v>55.839436999999997</v>
      </c>
      <c r="BF260" s="80">
        <v>55.59</v>
      </c>
      <c r="BG260" s="80">
        <v>55.59</v>
      </c>
      <c r="BH260" s="80">
        <v>55.59</v>
      </c>
      <c r="BI260" s="80">
        <v>55.59</v>
      </c>
      <c r="BJ260" s="80">
        <v>55.59</v>
      </c>
      <c r="BK260" s="80"/>
      <c r="BL260" s="80"/>
      <c r="BM260" s="80"/>
      <c r="BN260" s="80"/>
      <c r="BO260" s="80"/>
      <c r="BP260" s="80"/>
      <c r="BQ260" s="80"/>
      <c r="BR260" s="80"/>
      <c r="BS260" s="80"/>
      <c r="BT260" s="80"/>
    </row>
    <row r="261" spans="1:72" x14ac:dyDescent="0.25">
      <c r="A261" s="135" t="s">
        <v>992</v>
      </c>
      <c r="B261" s="135" t="s">
        <v>993</v>
      </c>
      <c r="C261" s="126"/>
      <c r="D261" s="127" t="s">
        <v>482</v>
      </c>
      <c r="E261" s="104" t="s">
        <v>482</v>
      </c>
      <c r="F261" s="128"/>
      <c r="G261" s="126"/>
      <c r="H261" s="104"/>
      <c r="I261" s="104"/>
      <c r="J261" s="104"/>
      <c r="K261" s="127" t="s">
        <v>482</v>
      </c>
      <c r="L261" s="104"/>
      <c r="M261" s="128"/>
      <c r="N261" s="128"/>
      <c r="O261" s="128"/>
      <c r="P261" s="128"/>
      <c r="Q261" s="128"/>
      <c r="R261" s="128" t="s">
        <v>482</v>
      </c>
      <c r="S261" s="131"/>
      <c r="T261" s="128"/>
      <c r="U261" s="61"/>
      <c r="V261" s="132"/>
      <c r="W261" s="139"/>
      <c r="X261" s="133" t="s">
        <v>775</v>
      </c>
      <c r="Y261" s="71" t="s">
        <v>482</v>
      </c>
      <c r="Z261" s="72"/>
      <c r="AA261" s="73"/>
      <c r="AB261" s="74"/>
      <c r="AC261" s="79" t="s">
        <v>530</v>
      </c>
      <c r="AD261" s="10" t="s">
        <v>463</v>
      </c>
      <c r="AE261" s="80">
        <v>0</v>
      </c>
      <c r="AF261" s="80">
        <v>0</v>
      </c>
      <c r="AG261" s="80">
        <v>0</v>
      </c>
      <c r="AH261" s="80">
        <v>0</v>
      </c>
      <c r="AI261" s="80">
        <v>0</v>
      </c>
      <c r="AJ261" s="80">
        <v>0</v>
      </c>
      <c r="AK261" s="80">
        <v>0</v>
      </c>
      <c r="AL261" s="80">
        <v>5.2878054198599998E-2</v>
      </c>
      <c r="AM261" s="80">
        <v>9.7899416310979995E-2</v>
      </c>
      <c r="AN261" s="80">
        <v>1.12637315618515</v>
      </c>
      <c r="AO261" s="80">
        <v>0</v>
      </c>
      <c r="AP261" s="80">
        <v>0</v>
      </c>
      <c r="AQ261" s="80">
        <v>0</v>
      </c>
      <c r="AR261" s="80">
        <v>0</v>
      </c>
      <c r="AS261" s="80">
        <v>0</v>
      </c>
      <c r="AT261" s="80">
        <v>0</v>
      </c>
      <c r="AU261" s="80">
        <v>0</v>
      </c>
      <c r="AV261" s="80">
        <v>0.64119854757637995</v>
      </c>
      <c r="AW261" s="80">
        <v>6.6998409782965203</v>
      </c>
      <c r="AX261" s="80">
        <v>2.4941870997723301</v>
      </c>
      <c r="AY261" s="80">
        <v>2.2264803581138</v>
      </c>
      <c r="AZ261" s="80">
        <v>1.5804866083226901</v>
      </c>
      <c r="BA261" s="80">
        <v>2.5518487654970601</v>
      </c>
      <c r="BB261" s="80">
        <v>2.4681325307177899</v>
      </c>
      <c r="BC261" s="80">
        <v>3.4220786946288899</v>
      </c>
      <c r="BD261" s="80">
        <v>4.0154905105434198</v>
      </c>
      <c r="BE261" s="80">
        <v>3.84568433098271</v>
      </c>
      <c r="BF261" s="80">
        <v>3.6593785557780598</v>
      </c>
      <c r="BG261" s="80">
        <v>4.2587912010620599</v>
      </c>
      <c r="BH261" s="80">
        <v>0</v>
      </c>
      <c r="BI261" s="80">
        <v>0</v>
      </c>
      <c r="BJ261" s="80">
        <v>0</v>
      </c>
      <c r="BK261" s="80"/>
      <c r="BL261" s="80"/>
      <c r="BM261" s="80"/>
      <c r="BN261" s="80"/>
      <c r="BO261" s="80"/>
      <c r="BP261" s="80"/>
      <c r="BQ261" s="80"/>
      <c r="BR261" s="80"/>
      <c r="BS261" s="80"/>
      <c r="BT261" s="80"/>
    </row>
    <row r="262" spans="1:72" x14ac:dyDescent="0.25">
      <c r="A262" s="135" t="s">
        <v>994</v>
      </c>
      <c r="B262" s="135" t="s">
        <v>995</v>
      </c>
      <c r="C262" s="126"/>
      <c r="D262" s="127" t="s">
        <v>482</v>
      </c>
      <c r="E262" s="104" t="s">
        <v>482</v>
      </c>
      <c r="F262" s="128"/>
      <c r="G262" s="126"/>
      <c r="H262" s="104"/>
      <c r="I262" s="104"/>
      <c r="J262" s="104"/>
      <c r="K262" s="127" t="s">
        <v>482</v>
      </c>
      <c r="L262" s="104"/>
      <c r="M262" s="128"/>
      <c r="N262" s="128"/>
      <c r="O262" s="128"/>
      <c r="P262" s="128"/>
      <c r="Q262" s="128"/>
      <c r="R262" s="128" t="s">
        <v>482</v>
      </c>
      <c r="S262" s="131"/>
      <c r="T262" s="128"/>
      <c r="U262" s="61"/>
      <c r="V262" s="132"/>
      <c r="W262" s="139"/>
      <c r="X262" s="133" t="s">
        <v>775</v>
      </c>
      <c r="Y262" s="71"/>
      <c r="Z262" s="72" t="s">
        <v>482</v>
      </c>
      <c r="AA262" s="73"/>
      <c r="AB262" s="74"/>
      <c r="AC262" s="79" t="s">
        <v>530</v>
      </c>
      <c r="AD262" s="10" t="s">
        <v>463</v>
      </c>
      <c r="AE262" s="80">
        <v>0</v>
      </c>
      <c r="AF262" s="80">
        <v>0</v>
      </c>
      <c r="AG262" s="80">
        <v>0</v>
      </c>
      <c r="AH262" s="80">
        <v>0</v>
      </c>
      <c r="AI262" s="80">
        <v>0</v>
      </c>
      <c r="AJ262" s="80">
        <v>0</v>
      </c>
      <c r="AK262" s="80">
        <v>0</v>
      </c>
      <c r="AL262" s="80">
        <v>0.26400000000000001</v>
      </c>
      <c r="AM262" s="80">
        <v>0.26400000000000001</v>
      </c>
      <c r="AN262" s="80">
        <v>2.812322</v>
      </c>
      <c r="AO262" s="80">
        <v>0</v>
      </c>
      <c r="AP262" s="80">
        <v>0</v>
      </c>
      <c r="AQ262" s="80">
        <v>0</v>
      </c>
      <c r="AR262" s="80">
        <v>0</v>
      </c>
      <c r="AS262" s="80">
        <v>0</v>
      </c>
      <c r="AT262" s="80">
        <v>0</v>
      </c>
      <c r="AU262" s="80">
        <v>0</v>
      </c>
      <c r="AV262" s="80">
        <v>0.77300000000000002</v>
      </c>
      <c r="AW262" s="80">
        <v>8.6263710000000007</v>
      </c>
      <c r="AX262" s="80">
        <v>2.7995570000000001</v>
      </c>
      <c r="AY262" s="80">
        <v>2.230407</v>
      </c>
      <c r="AZ262" s="80">
        <v>2.4209109999999998</v>
      </c>
      <c r="BA262" s="80">
        <v>2.8639579999999998</v>
      </c>
      <c r="BB262" s="80">
        <v>2.3805610000000001</v>
      </c>
      <c r="BC262" s="80">
        <v>2.931575</v>
      </c>
      <c r="BD262" s="80">
        <v>3.842063</v>
      </c>
      <c r="BE262" s="80">
        <v>3.7529919999999999</v>
      </c>
      <c r="BF262" s="80">
        <v>3.6121460000000001</v>
      </c>
      <c r="BG262" s="80">
        <v>3.261037</v>
      </c>
      <c r="BH262" s="80">
        <v>0</v>
      </c>
      <c r="BI262" s="80">
        <v>0</v>
      </c>
      <c r="BJ262" s="80">
        <v>0</v>
      </c>
      <c r="BK262" s="80"/>
      <c r="BL262" s="80"/>
      <c r="BM262" s="80"/>
      <c r="BN262" s="80"/>
      <c r="BO262" s="80"/>
      <c r="BP262" s="80"/>
      <c r="BQ262" s="80"/>
      <c r="BR262" s="80"/>
      <c r="BS262" s="80"/>
      <c r="BT262" s="80"/>
    </row>
    <row r="263" spans="1:72" x14ac:dyDescent="0.25">
      <c r="A263" s="135" t="s">
        <v>996</v>
      </c>
      <c r="B263" s="135" t="s">
        <v>997</v>
      </c>
      <c r="C263" s="126"/>
      <c r="D263" s="127" t="s">
        <v>482</v>
      </c>
      <c r="E263" s="104" t="s">
        <v>482</v>
      </c>
      <c r="F263" s="128"/>
      <c r="G263" s="126"/>
      <c r="H263" s="104"/>
      <c r="I263" s="104"/>
      <c r="J263" s="104"/>
      <c r="K263" s="127" t="s">
        <v>482</v>
      </c>
      <c r="L263" s="104"/>
      <c r="M263" s="128"/>
      <c r="N263" s="128"/>
      <c r="O263" s="128"/>
      <c r="P263" s="128"/>
      <c r="Q263" s="128" t="s">
        <v>482</v>
      </c>
      <c r="R263" s="128"/>
      <c r="S263" s="131"/>
      <c r="T263" s="128"/>
      <c r="U263" s="61"/>
      <c r="V263" s="132" t="s">
        <v>767</v>
      </c>
      <c r="W263" s="139" t="s">
        <v>768</v>
      </c>
      <c r="X263" s="133"/>
      <c r="Y263" s="71"/>
      <c r="Z263" s="72" t="s">
        <v>482</v>
      </c>
      <c r="AA263" s="73"/>
      <c r="AB263" s="74"/>
      <c r="AC263" s="79" t="s">
        <v>530</v>
      </c>
      <c r="AD263" s="10" t="s">
        <v>463</v>
      </c>
      <c r="AE263" s="80">
        <v>0</v>
      </c>
      <c r="AF263" s="80">
        <v>0</v>
      </c>
      <c r="AG263" s="80">
        <v>0</v>
      </c>
      <c r="AH263" s="80">
        <v>0</v>
      </c>
      <c r="AI263" s="80">
        <v>0</v>
      </c>
      <c r="AJ263" s="80">
        <v>0</v>
      </c>
      <c r="AK263" s="80">
        <v>0</v>
      </c>
      <c r="AL263" s="80">
        <v>0</v>
      </c>
      <c r="AM263" s="80">
        <v>0</v>
      </c>
      <c r="AN263" s="80">
        <v>0</v>
      </c>
      <c r="AO263" s="80">
        <v>0</v>
      </c>
      <c r="AP263" s="80">
        <v>0</v>
      </c>
      <c r="AQ263" s="80">
        <v>0</v>
      </c>
      <c r="AR263" s="80">
        <v>0</v>
      </c>
      <c r="AS263" s="80">
        <v>0</v>
      </c>
      <c r="AT263" s="80">
        <v>0</v>
      </c>
      <c r="AU263" s="80">
        <v>0</v>
      </c>
      <c r="AV263" s="80">
        <v>0</v>
      </c>
      <c r="AW263" s="80">
        <v>0.03</v>
      </c>
      <c r="AX263" s="80">
        <v>5.8727000000000001E-2</v>
      </c>
      <c r="AY263" s="80">
        <v>8.1618999999999997E-2</v>
      </c>
      <c r="AZ263" s="80">
        <v>4.5174729999999998</v>
      </c>
      <c r="BA263" s="80">
        <v>2.5007969999999999</v>
      </c>
      <c r="BB263" s="80">
        <v>0.54549300000000001</v>
      </c>
      <c r="BC263" s="80">
        <v>0.33772799999999997</v>
      </c>
      <c r="BD263" s="80">
        <v>7.5045000000000001E-2</v>
      </c>
      <c r="BE263" s="80">
        <v>6.6594E-2</v>
      </c>
      <c r="BF263" s="80">
        <v>7.7477000000000004E-2</v>
      </c>
      <c r="BG263" s="80">
        <v>0.17013600000000001</v>
      </c>
      <c r="BH263" s="80">
        <v>9.9807000000000007E-2</v>
      </c>
      <c r="BI263" s="80">
        <v>6.2871999999999997E-2</v>
      </c>
      <c r="BJ263" s="80">
        <v>7.7035000000000006E-2</v>
      </c>
      <c r="BK263" s="80"/>
      <c r="BL263" s="80"/>
      <c r="BM263" s="80"/>
      <c r="BN263" s="80"/>
      <c r="BO263" s="80"/>
      <c r="BP263" s="80"/>
      <c r="BQ263" s="80"/>
      <c r="BR263" s="80"/>
      <c r="BS263" s="80"/>
      <c r="BT263" s="80"/>
    </row>
    <row r="264" spans="1:72" x14ac:dyDescent="0.25">
      <c r="A264" s="135" t="s">
        <v>998</v>
      </c>
      <c r="B264" s="135" t="s">
        <v>999</v>
      </c>
      <c r="C264" s="126"/>
      <c r="D264" s="127" t="s">
        <v>482</v>
      </c>
      <c r="E264" s="104" t="s">
        <v>482</v>
      </c>
      <c r="F264" s="128"/>
      <c r="G264" s="126"/>
      <c r="H264" s="104"/>
      <c r="I264" s="104"/>
      <c r="J264" s="104"/>
      <c r="K264" s="127" t="s">
        <v>482</v>
      </c>
      <c r="L264" s="104"/>
      <c r="M264" s="128"/>
      <c r="N264" s="128"/>
      <c r="O264" s="128"/>
      <c r="P264" s="128"/>
      <c r="Q264" s="128"/>
      <c r="R264" s="128" t="s">
        <v>482</v>
      </c>
      <c r="S264" s="131"/>
      <c r="T264" s="128"/>
      <c r="U264" s="61"/>
      <c r="V264" s="132"/>
      <c r="W264" s="139"/>
      <c r="X264" s="133" t="s">
        <v>775</v>
      </c>
      <c r="Y264" s="71"/>
      <c r="Z264" s="72" t="s">
        <v>482</v>
      </c>
      <c r="AA264" s="73"/>
      <c r="AB264" s="74"/>
      <c r="AC264" s="79" t="s">
        <v>530</v>
      </c>
      <c r="AD264" s="10" t="s">
        <v>463</v>
      </c>
      <c r="AE264" s="80">
        <v>7.0065179999999998</v>
      </c>
      <c r="AF264" s="80">
        <v>5.3010440000000001</v>
      </c>
      <c r="AG264" s="80">
        <v>8.1051680000000008</v>
      </c>
      <c r="AH264" s="80">
        <v>4.82</v>
      </c>
      <c r="AI264" s="80">
        <v>4.79</v>
      </c>
      <c r="AJ264" s="80">
        <v>3.655948</v>
      </c>
      <c r="AK264" s="80">
        <v>1.2142520000000001</v>
      </c>
      <c r="AL264" s="80">
        <v>0.92171899999999996</v>
      </c>
      <c r="AM264" s="80">
        <v>2.0321829999999999</v>
      </c>
      <c r="AN264" s="80">
        <v>2.2169150000000002</v>
      </c>
      <c r="AO264" s="80">
        <v>2.8273440000000001</v>
      </c>
      <c r="AP264" s="80">
        <v>8.0115820000000006</v>
      </c>
      <c r="AQ264" s="80">
        <v>6.8806820000000002</v>
      </c>
      <c r="AR264" s="80">
        <v>11.78614</v>
      </c>
      <c r="AS264" s="80">
        <v>180.86362700000001</v>
      </c>
      <c r="AT264" s="80">
        <v>138.678348</v>
      </c>
      <c r="AU264" s="80">
        <v>299.35217</v>
      </c>
      <c r="AV264" s="80">
        <v>197.326087</v>
      </c>
      <c r="AW264" s="80">
        <v>281.01261699999998</v>
      </c>
      <c r="AX264" s="80">
        <v>112.025971</v>
      </c>
      <c r="AY264" s="80">
        <v>105.594347</v>
      </c>
      <c r="AZ264" s="80">
        <v>100.06395999999999</v>
      </c>
      <c r="BA264" s="80">
        <v>95.820832999999993</v>
      </c>
      <c r="BB264" s="80">
        <v>120.840768</v>
      </c>
      <c r="BC264" s="80">
        <v>105.083941</v>
      </c>
      <c r="BD264" s="80">
        <v>21.238903000000001</v>
      </c>
      <c r="BE264" s="80">
        <v>11.243535</v>
      </c>
      <c r="BF264" s="80">
        <v>24.905062999999998</v>
      </c>
      <c r="BG264" s="80">
        <v>22.396384999999999</v>
      </c>
      <c r="BH264" s="80">
        <v>6.3215950000000003</v>
      </c>
      <c r="BI264" s="80">
        <v>1.6580090000000001</v>
      </c>
      <c r="BJ264" s="80">
        <v>2.302861</v>
      </c>
      <c r="BK264" s="80"/>
      <c r="BL264" s="80"/>
      <c r="BM264" s="80"/>
      <c r="BN264" s="80"/>
      <c r="BO264" s="80"/>
      <c r="BP264" s="80"/>
      <c r="BQ264" s="80"/>
      <c r="BR264" s="80"/>
      <c r="BS264" s="80"/>
      <c r="BT264" s="80"/>
    </row>
    <row r="265" spans="1:72" x14ac:dyDescent="0.25">
      <c r="A265" s="135" t="s">
        <v>1000</v>
      </c>
      <c r="B265" s="135" t="s">
        <v>1001</v>
      </c>
      <c r="C265" s="126"/>
      <c r="D265" s="127" t="s">
        <v>482</v>
      </c>
      <c r="E265" s="104" t="s">
        <v>482</v>
      </c>
      <c r="F265" s="128"/>
      <c r="G265" s="126"/>
      <c r="H265" s="104"/>
      <c r="I265" s="104"/>
      <c r="J265" s="104"/>
      <c r="K265" s="127" t="s">
        <v>482</v>
      </c>
      <c r="L265" s="104"/>
      <c r="M265" s="128"/>
      <c r="N265" s="128"/>
      <c r="O265" s="128"/>
      <c r="P265" s="128"/>
      <c r="Q265" s="128"/>
      <c r="R265" s="128" t="s">
        <v>482</v>
      </c>
      <c r="S265" s="131"/>
      <c r="T265" s="128"/>
      <c r="U265" s="61"/>
      <c r="V265" s="132"/>
      <c r="W265" s="139"/>
      <c r="X265" s="133" t="s">
        <v>775</v>
      </c>
      <c r="Y265" s="71" t="s">
        <v>482</v>
      </c>
      <c r="Z265" s="72"/>
      <c r="AA265" s="73"/>
      <c r="AB265" s="74"/>
      <c r="AC265" s="79" t="s">
        <v>530</v>
      </c>
      <c r="AD265" s="10" t="s">
        <v>463</v>
      </c>
      <c r="AE265" s="80">
        <v>0</v>
      </c>
      <c r="AF265" s="80">
        <v>0</v>
      </c>
      <c r="AG265" s="80">
        <v>0</v>
      </c>
      <c r="AH265" s="80">
        <v>0</v>
      </c>
      <c r="AI265" s="80">
        <v>0</v>
      </c>
      <c r="AJ265" s="80">
        <v>0</v>
      </c>
      <c r="AK265" s="80">
        <v>0</v>
      </c>
      <c r="AL265" s="80">
        <v>0</v>
      </c>
      <c r="AM265" s="80">
        <v>0</v>
      </c>
      <c r="AN265" s="80">
        <v>0</v>
      </c>
      <c r="AO265" s="80">
        <v>0</v>
      </c>
      <c r="AP265" s="80">
        <v>0</v>
      </c>
      <c r="AQ265" s="80">
        <v>0</v>
      </c>
      <c r="AR265" s="80">
        <v>0</v>
      </c>
      <c r="AS265" s="80">
        <v>0</v>
      </c>
      <c r="AT265" s="80">
        <v>0</v>
      </c>
      <c r="AU265" s="80">
        <v>0</v>
      </c>
      <c r="AV265" s="80">
        <v>0</v>
      </c>
      <c r="AW265" s="80">
        <v>0</v>
      </c>
      <c r="AX265" s="80">
        <v>0</v>
      </c>
      <c r="AY265" s="80">
        <v>0</v>
      </c>
      <c r="AZ265" s="80">
        <v>0</v>
      </c>
      <c r="BA265" s="80">
        <v>0</v>
      </c>
      <c r="BB265" s="80">
        <v>0</v>
      </c>
      <c r="BC265" s="80">
        <v>0</v>
      </c>
      <c r="BD265" s="80">
        <v>0</v>
      </c>
      <c r="BE265" s="80">
        <v>0</v>
      </c>
      <c r="BF265" s="80">
        <v>0</v>
      </c>
      <c r="BG265" s="80">
        <v>0</v>
      </c>
      <c r="BH265" s="80">
        <v>0</v>
      </c>
      <c r="BI265" s="80">
        <v>0</v>
      </c>
      <c r="BJ265" s="80">
        <v>0</v>
      </c>
      <c r="BK265" s="80"/>
      <c r="BL265" s="80"/>
      <c r="BM265" s="80"/>
      <c r="BN265" s="80"/>
      <c r="BO265" s="80"/>
      <c r="BP265" s="80"/>
      <c r="BQ265" s="80"/>
      <c r="BR265" s="80"/>
      <c r="BS265" s="80"/>
      <c r="BT265" s="80"/>
    </row>
    <row r="266" spans="1:72" x14ac:dyDescent="0.25">
      <c r="A266" s="135" t="s">
        <v>1002</v>
      </c>
      <c r="B266" s="135" t="s">
        <v>1003</v>
      </c>
      <c r="C266" s="126"/>
      <c r="D266" s="127" t="s">
        <v>482</v>
      </c>
      <c r="E266" s="104" t="s">
        <v>482</v>
      </c>
      <c r="F266" s="128"/>
      <c r="G266" s="126"/>
      <c r="H266" s="104"/>
      <c r="I266" s="104"/>
      <c r="J266" s="104"/>
      <c r="K266" s="127" t="s">
        <v>482</v>
      </c>
      <c r="L266" s="104"/>
      <c r="M266" s="128"/>
      <c r="N266" s="128"/>
      <c r="O266" s="128"/>
      <c r="P266" s="128"/>
      <c r="Q266" s="128"/>
      <c r="R266" s="128" t="s">
        <v>482</v>
      </c>
      <c r="S266" s="131"/>
      <c r="T266" s="128"/>
      <c r="U266" s="61"/>
      <c r="V266" s="132"/>
      <c r="W266" s="139"/>
      <c r="X266" s="133" t="s">
        <v>775</v>
      </c>
      <c r="Y266" s="71" t="s">
        <v>482</v>
      </c>
      <c r="Z266" s="72"/>
      <c r="AA266" s="73"/>
      <c r="AB266" s="74"/>
      <c r="AC266" s="79" t="s">
        <v>530</v>
      </c>
      <c r="AD266" s="10" t="s">
        <v>463</v>
      </c>
      <c r="AE266" s="80">
        <v>0</v>
      </c>
      <c r="AF266" s="80">
        <v>0</v>
      </c>
      <c r="AG266" s="80">
        <v>0</v>
      </c>
      <c r="AH266" s="80">
        <v>0</v>
      </c>
      <c r="AI266" s="80">
        <v>0</v>
      </c>
      <c r="AJ266" s="80">
        <v>0</v>
      </c>
      <c r="AK266" s="80">
        <v>0</v>
      </c>
      <c r="AL266" s="80">
        <v>0</v>
      </c>
      <c r="AM266" s="80">
        <v>0</v>
      </c>
      <c r="AN266" s="80">
        <v>0</v>
      </c>
      <c r="AO266" s="80">
        <v>0</v>
      </c>
      <c r="AP266" s="80">
        <v>0</v>
      </c>
      <c r="AQ266" s="80">
        <v>0</v>
      </c>
      <c r="AR266" s="80">
        <v>0</v>
      </c>
      <c r="AS266" s="80">
        <v>0</v>
      </c>
      <c r="AT266" s="80">
        <v>0</v>
      </c>
      <c r="AU266" s="80">
        <v>0</v>
      </c>
      <c r="AV266" s="80">
        <v>0</v>
      </c>
      <c r="AW266" s="80">
        <v>0</v>
      </c>
      <c r="AX266" s="80">
        <v>0</v>
      </c>
      <c r="AY266" s="80">
        <v>0</v>
      </c>
      <c r="AZ266" s="80">
        <v>0</v>
      </c>
      <c r="BA266" s="80">
        <v>0</v>
      </c>
      <c r="BB266" s="80">
        <v>0</v>
      </c>
      <c r="BC266" s="80">
        <v>0</v>
      </c>
      <c r="BD266" s="80">
        <v>0</v>
      </c>
      <c r="BE266" s="80">
        <v>0</v>
      </c>
      <c r="BF266" s="80">
        <v>0</v>
      </c>
      <c r="BG266" s="80">
        <v>0</v>
      </c>
      <c r="BH266" s="80">
        <v>0</v>
      </c>
      <c r="BI266" s="80">
        <v>0</v>
      </c>
      <c r="BJ266" s="80">
        <v>0</v>
      </c>
      <c r="BK266" s="80"/>
      <c r="BL266" s="80"/>
      <c r="BM266" s="80"/>
      <c r="BN266" s="80"/>
      <c r="BO266" s="80"/>
      <c r="BP266" s="80"/>
      <c r="BQ266" s="80"/>
      <c r="BR266" s="80"/>
      <c r="BS266" s="80"/>
      <c r="BT266" s="80"/>
    </row>
    <row r="267" spans="1:72" x14ac:dyDescent="0.25">
      <c r="A267" s="135" t="s">
        <v>1004</v>
      </c>
      <c r="B267" s="135" t="s">
        <v>1005</v>
      </c>
      <c r="C267" s="126"/>
      <c r="D267" s="127" t="s">
        <v>482</v>
      </c>
      <c r="E267" s="104" t="s">
        <v>482</v>
      </c>
      <c r="F267" s="128"/>
      <c r="G267" s="126"/>
      <c r="H267" s="104"/>
      <c r="I267" s="104"/>
      <c r="J267" s="104"/>
      <c r="K267" s="127" t="s">
        <v>482</v>
      </c>
      <c r="L267" s="104"/>
      <c r="M267" s="128"/>
      <c r="N267" s="128"/>
      <c r="O267" s="128"/>
      <c r="P267" s="128"/>
      <c r="Q267" s="128"/>
      <c r="R267" s="128" t="s">
        <v>482</v>
      </c>
      <c r="S267" s="131"/>
      <c r="T267" s="128"/>
      <c r="U267" s="61"/>
      <c r="V267" s="132"/>
      <c r="W267" s="139"/>
      <c r="X267" s="133" t="s">
        <v>775</v>
      </c>
      <c r="Y267" s="71" t="s">
        <v>482</v>
      </c>
      <c r="Z267" s="72"/>
      <c r="AA267" s="73"/>
      <c r="AB267" s="74"/>
      <c r="AC267" s="79" t="s">
        <v>530</v>
      </c>
      <c r="AD267" s="10" t="s">
        <v>463</v>
      </c>
      <c r="AE267" s="80">
        <v>0</v>
      </c>
      <c r="AF267" s="80">
        <v>0</v>
      </c>
      <c r="AG267" s="80">
        <v>0</v>
      </c>
      <c r="AH267" s="80">
        <v>0</v>
      </c>
      <c r="AI267" s="80">
        <v>0</v>
      </c>
      <c r="AJ267" s="80">
        <v>0</v>
      </c>
      <c r="AK267" s="80">
        <v>0</v>
      </c>
      <c r="AL267" s="80">
        <v>0</v>
      </c>
      <c r="AM267" s="80">
        <v>0</v>
      </c>
      <c r="AN267" s="80">
        <v>0</v>
      </c>
      <c r="AO267" s="80">
        <v>0</v>
      </c>
      <c r="AP267" s="80">
        <v>0</v>
      </c>
      <c r="AQ267" s="80">
        <v>0</v>
      </c>
      <c r="AR267" s="80">
        <v>0</v>
      </c>
      <c r="AS267" s="80">
        <v>0</v>
      </c>
      <c r="AT267" s="80">
        <v>0</v>
      </c>
      <c r="AU267" s="80">
        <v>0</v>
      </c>
      <c r="AV267" s="80">
        <v>0</v>
      </c>
      <c r="AW267" s="80">
        <v>0</v>
      </c>
      <c r="AX267" s="80">
        <v>0</v>
      </c>
      <c r="AY267" s="80">
        <v>0</v>
      </c>
      <c r="AZ267" s="80">
        <v>0</v>
      </c>
      <c r="BA267" s="80">
        <v>0</v>
      </c>
      <c r="BB267" s="80">
        <v>0</v>
      </c>
      <c r="BC267" s="80">
        <v>0</v>
      </c>
      <c r="BD267" s="80">
        <v>0</v>
      </c>
      <c r="BE267" s="80">
        <v>0</v>
      </c>
      <c r="BF267" s="80">
        <v>0</v>
      </c>
      <c r="BG267" s="80">
        <v>0</v>
      </c>
      <c r="BH267" s="80">
        <v>11</v>
      </c>
      <c r="BI267" s="80">
        <v>99</v>
      </c>
      <c r="BJ267" s="80">
        <v>71</v>
      </c>
      <c r="BK267" s="80"/>
      <c r="BL267" s="80"/>
      <c r="BM267" s="80"/>
      <c r="BN267" s="80"/>
      <c r="BO267" s="80"/>
      <c r="BP267" s="80"/>
      <c r="BQ267" s="80"/>
      <c r="BR267" s="80"/>
      <c r="BS267" s="80"/>
      <c r="BT267" s="80"/>
    </row>
    <row r="268" spans="1:72" x14ac:dyDescent="0.25">
      <c r="A268" s="135" t="s">
        <v>1006</v>
      </c>
      <c r="B268" s="135" t="s">
        <v>1007</v>
      </c>
      <c r="C268" s="126"/>
      <c r="D268" s="127" t="s">
        <v>482</v>
      </c>
      <c r="E268" s="104" t="s">
        <v>482</v>
      </c>
      <c r="F268" s="128"/>
      <c r="G268" s="126"/>
      <c r="H268" s="104"/>
      <c r="I268" s="104"/>
      <c r="J268" s="104"/>
      <c r="K268" s="127" t="s">
        <v>482</v>
      </c>
      <c r="L268" s="104"/>
      <c r="M268" s="128"/>
      <c r="N268" s="128"/>
      <c r="O268" s="128"/>
      <c r="P268" s="128"/>
      <c r="Q268" s="128"/>
      <c r="R268" s="128" t="s">
        <v>482</v>
      </c>
      <c r="S268" s="131"/>
      <c r="T268" s="128"/>
      <c r="U268" s="61"/>
      <c r="V268" s="132"/>
      <c r="W268" s="139"/>
      <c r="X268" s="133" t="s">
        <v>775</v>
      </c>
      <c r="Y268" s="71"/>
      <c r="Z268" s="72" t="s">
        <v>482</v>
      </c>
      <c r="AA268" s="73"/>
      <c r="AB268" s="74"/>
      <c r="AC268" s="79" t="s">
        <v>530</v>
      </c>
      <c r="AD268" s="10" t="s">
        <v>463</v>
      </c>
      <c r="AE268" s="80">
        <v>0.27107700000000001</v>
      </c>
      <c r="AF268" s="80">
        <v>0.27107700000000001</v>
      </c>
      <c r="AG268" s="80">
        <v>0.27107700000000001</v>
      </c>
      <c r="AH268" s="80">
        <v>0.27107700000000001</v>
      </c>
      <c r="AI268" s="80">
        <v>0.27107700000000001</v>
      </c>
      <c r="AJ268" s="80">
        <v>0.27107700000000001</v>
      </c>
      <c r="AK268" s="80">
        <v>0.27107700000000001</v>
      </c>
      <c r="AL268" s="80">
        <v>0.27107700000000001</v>
      </c>
      <c r="AM268" s="80">
        <v>0.27107700000000001</v>
      </c>
      <c r="AN268" s="80">
        <v>0.27107700000000001</v>
      </c>
      <c r="AO268" s="80">
        <v>0.27107700000000001</v>
      </c>
      <c r="AP268" s="80">
        <v>0.27107700000000001</v>
      </c>
      <c r="AQ268" s="80">
        <v>0.27107700000000001</v>
      </c>
      <c r="AR268" s="80">
        <v>0.27107700000000001</v>
      </c>
      <c r="AS268" s="80">
        <v>0.27107700000000001</v>
      </c>
      <c r="AT268" s="80">
        <v>0.27107700000000001</v>
      </c>
      <c r="AU268" s="80">
        <v>0.27107700000000001</v>
      </c>
      <c r="AV268" s="80">
        <v>0.27107700000000001</v>
      </c>
      <c r="AW268" s="80">
        <v>0.27107700000000001</v>
      </c>
      <c r="AX268" s="80">
        <v>0.27107700000000001</v>
      </c>
      <c r="AY268" s="80">
        <v>0.27107700000000001</v>
      </c>
      <c r="AZ268" s="80">
        <v>0.27107700000000001</v>
      </c>
      <c r="BA268" s="80">
        <v>0.27107700000000001</v>
      </c>
      <c r="BB268" s="80">
        <v>0.27107700000000001</v>
      </c>
      <c r="BC268" s="80">
        <v>0.27107700000000001</v>
      </c>
      <c r="BD268" s="80">
        <v>0.27107700000000001</v>
      </c>
      <c r="BE268" s="80">
        <v>0.27107700000000001</v>
      </c>
      <c r="BF268" s="80">
        <v>0.27107700000000001</v>
      </c>
      <c r="BG268" s="80">
        <v>0.27107700000000001</v>
      </c>
      <c r="BH268" s="80">
        <v>0.27107700000000001</v>
      </c>
      <c r="BI268" s="80">
        <v>0.27107700000000001</v>
      </c>
      <c r="BJ268" s="80">
        <v>1.271077</v>
      </c>
      <c r="BK268" s="80"/>
      <c r="BL268" s="80"/>
      <c r="BM268" s="80"/>
      <c r="BN268" s="80"/>
      <c r="BO268" s="80"/>
      <c r="BP268" s="80"/>
      <c r="BQ268" s="80"/>
      <c r="BR268" s="80"/>
      <c r="BS268" s="80"/>
      <c r="BT268" s="80"/>
    </row>
    <row r="269" spans="1:72" x14ac:dyDescent="0.25">
      <c r="A269" s="135" t="s">
        <v>1008</v>
      </c>
      <c r="B269" s="135" t="s">
        <v>1009</v>
      </c>
      <c r="C269" s="126"/>
      <c r="D269" s="127" t="s">
        <v>482</v>
      </c>
      <c r="E269" s="104" t="s">
        <v>482</v>
      </c>
      <c r="F269" s="128"/>
      <c r="G269" s="126"/>
      <c r="H269" s="104"/>
      <c r="I269" s="104"/>
      <c r="J269" s="104"/>
      <c r="K269" s="127" t="s">
        <v>482</v>
      </c>
      <c r="L269" s="104"/>
      <c r="M269" s="128"/>
      <c r="N269" s="128"/>
      <c r="O269" s="128"/>
      <c r="P269" s="128"/>
      <c r="Q269" s="128"/>
      <c r="R269" s="128" t="s">
        <v>482</v>
      </c>
      <c r="S269" s="131"/>
      <c r="T269" s="128"/>
      <c r="U269" s="61"/>
      <c r="V269" s="132"/>
      <c r="W269" s="139"/>
      <c r="X269" s="133" t="s">
        <v>775</v>
      </c>
      <c r="Y269" s="71"/>
      <c r="Z269" s="72" t="s">
        <v>482</v>
      </c>
      <c r="AA269" s="73"/>
      <c r="AB269" s="74"/>
      <c r="AC269" s="79" t="s">
        <v>530</v>
      </c>
      <c r="AD269" s="10" t="s">
        <v>463</v>
      </c>
      <c r="AE269" s="80">
        <v>0</v>
      </c>
      <c r="AF269" s="80">
        <v>0</v>
      </c>
      <c r="AG269" s="80">
        <v>0</v>
      </c>
      <c r="AH269" s="80">
        <v>0</v>
      </c>
      <c r="AI269" s="80">
        <v>0</v>
      </c>
      <c r="AJ269" s="80">
        <v>0</v>
      </c>
      <c r="AK269" s="80">
        <v>0</v>
      </c>
      <c r="AL269" s="80">
        <v>0</v>
      </c>
      <c r="AM269" s="80">
        <v>0</v>
      </c>
      <c r="AN269" s="80">
        <v>0</v>
      </c>
      <c r="AO269" s="80">
        <v>0</v>
      </c>
      <c r="AP269" s="80">
        <v>0</v>
      </c>
      <c r="AQ269" s="80">
        <v>0</v>
      </c>
      <c r="AR269" s="80">
        <v>0</v>
      </c>
      <c r="AS269" s="80">
        <v>0</v>
      </c>
      <c r="AT269" s="80">
        <v>0</v>
      </c>
      <c r="AU269" s="80">
        <v>0</v>
      </c>
      <c r="AV269" s="80">
        <v>0</v>
      </c>
      <c r="AW269" s="80">
        <v>0</v>
      </c>
      <c r="AX269" s="80">
        <v>0</v>
      </c>
      <c r="AY269" s="80">
        <v>0</v>
      </c>
      <c r="AZ269" s="80">
        <v>0</v>
      </c>
      <c r="BA269" s="80">
        <v>0</v>
      </c>
      <c r="BB269" s="80">
        <v>0</v>
      </c>
      <c r="BC269" s="80">
        <v>0</v>
      </c>
      <c r="BD269" s="80">
        <v>0</v>
      </c>
      <c r="BE269" s="80">
        <v>0</v>
      </c>
      <c r="BF269" s="80">
        <v>0</v>
      </c>
      <c r="BG269" s="80">
        <v>0</v>
      </c>
      <c r="BH269" s="80">
        <v>0</v>
      </c>
      <c r="BI269" s="80">
        <v>0</v>
      </c>
      <c r="BJ269" s="80">
        <v>0</v>
      </c>
      <c r="BK269" s="80"/>
      <c r="BL269" s="80"/>
      <c r="BM269" s="80"/>
      <c r="BN269" s="80"/>
      <c r="BO269" s="80"/>
      <c r="BP269" s="80"/>
      <c r="BQ269" s="80"/>
      <c r="BR269" s="80"/>
      <c r="BS269" s="80"/>
      <c r="BT269" s="80"/>
    </row>
    <row r="270" spans="1:72" x14ac:dyDescent="0.25">
      <c r="A270" s="135" t="s">
        <v>1010</v>
      </c>
      <c r="B270" s="135" t="s">
        <v>1011</v>
      </c>
      <c r="C270" s="126"/>
      <c r="D270" s="127" t="s">
        <v>482</v>
      </c>
      <c r="E270" s="104" t="s">
        <v>482</v>
      </c>
      <c r="F270" s="128"/>
      <c r="G270" s="126"/>
      <c r="H270" s="104"/>
      <c r="I270" s="104"/>
      <c r="J270" s="104"/>
      <c r="K270" s="127" t="s">
        <v>482</v>
      </c>
      <c r="L270" s="104"/>
      <c r="M270" s="128"/>
      <c r="N270" s="128"/>
      <c r="O270" s="128"/>
      <c r="P270" s="128"/>
      <c r="Q270" s="128"/>
      <c r="R270" s="128" t="s">
        <v>482</v>
      </c>
      <c r="S270" s="131"/>
      <c r="T270" s="128"/>
      <c r="U270" s="61"/>
      <c r="V270" s="132"/>
      <c r="W270" s="139"/>
      <c r="X270" s="133" t="s">
        <v>775</v>
      </c>
      <c r="Y270" s="71"/>
      <c r="Z270" s="72" t="s">
        <v>482</v>
      </c>
      <c r="AA270" s="73"/>
      <c r="AB270" s="74"/>
      <c r="AC270" s="79" t="s">
        <v>530</v>
      </c>
      <c r="AD270" s="10" t="s">
        <v>463</v>
      </c>
      <c r="AE270" s="80">
        <v>0</v>
      </c>
      <c r="AF270" s="80">
        <v>0</v>
      </c>
      <c r="AG270" s="80">
        <v>0</v>
      </c>
      <c r="AH270" s="80">
        <v>0</v>
      </c>
      <c r="AI270" s="80">
        <v>0</v>
      </c>
      <c r="AJ270" s="80">
        <v>0</v>
      </c>
      <c r="AK270" s="80">
        <v>0</v>
      </c>
      <c r="AL270" s="80">
        <v>0</v>
      </c>
      <c r="AM270" s="80">
        <v>0</v>
      </c>
      <c r="AN270" s="80">
        <v>0</v>
      </c>
      <c r="AO270" s="80">
        <v>0</v>
      </c>
      <c r="AP270" s="80">
        <v>0</v>
      </c>
      <c r="AQ270" s="80">
        <v>0</v>
      </c>
      <c r="AR270" s="80">
        <v>0</v>
      </c>
      <c r="AS270" s="80">
        <v>0</v>
      </c>
      <c r="AT270" s="80">
        <v>0</v>
      </c>
      <c r="AU270" s="80">
        <v>0</v>
      </c>
      <c r="AV270" s="80">
        <v>0</v>
      </c>
      <c r="AW270" s="80">
        <v>0</v>
      </c>
      <c r="AX270" s="80">
        <v>0</v>
      </c>
      <c r="AY270" s="80">
        <v>0</v>
      </c>
      <c r="AZ270" s="80">
        <v>0</v>
      </c>
      <c r="BA270" s="80">
        <v>0</v>
      </c>
      <c r="BB270" s="80">
        <v>0</v>
      </c>
      <c r="BC270" s="80">
        <v>0</v>
      </c>
      <c r="BD270" s="80">
        <v>0</v>
      </c>
      <c r="BE270" s="80">
        <v>0</v>
      </c>
      <c r="BF270" s="80">
        <v>0</v>
      </c>
      <c r="BG270" s="80">
        <v>0</v>
      </c>
      <c r="BH270" s="80">
        <v>0</v>
      </c>
      <c r="BI270" s="80">
        <v>0</v>
      </c>
      <c r="BJ270" s="80">
        <v>0</v>
      </c>
      <c r="BK270" s="80"/>
      <c r="BL270" s="80"/>
      <c r="BM270" s="80"/>
      <c r="BN270" s="80"/>
      <c r="BO270" s="80"/>
      <c r="BP270" s="80"/>
      <c r="BQ270" s="80"/>
      <c r="BR270" s="80"/>
      <c r="BS270" s="80"/>
      <c r="BT270" s="80"/>
    </row>
    <row r="271" spans="1:72" ht="13.8" x14ac:dyDescent="0.3">
      <c r="A271" s="46" t="s">
        <v>1012</v>
      </c>
      <c r="B271" s="16" t="s">
        <v>1013</v>
      </c>
      <c r="C271" s="126"/>
      <c r="D271" s="127"/>
      <c r="E271" s="104"/>
      <c r="F271" s="128"/>
      <c r="G271" s="126"/>
      <c r="H271" s="104"/>
      <c r="I271" s="104"/>
      <c r="J271" s="104"/>
      <c r="K271" s="127"/>
      <c r="L271" s="104"/>
      <c r="M271" s="128"/>
      <c r="N271" s="128"/>
      <c r="O271" s="128"/>
      <c r="P271" s="128"/>
      <c r="Q271" s="128"/>
      <c r="R271" s="128"/>
      <c r="S271" s="131"/>
      <c r="T271" s="128"/>
      <c r="U271" s="61"/>
      <c r="V271" s="132"/>
      <c r="W271" s="139"/>
      <c r="X271" s="133"/>
      <c r="Y271" s="71"/>
      <c r="Z271" s="72"/>
      <c r="AA271" s="73"/>
      <c r="AB271" s="74"/>
      <c r="AC271" s="43" t="s">
        <v>1014</v>
      </c>
      <c r="AD271" s="25" t="s">
        <v>463</v>
      </c>
      <c r="AE271" s="70">
        <v>2658.4489939999999</v>
      </c>
      <c r="AF271" s="70">
        <v>3276.3335569999999</v>
      </c>
      <c r="AG271" s="70">
        <v>3702.1335220000001</v>
      </c>
      <c r="AH271" s="70">
        <v>4682.8407260000004</v>
      </c>
      <c r="AI271" s="70">
        <v>6397.3491960000001</v>
      </c>
      <c r="AJ271" s="70">
        <v>6443.1457309999996</v>
      </c>
      <c r="AK271" s="70">
        <v>10597.022534</v>
      </c>
      <c r="AL271" s="70">
        <v>18146.197716271799</v>
      </c>
      <c r="AM271" s="70">
        <v>23177.214442131</v>
      </c>
      <c r="AN271" s="70">
        <v>29558.194472254701</v>
      </c>
      <c r="AO271" s="70">
        <v>30257.907946106901</v>
      </c>
      <c r="AP271" s="70">
        <v>29747.879849837002</v>
      </c>
      <c r="AQ271" s="70">
        <v>29553.7292479303</v>
      </c>
      <c r="AR271" s="70">
        <v>28573.162047807698</v>
      </c>
      <c r="AS271" s="70">
        <v>33240.788480515897</v>
      </c>
      <c r="AT271" s="70">
        <v>36209.037860879798</v>
      </c>
      <c r="AU271" s="70">
        <v>36002.918913504502</v>
      </c>
      <c r="AV271" s="70">
        <v>36739.3535740179</v>
      </c>
      <c r="AW271" s="70">
        <v>39084.411969410801</v>
      </c>
      <c r="AX271" s="70">
        <v>25216.486047527502</v>
      </c>
      <c r="AY271" s="70">
        <v>18598.1825808801</v>
      </c>
      <c r="AZ271" s="70">
        <v>16505.408961392299</v>
      </c>
      <c r="BA271" s="70">
        <v>17719.418134155399</v>
      </c>
      <c r="BB271" s="70">
        <v>17227.710954579401</v>
      </c>
      <c r="BC271" s="70">
        <v>15499.639992266701</v>
      </c>
      <c r="BD271" s="70">
        <v>16491.8168748483</v>
      </c>
      <c r="BE271" s="70">
        <v>15831.2008622624</v>
      </c>
      <c r="BF271" s="70">
        <v>15970.0402144129</v>
      </c>
      <c r="BG271" s="70">
        <v>14320.100831378901</v>
      </c>
      <c r="BH271" s="70">
        <v>18172.053719952899</v>
      </c>
      <c r="BI271" s="70">
        <v>22754.948941590799</v>
      </c>
      <c r="BJ271" s="70">
        <v>17847.9249960456</v>
      </c>
      <c r="BK271" s="70"/>
      <c r="BL271" s="70"/>
      <c r="BM271" s="70"/>
      <c r="BN271" s="70"/>
      <c r="BO271" s="70"/>
      <c r="BP271" s="70"/>
      <c r="BQ271" s="70"/>
      <c r="BR271" s="70"/>
      <c r="BS271" s="70"/>
      <c r="BT271" s="70"/>
    </row>
    <row r="272" spans="1:72" x14ac:dyDescent="0.25">
      <c r="A272" s="134" t="s">
        <v>1015</v>
      </c>
      <c r="B272" s="135" t="s">
        <v>1016</v>
      </c>
      <c r="C272" s="126"/>
      <c r="D272" s="127" t="s">
        <v>482</v>
      </c>
      <c r="E272" s="104" t="s">
        <v>482</v>
      </c>
      <c r="F272" s="128"/>
      <c r="G272" s="126"/>
      <c r="H272" s="104"/>
      <c r="I272" s="104"/>
      <c r="J272" s="104"/>
      <c r="K272" s="127" t="s">
        <v>482</v>
      </c>
      <c r="L272" s="104" t="s">
        <v>482</v>
      </c>
      <c r="M272" s="128"/>
      <c r="N272" s="128"/>
      <c r="O272" s="128"/>
      <c r="P272" s="128" t="s">
        <v>482</v>
      </c>
      <c r="Q272" s="128"/>
      <c r="R272" s="128"/>
      <c r="S272" s="131"/>
      <c r="T272" s="128"/>
      <c r="U272" s="61" t="s">
        <v>486</v>
      </c>
      <c r="V272" s="132"/>
      <c r="W272" s="139"/>
      <c r="X272" s="133"/>
      <c r="Y272" s="71" t="s">
        <v>482</v>
      </c>
      <c r="Z272" s="72"/>
      <c r="AA272" s="73"/>
      <c r="AB272" s="74"/>
      <c r="AC272" s="79" t="s">
        <v>530</v>
      </c>
      <c r="AD272" s="10" t="s">
        <v>463</v>
      </c>
      <c r="AE272" s="80">
        <v>256.19099999999997</v>
      </c>
      <c r="AF272" s="80">
        <v>275.06299999999999</v>
      </c>
      <c r="AG272" s="80">
        <v>364.96800000000002</v>
      </c>
      <c r="AH272" s="80">
        <v>419.476</v>
      </c>
      <c r="AI272" s="80">
        <v>516.12800000000004</v>
      </c>
      <c r="AJ272" s="80">
        <v>456.40800000000002</v>
      </c>
      <c r="AK272" s="80">
        <v>425.91300000000001</v>
      </c>
      <c r="AL272" s="80">
        <v>0</v>
      </c>
      <c r="AM272" s="80">
        <v>0</v>
      </c>
      <c r="AN272" s="80">
        <v>0</v>
      </c>
      <c r="AO272" s="80">
        <v>0</v>
      </c>
      <c r="AP272" s="80">
        <v>0</v>
      </c>
      <c r="AQ272" s="80">
        <v>0</v>
      </c>
      <c r="AR272" s="80">
        <v>0</v>
      </c>
      <c r="AS272" s="80">
        <v>0</v>
      </c>
      <c r="AT272" s="80">
        <v>0</v>
      </c>
      <c r="AU272" s="80">
        <v>0</v>
      </c>
      <c r="AV272" s="80">
        <v>0</v>
      </c>
      <c r="AW272" s="80">
        <v>0</v>
      </c>
      <c r="AX272" s="80">
        <v>0</v>
      </c>
      <c r="AY272" s="80">
        <v>0</v>
      </c>
      <c r="AZ272" s="80">
        <v>0</v>
      </c>
      <c r="BA272" s="80">
        <v>0</v>
      </c>
      <c r="BB272" s="80">
        <v>0</v>
      </c>
      <c r="BC272" s="80">
        <v>0</v>
      </c>
      <c r="BD272" s="80">
        <v>0</v>
      </c>
      <c r="BE272" s="80">
        <v>0</v>
      </c>
      <c r="BF272" s="80">
        <v>0</v>
      </c>
      <c r="BG272" s="80">
        <v>0</v>
      </c>
      <c r="BH272" s="80">
        <v>0</v>
      </c>
      <c r="BI272" s="80">
        <v>0</v>
      </c>
      <c r="BJ272" s="80">
        <v>0</v>
      </c>
      <c r="BK272" s="80"/>
      <c r="BL272" s="80"/>
      <c r="BM272" s="80"/>
      <c r="BN272" s="80"/>
      <c r="BO272" s="80"/>
      <c r="BP272" s="80"/>
      <c r="BQ272" s="80"/>
      <c r="BR272" s="80"/>
      <c r="BS272" s="80"/>
      <c r="BT272" s="80"/>
    </row>
    <row r="273" spans="1:72" x14ac:dyDescent="0.25">
      <c r="A273" s="134" t="s">
        <v>1017</v>
      </c>
      <c r="B273" s="135" t="s">
        <v>1018</v>
      </c>
      <c r="C273" s="126" t="s">
        <v>482</v>
      </c>
      <c r="D273" s="127"/>
      <c r="E273" s="104" t="s">
        <v>482</v>
      </c>
      <c r="F273" s="128"/>
      <c r="G273" s="126"/>
      <c r="H273" s="104"/>
      <c r="I273" s="104"/>
      <c r="J273" s="104"/>
      <c r="K273" s="127" t="s">
        <v>482</v>
      </c>
      <c r="L273" s="104" t="s">
        <v>482</v>
      </c>
      <c r="M273" s="128"/>
      <c r="N273" s="128"/>
      <c r="O273" s="128"/>
      <c r="P273" s="128" t="s">
        <v>482</v>
      </c>
      <c r="Q273" s="128"/>
      <c r="R273" s="128"/>
      <c r="S273" s="131"/>
      <c r="T273" s="128"/>
      <c r="U273" s="61" t="s">
        <v>486</v>
      </c>
      <c r="V273" s="132"/>
      <c r="W273" s="139"/>
      <c r="X273" s="133"/>
      <c r="Y273" s="71" t="s">
        <v>482</v>
      </c>
      <c r="Z273" s="72"/>
      <c r="AA273" s="73"/>
      <c r="AB273" s="74"/>
      <c r="AC273" s="79" t="s">
        <v>530</v>
      </c>
      <c r="AD273" s="10" t="s">
        <v>463</v>
      </c>
      <c r="AE273" s="80">
        <v>0</v>
      </c>
      <c r="AF273" s="80">
        <v>0</v>
      </c>
      <c r="AG273" s="80">
        <v>0</v>
      </c>
      <c r="AH273" s="80">
        <v>0</v>
      </c>
      <c r="AI273" s="80">
        <v>0</v>
      </c>
      <c r="AJ273" s="80">
        <v>0</v>
      </c>
      <c r="AK273" s="80">
        <v>0</v>
      </c>
      <c r="AL273" s="80">
        <v>816.64878799999997</v>
      </c>
      <c r="AM273" s="80">
        <v>944.01844567000001</v>
      </c>
      <c r="AN273" s="80">
        <v>948.33531657000003</v>
      </c>
      <c r="AO273" s="80">
        <v>1080.4000000000001</v>
      </c>
      <c r="AP273" s="80">
        <v>1016.2</v>
      </c>
      <c r="AQ273" s="80">
        <v>993.2</v>
      </c>
      <c r="AR273" s="80">
        <v>1006.2</v>
      </c>
      <c r="AS273" s="80">
        <v>0</v>
      </c>
      <c r="AT273" s="80">
        <v>0</v>
      </c>
      <c r="AU273" s="80">
        <v>0</v>
      </c>
      <c r="AV273" s="80">
        <v>0</v>
      </c>
      <c r="AW273" s="80">
        <v>0</v>
      </c>
      <c r="AX273" s="80">
        <v>0</v>
      </c>
      <c r="AY273" s="80">
        <v>0</v>
      </c>
      <c r="AZ273" s="80">
        <v>0</v>
      </c>
      <c r="BA273" s="80">
        <v>0</v>
      </c>
      <c r="BB273" s="80">
        <v>0</v>
      </c>
      <c r="BC273" s="80">
        <v>0</v>
      </c>
      <c r="BD273" s="80">
        <v>0</v>
      </c>
      <c r="BE273" s="80">
        <v>0</v>
      </c>
      <c r="BF273" s="80">
        <v>0</v>
      </c>
      <c r="BG273" s="80">
        <v>0</v>
      </c>
      <c r="BH273" s="80">
        <v>0</v>
      </c>
      <c r="BI273" s="80">
        <v>0</v>
      </c>
      <c r="BJ273" s="80">
        <v>0</v>
      </c>
      <c r="BK273" s="80"/>
      <c r="BL273" s="80"/>
      <c r="BM273" s="80"/>
      <c r="BN273" s="80"/>
      <c r="BO273" s="80"/>
      <c r="BP273" s="80"/>
      <c r="BQ273" s="80"/>
      <c r="BR273" s="80"/>
      <c r="BS273" s="80"/>
      <c r="BT273" s="80"/>
    </row>
    <row r="274" spans="1:72" x14ac:dyDescent="0.25">
      <c r="A274" s="134" t="s">
        <v>1019</v>
      </c>
      <c r="B274" s="135" t="s">
        <v>1020</v>
      </c>
      <c r="C274" s="126" t="s">
        <v>482</v>
      </c>
      <c r="D274" s="127"/>
      <c r="E274" s="104" t="s">
        <v>482</v>
      </c>
      <c r="F274" s="128"/>
      <c r="G274" s="126" t="s">
        <v>482</v>
      </c>
      <c r="H274" s="104"/>
      <c r="I274" s="104"/>
      <c r="J274" s="104"/>
      <c r="K274" s="127"/>
      <c r="L274" s="104" t="s">
        <v>482</v>
      </c>
      <c r="M274" s="128"/>
      <c r="N274" s="128"/>
      <c r="O274" s="128"/>
      <c r="P274" s="128" t="s">
        <v>482</v>
      </c>
      <c r="Q274" s="128"/>
      <c r="R274" s="128"/>
      <c r="S274" s="131"/>
      <c r="T274" s="128"/>
      <c r="U274" s="61" t="s">
        <v>486</v>
      </c>
      <c r="V274" s="132"/>
      <c r="W274" s="139"/>
      <c r="X274" s="133"/>
      <c r="Y274" s="71" t="s">
        <v>482</v>
      </c>
      <c r="Z274" s="72"/>
      <c r="AA274" s="73"/>
      <c r="AB274" s="74"/>
      <c r="AC274" s="79" t="s">
        <v>530</v>
      </c>
      <c r="AD274" s="10" t="s">
        <v>463</v>
      </c>
      <c r="AE274" s="80">
        <v>0</v>
      </c>
      <c r="AF274" s="80">
        <v>0</v>
      </c>
      <c r="AG274" s="80">
        <v>0</v>
      </c>
      <c r="AH274" s="80">
        <v>0</v>
      </c>
      <c r="AI274" s="80">
        <v>0</v>
      </c>
      <c r="AJ274" s="80">
        <v>0</v>
      </c>
      <c r="AK274" s="80">
        <v>0</v>
      </c>
      <c r="AL274" s="80">
        <v>0</v>
      </c>
      <c r="AM274" s="80">
        <v>0</v>
      </c>
      <c r="AN274" s="80">
        <v>0</v>
      </c>
      <c r="AO274" s="80">
        <v>0</v>
      </c>
      <c r="AP274" s="80">
        <v>0</v>
      </c>
      <c r="AQ274" s="80">
        <v>0</v>
      </c>
      <c r="AR274" s="80">
        <v>0</v>
      </c>
      <c r="AS274" s="80">
        <v>1074.3040000000001</v>
      </c>
      <c r="AT274" s="80">
        <v>1241.5119999999999</v>
      </c>
      <c r="AU274" s="80">
        <v>912.245</v>
      </c>
      <c r="AV274" s="80">
        <v>1112.972</v>
      </c>
      <c r="AW274" s="80">
        <v>984</v>
      </c>
      <c r="AX274" s="80">
        <v>398</v>
      </c>
      <c r="AY274" s="80">
        <v>56</v>
      </c>
      <c r="AZ274" s="80">
        <v>46</v>
      </c>
      <c r="BA274" s="80">
        <v>49</v>
      </c>
      <c r="BB274" s="80">
        <v>47</v>
      </c>
      <c r="BC274" s="80">
        <v>-1</v>
      </c>
      <c r="BD274" s="80">
        <v>-1</v>
      </c>
      <c r="BE274" s="80">
        <v>0</v>
      </c>
      <c r="BF274" s="80">
        <v>0</v>
      </c>
      <c r="BG274" s="80">
        <v>0</v>
      </c>
      <c r="BH274" s="80">
        <v>0</v>
      </c>
      <c r="BI274" s="80">
        <v>0</v>
      </c>
      <c r="BJ274" s="80">
        <v>0</v>
      </c>
      <c r="BK274" s="80"/>
      <c r="BL274" s="80"/>
      <c r="BM274" s="80"/>
      <c r="BN274" s="80"/>
      <c r="BO274" s="80"/>
      <c r="BP274" s="80"/>
      <c r="BQ274" s="80"/>
      <c r="BR274" s="80"/>
      <c r="BS274" s="80"/>
      <c r="BT274" s="80"/>
    </row>
    <row r="275" spans="1:72" x14ac:dyDescent="0.25">
      <c r="A275" s="134" t="s">
        <v>1021</v>
      </c>
      <c r="B275" s="135" t="s">
        <v>1022</v>
      </c>
      <c r="C275" s="126" t="s">
        <v>482</v>
      </c>
      <c r="D275" s="127"/>
      <c r="E275" s="104" t="s">
        <v>482</v>
      </c>
      <c r="F275" s="128"/>
      <c r="G275" s="126" t="s">
        <v>482</v>
      </c>
      <c r="H275" s="104"/>
      <c r="I275" s="104"/>
      <c r="J275" s="104"/>
      <c r="K275" s="127"/>
      <c r="L275" s="104" t="s">
        <v>482</v>
      </c>
      <c r="M275" s="128"/>
      <c r="N275" s="128"/>
      <c r="O275" s="128"/>
      <c r="P275" s="128" t="s">
        <v>482</v>
      </c>
      <c r="Q275" s="128"/>
      <c r="R275" s="128"/>
      <c r="S275" s="131"/>
      <c r="T275" s="128"/>
      <c r="U275" s="61" t="s">
        <v>486</v>
      </c>
      <c r="V275" s="132"/>
      <c r="W275" s="139"/>
      <c r="X275" s="133"/>
      <c r="Y275" s="71" t="s">
        <v>482</v>
      </c>
      <c r="Z275" s="72"/>
      <c r="AA275" s="73"/>
      <c r="AB275" s="74"/>
      <c r="AC275" s="79" t="s">
        <v>530</v>
      </c>
      <c r="AD275" s="10" t="s">
        <v>463</v>
      </c>
      <c r="AE275" s="80">
        <v>0</v>
      </c>
      <c r="AF275" s="80">
        <v>0</v>
      </c>
      <c r="AG275" s="80">
        <v>0</v>
      </c>
      <c r="AH275" s="80">
        <v>0</v>
      </c>
      <c r="AI275" s="80">
        <v>0</v>
      </c>
      <c r="AJ275" s="80">
        <v>0</v>
      </c>
      <c r="AK275" s="80">
        <v>0</v>
      </c>
      <c r="AL275" s="80">
        <v>0</v>
      </c>
      <c r="AM275" s="80">
        <v>0</v>
      </c>
      <c r="AN275" s="80">
        <v>0</v>
      </c>
      <c r="AO275" s="80">
        <v>0</v>
      </c>
      <c r="AP275" s="80">
        <v>0</v>
      </c>
      <c r="AQ275" s="80">
        <v>0</v>
      </c>
      <c r="AR275" s="80">
        <v>0</v>
      </c>
      <c r="AS275" s="80">
        <v>0</v>
      </c>
      <c r="AT275" s="80">
        <v>0</v>
      </c>
      <c r="AU275" s="80">
        <v>0</v>
      </c>
      <c r="AV275" s="80">
        <v>0</v>
      </c>
      <c r="AW275" s="80">
        <v>126</v>
      </c>
      <c r="AX275" s="80">
        <v>103</v>
      </c>
      <c r="AY275" s="80">
        <v>82</v>
      </c>
      <c r="AZ275" s="80">
        <v>79</v>
      </c>
      <c r="BA275" s="80">
        <v>88</v>
      </c>
      <c r="BB275" s="80">
        <v>81</v>
      </c>
      <c r="BC275" s="80">
        <v>28.065206016881302</v>
      </c>
      <c r="BD275" s="80">
        <v>25.951885483197501</v>
      </c>
      <c r="BE275" s="80">
        <v>27.322415189513698</v>
      </c>
      <c r="BF275" s="80">
        <v>25.4451786806688</v>
      </c>
      <c r="BG275" s="80">
        <v>40.604322578512601</v>
      </c>
      <c r="BH275" s="80">
        <v>0.15446679358539001</v>
      </c>
      <c r="BI275" s="80">
        <v>0</v>
      </c>
      <c r="BJ275" s="80">
        <v>0</v>
      </c>
      <c r="BK275" s="80"/>
      <c r="BL275" s="80"/>
      <c r="BM275" s="80"/>
      <c r="BN275" s="80"/>
      <c r="BO275" s="80"/>
      <c r="BP275" s="80"/>
      <c r="BQ275" s="80"/>
      <c r="BR275" s="80"/>
      <c r="BS275" s="80"/>
      <c r="BT275" s="80"/>
    </row>
    <row r="276" spans="1:72" x14ac:dyDescent="0.25">
      <c r="A276" s="134" t="s">
        <v>1023</v>
      </c>
      <c r="B276" s="135" t="s">
        <v>1024</v>
      </c>
      <c r="C276" s="126" t="s">
        <v>482</v>
      </c>
      <c r="D276" s="127"/>
      <c r="E276" s="104" t="s">
        <v>482</v>
      </c>
      <c r="F276" s="128"/>
      <c r="G276" s="126"/>
      <c r="H276" s="104"/>
      <c r="I276" s="104"/>
      <c r="J276" s="104"/>
      <c r="K276" s="127" t="s">
        <v>482</v>
      </c>
      <c r="L276" s="104" t="s">
        <v>482</v>
      </c>
      <c r="M276" s="128"/>
      <c r="N276" s="128"/>
      <c r="O276" s="128"/>
      <c r="P276" s="128" t="s">
        <v>482</v>
      </c>
      <c r="Q276" s="128"/>
      <c r="R276" s="128"/>
      <c r="S276" s="131"/>
      <c r="T276" s="128"/>
      <c r="U276" s="61" t="s">
        <v>490</v>
      </c>
      <c r="V276" s="132"/>
      <c r="W276" s="139"/>
      <c r="X276" s="133"/>
      <c r="Y276" s="71" t="s">
        <v>482</v>
      </c>
      <c r="Z276" s="72"/>
      <c r="AA276" s="73"/>
      <c r="AB276" s="74"/>
      <c r="AC276" s="79" t="s">
        <v>530</v>
      </c>
      <c r="AD276" s="10" t="s">
        <v>463</v>
      </c>
      <c r="AE276" s="80">
        <v>0</v>
      </c>
      <c r="AF276" s="80">
        <v>0</v>
      </c>
      <c r="AG276" s="80">
        <v>0</v>
      </c>
      <c r="AH276" s="80">
        <v>0</v>
      </c>
      <c r="AI276" s="80">
        <v>0</v>
      </c>
      <c r="AJ276" s="80">
        <v>0</v>
      </c>
      <c r="AK276" s="80">
        <v>0</v>
      </c>
      <c r="AL276" s="80">
        <v>415.11676961000001</v>
      </c>
      <c r="AM276" s="80">
        <v>740.31179408000003</v>
      </c>
      <c r="AN276" s="80">
        <v>972.95869863999997</v>
      </c>
      <c r="AO276" s="80">
        <v>1222.9000000000001</v>
      </c>
      <c r="AP276" s="80">
        <v>1212.7339999999999</v>
      </c>
      <c r="AQ276" s="80">
        <v>1182.2</v>
      </c>
      <c r="AR276" s="80">
        <v>1159</v>
      </c>
      <c r="AS276" s="80">
        <v>1486.4480000000001</v>
      </c>
      <c r="AT276" s="80">
        <v>1613.6010000000001</v>
      </c>
      <c r="AU276" s="80">
        <v>1580.048</v>
      </c>
      <c r="AV276" s="80">
        <v>1198.2190000000001</v>
      </c>
      <c r="AW276" s="80">
        <v>0</v>
      </c>
      <c r="AX276" s="80">
        <v>0</v>
      </c>
      <c r="AY276" s="80">
        <v>0</v>
      </c>
      <c r="AZ276" s="80">
        <v>0</v>
      </c>
      <c r="BA276" s="80">
        <v>0</v>
      </c>
      <c r="BB276" s="80">
        <v>0</v>
      </c>
      <c r="BC276" s="80">
        <v>0</v>
      </c>
      <c r="BD276" s="80">
        <v>0</v>
      </c>
      <c r="BE276" s="80">
        <v>0</v>
      </c>
      <c r="BF276" s="80">
        <v>0</v>
      </c>
      <c r="BG276" s="80">
        <v>0</v>
      </c>
      <c r="BH276" s="80">
        <v>0</v>
      </c>
      <c r="BI276" s="80">
        <v>0</v>
      </c>
      <c r="BJ276" s="80">
        <v>0</v>
      </c>
      <c r="BK276" s="80"/>
      <c r="BL276" s="80"/>
      <c r="BM276" s="80"/>
      <c r="BN276" s="80"/>
      <c r="BO276" s="80"/>
      <c r="BP276" s="80"/>
      <c r="BQ276" s="80"/>
      <c r="BR276" s="80"/>
      <c r="BS276" s="80"/>
      <c r="BT276" s="80"/>
    </row>
    <row r="277" spans="1:72" x14ac:dyDescent="0.25">
      <c r="A277" s="134" t="s">
        <v>1025</v>
      </c>
      <c r="B277" s="135" t="s">
        <v>1026</v>
      </c>
      <c r="C277" s="126" t="s">
        <v>482</v>
      </c>
      <c r="D277" s="127"/>
      <c r="E277" s="104" t="s">
        <v>482</v>
      </c>
      <c r="F277" s="128"/>
      <c r="G277" s="126"/>
      <c r="H277" s="104"/>
      <c r="I277" s="104"/>
      <c r="J277" s="104"/>
      <c r="K277" s="127" t="s">
        <v>482</v>
      </c>
      <c r="L277" s="104" t="s">
        <v>482</v>
      </c>
      <c r="M277" s="128"/>
      <c r="N277" s="128"/>
      <c r="O277" s="128"/>
      <c r="P277" s="128" t="s">
        <v>482</v>
      </c>
      <c r="Q277" s="128"/>
      <c r="R277" s="128"/>
      <c r="S277" s="131"/>
      <c r="T277" s="128"/>
      <c r="U277" s="61" t="s">
        <v>494</v>
      </c>
      <c r="V277" s="132"/>
      <c r="W277" s="139"/>
      <c r="X277" s="133"/>
      <c r="Y277" s="71" t="s">
        <v>482</v>
      </c>
      <c r="Z277" s="72"/>
      <c r="AA277" s="73"/>
      <c r="AB277" s="74"/>
      <c r="AC277" s="79" t="s">
        <v>530</v>
      </c>
      <c r="AD277" s="10" t="s">
        <v>463</v>
      </c>
      <c r="AE277" s="80">
        <v>0</v>
      </c>
      <c r="AF277" s="80">
        <v>0</v>
      </c>
      <c r="AG277" s="80">
        <v>0</v>
      </c>
      <c r="AH277" s="80">
        <v>0</v>
      </c>
      <c r="AI277" s="80">
        <v>0</v>
      </c>
      <c r="AJ277" s="80">
        <v>0</v>
      </c>
      <c r="AK277" s="80">
        <v>0</v>
      </c>
      <c r="AL277" s="80">
        <v>0</v>
      </c>
      <c r="AM277" s="80">
        <v>0</v>
      </c>
      <c r="AN277" s="80">
        <v>0</v>
      </c>
      <c r="AO277" s="80">
        <v>0</v>
      </c>
      <c r="AP277" s="80">
        <v>40.472999999999999</v>
      </c>
      <c r="AQ277" s="80">
        <v>82.319000000000003</v>
      </c>
      <c r="AR277" s="80">
        <v>124.3</v>
      </c>
      <c r="AS277" s="80">
        <v>113.146</v>
      </c>
      <c r="AT277" s="80">
        <v>112.75</v>
      </c>
      <c r="AU277" s="80">
        <v>117.483</v>
      </c>
      <c r="AV277" s="80">
        <v>110.114</v>
      </c>
      <c r="AW277" s="80">
        <v>427</v>
      </c>
      <c r="AX277" s="80">
        <v>261</v>
      </c>
      <c r="AY277" s="80">
        <v>173</v>
      </c>
      <c r="AZ277" s="80">
        <v>168</v>
      </c>
      <c r="BA277" s="80">
        <v>164</v>
      </c>
      <c r="BB277" s="80">
        <v>169</v>
      </c>
      <c r="BC277" s="80">
        <v>154</v>
      </c>
      <c r="BD277" s="80">
        <v>153</v>
      </c>
      <c r="BE277" s="80">
        <v>3.2635107031919199</v>
      </c>
      <c r="BF277" s="80">
        <v>3.54964531159162</v>
      </c>
      <c r="BG277" s="80">
        <v>0</v>
      </c>
      <c r="BH277" s="80">
        <v>0</v>
      </c>
      <c r="BI277" s="80">
        <v>0</v>
      </c>
      <c r="BJ277" s="80">
        <v>0</v>
      </c>
      <c r="BK277" s="80"/>
      <c r="BL277" s="80"/>
      <c r="BM277" s="80"/>
      <c r="BN277" s="80"/>
      <c r="BO277" s="80"/>
      <c r="BP277" s="80"/>
      <c r="BQ277" s="80"/>
      <c r="BR277" s="80"/>
      <c r="BS277" s="80"/>
      <c r="BT277" s="80"/>
    </row>
    <row r="278" spans="1:72" x14ac:dyDescent="0.25">
      <c r="A278" s="134" t="s">
        <v>1027</v>
      </c>
      <c r="B278" s="135" t="s">
        <v>1028</v>
      </c>
      <c r="C278" s="126"/>
      <c r="D278" s="127" t="s">
        <v>482</v>
      </c>
      <c r="E278" s="104" t="s">
        <v>482</v>
      </c>
      <c r="F278" s="128"/>
      <c r="G278" s="126" t="s">
        <v>482</v>
      </c>
      <c r="H278" s="104"/>
      <c r="I278" s="104"/>
      <c r="J278" s="104"/>
      <c r="K278" s="127"/>
      <c r="L278" s="104" t="s">
        <v>482</v>
      </c>
      <c r="M278" s="128"/>
      <c r="N278" s="128"/>
      <c r="O278" s="128"/>
      <c r="P278" s="128" t="s">
        <v>482</v>
      </c>
      <c r="Q278" s="128"/>
      <c r="R278" s="128"/>
      <c r="S278" s="131"/>
      <c r="T278" s="128"/>
      <c r="U278" s="61" t="s">
        <v>494</v>
      </c>
      <c r="V278" s="132"/>
      <c r="W278" s="139"/>
      <c r="X278" s="133"/>
      <c r="Y278" s="71" t="s">
        <v>482</v>
      </c>
      <c r="Z278" s="72"/>
      <c r="AA278" s="73"/>
      <c r="AB278" s="74"/>
      <c r="AC278" s="79" t="s">
        <v>530</v>
      </c>
      <c r="AD278" s="10" t="s">
        <v>463</v>
      </c>
      <c r="AE278" s="80">
        <v>0</v>
      </c>
      <c r="AF278" s="80">
        <v>0</v>
      </c>
      <c r="AG278" s="80">
        <v>0</v>
      </c>
      <c r="AH278" s="80">
        <v>0</v>
      </c>
      <c r="AI278" s="80">
        <v>0</v>
      </c>
      <c r="AJ278" s="80">
        <v>0</v>
      </c>
      <c r="AK278" s="80">
        <v>0</v>
      </c>
      <c r="AL278" s="80">
        <v>0</v>
      </c>
      <c r="AM278" s="80">
        <v>0</v>
      </c>
      <c r="AN278" s="80">
        <v>0</v>
      </c>
      <c r="AO278" s="80">
        <v>0</v>
      </c>
      <c r="AP278" s="80">
        <v>0</v>
      </c>
      <c r="AQ278" s="80">
        <v>0</v>
      </c>
      <c r="AR278" s="80">
        <v>0</v>
      </c>
      <c r="AS278" s="80">
        <v>0</v>
      </c>
      <c r="AT278" s="80">
        <v>0</v>
      </c>
      <c r="AU278" s="80">
        <v>0</v>
      </c>
      <c r="AV278" s="80">
        <v>0</v>
      </c>
      <c r="AW278" s="80">
        <v>0</v>
      </c>
      <c r="AX278" s="80">
        <v>0</v>
      </c>
      <c r="AY278" s="80">
        <v>0</v>
      </c>
      <c r="AZ278" s="80">
        <v>0</v>
      </c>
      <c r="BA278" s="80">
        <v>0</v>
      </c>
      <c r="BB278" s="80">
        <v>0</v>
      </c>
      <c r="BC278" s="80">
        <v>0</v>
      </c>
      <c r="BD278" s="80">
        <v>0</v>
      </c>
      <c r="BE278" s="80">
        <v>0</v>
      </c>
      <c r="BF278" s="80">
        <v>0</v>
      </c>
      <c r="BG278" s="80">
        <v>0</v>
      </c>
      <c r="BH278" s="80">
        <v>0</v>
      </c>
      <c r="BI278" s="80">
        <v>0</v>
      </c>
      <c r="BJ278" s="80">
        <v>0</v>
      </c>
      <c r="BK278" s="80"/>
      <c r="BL278" s="80"/>
      <c r="BM278" s="80"/>
      <c r="BN278" s="80"/>
      <c r="BO278" s="80"/>
      <c r="BP278" s="80"/>
      <c r="BQ278" s="80"/>
      <c r="BR278" s="80"/>
      <c r="BS278" s="80"/>
      <c r="BT278" s="80"/>
    </row>
    <row r="279" spans="1:72" x14ac:dyDescent="0.25">
      <c r="A279" s="134" t="s">
        <v>1029</v>
      </c>
      <c r="B279" s="135" t="s">
        <v>1030</v>
      </c>
      <c r="C279" s="126"/>
      <c r="D279" s="127" t="s">
        <v>482</v>
      </c>
      <c r="E279" s="104" t="s">
        <v>482</v>
      </c>
      <c r="F279" s="128"/>
      <c r="G279" s="126"/>
      <c r="H279" s="104"/>
      <c r="I279" s="104"/>
      <c r="J279" s="104"/>
      <c r="K279" s="127" t="s">
        <v>482</v>
      </c>
      <c r="L279" s="104" t="s">
        <v>482</v>
      </c>
      <c r="M279" s="128"/>
      <c r="N279" s="128"/>
      <c r="O279" s="128"/>
      <c r="P279" s="128" t="s">
        <v>482</v>
      </c>
      <c r="Q279" s="128"/>
      <c r="R279" s="128"/>
      <c r="S279" s="131"/>
      <c r="T279" s="128"/>
      <c r="U279" s="61" t="s">
        <v>494</v>
      </c>
      <c r="V279" s="132"/>
      <c r="W279" s="139"/>
      <c r="X279" s="133"/>
      <c r="Y279" s="71" t="s">
        <v>482</v>
      </c>
      <c r="Z279" s="72"/>
      <c r="AA279" s="73"/>
      <c r="AB279" s="74"/>
      <c r="AC279" s="79" t="s">
        <v>530</v>
      </c>
      <c r="AD279" s="10" t="s">
        <v>463</v>
      </c>
      <c r="AE279" s="80">
        <v>0</v>
      </c>
      <c r="AF279" s="80">
        <v>0</v>
      </c>
      <c r="AG279" s="80">
        <v>0</v>
      </c>
      <c r="AH279" s="80">
        <v>0</v>
      </c>
      <c r="AI279" s="80">
        <v>0</v>
      </c>
      <c r="AJ279" s="80">
        <v>0</v>
      </c>
      <c r="AK279" s="80">
        <v>0</v>
      </c>
      <c r="AL279" s="80">
        <v>1.322684E-2</v>
      </c>
      <c r="AM279" s="80">
        <v>1.18823985</v>
      </c>
      <c r="AN279" s="80">
        <v>0</v>
      </c>
      <c r="AO279" s="80">
        <v>0</v>
      </c>
      <c r="AP279" s="80">
        <v>0</v>
      </c>
      <c r="AQ279" s="80">
        <v>0</v>
      </c>
      <c r="AR279" s="80">
        <v>0</v>
      </c>
      <c r="AS279" s="80">
        <v>0</v>
      </c>
      <c r="AT279" s="80">
        <v>0</v>
      </c>
      <c r="AU279" s="80">
        <v>0</v>
      </c>
      <c r="AV279" s="80">
        <v>0</v>
      </c>
      <c r="AW279" s="80">
        <v>0</v>
      </c>
      <c r="AX279" s="80">
        <v>0</v>
      </c>
      <c r="AY279" s="80">
        <v>0</v>
      </c>
      <c r="AZ279" s="80">
        <v>0</v>
      </c>
      <c r="BA279" s="80">
        <v>0</v>
      </c>
      <c r="BB279" s="80">
        <v>0</v>
      </c>
      <c r="BC279" s="80">
        <v>0</v>
      </c>
      <c r="BD279" s="80">
        <v>0</v>
      </c>
      <c r="BE279" s="80">
        <v>0</v>
      </c>
      <c r="BF279" s="80">
        <v>0</v>
      </c>
      <c r="BG279" s="80">
        <v>0</v>
      </c>
      <c r="BH279" s="80">
        <v>0</v>
      </c>
      <c r="BI279" s="80">
        <v>0</v>
      </c>
      <c r="BJ279" s="80">
        <v>0</v>
      </c>
      <c r="BK279" s="80"/>
      <c r="BL279" s="80"/>
      <c r="BM279" s="80"/>
      <c r="BN279" s="80"/>
      <c r="BO279" s="80"/>
      <c r="BP279" s="80"/>
      <c r="BQ279" s="80"/>
      <c r="BR279" s="80"/>
      <c r="BS279" s="80"/>
      <c r="BT279" s="80"/>
    </row>
    <row r="280" spans="1:72" x14ac:dyDescent="0.25">
      <c r="A280" s="134" t="s">
        <v>1031</v>
      </c>
      <c r="B280" s="135" t="s">
        <v>1032</v>
      </c>
      <c r="C280" s="126"/>
      <c r="D280" s="127" t="s">
        <v>482</v>
      </c>
      <c r="E280" s="104" t="s">
        <v>482</v>
      </c>
      <c r="F280" s="128"/>
      <c r="G280" s="126"/>
      <c r="H280" s="104"/>
      <c r="I280" s="104"/>
      <c r="J280" s="104"/>
      <c r="K280" s="127" t="s">
        <v>482</v>
      </c>
      <c r="L280" s="104" t="s">
        <v>482</v>
      </c>
      <c r="M280" s="128"/>
      <c r="N280" s="128"/>
      <c r="O280" s="128"/>
      <c r="P280" s="128" t="s">
        <v>482</v>
      </c>
      <c r="Q280" s="128"/>
      <c r="R280" s="128"/>
      <c r="S280" s="131"/>
      <c r="T280" s="128"/>
      <c r="U280" s="61" t="s">
        <v>483</v>
      </c>
      <c r="V280" s="132"/>
      <c r="W280" s="139"/>
      <c r="X280" s="133"/>
      <c r="Y280" s="71"/>
      <c r="Z280" s="72" t="s">
        <v>482</v>
      </c>
      <c r="AA280" s="73"/>
      <c r="AB280" s="74"/>
      <c r="AC280" s="79" t="s">
        <v>530</v>
      </c>
      <c r="AD280" s="10" t="s">
        <v>463</v>
      </c>
      <c r="AE280" s="80">
        <v>0</v>
      </c>
      <c r="AF280" s="80">
        <v>0</v>
      </c>
      <c r="AG280" s="80">
        <v>0</v>
      </c>
      <c r="AH280" s="80">
        <v>0</v>
      </c>
      <c r="AI280" s="80">
        <v>0</v>
      </c>
      <c r="AJ280" s="80">
        <v>0</v>
      </c>
      <c r="AK280" s="80">
        <v>0</v>
      </c>
      <c r="AL280" s="80">
        <v>0</v>
      </c>
      <c r="AM280" s="80">
        <v>0</v>
      </c>
      <c r="AN280" s="80">
        <v>0</v>
      </c>
      <c r="AO280" s="80">
        <v>0</v>
      </c>
      <c r="AP280" s="80">
        <v>0</v>
      </c>
      <c r="AQ280" s="80">
        <v>0</v>
      </c>
      <c r="AR280" s="80">
        <v>0</v>
      </c>
      <c r="AS280" s="80">
        <v>0</v>
      </c>
      <c r="AT280" s="80">
        <v>0</v>
      </c>
      <c r="AU280" s="80">
        <v>0</v>
      </c>
      <c r="AV280" s="80">
        <v>0</v>
      </c>
      <c r="AW280" s="80">
        <v>0</v>
      </c>
      <c r="AX280" s="80">
        <v>0</v>
      </c>
      <c r="AY280" s="80">
        <v>0</v>
      </c>
      <c r="AZ280" s="80">
        <v>0</v>
      </c>
      <c r="BA280" s="80">
        <v>0</v>
      </c>
      <c r="BB280" s="80">
        <v>1.832211</v>
      </c>
      <c r="BC280" s="80">
        <v>2.2360000000000001E-3</v>
      </c>
      <c r="BD280" s="80">
        <v>2.1289999999999998E-3</v>
      </c>
      <c r="BE280" s="80">
        <v>0</v>
      </c>
      <c r="BF280" s="80">
        <v>0</v>
      </c>
      <c r="BG280" s="80">
        <v>0</v>
      </c>
      <c r="BH280" s="80">
        <v>0</v>
      </c>
      <c r="BI280" s="80">
        <v>0</v>
      </c>
      <c r="BJ280" s="80">
        <v>0</v>
      </c>
      <c r="BK280" s="80"/>
      <c r="BL280" s="80"/>
      <c r="BM280" s="80"/>
      <c r="BN280" s="80"/>
      <c r="BO280" s="80"/>
      <c r="BP280" s="80"/>
      <c r="BQ280" s="80"/>
      <c r="BR280" s="80"/>
      <c r="BS280" s="80"/>
      <c r="BT280" s="80"/>
    </row>
    <row r="281" spans="1:72" x14ac:dyDescent="0.25">
      <c r="A281" s="134" t="s">
        <v>1033</v>
      </c>
      <c r="B281" s="135" t="s">
        <v>1034</v>
      </c>
      <c r="C281" s="126" t="s">
        <v>482</v>
      </c>
      <c r="D281" s="127"/>
      <c r="E281" s="104" t="s">
        <v>482</v>
      </c>
      <c r="F281" s="128"/>
      <c r="G281" s="126" t="s">
        <v>482</v>
      </c>
      <c r="H281" s="104"/>
      <c r="I281" s="104"/>
      <c r="J281" s="104"/>
      <c r="K281" s="127"/>
      <c r="L281" s="104" t="s">
        <v>482</v>
      </c>
      <c r="M281" s="128"/>
      <c r="N281" s="128"/>
      <c r="O281" s="128"/>
      <c r="P281" s="128" t="s">
        <v>482</v>
      </c>
      <c r="Q281" s="128"/>
      <c r="R281" s="128"/>
      <c r="S281" s="131"/>
      <c r="T281" s="128"/>
      <c r="U281" s="61" t="s">
        <v>486</v>
      </c>
      <c r="V281" s="132"/>
      <c r="W281" s="139"/>
      <c r="X281" s="133"/>
      <c r="Y281" s="71"/>
      <c r="Z281" s="72" t="s">
        <v>482</v>
      </c>
      <c r="AA281" s="73"/>
      <c r="AB281" s="74"/>
      <c r="AC281" s="79" t="s">
        <v>530</v>
      </c>
      <c r="AD281" s="10" t="s">
        <v>463</v>
      </c>
      <c r="AE281" s="80">
        <v>0</v>
      </c>
      <c r="AF281" s="80">
        <v>0</v>
      </c>
      <c r="AG281" s="80">
        <v>0</v>
      </c>
      <c r="AH281" s="80">
        <v>0</v>
      </c>
      <c r="AI281" s="80">
        <v>0</v>
      </c>
      <c r="AJ281" s="80">
        <v>0</v>
      </c>
      <c r="AK281" s="80">
        <v>0</v>
      </c>
      <c r="AL281" s="80">
        <v>0</v>
      </c>
      <c r="AM281" s="80">
        <v>0</v>
      </c>
      <c r="AN281" s="80">
        <v>0</v>
      </c>
      <c r="AO281" s="80">
        <v>0</v>
      </c>
      <c r="AP281" s="80">
        <v>0</v>
      </c>
      <c r="AQ281" s="80">
        <v>0</v>
      </c>
      <c r="AR281" s="80">
        <v>0</v>
      </c>
      <c r="AS281" s="80">
        <v>0</v>
      </c>
      <c r="AT281" s="80">
        <v>0</v>
      </c>
      <c r="AU281" s="80">
        <v>0</v>
      </c>
      <c r="AV281" s="80">
        <v>0</v>
      </c>
      <c r="AW281" s="80">
        <v>0.59706199999999998</v>
      </c>
      <c r="AX281" s="80">
        <v>0.68965200000000004</v>
      </c>
      <c r="AY281" s="80">
        <v>0.68965200000000004</v>
      </c>
      <c r="AZ281" s="80">
        <v>0.440612</v>
      </c>
      <c r="BA281" s="80">
        <v>0</v>
      </c>
      <c r="BB281" s="80">
        <v>0</v>
      </c>
      <c r="BC281" s="80">
        <v>0</v>
      </c>
      <c r="BD281" s="80">
        <v>0</v>
      </c>
      <c r="BE281" s="80">
        <v>0</v>
      </c>
      <c r="BF281" s="80">
        <v>0</v>
      </c>
      <c r="BG281" s="80">
        <v>0</v>
      </c>
      <c r="BH281" s="80">
        <v>0</v>
      </c>
      <c r="BI281" s="80">
        <v>0</v>
      </c>
      <c r="BJ281" s="80">
        <v>0</v>
      </c>
      <c r="BK281" s="80"/>
      <c r="BL281" s="80"/>
      <c r="BM281" s="80"/>
      <c r="BN281" s="80"/>
      <c r="BO281" s="80"/>
      <c r="BP281" s="80"/>
      <c r="BQ281" s="80"/>
      <c r="BR281" s="80"/>
      <c r="BS281" s="80"/>
      <c r="BT281" s="80"/>
    </row>
    <row r="282" spans="1:72" x14ac:dyDescent="0.25">
      <c r="A282" s="134" t="s">
        <v>1035</v>
      </c>
      <c r="B282" s="135" t="s">
        <v>1036</v>
      </c>
      <c r="C282" s="126"/>
      <c r="D282" s="127" t="s">
        <v>482</v>
      </c>
      <c r="E282" s="104" t="s">
        <v>482</v>
      </c>
      <c r="F282" s="128"/>
      <c r="G282" s="126"/>
      <c r="H282" s="104"/>
      <c r="I282" s="104"/>
      <c r="J282" s="104"/>
      <c r="K282" s="127" t="s">
        <v>482</v>
      </c>
      <c r="L282" s="104" t="s">
        <v>482</v>
      </c>
      <c r="M282" s="128"/>
      <c r="N282" s="128"/>
      <c r="O282" s="128"/>
      <c r="P282" s="128" t="s">
        <v>482</v>
      </c>
      <c r="Q282" s="128"/>
      <c r="R282" s="128"/>
      <c r="S282" s="131"/>
      <c r="T282" s="128"/>
      <c r="U282" s="61" t="s">
        <v>500</v>
      </c>
      <c r="V282" s="132"/>
      <c r="W282" s="139"/>
      <c r="X282" s="133"/>
      <c r="Y282" s="71"/>
      <c r="Z282" s="72" t="s">
        <v>482</v>
      </c>
      <c r="AA282" s="73"/>
      <c r="AB282" s="74"/>
      <c r="AC282" s="79" t="s">
        <v>530</v>
      </c>
      <c r="AD282" s="10" t="s">
        <v>463</v>
      </c>
      <c r="AE282" s="80">
        <v>0</v>
      </c>
      <c r="AF282" s="80">
        <v>0</v>
      </c>
      <c r="AG282" s="80">
        <v>0</v>
      </c>
      <c r="AH282" s="80">
        <v>0</v>
      </c>
      <c r="AI282" s="80">
        <v>0</v>
      </c>
      <c r="AJ282" s="80">
        <v>0</v>
      </c>
      <c r="AK282" s="80">
        <v>0</v>
      </c>
      <c r="AL282" s="80">
        <v>0</v>
      </c>
      <c r="AM282" s="80">
        <v>0</v>
      </c>
      <c r="AN282" s="80">
        <v>0</v>
      </c>
      <c r="AO282" s="80">
        <v>0</v>
      </c>
      <c r="AP282" s="80">
        <v>0</v>
      </c>
      <c r="AQ282" s="80">
        <v>0</v>
      </c>
      <c r="AR282" s="80">
        <v>0</v>
      </c>
      <c r="AS282" s="80">
        <v>0</v>
      </c>
      <c r="AT282" s="80">
        <v>0</v>
      </c>
      <c r="AU282" s="80">
        <v>0</v>
      </c>
      <c r="AV282" s="80">
        <v>0</v>
      </c>
      <c r="AW282" s="80">
        <v>0</v>
      </c>
      <c r="AX282" s="80">
        <v>0</v>
      </c>
      <c r="AY282" s="80">
        <v>0</v>
      </c>
      <c r="AZ282" s="80">
        <v>0</v>
      </c>
      <c r="BA282" s="80">
        <v>0</v>
      </c>
      <c r="BB282" s="80">
        <v>0</v>
      </c>
      <c r="BC282" s="80">
        <v>0</v>
      </c>
      <c r="BD282" s="80">
        <v>0</v>
      </c>
      <c r="BE282" s="80">
        <v>0</v>
      </c>
      <c r="BF282" s="80">
        <v>0</v>
      </c>
      <c r="BG282" s="80">
        <v>0</v>
      </c>
      <c r="BH282" s="80">
        <v>0</v>
      </c>
      <c r="BI282" s="80">
        <v>0</v>
      </c>
      <c r="BJ282" s="80">
        <v>0</v>
      </c>
      <c r="BK282" s="80"/>
      <c r="BL282" s="80"/>
      <c r="BM282" s="80"/>
      <c r="BN282" s="80"/>
      <c r="BO282" s="80"/>
      <c r="BP282" s="80"/>
      <c r="BQ282" s="80"/>
      <c r="BR282" s="80"/>
      <c r="BS282" s="80"/>
      <c r="BT282" s="80"/>
    </row>
    <row r="283" spans="1:72" x14ac:dyDescent="0.25">
      <c r="A283" s="134" t="s">
        <v>1037</v>
      </c>
      <c r="B283" s="135" t="s">
        <v>1038</v>
      </c>
      <c r="C283" s="126"/>
      <c r="D283" s="127" t="s">
        <v>482</v>
      </c>
      <c r="E283" s="104" t="s">
        <v>482</v>
      </c>
      <c r="F283" s="128"/>
      <c r="G283" s="126"/>
      <c r="H283" s="104"/>
      <c r="I283" s="104" t="s">
        <v>482</v>
      </c>
      <c r="J283" s="104"/>
      <c r="K283" s="127"/>
      <c r="L283" s="104" t="s">
        <v>482</v>
      </c>
      <c r="M283" s="128"/>
      <c r="N283" s="128"/>
      <c r="O283" s="128"/>
      <c r="P283" s="128" t="s">
        <v>482</v>
      </c>
      <c r="Q283" s="128"/>
      <c r="R283" s="128"/>
      <c r="S283" s="131"/>
      <c r="T283" s="128"/>
      <c r="U283" s="61" t="s">
        <v>490</v>
      </c>
      <c r="V283" s="132"/>
      <c r="W283" s="139"/>
      <c r="X283" s="133"/>
      <c r="Y283" s="71" t="s">
        <v>482</v>
      </c>
      <c r="Z283" s="72"/>
      <c r="AA283" s="73"/>
      <c r="AB283" s="74"/>
      <c r="AC283" s="79" t="s">
        <v>530</v>
      </c>
      <c r="AD283" s="10" t="s">
        <v>463</v>
      </c>
      <c r="AE283" s="80">
        <v>0</v>
      </c>
      <c r="AF283" s="80">
        <v>0</v>
      </c>
      <c r="AG283" s="80">
        <v>0</v>
      </c>
      <c r="AH283" s="80">
        <v>0</v>
      </c>
      <c r="AI283" s="80">
        <v>0</v>
      </c>
      <c r="AJ283" s="80">
        <v>0</v>
      </c>
      <c r="AK283" s="80">
        <v>0</v>
      </c>
      <c r="AL283" s="80">
        <v>3.8056175299999999E-6</v>
      </c>
      <c r="AM283" s="80">
        <v>1.2571175049000001E-4</v>
      </c>
      <c r="AN283" s="80">
        <v>1.5860339553E-4</v>
      </c>
      <c r="AO283" s="80">
        <v>8.6648640286640002E-2</v>
      </c>
      <c r="AP283" s="80">
        <v>5.9674428266140001E-2</v>
      </c>
      <c r="AQ283" s="80">
        <v>4.666788263116E-2</v>
      </c>
      <c r="AR283" s="80">
        <v>5.4375856546029999E-2</v>
      </c>
      <c r="AS283" s="80">
        <v>8.8760289293210004E-2</v>
      </c>
      <c r="AT283" s="80">
        <v>6.8285925613270002E-2</v>
      </c>
      <c r="AU283" s="80">
        <v>3.5186789248479997E-2</v>
      </c>
      <c r="AV283" s="80">
        <v>2.73803699001E-2</v>
      </c>
      <c r="AW283" s="80">
        <v>0.10329707012525</v>
      </c>
      <c r="AX283" s="80">
        <v>0.11849263446671</v>
      </c>
      <c r="AY283" s="80">
        <v>8.0358279375989994E-2</v>
      </c>
      <c r="AZ283" s="80">
        <v>0.26603551014122001</v>
      </c>
      <c r="BA283" s="80">
        <v>0.55109693000383997</v>
      </c>
      <c r="BB283" s="80">
        <v>0.72575026285924005</v>
      </c>
      <c r="BC283" s="80">
        <v>0.57198555737723</v>
      </c>
      <c r="BD283" s="80">
        <v>0.67934045637804996</v>
      </c>
      <c r="BE283" s="80">
        <v>0.23004475690479001</v>
      </c>
      <c r="BF283" s="80">
        <v>1.7222292633859999E-2</v>
      </c>
      <c r="BG283" s="80">
        <v>0.20046520458462</v>
      </c>
      <c r="BH283" s="80">
        <v>0</v>
      </c>
      <c r="BI283" s="80">
        <v>9.2568130330659998E-2</v>
      </c>
      <c r="BJ283" s="80">
        <v>0.56034184744057003</v>
      </c>
      <c r="BK283" s="80"/>
      <c r="BL283" s="80"/>
      <c r="BM283" s="80"/>
      <c r="BN283" s="80"/>
      <c r="BO283" s="80"/>
      <c r="BP283" s="80"/>
      <c r="BQ283" s="80"/>
      <c r="BR283" s="80"/>
      <c r="BS283" s="80"/>
      <c r="BT283" s="80"/>
    </row>
    <row r="284" spans="1:72" x14ac:dyDescent="0.25">
      <c r="A284" s="134" t="s">
        <v>1039</v>
      </c>
      <c r="B284" s="135" t="s">
        <v>1040</v>
      </c>
      <c r="C284" s="126"/>
      <c r="D284" s="127" t="s">
        <v>482</v>
      </c>
      <c r="E284" s="104" t="s">
        <v>482</v>
      </c>
      <c r="F284" s="128"/>
      <c r="G284" s="126"/>
      <c r="H284" s="104"/>
      <c r="I284" s="104" t="s">
        <v>482</v>
      </c>
      <c r="J284" s="104"/>
      <c r="K284" s="127"/>
      <c r="L284" s="104" t="s">
        <v>482</v>
      </c>
      <c r="M284" s="128"/>
      <c r="N284" s="128"/>
      <c r="O284" s="128"/>
      <c r="P284" s="128" t="s">
        <v>482</v>
      </c>
      <c r="Q284" s="128"/>
      <c r="R284" s="128"/>
      <c r="S284" s="131"/>
      <c r="T284" s="128"/>
      <c r="U284" s="61" t="s">
        <v>502</v>
      </c>
      <c r="V284" s="132"/>
      <c r="W284" s="139"/>
      <c r="X284" s="133"/>
      <c r="Y284" s="71" t="s">
        <v>482</v>
      </c>
      <c r="Z284" s="72"/>
      <c r="AA284" s="73"/>
      <c r="AB284" s="74"/>
      <c r="AC284" s="79" t="s">
        <v>530</v>
      </c>
      <c r="AD284" s="10" t="s">
        <v>463</v>
      </c>
      <c r="AE284" s="80">
        <v>0</v>
      </c>
      <c r="AF284" s="80">
        <v>0</v>
      </c>
      <c r="AG284" s="80">
        <v>0</v>
      </c>
      <c r="AH284" s="80">
        <v>0</v>
      </c>
      <c r="AI284" s="80">
        <v>0</v>
      </c>
      <c r="AJ284" s="80">
        <v>0</v>
      </c>
      <c r="AK284" s="80">
        <v>0</v>
      </c>
      <c r="AL284" s="80">
        <v>3.8056175400000001E-6</v>
      </c>
      <c r="AM284" s="80">
        <v>1.2571175049000001E-4</v>
      </c>
      <c r="AN284" s="80">
        <v>1.5860337822E-4</v>
      </c>
      <c r="AO284" s="80">
        <v>8.6648649274379999E-2</v>
      </c>
      <c r="AP284" s="80">
        <v>5.9674421580579999E-2</v>
      </c>
      <c r="AQ284" s="80">
        <v>4.6667890206869997E-2</v>
      </c>
      <c r="AR284" s="80">
        <v>5.4375978779010001E-2</v>
      </c>
      <c r="AS284" s="80">
        <v>8.8760288889300001E-2</v>
      </c>
      <c r="AT284" s="80">
        <v>6.8285941738580005E-2</v>
      </c>
      <c r="AU284" s="80">
        <v>3.5186790188520001E-2</v>
      </c>
      <c r="AV284" s="80">
        <v>2.7373288576999999E-2</v>
      </c>
      <c r="AW284" s="80">
        <v>0.10329707012525</v>
      </c>
      <c r="AX284" s="80">
        <v>0.11849263446671</v>
      </c>
      <c r="AY284" s="80">
        <v>8.0358279375989994E-2</v>
      </c>
      <c r="AZ284" s="80">
        <v>0.26603551014122001</v>
      </c>
      <c r="BA284" s="80">
        <v>0.55109693000383997</v>
      </c>
      <c r="BB284" s="80">
        <v>0.72575026285924005</v>
      </c>
      <c r="BC284" s="80">
        <v>0.57198555737723</v>
      </c>
      <c r="BD284" s="80">
        <v>0.67934045637804996</v>
      </c>
      <c r="BE284" s="80">
        <v>0.23004475690479001</v>
      </c>
      <c r="BF284" s="80">
        <v>1.7222292633859999E-2</v>
      </c>
      <c r="BG284" s="80">
        <v>0.20046520458462</v>
      </c>
      <c r="BH284" s="80">
        <v>0</v>
      </c>
      <c r="BI284" s="80">
        <v>9.2568130330659998E-2</v>
      </c>
      <c r="BJ284" s="80">
        <v>0.56034184744057003</v>
      </c>
      <c r="BK284" s="80"/>
      <c r="BL284" s="80"/>
      <c r="BM284" s="80"/>
      <c r="BN284" s="80"/>
      <c r="BO284" s="80"/>
      <c r="BP284" s="80"/>
      <c r="BQ284" s="80"/>
      <c r="BR284" s="80"/>
      <c r="BS284" s="80"/>
      <c r="BT284" s="80"/>
    </row>
    <row r="285" spans="1:72" x14ac:dyDescent="0.25">
      <c r="A285" s="134" t="s">
        <v>1041</v>
      </c>
      <c r="B285" s="135" t="s">
        <v>1042</v>
      </c>
      <c r="C285" s="126"/>
      <c r="D285" s="127" t="s">
        <v>482</v>
      </c>
      <c r="E285" s="104" t="s">
        <v>482</v>
      </c>
      <c r="F285" s="128"/>
      <c r="G285" s="126"/>
      <c r="H285" s="104"/>
      <c r="I285" s="104" t="s">
        <v>482</v>
      </c>
      <c r="J285" s="104"/>
      <c r="K285" s="127"/>
      <c r="L285" s="104" t="s">
        <v>482</v>
      </c>
      <c r="M285" s="128"/>
      <c r="N285" s="128"/>
      <c r="O285" s="128"/>
      <c r="P285" s="128" t="s">
        <v>482</v>
      </c>
      <c r="Q285" s="128"/>
      <c r="R285" s="128"/>
      <c r="S285" s="131"/>
      <c r="T285" s="128"/>
      <c r="U285" s="61" t="s">
        <v>524</v>
      </c>
      <c r="V285" s="132"/>
      <c r="W285" s="139"/>
      <c r="X285" s="133"/>
      <c r="Y285" s="71" t="s">
        <v>482</v>
      </c>
      <c r="Z285" s="72"/>
      <c r="AA285" s="73"/>
      <c r="AB285" s="74"/>
      <c r="AC285" s="79" t="s">
        <v>530</v>
      </c>
      <c r="AD285" s="10" t="s">
        <v>463</v>
      </c>
      <c r="AE285" s="80">
        <v>0</v>
      </c>
      <c r="AF285" s="80">
        <v>0</v>
      </c>
      <c r="AG285" s="80">
        <v>0</v>
      </c>
      <c r="AH285" s="80">
        <v>0</v>
      </c>
      <c r="AI285" s="80">
        <v>0</v>
      </c>
      <c r="AJ285" s="80">
        <v>0</v>
      </c>
      <c r="AK285" s="80">
        <v>0</v>
      </c>
      <c r="AL285" s="80">
        <v>6.7099046049999997E-5</v>
      </c>
      <c r="AM285" s="80">
        <v>2.2650364955599999E-3</v>
      </c>
      <c r="AN285" s="80">
        <v>2.8576644030699999E-3</v>
      </c>
      <c r="AO285" s="80">
        <v>1.5596707953348701</v>
      </c>
      <c r="AP285" s="80">
        <v>1.0741362196312201</v>
      </c>
      <c r="AQ285" s="80">
        <v>0.84001822549465999</v>
      </c>
      <c r="AR285" s="80">
        <v>0.97877416579486998</v>
      </c>
      <c r="AS285" s="80">
        <v>1.59768520000735</v>
      </c>
      <c r="AT285" s="80">
        <v>1.22914695129436</v>
      </c>
      <c r="AU285" s="80">
        <v>0.63336222339336001</v>
      </c>
      <c r="AV285" s="80">
        <v>0.49271919438598999</v>
      </c>
      <c r="AW285" s="80">
        <v>4.6659325409061099</v>
      </c>
      <c r="AX285" s="80">
        <v>12.466569089827599</v>
      </c>
      <c r="AY285" s="80">
        <v>10.351366232290699</v>
      </c>
      <c r="AZ285" s="80">
        <v>10.3976835676166</v>
      </c>
      <c r="BA285" s="80">
        <v>16.726806699348501</v>
      </c>
      <c r="BB285" s="80">
        <v>13.063504731466301</v>
      </c>
      <c r="BC285" s="80">
        <v>20.323006387391899</v>
      </c>
      <c r="BD285" s="80">
        <v>21.036022839449799</v>
      </c>
      <c r="BE285" s="80">
        <v>14.094451845523601</v>
      </c>
      <c r="BF285" s="80">
        <v>10.9165295004308</v>
      </c>
      <c r="BG285" s="80">
        <v>7.1647961869462602</v>
      </c>
      <c r="BH285" s="80">
        <v>0</v>
      </c>
      <c r="BI285" s="80">
        <v>1.6662263459517901</v>
      </c>
      <c r="BJ285" s="80">
        <v>10.086153253930201</v>
      </c>
      <c r="BK285" s="80"/>
      <c r="BL285" s="80"/>
      <c r="BM285" s="80"/>
      <c r="BN285" s="80"/>
      <c r="BO285" s="80"/>
      <c r="BP285" s="80"/>
      <c r="BQ285" s="80"/>
      <c r="BR285" s="80"/>
      <c r="BS285" s="80"/>
      <c r="BT285" s="80"/>
    </row>
    <row r="286" spans="1:72" x14ac:dyDescent="0.25">
      <c r="A286" s="134" t="s">
        <v>1043</v>
      </c>
      <c r="B286" s="135" t="s">
        <v>1044</v>
      </c>
      <c r="C286" s="126"/>
      <c r="D286" s="127" t="s">
        <v>482</v>
      </c>
      <c r="E286" s="104" t="s">
        <v>482</v>
      </c>
      <c r="F286" s="128"/>
      <c r="G286" s="126"/>
      <c r="H286" s="104"/>
      <c r="I286" s="104" t="s">
        <v>482</v>
      </c>
      <c r="J286" s="104"/>
      <c r="K286" s="127"/>
      <c r="L286" s="104" t="s">
        <v>482</v>
      </c>
      <c r="M286" s="128"/>
      <c r="N286" s="128"/>
      <c r="O286" s="128"/>
      <c r="P286" s="128" t="s">
        <v>482</v>
      </c>
      <c r="Q286" s="128"/>
      <c r="R286" s="128"/>
      <c r="S286" s="131"/>
      <c r="T286" s="128"/>
      <c r="U286" s="61" t="s">
        <v>490</v>
      </c>
      <c r="V286" s="132"/>
      <c r="W286" s="139"/>
      <c r="X286" s="133"/>
      <c r="Y286" s="71"/>
      <c r="Z286" s="72" t="s">
        <v>482</v>
      </c>
      <c r="AA286" s="73"/>
      <c r="AB286" s="74"/>
      <c r="AC286" s="79" t="s">
        <v>530</v>
      </c>
      <c r="AD286" s="10" t="s">
        <v>463</v>
      </c>
      <c r="AE286" s="80">
        <v>0</v>
      </c>
      <c r="AF286" s="80">
        <v>0</v>
      </c>
      <c r="AG286" s="80">
        <v>0</v>
      </c>
      <c r="AH286" s="80">
        <v>0</v>
      </c>
      <c r="AI286" s="80">
        <v>0</v>
      </c>
      <c r="AJ286" s="80">
        <v>0</v>
      </c>
      <c r="AK286" s="80">
        <v>0</v>
      </c>
      <c r="AL286" s="80">
        <v>1.9000000000000001E-5</v>
      </c>
      <c r="AM286" s="80">
        <v>3.39E-4</v>
      </c>
      <c r="AN286" s="80">
        <v>3.9599999999999998E-4</v>
      </c>
      <c r="AO286" s="80">
        <v>7.0855000000000001E-2</v>
      </c>
      <c r="AP286" s="80">
        <v>7.0855000000000001E-2</v>
      </c>
      <c r="AQ286" s="80">
        <v>4.9147000000000003E-2</v>
      </c>
      <c r="AR286" s="80">
        <v>4.9827000000000003E-2</v>
      </c>
      <c r="AS286" s="80">
        <v>9.5000000000000001E-2</v>
      </c>
      <c r="AT286" s="80">
        <v>9.8500000000000004E-2</v>
      </c>
      <c r="AU286" s="80">
        <v>4.4999999999999998E-2</v>
      </c>
      <c r="AV286" s="80">
        <v>3.3000000000000002E-2</v>
      </c>
      <c r="AW286" s="80">
        <v>0.13300000000000001</v>
      </c>
      <c r="AX286" s="80">
        <v>0.13300000000000001</v>
      </c>
      <c r="AY286" s="80">
        <v>8.0500000000000002E-2</v>
      </c>
      <c r="AZ286" s="80">
        <v>0.40749999999999997</v>
      </c>
      <c r="BA286" s="80">
        <v>0.61850000000000005</v>
      </c>
      <c r="BB286" s="80">
        <v>0.7</v>
      </c>
      <c r="BC286" s="80">
        <v>0.49</v>
      </c>
      <c r="BD286" s="80">
        <v>0.65</v>
      </c>
      <c r="BE286" s="80">
        <v>0.22450000000000001</v>
      </c>
      <c r="BF286" s="80">
        <v>1.7000000000000001E-2</v>
      </c>
      <c r="BG286" s="80">
        <v>0.1535</v>
      </c>
      <c r="BH286" s="80">
        <v>0</v>
      </c>
      <c r="BI286" s="80">
        <v>9.2499999999999999E-2</v>
      </c>
      <c r="BJ286" s="80">
        <v>0.84299999999999997</v>
      </c>
      <c r="BK286" s="80"/>
      <c r="BL286" s="80"/>
      <c r="BM286" s="80"/>
      <c r="BN286" s="80"/>
      <c r="BO286" s="80"/>
      <c r="BP286" s="80"/>
      <c r="BQ286" s="80"/>
      <c r="BR286" s="80"/>
      <c r="BS286" s="80"/>
      <c r="BT286" s="80"/>
    </row>
    <row r="287" spans="1:72" x14ac:dyDescent="0.25">
      <c r="A287" s="134" t="s">
        <v>1045</v>
      </c>
      <c r="B287" s="135" t="s">
        <v>1046</v>
      </c>
      <c r="C287" s="126"/>
      <c r="D287" s="127" t="s">
        <v>482</v>
      </c>
      <c r="E287" s="104" t="s">
        <v>482</v>
      </c>
      <c r="F287" s="128"/>
      <c r="G287" s="126"/>
      <c r="H287" s="104"/>
      <c r="I287" s="104" t="s">
        <v>482</v>
      </c>
      <c r="J287" s="104"/>
      <c r="K287" s="127"/>
      <c r="L287" s="104" t="s">
        <v>482</v>
      </c>
      <c r="M287" s="128"/>
      <c r="N287" s="128"/>
      <c r="O287" s="128"/>
      <c r="P287" s="128" t="s">
        <v>482</v>
      </c>
      <c r="Q287" s="128"/>
      <c r="R287" s="128"/>
      <c r="S287" s="131"/>
      <c r="T287" s="128"/>
      <c r="U287" s="61" t="s">
        <v>502</v>
      </c>
      <c r="V287" s="132"/>
      <c r="W287" s="139"/>
      <c r="X287" s="133"/>
      <c r="Y287" s="71"/>
      <c r="Z287" s="72" t="s">
        <v>482</v>
      </c>
      <c r="AA287" s="73"/>
      <c r="AB287" s="74"/>
      <c r="AC287" s="79" t="s">
        <v>530</v>
      </c>
      <c r="AD287" s="10" t="s">
        <v>463</v>
      </c>
      <c r="AE287" s="80">
        <v>0</v>
      </c>
      <c r="AF287" s="80">
        <v>0</v>
      </c>
      <c r="AG287" s="80">
        <v>0</v>
      </c>
      <c r="AH287" s="80">
        <v>0</v>
      </c>
      <c r="AI287" s="80">
        <v>0</v>
      </c>
      <c r="AJ287" s="80">
        <v>0</v>
      </c>
      <c r="AK287" s="80">
        <v>0</v>
      </c>
      <c r="AL287" s="80">
        <v>1.9000000000000001E-5</v>
      </c>
      <c r="AM287" s="80">
        <v>3.39E-4</v>
      </c>
      <c r="AN287" s="80">
        <v>3.9599999999999998E-4</v>
      </c>
      <c r="AO287" s="80">
        <v>7.0855000000000001E-2</v>
      </c>
      <c r="AP287" s="80">
        <v>7.0855000000000001E-2</v>
      </c>
      <c r="AQ287" s="80">
        <v>4.9147000000000003E-2</v>
      </c>
      <c r="AR287" s="80">
        <v>4.9827000000000003E-2</v>
      </c>
      <c r="AS287" s="80">
        <v>9.5000000000000001E-2</v>
      </c>
      <c r="AT287" s="80">
        <v>9.8500000000000004E-2</v>
      </c>
      <c r="AU287" s="80">
        <v>4.4999999999999998E-2</v>
      </c>
      <c r="AV287" s="80">
        <v>3.3000000000000002E-2</v>
      </c>
      <c r="AW287" s="80">
        <v>0.13300000000000001</v>
      </c>
      <c r="AX287" s="80">
        <v>0.13300000000000001</v>
      </c>
      <c r="AY287" s="80">
        <v>8.0500000000000002E-2</v>
      </c>
      <c r="AZ287" s="80">
        <v>0.40749999999999997</v>
      </c>
      <c r="BA287" s="80">
        <v>0.61850000000000005</v>
      </c>
      <c r="BB287" s="80">
        <v>0.7</v>
      </c>
      <c r="BC287" s="80">
        <v>0.49</v>
      </c>
      <c r="BD287" s="80">
        <v>0.65</v>
      </c>
      <c r="BE287" s="80">
        <v>0.22450000000000001</v>
      </c>
      <c r="BF287" s="80">
        <v>1.7000000000000001E-2</v>
      </c>
      <c r="BG287" s="80">
        <v>0.1535</v>
      </c>
      <c r="BH287" s="80">
        <v>0</v>
      </c>
      <c r="BI287" s="80">
        <v>9.2499999999999999E-2</v>
      </c>
      <c r="BJ287" s="80">
        <v>0.84299999999999997</v>
      </c>
      <c r="BK287" s="80"/>
      <c r="BL287" s="80"/>
      <c r="BM287" s="80"/>
      <c r="BN287" s="80"/>
      <c r="BO287" s="80"/>
      <c r="BP287" s="80"/>
      <c r="BQ287" s="80"/>
      <c r="BR287" s="80"/>
      <c r="BS287" s="80"/>
      <c r="BT287" s="80"/>
    </row>
    <row r="288" spans="1:72" x14ac:dyDescent="0.25">
      <c r="A288" s="134" t="s">
        <v>1047</v>
      </c>
      <c r="B288" s="135" t="s">
        <v>1048</v>
      </c>
      <c r="C288" s="126"/>
      <c r="D288" s="127" t="s">
        <v>482</v>
      </c>
      <c r="E288" s="104" t="s">
        <v>482</v>
      </c>
      <c r="F288" s="128"/>
      <c r="G288" s="126"/>
      <c r="H288" s="104"/>
      <c r="I288" s="104" t="s">
        <v>482</v>
      </c>
      <c r="J288" s="104"/>
      <c r="K288" s="127"/>
      <c r="L288" s="104" t="s">
        <v>482</v>
      </c>
      <c r="M288" s="128"/>
      <c r="N288" s="128"/>
      <c r="O288" s="128"/>
      <c r="P288" s="128" t="s">
        <v>482</v>
      </c>
      <c r="Q288" s="128"/>
      <c r="R288" s="128"/>
      <c r="S288" s="131"/>
      <c r="T288" s="128"/>
      <c r="U288" s="61" t="s">
        <v>524</v>
      </c>
      <c r="V288" s="132"/>
      <c r="W288" s="139"/>
      <c r="X288" s="133"/>
      <c r="Y288" s="71"/>
      <c r="Z288" s="72" t="s">
        <v>482</v>
      </c>
      <c r="AA288" s="73"/>
      <c r="AB288" s="74"/>
      <c r="AC288" s="79" t="s">
        <v>530</v>
      </c>
      <c r="AD288" s="10" t="s">
        <v>463</v>
      </c>
      <c r="AE288" s="80">
        <v>0</v>
      </c>
      <c r="AF288" s="80">
        <v>0</v>
      </c>
      <c r="AG288" s="80">
        <v>0</v>
      </c>
      <c r="AH288" s="80">
        <v>0</v>
      </c>
      <c r="AI288" s="80">
        <v>0</v>
      </c>
      <c r="AJ288" s="80">
        <v>0</v>
      </c>
      <c r="AK288" s="80">
        <v>0</v>
      </c>
      <c r="AL288" s="80">
        <v>3.3500000000000001E-4</v>
      </c>
      <c r="AM288" s="80">
        <v>6.1079999999999997E-3</v>
      </c>
      <c r="AN288" s="80">
        <v>7.1349999999999998E-3</v>
      </c>
      <c r="AO288" s="80">
        <v>1.2753859999999999</v>
      </c>
      <c r="AP288" s="80">
        <v>1.2753859999999999</v>
      </c>
      <c r="AQ288" s="80">
        <v>0.88464200000000004</v>
      </c>
      <c r="AR288" s="80">
        <v>0.89689200000000002</v>
      </c>
      <c r="AS288" s="80">
        <v>1.71</v>
      </c>
      <c r="AT288" s="80">
        <v>1.7729999999999999</v>
      </c>
      <c r="AU288" s="80">
        <v>0.81</v>
      </c>
      <c r="AV288" s="80">
        <v>0.59399999999999997</v>
      </c>
      <c r="AW288" s="80">
        <v>6.0076150000000004</v>
      </c>
      <c r="AX288" s="80">
        <v>13.992884</v>
      </c>
      <c r="AY288" s="80">
        <v>10.369622</v>
      </c>
      <c r="AZ288" s="80">
        <v>15.926655999999999</v>
      </c>
      <c r="BA288" s="80">
        <v>18.772614000000001</v>
      </c>
      <c r="BB288" s="80">
        <v>12.6</v>
      </c>
      <c r="BC288" s="80">
        <v>17.410008000000001</v>
      </c>
      <c r="BD288" s="80">
        <v>20.127485</v>
      </c>
      <c r="BE288" s="80">
        <v>13.754733999999999</v>
      </c>
      <c r="BF288" s="80">
        <v>10.775627</v>
      </c>
      <c r="BG288" s="80">
        <v>5.4862200000000003</v>
      </c>
      <c r="BH288" s="80">
        <v>0</v>
      </c>
      <c r="BI288" s="80">
        <v>1.665</v>
      </c>
      <c r="BJ288" s="80">
        <v>15.173999999999999</v>
      </c>
      <c r="BK288" s="80"/>
      <c r="BL288" s="80"/>
      <c r="BM288" s="80"/>
      <c r="BN288" s="80"/>
      <c r="BO288" s="80"/>
      <c r="BP288" s="80"/>
      <c r="BQ288" s="80"/>
      <c r="BR288" s="80"/>
      <c r="BS288" s="80"/>
      <c r="BT288" s="80"/>
    </row>
    <row r="289" spans="1:72" x14ac:dyDescent="0.25">
      <c r="A289" s="134" t="s">
        <v>1049</v>
      </c>
      <c r="B289" s="135" t="s">
        <v>1050</v>
      </c>
      <c r="C289" s="126" t="s">
        <v>482</v>
      </c>
      <c r="D289" s="127"/>
      <c r="E289" s="104" t="s">
        <v>482</v>
      </c>
      <c r="F289" s="128"/>
      <c r="G289" s="126"/>
      <c r="H289" s="104"/>
      <c r="I289" s="104"/>
      <c r="J289" s="104"/>
      <c r="K289" s="127" t="s">
        <v>482</v>
      </c>
      <c r="L289" s="104" t="s">
        <v>482</v>
      </c>
      <c r="M289" s="128"/>
      <c r="N289" s="128"/>
      <c r="O289" s="128"/>
      <c r="P289" s="128" t="s">
        <v>482</v>
      </c>
      <c r="Q289" s="128"/>
      <c r="R289" s="128"/>
      <c r="S289" s="131"/>
      <c r="T289" s="128"/>
      <c r="U289" s="61" t="s">
        <v>524</v>
      </c>
      <c r="V289" s="132"/>
      <c r="W289" s="139"/>
      <c r="X289" s="133"/>
      <c r="Y289" s="71" t="s">
        <v>482</v>
      </c>
      <c r="Z289" s="72"/>
      <c r="AA289" s="73"/>
      <c r="AB289" s="74"/>
      <c r="AC289" s="79" t="s">
        <v>530</v>
      </c>
      <c r="AD289" s="10" t="s">
        <v>463</v>
      </c>
      <c r="AE289" s="80">
        <v>0.53100000000000003</v>
      </c>
      <c r="AF289" s="80">
        <v>0.73099999999999998</v>
      </c>
      <c r="AG289" s="80">
        <v>0.52100000000000002</v>
      </c>
      <c r="AH289" s="80">
        <v>0.41699999999999998</v>
      </c>
      <c r="AI289" s="80">
        <v>4.3040000000000003</v>
      </c>
      <c r="AJ289" s="80">
        <v>1.47</v>
      </c>
      <c r="AK289" s="80">
        <v>1.462</v>
      </c>
      <c r="AL289" s="80">
        <v>0</v>
      </c>
      <c r="AM289" s="80">
        <v>0</v>
      </c>
      <c r="AN289" s="80">
        <v>0</v>
      </c>
      <c r="AO289" s="80">
        <v>0</v>
      </c>
      <c r="AP289" s="80">
        <v>0</v>
      </c>
      <c r="AQ289" s="80">
        <v>0</v>
      </c>
      <c r="AR289" s="80">
        <v>0</v>
      </c>
      <c r="AS289" s="80">
        <v>0</v>
      </c>
      <c r="AT289" s="80">
        <v>0</v>
      </c>
      <c r="AU289" s="80">
        <v>0</v>
      </c>
      <c r="AV289" s="80">
        <v>0</v>
      </c>
      <c r="AW289" s="80">
        <v>0</v>
      </c>
      <c r="AX289" s="80">
        <v>0</v>
      </c>
      <c r="AY289" s="80">
        <v>0</v>
      </c>
      <c r="AZ289" s="80">
        <v>0</v>
      </c>
      <c r="BA289" s="80">
        <v>0</v>
      </c>
      <c r="BB289" s="80">
        <v>0</v>
      </c>
      <c r="BC289" s="80">
        <v>0</v>
      </c>
      <c r="BD289" s="80">
        <v>0</v>
      </c>
      <c r="BE289" s="80">
        <v>0</v>
      </c>
      <c r="BF289" s="80">
        <v>0</v>
      </c>
      <c r="BG289" s="80">
        <v>0</v>
      </c>
      <c r="BH289" s="80">
        <v>0</v>
      </c>
      <c r="BI289" s="80">
        <v>0</v>
      </c>
      <c r="BJ289" s="80">
        <v>0</v>
      </c>
      <c r="BK289" s="80"/>
      <c r="BL289" s="80"/>
      <c r="BM289" s="80"/>
      <c r="BN289" s="80"/>
      <c r="BO289" s="80"/>
      <c r="BP289" s="80"/>
      <c r="BQ289" s="80"/>
      <c r="BR289" s="80"/>
      <c r="BS289" s="80"/>
      <c r="BT289" s="80"/>
    </row>
    <row r="290" spans="1:72" x14ac:dyDescent="0.25">
      <c r="A290" s="134" t="s">
        <v>1051</v>
      </c>
      <c r="B290" s="135" t="s">
        <v>1052</v>
      </c>
      <c r="C290" s="126" t="s">
        <v>482</v>
      </c>
      <c r="D290" s="127"/>
      <c r="E290" s="104" t="s">
        <v>482</v>
      </c>
      <c r="F290" s="128"/>
      <c r="G290" s="126"/>
      <c r="H290" s="104"/>
      <c r="I290" s="104"/>
      <c r="J290" s="104"/>
      <c r="K290" s="127" t="s">
        <v>482</v>
      </c>
      <c r="L290" s="104" t="s">
        <v>482</v>
      </c>
      <c r="M290" s="128"/>
      <c r="N290" s="128"/>
      <c r="O290" s="128"/>
      <c r="P290" s="128" t="s">
        <v>482</v>
      </c>
      <c r="Q290" s="128"/>
      <c r="R290" s="128"/>
      <c r="S290" s="131"/>
      <c r="T290" s="128"/>
      <c r="U290" s="61" t="s">
        <v>524</v>
      </c>
      <c r="V290" s="132"/>
      <c r="W290" s="139"/>
      <c r="X290" s="133"/>
      <c r="Y290" s="71" t="s">
        <v>482</v>
      </c>
      <c r="Z290" s="72"/>
      <c r="AA290" s="73"/>
      <c r="AB290" s="74"/>
      <c r="AC290" s="79" t="s">
        <v>530</v>
      </c>
      <c r="AD290" s="10" t="s">
        <v>463</v>
      </c>
      <c r="AE290" s="80">
        <v>0</v>
      </c>
      <c r="AF290" s="80">
        <v>0</v>
      </c>
      <c r="AG290" s="80">
        <v>0</v>
      </c>
      <c r="AH290" s="80">
        <v>0</v>
      </c>
      <c r="AI290" s="80">
        <v>0</v>
      </c>
      <c r="AJ290" s="80">
        <v>0</v>
      </c>
      <c r="AK290" s="80">
        <v>0</v>
      </c>
      <c r="AL290" s="80">
        <v>125.33561328</v>
      </c>
      <c r="AM290" s="80">
        <v>51.959300140000003</v>
      </c>
      <c r="AN290" s="80">
        <v>72.414866160000003</v>
      </c>
      <c r="AO290" s="80">
        <v>96.5</v>
      </c>
      <c r="AP290" s="80">
        <v>129.18350000000001</v>
      </c>
      <c r="AQ290" s="80">
        <v>165.5</v>
      </c>
      <c r="AR290" s="80">
        <v>306.60000000000002</v>
      </c>
      <c r="AS290" s="80">
        <v>113.089</v>
      </c>
      <c r="AT290" s="80">
        <v>128.334</v>
      </c>
      <c r="AU290" s="80">
        <v>111.28700000000001</v>
      </c>
      <c r="AV290" s="80">
        <v>69.94</v>
      </c>
      <c r="AW290" s="80">
        <v>0</v>
      </c>
      <c r="AX290" s="80">
        <v>0</v>
      </c>
      <c r="AY290" s="80">
        <v>0</v>
      </c>
      <c r="AZ290" s="80">
        <v>0</v>
      </c>
      <c r="BA290" s="80">
        <v>0</v>
      </c>
      <c r="BB290" s="80">
        <v>0</v>
      </c>
      <c r="BC290" s="80">
        <v>0</v>
      </c>
      <c r="BD290" s="80">
        <v>0</v>
      </c>
      <c r="BE290" s="80">
        <v>0</v>
      </c>
      <c r="BF290" s="80">
        <v>0</v>
      </c>
      <c r="BG290" s="80">
        <v>0</v>
      </c>
      <c r="BH290" s="80">
        <v>0</v>
      </c>
      <c r="BI290" s="80">
        <v>0</v>
      </c>
      <c r="BJ290" s="80">
        <v>0</v>
      </c>
      <c r="BK290" s="80"/>
      <c r="BL290" s="80"/>
      <c r="BM290" s="80"/>
      <c r="BN290" s="80"/>
      <c r="BO290" s="80"/>
      <c r="BP290" s="80"/>
      <c r="BQ290" s="80"/>
      <c r="BR290" s="80"/>
      <c r="BS290" s="80"/>
      <c r="BT290" s="80"/>
    </row>
    <row r="291" spans="1:72" x14ac:dyDescent="0.25">
      <c r="A291" s="134" t="s">
        <v>1053</v>
      </c>
      <c r="B291" s="135" t="s">
        <v>1054</v>
      </c>
      <c r="C291" s="126" t="s">
        <v>482</v>
      </c>
      <c r="D291" s="127"/>
      <c r="E291" s="104" t="s">
        <v>482</v>
      </c>
      <c r="F291" s="128"/>
      <c r="G291" s="126"/>
      <c r="H291" s="104"/>
      <c r="I291" s="104"/>
      <c r="J291" s="104"/>
      <c r="K291" s="127" t="s">
        <v>482</v>
      </c>
      <c r="L291" s="104" t="s">
        <v>482</v>
      </c>
      <c r="M291" s="128"/>
      <c r="N291" s="128"/>
      <c r="O291" s="128"/>
      <c r="P291" s="128" t="s">
        <v>482</v>
      </c>
      <c r="Q291" s="128"/>
      <c r="R291" s="128"/>
      <c r="S291" s="131"/>
      <c r="T291" s="128"/>
      <c r="U291" s="61" t="s">
        <v>524</v>
      </c>
      <c r="V291" s="132"/>
      <c r="W291" s="139"/>
      <c r="X291" s="133"/>
      <c r="Y291" s="71" t="s">
        <v>482</v>
      </c>
      <c r="Z291" s="72"/>
      <c r="AA291" s="73"/>
      <c r="AB291" s="74"/>
      <c r="AC291" s="79" t="s">
        <v>530</v>
      </c>
      <c r="AD291" s="10" t="s">
        <v>463</v>
      </c>
      <c r="AE291" s="80">
        <v>1.534</v>
      </c>
      <c r="AF291" s="80">
        <v>8.5220000000000002</v>
      </c>
      <c r="AG291" s="80">
        <v>20.966000000000001</v>
      </c>
      <c r="AH291" s="80">
        <v>10.576000000000001</v>
      </c>
      <c r="AI291" s="80">
        <v>0.88700000000000001</v>
      </c>
      <c r="AJ291" s="80">
        <v>9.875</v>
      </c>
      <c r="AK291" s="80">
        <v>24.449000000000002</v>
      </c>
      <c r="AL291" s="80">
        <v>3.6724890000000001</v>
      </c>
      <c r="AM291" s="80">
        <v>14.25190023</v>
      </c>
      <c r="AN291" s="80">
        <v>24.084531720000001</v>
      </c>
      <c r="AO291" s="80">
        <v>13</v>
      </c>
      <c r="AP291" s="80">
        <v>12.840999999999999</v>
      </c>
      <c r="AQ291" s="80">
        <v>12.632999999999999</v>
      </c>
      <c r="AR291" s="80">
        <v>12.6</v>
      </c>
      <c r="AS291" s="80">
        <v>12.478</v>
      </c>
      <c r="AT291" s="80">
        <v>12.506</v>
      </c>
      <c r="AU291" s="80">
        <v>12.547000000000001</v>
      </c>
      <c r="AV291" s="80">
        <v>12.477</v>
      </c>
      <c r="AW291" s="80">
        <v>13</v>
      </c>
      <c r="AX291" s="80">
        <v>3</v>
      </c>
      <c r="AY291" s="80">
        <v>3</v>
      </c>
      <c r="AZ291" s="80">
        <v>2</v>
      </c>
      <c r="BA291" s="80">
        <v>2</v>
      </c>
      <c r="BB291" s="80">
        <v>3</v>
      </c>
      <c r="BC291" s="80">
        <v>0</v>
      </c>
      <c r="BD291" s="80">
        <v>0</v>
      </c>
      <c r="BE291" s="80">
        <v>0.64009421214918005</v>
      </c>
      <c r="BF291" s="80">
        <v>0</v>
      </c>
      <c r="BG291" s="80">
        <v>6.5505826091768098</v>
      </c>
      <c r="BH291" s="80">
        <v>2.4919698876870001E-2</v>
      </c>
      <c r="BI291" s="80">
        <v>0</v>
      </c>
      <c r="BJ291" s="80">
        <v>0</v>
      </c>
      <c r="BK291" s="80"/>
      <c r="BL291" s="80"/>
      <c r="BM291" s="80"/>
      <c r="BN291" s="80"/>
      <c r="BO291" s="80"/>
      <c r="BP291" s="80"/>
      <c r="BQ291" s="80"/>
      <c r="BR291" s="80"/>
      <c r="BS291" s="80"/>
      <c r="BT291" s="80"/>
    </row>
    <row r="292" spans="1:72" x14ac:dyDescent="0.25">
      <c r="A292" s="134" t="s">
        <v>1055</v>
      </c>
      <c r="B292" s="135" t="s">
        <v>1056</v>
      </c>
      <c r="C292" s="126" t="s">
        <v>482</v>
      </c>
      <c r="D292" s="127"/>
      <c r="E292" s="104" t="s">
        <v>482</v>
      </c>
      <c r="F292" s="128"/>
      <c r="G292" s="126"/>
      <c r="H292" s="104"/>
      <c r="I292" s="104"/>
      <c r="J292" s="104"/>
      <c r="K292" s="127" t="s">
        <v>482</v>
      </c>
      <c r="L292" s="104" t="s">
        <v>482</v>
      </c>
      <c r="M292" s="128"/>
      <c r="N292" s="128"/>
      <c r="O292" s="128"/>
      <c r="P292" s="128" t="s">
        <v>482</v>
      </c>
      <c r="Q292" s="128"/>
      <c r="R292" s="128"/>
      <c r="S292" s="131"/>
      <c r="T292" s="128"/>
      <c r="U292" s="61" t="s">
        <v>524</v>
      </c>
      <c r="V292" s="132"/>
      <c r="W292" s="139"/>
      <c r="X292" s="133"/>
      <c r="Y292" s="71"/>
      <c r="Z292" s="72" t="s">
        <v>482</v>
      </c>
      <c r="AA292" s="73"/>
      <c r="AB292" s="74"/>
      <c r="AC292" s="79" t="s">
        <v>530</v>
      </c>
      <c r="AD292" s="10" t="s">
        <v>463</v>
      </c>
      <c r="AE292" s="80">
        <v>0</v>
      </c>
      <c r="AF292" s="80">
        <v>0</v>
      </c>
      <c r="AG292" s="80">
        <v>0</v>
      </c>
      <c r="AH292" s="80">
        <v>0</v>
      </c>
      <c r="AI292" s="80">
        <v>0</v>
      </c>
      <c r="AJ292" s="80">
        <v>0</v>
      </c>
      <c r="AK292" s="80">
        <v>0</v>
      </c>
      <c r="AL292" s="80">
        <v>0</v>
      </c>
      <c r="AM292" s="80">
        <v>0</v>
      </c>
      <c r="AN292" s="80">
        <v>0</v>
      </c>
      <c r="AO292" s="80">
        <v>0</v>
      </c>
      <c r="AP292" s="80">
        <v>0</v>
      </c>
      <c r="AQ292" s="80">
        <v>0</v>
      </c>
      <c r="AR292" s="80">
        <v>0</v>
      </c>
      <c r="AS292" s="80">
        <v>0</v>
      </c>
      <c r="AT292" s="80">
        <v>0</v>
      </c>
      <c r="AU292" s="80">
        <v>0</v>
      </c>
      <c r="AV292" s="80">
        <v>0</v>
      </c>
      <c r="AW292" s="80">
        <v>1.401178</v>
      </c>
      <c r="AX292" s="80">
        <v>1.8665750000000001</v>
      </c>
      <c r="AY292" s="80">
        <v>1.574991</v>
      </c>
      <c r="AZ292" s="80">
        <v>1.5421320000000001</v>
      </c>
      <c r="BA292" s="80">
        <v>2.037846</v>
      </c>
      <c r="BB292" s="80">
        <v>1.8241350000000001</v>
      </c>
      <c r="BC292" s="80">
        <v>1.9052899999999999</v>
      </c>
      <c r="BD292" s="80">
        <v>1.808011</v>
      </c>
      <c r="BE292" s="80">
        <v>0.685971</v>
      </c>
      <c r="BF292" s="80">
        <v>0.39491100000000001</v>
      </c>
      <c r="BG292" s="80">
        <v>1.050535</v>
      </c>
      <c r="BH292" s="80">
        <v>1.063089</v>
      </c>
      <c r="BI292" s="80">
        <v>0.99874200000000002</v>
      </c>
      <c r="BJ292" s="80">
        <v>0.91164599999999996</v>
      </c>
      <c r="BK292" s="80"/>
      <c r="BL292" s="80"/>
      <c r="BM292" s="80"/>
      <c r="BN292" s="80"/>
      <c r="BO292" s="80"/>
      <c r="BP292" s="80"/>
      <c r="BQ292" s="80"/>
      <c r="BR292" s="80"/>
      <c r="BS292" s="80"/>
      <c r="BT292" s="80"/>
    </row>
    <row r="293" spans="1:72" x14ac:dyDescent="0.25">
      <c r="A293" s="134" t="s">
        <v>1057</v>
      </c>
      <c r="B293" s="135" t="s">
        <v>1058</v>
      </c>
      <c r="C293" s="126" t="s">
        <v>482</v>
      </c>
      <c r="D293" s="127"/>
      <c r="E293" s="104" t="s">
        <v>482</v>
      </c>
      <c r="F293" s="128"/>
      <c r="G293" s="126"/>
      <c r="H293" s="104"/>
      <c r="I293" s="104"/>
      <c r="J293" s="104"/>
      <c r="K293" s="127" t="s">
        <v>482</v>
      </c>
      <c r="L293" s="104" t="s">
        <v>482</v>
      </c>
      <c r="M293" s="128"/>
      <c r="N293" s="128"/>
      <c r="O293" s="128"/>
      <c r="P293" s="128" t="s">
        <v>482</v>
      </c>
      <c r="Q293" s="128"/>
      <c r="R293" s="128"/>
      <c r="S293" s="131"/>
      <c r="T293" s="128"/>
      <c r="U293" s="61" t="s">
        <v>502</v>
      </c>
      <c r="V293" s="132"/>
      <c r="W293" s="139"/>
      <c r="X293" s="133"/>
      <c r="Y293" s="71" t="s">
        <v>482</v>
      </c>
      <c r="Z293" s="72"/>
      <c r="AA293" s="73"/>
      <c r="AB293" s="74"/>
      <c r="AC293" s="79" t="s">
        <v>530</v>
      </c>
      <c r="AD293" s="10" t="s">
        <v>463</v>
      </c>
      <c r="AE293" s="80">
        <v>0</v>
      </c>
      <c r="AF293" s="80">
        <v>0</v>
      </c>
      <c r="AG293" s="80">
        <v>0</v>
      </c>
      <c r="AH293" s="80">
        <v>0</v>
      </c>
      <c r="AI293" s="80">
        <v>0</v>
      </c>
      <c r="AJ293" s="80">
        <v>0</v>
      </c>
      <c r="AK293" s="80">
        <v>0</v>
      </c>
      <c r="AL293" s="80">
        <v>0</v>
      </c>
      <c r="AM293" s="80">
        <v>0</v>
      </c>
      <c r="AN293" s="80">
        <v>0</v>
      </c>
      <c r="AO293" s="80">
        <v>0</v>
      </c>
      <c r="AP293" s="80">
        <v>9.84</v>
      </c>
      <c r="AQ293" s="80">
        <v>0.78</v>
      </c>
      <c r="AR293" s="80">
        <v>10.3</v>
      </c>
      <c r="AS293" s="80">
        <v>8.8800000000000008</v>
      </c>
      <c r="AT293" s="80">
        <v>0.60399999999999998</v>
      </c>
      <c r="AU293" s="80">
        <v>0.65365130984643005</v>
      </c>
      <c r="AV293" s="80">
        <v>0</v>
      </c>
      <c r="AW293" s="80">
        <v>0</v>
      </c>
      <c r="AX293" s="80">
        <v>0</v>
      </c>
      <c r="AY293" s="80">
        <v>0</v>
      </c>
      <c r="AZ293" s="80">
        <v>0</v>
      </c>
      <c r="BA293" s="80">
        <v>1</v>
      </c>
      <c r="BB293" s="80">
        <v>1</v>
      </c>
      <c r="BC293" s="80">
        <v>1</v>
      </c>
      <c r="BD293" s="80">
        <v>1</v>
      </c>
      <c r="BE293" s="80">
        <v>1</v>
      </c>
      <c r="BF293" s="80">
        <v>1</v>
      </c>
      <c r="BG293" s="80">
        <v>1</v>
      </c>
      <c r="BH293" s="80">
        <v>1</v>
      </c>
      <c r="BI293" s="80">
        <v>1</v>
      </c>
      <c r="BJ293" s="80">
        <v>1</v>
      </c>
      <c r="BK293" s="80"/>
      <c r="BL293" s="80"/>
      <c r="BM293" s="80"/>
      <c r="BN293" s="80"/>
      <c r="BO293" s="80"/>
      <c r="BP293" s="80"/>
      <c r="BQ293" s="80"/>
      <c r="BR293" s="80"/>
      <c r="BS293" s="80"/>
      <c r="BT293" s="80"/>
    </row>
    <row r="294" spans="1:72" x14ac:dyDescent="0.25">
      <c r="A294" s="134" t="s">
        <v>1059</v>
      </c>
      <c r="B294" s="135" t="s">
        <v>1060</v>
      </c>
      <c r="C294" s="126" t="s">
        <v>482</v>
      </c>
      <c r="D294" s="127"/>
      <c r="E294" s="104" t="s">
        <v>482</v>
      </c>
      <c r="F294" s="128"/>
      <c r="G294" s="126"/>
      <c r="H294" s="104"/>
      <c r="I294" s="104"/>
      <c r="J294" s="104"/>
      <c r="K294" s="127" t="s">
        <v>482</v>
      </c>
      <c r="L294" s="104" t="s">
        <v>482</v>
      </c>
      <c r="M294" s="128"/>
      <c r="N294" s="128"/>
      <c r="O294" s="128"/>
      <c r="P294" s="128" t="s">
        <v>482</v>
      </c>
      <c r="Q294" s="128"/>
      <c r="R294" s="128"/>
      <c r="S294" s="131"/>
      <c r="T294" s="128"/>
      <c r="U294" s="61" t="s">
        <v>502</v>
      </c>
      <c r="V294" s="132"/>
      <c r="W294" s="139"/>
      <c r="X294" s="133"/>
      <c r="Y294" s="71"/>
      <c r="Z294" s="72" t="s">
        <v>482</v>
      </c>
      <c r="AA294" s="73"/>
      <c r="AB294" s="74"/>
      <c r="AC294" s="79" t="s">
        <v>530</v>
      </c>
      <c r="AD294" s="10" t="s">
        <v>463</v>
      </c>
      <c r="AE294" s="80">
        <v>0</v>
      </c>
      <c r="AF294" s="80">
        <v>0</v>
      </c>
      <c r="AG294" s="80">
        <v>0</v>
      </c>
      <c r="AH294" s="80">
        <v>0</v>
      </c>
      <c r="AI294" s="80">
        <v>0</v>
      </c>
      <c r="AJ294" s="80">
        <v>0</v>
      </c>
      <c r="AK294" s="80">
        <v>415</v>
      </c>
      <c r="AL294" s="80">
        <v>130.5</v>
      </c>
      <c r="AM294" s="80">
        <v>166</v>
      </c>
      <c r="AN294" s="80">
        <v>105</v>
      </c>
      <c r="AO294" s="80">
        <v>105</v>
      </c>
      <c r="AP294" s="80">
        <v>105</v>
      </c>
      <c r="AQ294" s="80">
        <v>105</v>
      </c>
      <c r="AR294" s="80">
        <v>105</v>
      </c>
      <c r="AS294" s="80">
        <v>0</v>
      </c>
      <c r="AT294" s="80">
        <v>0</v>
      </c>
      <c r="AU294" s="80">
        <v>0</v>
      </c>
      <c r="AV294" s="80">
        <v>0</v>
      </c>
      <c r="AW294" s="80">
        <v>0.51143400000000006</v>
      </c>
      <c r="AX294" s="80">
        <v>0</v>
      </c>
      <c r="AY294" s="80">
        <v>0</v>
      </c>
      <c r="AZ294" s="80">
        <v>4.2</v>
      </c>
      <c r="BA294" s="80">
        <v>37.230328</v>
      </c>
      <c r="BB294" s="80">
        <v>5.0999999999999996</v>
      </c>
      <c r="BC294" s="80">
        <v>9.9148399999999999</v>
      </c>
      <c r="BD294" s="80">
        <v>5.328983</v>
      </c>
      <c r="BE294" s="80">
        <v>4.1106100000000003</v>
      </c>
      <c r="BF294" s="80">
        <v>8.1703069999999993</v>
      </c>
      <c r="BG294" s="80">
        <v>8.3291620000000002</v>
      </c>
      <c r="BH294" s="80">
        <v>8.2777189999999994</v>
      </c>
      <c r="BI294" s="80">
        <v>7.6357499999999998</v>
      </c>
      <c r="BJ294" s="80">
        <v>7.2428889999999999</v>
      </c>
      <c r="BK294" s="80"/>
      <c r="BL294" s="80"/>
      <c r="BM294" s="80"/>
      <c r="BN294" s="80"/>
      <c r="BO294" s="80"/>
      <c r="BP294" s="80"/>
      <c r="BQ294" s="80"/>
      <c r="BR294" s="80"/>
      <c r="BS294" s="80"/>
      <c r="BT294" s="80"/>
    </row>
    <row r="295" spans="1:72" x14ac:dyDescent="0.25">
      <c r="A295" s="134" t="s">
        <v>1061</v>
      </c>
      <c r="B295" s="135" t="s">
        <v>1062</v>
      </c>
      <c r="C295" s="126" t="s">
        <v>482</v>
      </c>
      <c r="D295" s="127"/>
      <c r="E295" s="104" t="s">
        <v>482</v>
      </c>
      <c r="F295" s="128"/>
      <c r="G295" s="126"/>
      <c r="H295" s="104"/>
      <c r="I295" s="104"/>
      <c r="J295" s="104"/>
      <c r="K295" s="127" t="s">
        <v>482</v>
      </c>
      <c r="L295" s="104" t="s">
        <v>482</v>
      </c>
      <c r="M295" s="128"/>
      <c r="N295" s="128"/>
      <c r="O295" s="128"/>
      <c r="P295" s="128" t="s">
        <v>482</v>
      </c>
      <c r="Q295" s="128"/>
      <c r="R295" s="128"/>
      <c r="S295" s="131"/>
      <c r="T295" s="128"/>
      <c r="U295" s="61" t="s">
        <v>502</v>
      </c>
      <c r="V295" s="132"/>
      <c r="W295" s="139"/>
      <c r="X295" s="133"/>
      <c r="Y295" s="71" t="s">
        <v>482</v>
      </c>
      <c r="Z295" s="72"/>
      <c r="AA295" s="73"/>
      <c r="AB295" s="74"/>
      <c r="AC295" s="79" t="s">
        <v>530</v>
      </c>
      <c r="AD295" s="10" t="s">
        <v>463</v>
      </c>
      <c r="AE295" s="80">
        <v>0</v>
      </c>
      <c r="AF295" s="80">
        <v>0</v>
      </c>
      <c r="AG295" s="80">
        <v>0</v>
      </c>
      <c r="AH295" s="80">
        <v>0</v>
      </c>
      <c r="AI295" s="80">
        <v>0</v>
      </c>
      <c r="AJ295" s="80">
        <v>0</v>
      </c>
      <c r="AK295" s="80">
        <v>0</v>
      </c>
      <c r="AL295" s="80">
        <v>0</v>
      </c>
      <c r="AM295" s="80">
        <v>0</v>
      </c>
      <c r="AN295" s="80">
        <v>0</v>
      </c>
      <c r="AO295" s="80">
        <v>0</v>
      </c>
      <c r="AP295" s="80">
        <v>0</v>
      </c>
      <c r="AQ295" s="80">
        <v>0</v>
      </c>
      <c r="AR295" s="80">
        <v>0</v>
      </c>
      <c r="AS295" s="80">
        <v>0</v>
      </c>
      <c r="AT295" s="80">
        <v>0</v>
      </c>
      <c r="AU295" s="80">
        <v>0</v>
      </c>
      <c r="AV295" s="80">
        <v>0</v>
      </c>
      <c r="AW295" s="80">
        <v>0</v>
      </c>
      <c r="AX295" s="80">
        <v>0</v>
      </c>
      <c r="AY295" s="80">
        <v>19</v>
      </c>
      <c r="AZ295" s="80">
        <v>25</v>
      </c>
      <c r="BA295" s="80">
        <v>23</v>
      </c>
      <c r="BB295" s="80">
        <v>52</v>
      </c>
      <c r="BC295" s="80">
        <v>56.0368787706836</v>
      </c>
      <c r="BD295" s="80">
        <v>33.597019905639002</v>
      </c>
      <c r="BE295" s="80">
        <v>43.2374101403542</v>
      </c>
      <c r="BF295" s="80">
        <v>35.262328520547698</v>
      </c>
      <c r="BG295" s="80">
        <v>0</v>
      </c>
      <c r="BH295" s="80">
        <v>0</v>
      </c>
      <c r="BI295" s="80">
        <v>0</v>
      </c>
      <c r="BJ295" s="80">
        <v>0</v>
      </c>
      <c r="BK295" s="80"/>
      <c r="BL295" s="80"/>
      <c r="BM295" s="80"/>
      <c r="BN295" s="80"/>
      <c r="BO295" s="80"/>
      <c r="BP295" s="80"/>
      <c r="BQ295" s="80"/>
      <c r="BR295" s="80"/>
      <c r="BS295" s="80"/>
      <c r="BT295" s="80"/>
    </row>
    <row r="296" spans="1:72" x14ac:dyDescent="0.25">
      <c r="A296" s="134" t="s">
        <v>1063</v>
      </c>
      <c r="B296" s="135" t="s">
        <v>1064</v>
      </c>
      <c r="C296" s="126"/>
      <c r="D296" s="127" t="s">
        <v>482</v>
      </c>
      <c r="E296" s="104" t="s">
        <v>482</v>
      </c>
      <c r="F296" s="128"/>
      <c r="G296" s="126"/>
      <c r="H296" s="104"/>
      <c r="I296" s="104"/>
      <c r="J296" s="104"/>
      <c r="K296" s="127" t="s">
        <v>482</v>
      </c>
      <c r="L296" s="104" t="s">
        <v>482</v>
      </c>
      <c r="M296" s="128"/>
      <c r="N296" s="128"/>
      <c r="O296" s="128"/>
      <c r="P296" s="128" t="s">
        <v>482</v>
      </c>
      <c r="Q296" s="128"/>
      <c r="R296" s="128"/>
      <c r="S296" s="131"/>
      <c r="T296" s="128"/>
      <c r="U296" s="61" t="s">
        <v>520</v>
      </c>
      <c r="V296" s="132"/>
      <c r="W296" s="139"/>
      <c r="X296" s="133"/>
      <c r="Y296" s="71" t="s">
        <v>482</v>
      </c>
      <c r="Z296" s="72"/>
      <c r="AA296" s="73"/>
      <c r="AB296" s="74"/>
      <c r="AC296" s="79" t="s">
        <v>530</v>
      </c>
      <c r="AD296" s="10" t="s">
        <v>463</v>
      </c>
      <c r="AE296" s="80">
        <v>0</v>
      </c>
      <c r="AF296" s="80">
        <v>0</v>
      </c>
      <c r="AG296" s="80">
        <v>0</v>
      </c>
      <c r="AH296" s="80">
        <v>0</v>
      </c>
      <c r="AI296" s="80">
        <v>0</v>
      </c>
      <c r="AJ296" s="80">
        <v>0</v>
      </c>
      <c r="AK296" s="80">
        <v>0</v>
      </c>
      <c r="AL296" s="80">
        <v>0</v>
      </c>
      <c r="AM296" s="80">
        <v>0</v>
      </c>
      <c r="AN296" s="80">
        <v>0</v>
      </c>
      <c r="AO296" s="80">
        <v>0</v>
      </c>
      <c r="AP296" s="80">
        <v>8.35</v>
      </c>
      <c r="AQ296" s="80">
        <v>8</v>
      </c>
      <c r="AR296" s="80">
        <v>3.7</v>
      </c>
      <c r="AS296" s="80">
        <v>3.93</v>
      </c>
      <c r="AT296" s="80">
        <v>3.9260000000000002</v>
      </c>
      <c r="AU296" s="80">
        <v>6.7484769647696501</v>
      </c>
      <c r="AV296" s="80">
        <v>1.9810000000000001</v>
      </c>
      <c r="AW296" s="80">
        <v>4</v>
      </c>
      <c r="AX296" s="80">
        <v>4</v>
      </c>
      <c r="AY296" s="80">
        <v>4</v>
      </c>
      <c r="AZ296" s="80">
        <v>2</v>
      </c>
      <c r="BA296" s="80">
        <v>3</v>
      </c>
      <c r="BB296" s="80">
        <v>3</v>
      </c>
      <c r="BC296" s="80">
        <v>3</v>
      </c>
      <c r="BD296" s="80">
        <v>3</v>
      </c>
      <c r="BE296" s="80">
        <v>7.1825280980294197</v>
      </c>
      <c r="BF296" s="80">
        <v>6.0543459657881398</v>
      </c>
      <c r="BG296" s="80">
        <v>6.2171690026022199</v>
      </c>
      <c r="BH296" s="80">
        <v>3.0122387408210902</v>
      </c>
      <c r="BI296" s="80">
        <v>3</v>
      </c>
      <c r="BJ296" s="80">
        <v>3</v>
      </c>
      <c r="BK296" s="80"/>
      <c r="BL296" s="80"/>
      <c r="BM296" s="80"/>
      <c r="BN296" s="80"/>
      <c r="BO296" s="80"/>
      <c r="BP296" s="80"/>
      <c r="BQ296" s="80"/>
      <c r="BR296" s="80"/>
      <c r="BS296" s="80"/>
      <c r="BT296" s="80"/>
    </row>
    <row r="297" spans="1:72" x14ac:dyDescent="0.25">
      <c r="A297" s="134" t="s">
        <v>1065</v>
      </c>
      <c r="B297" s="135" t="s">
        <v>1066</v>
      </c>
      <c r="C297" s="126"/>
      <c r="D297" s="127" t="s">
        <v>482</v>
      </c>
      <c r="E297" s="104" t="s">
        <v>482</v>
      </c>
      <c r="F297" s="128"/>
      <c r="G297" s="126"/>
      <c r="H297" s="104"/>
      <c r="I297" s="104"/>
      <c r="J297" s="104"/>
      <c r="K297" s="127" t="s">
        <v>482</v>
      </c>
      <c r="L297" s="104" t="s">
        <v>482</v>
      </c>
      <c r="M297" s="128"/>
      <c r="N297" s="128"/>
      <c r="O297" s="128"/>
      <c r="P297" s="128" t="s">
        <v>482</v>
      </c>
      <c r="Q297" s="128"/>
      <c r="R297" s="128"/>
      <c r="S297" s="131"/>
      <c r="T297" s="128"/>
      <c r="U297" s="61" t="s">
        <v>520</v>
      </c>
      <c r="V297" s="132"/>
      <c r="W297" s="139"/>
      <c r="X297" s="133"/>
      <c r="Y297" s="71"/>
      <c r="Z297" s="72" t="s">
        <v>482</v>
      </c>
      <c r="AA297" s="73"/>
      <c r="AB297" s="74"/>
      <c r="AC297" s="79" t="s">
        <v>530</v>
      </c>
      <c r="AD297" s="10" t="s">
        <v>463</v>
      </c>
      <c r="AE297" s="80">
        <v>0</v>
      </c>
      <c r="AF297" s="80">
        <v>0</v>
      </c>
      <c r="AG297" s="80">
        <v>0</v>
      </c>
      <c r="AH297" s="80">
        <v>0</v>
      </c>
      <c r="AI297" s="80">
        <v>0</v>
      </c>
      <c r="AJ297" s="80">
        <v>0</v>
      </c>
      <c r="AK297" s="80">
        <v>0</v>
      </c>
      <c r="AL297" s="80">
        <v>0</v>
      </c>
      <c r="AM297" s="80">
        <v>0</v>
      </c>
      <c r="AN297" s="80">
        <v>0</v>
      </c>
      <c r="AO297" s="80">
        <v>0</v>
      </c>
      <c r="AP297" s="80">
        <v>0</v>
      </c>
      <c r="AQ297" s="80">
        <v>0</v>
      </c>
      <c r="AR297" s="80">
        <v>0</v>
      </c>
      <c r="AS297" s="80">
        <v>0.4</v>
      </c>
      <c r="AT297" s="80">
        <v>0.4</v>
      </c>
      <c r="AU297" s="80">
        <v>0.8</v>
      </c>
      <c r="AV297" s="80">
        <v>1</v>
      </c>
      <c r="AW297" s="80">
        <v>3.780087</v>
      </c>
      <c r="AX297" s="80">
        <v>3.1426370000000001</v>
      </c>
      <c r="AY297" s="80">
        <v>4.5314860000000001</v>
      </c>
      <c r="AZ297" s="80">
        <v>11.092847000000001</v>
      </c>
      <c r="BA297" s="80">
        <v>10.806903</v>
      </c>
      <c r="BB297" s="80">
        <v>10.825517</v>
      </c>
      <c r="BC297" s="80">
        <v>10.729773</v>
      </c>
      <c r="BD297" s="80">
        <v>12.096424000000001</v>
      </c>
      <c r="BE297" s="80">
        <v>3.7662990000000001</v>
      </c>
      <c r="BF297" s="80">
        <v>1.6120220000000001</v>
      </c>
      <c r="BG297" s="80">
        <v>2.3508520000000002</v>
      </c>
      <c r="BH297" s="80">
        <v>2.2347260000000002</v>
      </c>
      <c r="BI297" s="80">
        <v>1.659427</v>
      </c>
      <c r="BJ297" s="80">
        <v>1.444726</v>
      </c>
      <c r="BK297" s="80"/>
      <c r="BL297" s="80"/>
      <c r="BM297" s="80"/>
      <c r="BN297" s="80"/>
      <c r="BO297" s="80"/>
      <c r="BP297" s="80"/>
      <c r="BQ297" s="80"/>
      <c r="BR297" s="80"/>
      <c r="BS297" s="80"/>
      <c r="BT297" s="80"/>
    </row>
    <row r="298" spans="1:72" x14ac:dyDescent="0.25">
      <c r="A298" s="134" t="s">
        <v>1067</v>
      </c>
      <c r="B298" s="135" t="s">
        <v>1068</v>
      </c>
      <c r="C298" s="126" t="s">
        <v>482</v>
      </c>
      <c r="D298" s="127"/>
      <c r="E298" s="104" t="s">
        <v>482</v>
      </c>
      <c r="F298" s="128"/>
      <c r="G298" s="126"/>
      <c r="H298" s="104"/>
      <c r="I298" s="104"/>
      <c r="J298" s="104"/>
      <c r="K298" s="127" t="s">
        <v>482</v>
      </c>
      <c r="L298" s="104" t="s">
        <v>482</v>
      </c>
      <c r="M298" s="128"/>
      <c r="N298" s="128"/>
      <c r="O298" s="128"/>
      <c r="P298" s="128" t="s">
        <v>482</v>
      </c>
      <c r="Q298" s="128"/>
      <c r="R298" s="128"/>
      <c r="S298" s="131"/>
      <c r="T298" s="128"/>
      <c r="U298" s="61" t="s">
        <v>518</v>
      </c>
      <c r="V298" s="132"/>
      <c r="W298" s="139"/>
      <c r="X298" s="133"/>
      <c r="Y298" s="71" t="s">
        <v>482</v>
      </c>
      <c r="Z298" s="72"/>
      <c r="AA298" s="73"/>
      <c r="AB298" s="74"/>
      <c r="AC298" s="79" t="s">
        <v>530</v>
      </c>
      <c r="AD298" s="10" t="s">
        <v>463</v>
      </c>
      <c r="AE298" s="80">
        <v>0</v>
      </c>
      <c r="AF298" s="80">
        <v>0</v>
      </c>
      <c r="AG298" s="80">
        <v>0</v>
      </c>
      <c r="AH298" s="80">
        <v>0</v>
      </c>
      <c r="AI298" s="80">
        <v>0</v>
      </c>
      <c r="AJ298" s="80">
        <v>0</v>
      </c>
      <c r="AK298" s="80">
        <v>0</v>
      </c>
      <c r="AL298" s="80">
        <v>0</v>
      </c>
      <c r="AM298" s="80">
        <v>0</v>
      </c>
      <c r="AN298" s="80">
        <v>0</v>
      </c>
      <c r="AO298" s="80">
        <v>0</v>
      </c>
      <c r="AP298" s="80">
        <v>0</v>
      </c>
      <c r="AQ298" s="80">
        <v>0</v>
      </c>
      <c r="AR298" s="80">
        <v>0</v>
      </c>
      <c r="AS298" s="80">
        <v>180.21350000000001</v>
      </c>
      <c r="AT298" s="80">
        <v>212.1155</v>
      </c>
      <c r="AU298" s="80">
        <v>220.1035</v>
      </c>
      <c r="AV298" s="80">
        <v>219.18100000000001</v>
      </c>
      <c r="AW298" s="80">
        <v>223</v>
      </c>
      <c r="AX298" s="80">
        <v>220.5</v>
      </c>
      <c r="AY298" s="80">
        <v>227.5</v>
      </c>
      <c r="AZ298" s="80">
        <v>224</v>
      </c>
      <c r="BA298" s="80">
        <v>-2</v>
      </c>
      <c r="BB298" s="80">
        <v>-2.5</v>
      </c>
      <c r="BC298" s="80">
        <v>-5</v>
      </c>
      <c r="BD298" s="80">
        <v>0</v>
      </c>
      <c r="BE298" s="80">
        <v>0</v>
      </c>
      <c r="BF298" s="80">
        <v>0</v>
      </c>
      <c r="BG298" s="80">
        <v>0</v>
      </c>
      <c r="BH298" s="80">
        <v>0</v>
      </c>
      <c r="BI298" s="80">
        <v>0</v>
      </c>
      <c r="BJ298" s="80">
        <v>0</v>
      </c>
      <c r="BK298" s="80"/>
      <c r="BL298" s="80"/>
      <c r="BM298" s="80"/>
      <c r="BN298" s="80"/>
      <c r="BO298" s="80"/>
      <c r="BP298" s="80"/>
      <c r="BQ298" s="80"/>
      <c r="BR298" s="80"/>
      <c r="BS298" s="80"/>
      <c r="BT298" s="80"/>
    </row>
    <row r="299" spans="1:72" x14ac:dyDescent="0.25">
      <c r="A299" s="134" t="s">
        <v>1069</v>
      </c>
      <c r="B299" s="135" t="s">
        <v>1070</v>
      </c>
      <c r="C299" s="126"/>
      <c r="D299" s="127" t="s">
        <v>482</v>
      </c>
      <c r="E299" s="104" t="s">
        <v>482</v>
      </c>
      <c r="F299" s="128"/>
      <c r="G299" s="126"/>
      <c r="H299" s="104"/>
      <c r="I299" s="104"/>
      <c r="J299" s="104"/>
      <c r="K299" s="127" t="s">
        <v>482</v>
      </c>
      <c r="L299" s="104" t="s">
        <v>482</v>
      </c>
      <c r="M299" s="128"/>
      <c r="N299" s="128"/>
      <c r="O299" s="128"/>
      <c r="P299" s="128" t="s">
        <v>482</v>
      </c>
      <c r="Q299" s="128"/>
      <c r="R299" s="128"/>
      <c r="S299" s="131"/>
      <c r="T299" s="128"/>
      <c r="U299" s="61" t="s">
        <v>518</v>
      </c>
      <c r="V299" s="132"/>
      <c r="W299" s="139"/>
      <c r="X299" s="133"/>
      <c r="Y299" s="71" t="s">
        <v>482</v>
      </c>
      <c r="Z299" s="72"/>
      <c r="AA299" s="73"/>
      <c r="AB299" s="74"/>
      <c r="AC299" s="79" t="s">
        <v>530</v>
      </c>
      <c r="AD299" s="10" t="s">
        <v>463</v>
      </c>
      <c r="AE299" s="80">
        <v>0</v>
      </c>
      <c r="AF299" s="80">
        <v>0</v>
      </c>
      <c r="AG299" s="80">
        <v>0</v>
      </c>
      <c r="AH299" s="80">
        <v>0</v>
      </c>
      <c r="AI299" s="80">
        <v>0</v>
      </c>
      <c r="AJ299" s="80">
        <v>0</v>
      </c>
      <c r="AK299" s="80">
        <v>0</v>
      </c>
      <c r="AL299" s="80">
        <v>0</v>
      </c>
      <c r="AM299" s="80">
        <v>0</v>
      </c>
      <c r="AN299" s="80">
        <v>0</v>
      </c>
      <c r="AO299" s="80">
        <v>0</v>
      </c>
      <c r="AP299" s="80">
        <v>0</v>
      </c>
      <c r="AQ299" s="80">
        <v>0</v>
      </c>
      <c r="AR299" s="80">
        <v>0</v>
      </c>
      <c r="AS299" s="80">
        <v>0</v>
      </c>
      <c r="AT299" s="80">
        <v>0</v>
      </c>
      <c r="AU299" s="80">
        <v>0</v>
      </c>
      <c r="AV299" s="80">
        <v>0</v>
      </c>
      <c r="AW299" s="80">
        <v>0</v>
      </c>
      <c r="AX299" s="80">
        <v>0</v>
      </c>
      <c r="AY299" s="80">
        <v>0</v>
      </c>
      <c r="AZ299" s="80">
        <v>0</v>
      </c>
      <c r="BA299" s="80">
        <v>0</v>
      </c>
      <c r="BB299" s="80">
        <v>0</v>
      </c>
      <c r="BC299" s="80">
        <v>0</v>
      </c>
      <c r="BD299" s="80">
        <v>0</v>
      </c>
      <c r="BE299" s="80">
        <v>0</v>
      </c>
      <c r="BF299" s="80">
        <v>0</v>
      </c>
      <c r="BG299" s="80">
        <v>0</v>
      </c>
      <c r="BH299" s="80">
        <v>0</v>
      </c>
      <c r="BI299" s="80">
        <v>0</v>
      </c>
      <c r="BJ299" s="80">
        <v>0</v>
      </c>
      <c r="BK299" s="80"/>
      <c r="BL299" s="80"/>
      <c r="BM299" s="80"/>
      <c r="BN299" s="80"/>
      <c r="BO299" s="80"/>
      <c r="BP299" s="80"/>
      <c r="BQ299" s="80"/>
      <c r="BR299" s="80"/>
      <c r="BS299" s="80"/>
      <c r="BT299" s="80"/>
    </row>
    <row r="300" spans="1:72" x14ac:dyDescent="0.25">
      <c r="A300" s="134" t="s">
        <v>1071</v>
      </c>
      <c r="B300" s="135" t="s">
        <v>1072</v>
      </c>
      <c r="C300" s="126"/>
      <c r="D300" s="127" t="s">
        <v>482</v>
      </c>
      <c r="E300" s="104" t="s">
        <v>482</v>
      </c>
      <c r="F300" s="128"/>
      <c r="G300" s="126"/>
      <c r="H300" s="104"/>
      <c r="I300" s="104"/>
      <c r="J300" s="104"/>
      <c r="K300" s="127" t="s">
        <v>482</v>
      </c>
      <c r="L300" s="104" t="s">
        <v>482</v>
      </c>
      <c r="M300" s="128"/>
      <c r="N300" s="128"/>
      <c r="O300" s="128"/>
      <c r="P300" s="128" t="s">
        <v>482</v>
      </c>
      <c r="Q300" s="128"/>
      <c r="R300" s="128"/>
      <c r="S300" s="131"/>
      <c r="T300" s="128"/>
      <c r="U300" s="61" t="s">
        <v>518</v>
      </c>
      <c r="V300" s="132"/>
      <c r="W300" s="139"/>
      <c r="X300" s="133"/>
      <c r="Y300" s="71" t="s">
        <v>482</v>
      </c>
      <c r="Z300" s="72"/>
      <c r="AA300" s="73"/>
      <c r="AB300" s="74"/>
      <c r="AC300" s="79" t="s">
        <v>530</v>
      </c>
      <c r="AD300" s="10" t="s">
        <v>463</v>
      </c>
      <c r="AE300" s="80">
        <v>0</v>
      </c>
      <c r="AF300" s="80">
        <v>0</v>
      </c>
      <c r="AG300" s="80">
        <v>0</v>
      </c>
      <c r="AH300" s="80">
        <v>0</v>
      </c>
      <c r="AI300" s="80">
        <v>0</v>
      </c>
      <c r="AJ300" s="80">
        <v>0</v>
      </c>
      <c r="AK300" s="80">
        <v>0</v>
      </c>
      <c r="AL300" s="80">
        <v>0</v>
      </c>
      <c r="AM300" s="80">
        <v>0</v>
      </c>
      <c r="AN300" s="80">
        <v>0</v>
      </c>
      <c r="AO300" s="80">
        <v>0</v>
      </c>
      <c r="AP300" s="80">
        <v>0</v>
      </c>
      <c r="AQ300" s="80">
        <v>0</v>
      </c>
      <c r="AR300" s="80">
        <v>0</v>
      </c>
      <c r="AS300" s="80">
        <v>0</v>
      </c>
      <c r="AT300" s="80">
        <v>0</v>
      </c>
      <c r="AU300" s="80">
        <v>0</v>
      </c>
      <c r="AV300" s="80">
        <v>0</v>
      </c>
      <c r="AW300" s="80">
        <v>0</v>
      </c>
      <c r="AX300" s="80">
        <v>0</v>
      </c>
      <c r="AY300" s="80">
        <v>0</v>
      </c>
      <c r="AZ300" s="80">
        <v>0</v>
      </c>
      <c r="BA300" s="80">
        <v>0</v>
      </c>
      <c r="BB300" s="80">
        <v>0</v>
      </c>
      <c r="BC300" s="80">
        <v>0</v>
      </c>
      <c r="BD300" s="80">
        <v>0</v>
      </c>
      <c r="BE300" s="80">
        <v>0</v>
      </c>
      <c r="BF300" s="80">
        <v>0</v>
      </c>
      <c r="BG300" s="80">
        <v>0</v>
      </c>
      <c r="BH300" s="80">
        <v>0</v>
      </c>
      <c r="BI300" s="80">
        <v>0</v>
      </c>
      <c r="BJ300" s="80">
        <v>0</v>
      </c>
      <c r="BK300" s="80"/>
      <c r="BL300" s="80"/>
      <c r="BM300" s="80"/>
      <c r="BN300" s="80"/>
      <c r="BO300" s="80"/>
      <c r="BP300" s="80"/>
      <c r="BQ300" s="80"/>
      <c r="BR300" s="80"/>
      <c r="BS300" s="80"/>
      <c r="BT300" s="80"/>
    </row>
    <row r="301" spans="1:72" x14ac:dyDescent="0.25">
      <c r="A301" s="134" t="s">
        <v>1073</v>
      </c>
      <c r="B301" s="135" t="s">
        <v>1074</v>
      </c>
      <c r="C301" s="126"/>
      <c r="D301" s="127" t="s">
        <v>482</v>
      </c>
      <c r="E301" s="104" t="s">
        <v>482</v>
      </c>
      <c r="F301" s="128"/>
      <c r="G301" s="126"/>
      <c r="H301" s="104"/>
      <c r="I301" s="104"/>
      <c r="J301" s="104"/>
      <c r="K301" s="127" t="s">
        <v>482</v>
      </c>
      <c r="L301" s="104" t="s">
        <v>482</v>
      </c>
      <c r="M301" s="128"/>
      <c r="N301" s="128"/>
      <c r="O301" s="128"/>
      <c r="P301" s="128" t="s">
        <v>482</v>
      </c>
      <c r="Q301" s="128"/>
      <c r="R301" s="128"/>
      <c r="S301" s="131"/>
      <c r="T301" s="128"/>
      <c r="U301" s="61" t="s">
        <v>518</v>
      </c>
      <c r="V301" s="132"/>
      <c r="W301" s="139"/>
      <c r="X301" s="133"/>
      <c r="Y301" s="71" t="s">
        <v>482</v>
      </c>
      <c r="Z301" s="72"/>
      <c r="AA301" s="73"/>
      <c r="AB301" s="74"/>
      <c r="AC301" s="79" t="s">
        <v>530</v>
      </c>
      <c r="AD301" s="10" t="s">
        <v>463</v>
      </c>
      <c r="AE301" s="80">
        <v>6.62</v>
      </c>
      <c r="AF301" s="80">
        <v>4.1289999999999996</v>
      </c>
      <c r="AG301" s="80">
        <v>10.089</v>
      </c>
      <c r="AH301" s="80">
        <v>13.996</v>
      </c>
      <c r="AI301" s="80">
        <v>4.66</v>
      </c>
      <c r="AJ301" s="80">
        <v>19.363</v>
      </c>
      <c r="AK301" s="80">
        <v>0.37</v>
      </c>
      <c r="AL301" s="80">
        <v>29.300999999999998</v>
      </c>
      <c r="AM301" s="80">
        <v>0</v>
      </c>
      <c r="AN301" s="80">
        <v>0</v>
      </c>
      <c r="AO301" s="80">
        <v>0</v>
      </c>
      <c r="AP301" s="80">
        <v>0</v>
      </c>
      <c r="AQ301" s="80">
        <v>0</v>
      </c>
      <c r="AR301" s="80">
        <v>0</v>
      </c>
      <c r="AS301" s="80">
        <v>0</v>
      </c>
      <c r="AT301" s="80">
        <v>0</v>
      </c>
      <c r="AU301" s="80">
        <v>0</v>
      </c>
      <c r="AV301" s="80">
        <v>0</v>
      </c>
      <c r="AW301" s="80">
        <v>0</v>
      </c>
      <c r="AX301" s="80">
        <v>0</v>
      </c>
      <c r="AY301" s="80">
        <v>0</v>
      </c>
      <c r="AZ301" s="80">
        <v>0</v>
      </c>
      <c r="BA301" s="80">
        <v>0</v>
      </c>
      <c r="BB301" s="80">
        <v>0</v>
      </c>
      <c r="BC301" s="80">
        <v>0</v>
      </c>
      <c r="BD301" s="80">
        <v>0</v>
      </c>
      <c r="BE301" s="80">
        <v>0</v>
      </c>
      <c r="BF301" s="80">
        <v>0</v>
      </c>
      <c r="BG301" s="80">
        <v>0</v>
      </c>
      <c r="BH301" s="80">
        <v>0</v>
      </c>
      <c r="BI301" s="80">
        <v>0</v>
      </c>
      <c r="BJ301" s="80">
        <v>0</v>
      </c>
      <c r="BK301" s="80"/>
      <c r="BL301" s="80"/>
      <c r="BM301" s="80"/>
      <c r="BN301" s="80"/>
      <c r="BO301" s="80"/>
      <c r="BP301" s="80"/>
      <c r="BQ301" s="80"/>
      <c r="BR301" s="80"/>
      <c r="BS301" s="80"/>
      <c r="BT301" s="80"/>
    </row>
    <row r="302" spans="1:72" x14ac:dyDescent="0.25">
      <c r="A302" s="134" t="s">
        <v>1075</v>
      </c>
      <c r="B302" s="135" t="s">
        <v>1076</v>
      </c>
      <c r="C302" s="126"/>
      <c r="D302" s="127" t="s">
        <v>482</v>
      </c>
      <c r="E302" s="104" t="s">
        <v>482</v>
      </c>
      <c r="F302" s="128"/>
      <c r="G302" s="126"/>
      <c r="H302" s="104"/>
      <c r="I302" s="104"/>
      <c r="J302" s="104"/>
      <c r="K302" s="127" t="s">
        <v>482</v>
      </c>
      <c r="L302" s="104" t="s">
        <v>482</v>
      </c>
      <c r="M302" s="128"/>
      <c r="N302" s="128"/>
      <c r="O302" s="128"/>
      <c r="P302" s="128" t="s">
        <v>482</v>
      </c>
      <c r="Q302" s="128"/>
      <c r="R302" s="128"/>
      <c r="S302" s="131"/>
      <c r="T302" s="128"/>
      <c r="U302" s="61" t="s">
        <v>518</v>
      </c>
      <c r="V302" s="132"/>
      <c r="W302" s="139"/>
      <c r="X302" s="133"/>
      <c r="Y302" s="71" t="s">
        <v>482</v>
      </c>
      <c r="Z302" s="72"/>
      <c r="AA302" s="73"/>
      <c r="AB302" s="74"/>
      <c r="AC302" s="79" t="s">
        <v>530</v>
      </c>
      <c r="AD302" s="10" t="s">
        <v>463</v>
      </c>
      <c r="AE302" s="80">
        <v>0</v>
      </c>
      <c r="AF302" s="80">
        <v>0</v>
      </c>
      <c r="AG302" s="80">
        <v>0</v>
      </c>
      <c r="AH302" s="80">
        <v>0</v>
      </c>
      <c r="AI302" s="80">
        <v>0</v>
      </c>
      <c r="AJ302" s="80">
        <v>0</v>
      </c>
      <c r="AK302" s="80">
        <v>0</v>
      </c>
      <c r="AL302" s="80">
        <v>0</v>
      </c>
      <c r="AM302" s="80">
        <v>0</v>
      </c>
      <c r="AN302" s="80">
        <v>0</v>
      </c>
      <c r="AO302" s="80">
        <v>0</v>
      </c>
      <c r="AP302" s="80">
        <v>4.3499999999999996</v>
      </c>
      <c r="AQ302" s="80">
        <v>2.5099999999999998</v>
      </c>
      <c r="AR302" s="80">
        <v>3</v>
      </c>
      <c r="AS302" s="80">
        <v>2.62</v>
      </c>
      <c r="AT302" s="80">
        <v>2.6219999999999999</v>
      </c>
      <c r="AU302" s="80">
        <v>0</v>
      </c>
      <c r="AV302" s="80">
        <v>0</v>
      </c>
      <c r="AW302" s="80">
        <v>2</v>
      </c>
      <c r="AX302" s="80">
        <v>1</v>
      </c>
      <c r="AY302" s="80">
        <v>1</v>
      </c>
      <c r="AZ302" s="80">
        <v>2</v>
      </c>
      <c r="BA302" s="80">
        <v>3</v>
      </c>
      <c r="BB302" s="80">
        <v>3</v>
      </c>
      <c r="BC302" s="80">
        <v>4</v>
      </c>
      <c r="BD302" s="80">
        <v>4</v>
      </c>
      <c r="BE302" s="80">
        <v>4</v>
      </c>
      <c r="BF302" s="80">
        <v>4</v>
      </c>
      <c r="BG302" s="80">
        <v>4</v>
      </c>
      <c r="BH302" s="80">
        <v>4</v>
      </c>
      <c r="BI302" s="80">
        <v>4</v>
      </c>
      <c r="BJ302" s="80">
        <v>4</v>
      </c>
      <c r="BK302" s="80"/>
      <c r="BL302" s="80"/>
      <c r="BM302" s="80"/>
      <c r="BN302" s="80"/>
      <c r="BO302" s="80"/>
      <c r="BP302" s="80"/>
      <c r="BQ302" s="80"/>
      <c r="BR302" s="80"/>
      <c r="BS302" s="80"/>
      <c r="BT302" s="80"/>
    </row>
    <row r="303" spans="1:72" x14ac:dyDescent="0.25">
      <c r="A303" s="134" t="s">
        <v>1077</v>
      </c>
      <c r="B303" s="135" t="s">
        <v>1078</v>
      </c>
      <c r="C303" s="126" t="s">
        <v>482</v>
      </c>
      <c r="D303" s="127"/>
      <c r="E303" s="104" t="s">
        <v>482</v>
      </c>
      <c r="F303" s="128"/>
      <c r="G303" s="126"/>
      <c r="H303" s="104"/>
      <c r="I303" s="104"/>
      <c r="J303" s="104"/>
      <c r="K303" s="127" t="s">
        <v>482</v>
      </c>
      <c r="L303" s="104" t="s">
        <v>482</v>
      </c>
      <c r="M303" s="128"/>
      <c r="N303" s="128"/>
      <c r="O303" s="128"/>
      <c r="P303" s="128" t="s">
        <v>482</v>
      </c>
      <c r="Q303" s="128"/>
      <c r="R303" s="128"/>
      <c r="S303" s="131"/>
      <c r="T303" s="128"/>
      <c r="U303" s="61" t="s">
        <v>524</v>
      </c>
      <c r="V303" s="132"/>
      <c r="W303" s="139"/>
      <c r="X303" s="133"/>
      <c r="Y303" s="71" t="s">
        <v>482</v>
      </c>
      <c r="Z303" s="72"/>
      <c r="AA303" s="73"/>
      <c r="AB303" s="74"/>
      <c r="AC303" s="79" t="s">
        <v>530</v>
      </c>
      <c r="AD303" s="10" t="s">
        <v>463</v>
      </c>
      <c r="AE303" s="80">
        <v>0</v>
      </c>
      <c r="AF303" s="80">
        <v>0</v>
      </c>
      <c r="AG303" s="80">
        <v>8.048</v>
      </c>
      <c r="AH303" s="80">
        <v>6.1539999999999999</v>
      </c>
      <c r="AI303" s="80">
        <v>78.950999999999993</v>
      </c>
      <c r="AJ303" s="80">
        <v>97.31</v>
      </c>
      <c r="AK303" s="80">
        <v>90.319000000000003</v>
      </c>
      <c r="AL303" s="80">
        <v>108.61799999999999</v>
      </c>
      <c r="AM303" s="80">
        <v>122.34</v>
      </c>
      <c r="AN303" s="80">
        <v>122.5</v>
      </c>
      <c r="AO303" s="80">
        <v>114.8</v>
      </c>
      <c r="AP303" s="80">
        <v>113.4</v>
      </c>
      <c r="AQ303" s="80">
        <v>113.4</v>
      </c>
      <c r="AR303" s="80">
        <v>108.34225352112701</v>
      </c>
      <c r="AS303" s="80">
        <v>104.524</v>
      </c>
      <c r="AT303" s="80">
        <v>104.52</v>
      </c>
      <c r="AU303" s="80">
        <v>96.802000000000007</v>
      </c>
      <c r="AV303" s="80">
        <v>110.676</v>
      </c>
      <c r="AW303" s="80">
        <v>116</v>
      </c>
      <c r="AX303" s="80">
        <v>112</v>
      </c>
      <c r="AY303" s="80">
        <v>113</v>
      </c>
      <c r="AZ303" s="80">
        <v>112</v>
      </c>
      <c r="BA303" s="80">
        <v>0</v>
      </c>
      <c r="BB303" s="80">
        <v>0</v>
      </c>
      <c r="BC303" s="80">
        <v>0</v>
      </c>
      <c r="BD303" s="80">
        <v>0</v>
      </c>
      <c r="BE303" s="80">
        <v>0</v>
      </c>
      <c r="BF303" s="80">
        <v>0</v>
      </c>
      <c r="BG303" s="80">
        <v>0</v>
      </c>
      <c r="BH303" s="80">
        <v>0</v>
      </c>
      <c r="BI303" s="80">
        <v>0</v>
      </c>
      <c r="BJ303" s="80">
        <v>0</v>
      </c>
      <c r="BK303" s="80"/>
      <c r="BL303" s="80"/>
      <c r="BM303" s="80"/>
      <c r="BN303" s="80"/>
      <c r="BO303" s="80"/>
      <c r="BP303" s="80"/>
      <c r="BQ303" s="80"/>
      <c r="BR303" s="80"/>
      <c r="BS303" s="80"/>
      <c r="BT303" s="80"/>
    </row>
    <row r="304" spans="1:72" x14ac:dyDescent="0.25">
      <c r="A304" s="134" t="s">
        <v>1079</v>
      </c>
      <c r="B304" s="135" t="s">
        <v>1080</v>
      </c>
      <c r="C304" s="126"/>
      <c r="D304" s="127" t="s">
        <v>482</v>
      </c>
      <c r="E304" s="104" t="s">
        <v>482</v>
      </c>
      <c r="F304" s="128"/>
      <c r="G304" s="126"/>
      <c r="H304" s="104"/>
      <c r="I304" s="104"/>
      <c r="J304" s="104"/>
      <c r="K304" s="127" t="s">
        <v>482</v>
      </c>
      <c r="L304" s="104" t="s">
        <v>482</v>
      </c>
      <c r="M304" s="128"/>
      <c r="N304" s="128"/>
      <c r="O304" s="128"/>
      <c r="P304" s="128" t="s">
        <v>482</v>
      </c>
      <c r="Q304" s="128"/>
      <c r="R304" s="128"/>
      <c r="S304" s="131"/>
      <c r="T304" s="128"/>
      <c r="U304" s="61" t="s">
        <v>518</v>
      </c>
      <c r="V304" s="132"/>
      <c r="W304" s="139"/>
      <c r="X304" s="133"/>
      <c r="Y304" s="71"/>
      <c r="Z304" s="72" t="s">
        <v>482</v>
      </c>
      <c r="AA304" s="73"/>
      <c r="AB304" s="74"/>
      <c r="AC304" s="79" t="s">
        <v>530</v>
      </c>
      <c r="AD304" s="10" t="s">
        <v>463</v>
      </c>
      <c r="AE304" s="80">
        <v>0</v>
      </c>
      <c r="AF304" s="80">
        <v>0</v>
      </c>
      <c r="AG304" s="80">
        <v>0</v>
      </c>
      <c r="AH304" s="80">
        <v>0</v>
      </c>
      <c r="AI304" s="80">
        <v>0</v>
      </c>
      <c r="AJ304" s="80">
        <v>0</v>
      </c>
      <c r="AK304" s="80">
        <v>0</v>
      </c>
      <c r="AL304" s="80">
        <v>0</v>
      </c>
      <c r="AM304" s="80">
        <v>0</v>
      </c>
      <c r="AN304" s="80">
        <v>0</v>
      </c>
      <c r="AO304" s="80">
        <v>0</v>
      </c>
      <c r="AP304" s="80">
        <v>0</v>
      </c>
      <c r="AQ304" s="80">
        <v>0</v>
      </c>
      <c r="AR304" s="80">
        <v>0</v>
      </c>
      <c r="AS304" s="80">
        <v>0</v>
      </c>
      <c r="AT304" s="80">
        <v>0</v>
      </c>
      <c r="AU304" s="80">
        <v>0.42899999999999999</v>
      </c>
      <c r="AV304" s="80">
        <v>0.61456299999999997</v>
      </c>
      <c r="AW304" s="80">
        <v>12.076829999999999</v>
      </c>
      <c r="AX304" s="80">
        <v>11.795302</v>
      </c>
      <c r="AY304" s="80">
        <v>9.2367019999999993</v>
      </c>
      <c r="AZ304" s="80">
        <v>0</v>
      </c>
      <c r="BA304" s="80">
        <v>0</v>
      </c>
      <c r="BB304" s="80">
        <v>0.8</v>
      </c>
      <c r="BC304" s="80">
        <v>0.8</v>
      </c>
      <c r="BD304" s="80">
        <v>0.8</v>
      </c>
      <c r="BE304" s="80">
        <v>0.74</v>
      </c>
      <c r="BF304" s="80">
        <v>0.5</v>
      </c>
      <c r="BG304" s="80">
        <v>0.5</v>
      </c>
      <c r="BH304" s="80">
        <v>1.0400579999999999</v>
      </c>
      <c r="BI304" s="80">
        <v>0.42599999999999999</v>
      </c>
      <c r="BJ304" s="80">
        <v>0.45701799999999998</v>
      </c>
      <c r="BK304" s="80"/>
      <c r="BL304" s="80"/>
      <c r="BM304" s="80"/>
      <c r="BN304" s="80"/>
      <c r="BO304" s="80"/>
      <c r="BP304" s="80"/>
      <c r="BQ304" s="80"/>
      <c r="BR304" s="80"/>
      <c r="BS304" s="80"/>
      <c r="BT304" s="80"/>
    </row>
    <row r="305" spans="1:72" x14ac:dyDescent="0.25">
      <c r="A305" s="134" t="s">
        <v>1081</v>
      </c>
      <c r="B305" s="135" t="s">
        <v>1082</v>
      </c>
      <c r="C305" s="126"/>
      <c r="D305" s="127" t="s">
        <v>482</v>
      </c>
      <c r="E305" s="104" t="s">
        <v>482</v>
      </c>
      <c r="F305" s="128"/>
      <c r="G305" s="126"/>
      <c r="H305" s="104"/>
      <c r="I305" s="104" t="s">
        <v>482</v>
      </c>
      <c r="J305" s="104"/>
      <c r="K305" s="127"/>
      <c r="L305" s="104" t="s">
        <v>482</v>
      </c>
      <c r="M305" s="128"/>
      <c r="N305" s="128"/>
      <c r="O305" s="128"/>
      <c r="P305" s="128" t="s">
        <v>482</v>
      </c>
      <c r="Q305" s="128"/>
      <c r="R305" s="128"/>
      <c r="S305" s="131"/>
      <c r="T305" s="128"/>
      <c r="U305" s="61" t="s">
        <v>518</v>
      </c>
      <c r="V305" s="132"/>
      <c r="W305" s="139"/>
      <c r="X305" s="133"/>
      <c r="Y305" s="71" t="s">
        <v>482</v>
      </c>
      <c r="Z305" s="72"/>
      <c r="AA305" s="73"/>
      <c r="AB305" s="74"/>
      <c r="AC305" s="79" t="s">
        <v>530</v>
      </c>
      <c r="AD305" s="10" t="s">
        <v>463</v>
      </c>
      <c r="AE305" s="80">
        <v>0</v>
      </c>
      <c r="AF305" s="80">
        <v>0</v>
      </c>
      <c r="AG305" s="80">
        <v>0</v>
      </c>
      <c r="AH305" s="80">
        <v>0</v>
      </c>
      <c r="AI305" s="80">
        <v>0</v>
      </c>
      <c r="AJ305" s="80">
        <v>0</v>
      </c>
      <c r="AK305" s="80">
        <v>0</v>
      </c>
      <c r="AL305" s="80">
        <v>0</v>
      </c>
      <c r="AM305" s="80">
        <v>0</v>
      </c>
      <c r="AN305" s="80">
        <v>5.8931524306262304</v>
      </c>
      <c r="AO305" s="80">
        <v>13.3554924269956</v>
      </c>
      <c r="AP305" s="80">
        <v>9.0765793236759098</v>
      </c>
      <c r="AQ305" s="80">
        <v>10.844972175057499</v>
      </c>
      <c r="AR305" s="80">
        <v>12.642464720062501</v>
      </c>
      <c r="AS305" s="80">
        <v>9.7196038715771298</v>
      </c>
      <c r="AT305" s="80">
        <v>5.9125483176797697</v>
      </c>
      <c r="AU305" s="80">
        <v>6.8193790002008203</v>
      </c>
      <c r="AV305" s="80">
        <v>7.2608734587098596</v>
      </c>
      <c r="AW305" s="80">
        <v>7.1537516045178799</v>
      </c>
      <c r="AX305" s="80">
        <v>8.5676464629200808</v>
      </c>
      <c r="AY305" s="80">
        <v>9.5030313637145607</v>
      </c>
      <c r="AZ305" s="80">
        <v>5.5548018663123804</v>
      </c>
      <c r="BA305" s="80">
        <v>9.5730713577823892</v>
      </c>
      <c r="BB305" s="80">
        <v>9.0509766781701408</v>
      </c>
      <c r="BC305" s="80">
        <v>9.7792452457007606</v>
      </c>
      <c r="BD305" s="80">
        <v>9.0113905357833506</v>
      </c>
      <c r="BE305" s="80">
        <v>8.0930339804089293</v>
      </c>
      <c r="BF305" s="80">
        <v>7.9402275935531001</v>
      </c>
      <c r="BG305" s="80">
        <v>9.0443618630184197</v>
      </c>
      <c r="BH305" s="80">
        <v>0.28586071807181002</v>
      </c>
      <c r="BI305" s="80">
        <v>0.78095578503315999</v>
      </c>
      <c r="BJ305" s="80">
        <v>0.22676496159161999</v>
      </c>
      <c r="BK305" s="80"/>
      <c r="BL305" s="80"/>
      <c r="BM305" s="80"/>
      <c r="BN305" s="80"/>
      <c r="BO305" s="80"/>
      <c r="BP305" s="80"/>
      <c r="BQ305" s="80"/>
      <c r="BR305" s="80"/>
      <c r="BS305" s="80"/>
      <c r="BT305" s="80"/>
    </row>
    <row r="306" spans="1:72" x14ac:dyDescent="0.25">
      <c r="A306" s="134" t="s">
        <v>1083</v>
      </c>
      <c r="B306" s="135" t="s">
        <v>1084</v>
      </c>
      <c r="C306" s="126"/>
      <c r="D306" s="127" t="s">
        <v>482</v>
      </c>
      <c r="E306" s="104" t="s">
        <v>482</v>
      </c>
      <c r="F306" s="128"/>
      <c r="G306" s="126"/>
      <c r="H306" s="104"/>
      <c r="I306" s="104" t="s">
        <v>482</v>
      </c>
      <c r="J306" s="104"/>
      <c r="K306" s="127"/>
      <c r="L306" s="104" t="s">
        <v>482</v>
      </c>
      <c r="M306" s="128"/>
      <c r="N306" s="128"/>
      <c r="O306" s="128"/>
      <c r="P306" s="128" t="s">
        <v>482</v>
      </c>
      <c r="Q306" s="128"/>
      <c r="R306" s="128"/>
      <c r="S306" s="131"/>
      <c r="T306" s="128"/>
      <c r="U306" s="61" t="s">
        <v>518</v>
      </c>
      <c r="V306" s="132"/>
      <c r="W306" s="139"/>
      <c r="X306" s="133"/>
      <c r="Y306" s="71"/>
      <c r="Z306" s="72" t="s">
        <v>482</v>
      </c>
      <c r="AA306" s="73"/>
      <c r="AB306" s="74"/>
      <c r="AC306" s="79" t="s">
        <v>530</v>
      </c>
      <c r="AD306" s="10" t="s">
        <v>463</v>
      </c>
      <c r="AE306" s="80">
        <v>0</v>
      </c>
      <c r="AF306" s="80">
        <v>0</v>
      </c>
      <c r="AG306" s="80">
        <v>0</v>
      </c>
      <c r="AH306" s="80">
        <v>0</v>
      </c>
      <c r="AI306" s="80">
        <v>0</v>
      </c>
      <c r="AJ306" s="80">
        <v>0</v>
      </c>
      <c r="AK306" s="80">
        <v>0</v>
      </c>
      <c r="AL306" s="80">
        <v>0</v>
      </c>
      <c r="AM306" s="80">
        <v>0</v>
      </c>
      <c r="AN306" s="80">
        <v>14.713989</v>
      </c>
      <c r="AO306" s="80">
        <v>10.921156</v>
      </c>
      <c r="AP306" s="80">
        <v>10.777164000000001</v>
      </c>
      <c r="AQ306" s="80">
        <v>11.421082999999999</v>
      </c>
      <c r="AR306" s="80">
        <v>11.584823</v>
      </c>
      <c r="AS306" s="80">
        <v>10.402877</v>
      </c>
      <c r="AT306" s="80">
        <v>8.5286369999999998</v>
      </c>
      <c r="AU306" s="80">
        <v>8.7212289999999992</v>
      </c>
      <c r="AV306" s="80">
        <v>8.7533809999999992</v>
      </c>
      <c r="AW306" s="80">
        <v>9.2108030000000003</v>
      </c>
      <c r="AX306" s="80">
        <v>9.6166060000000009</v>
      </c>
      <c r="AY306" s="80">
        <v>9.5197909999999997</v>
      </c>
      <c r="AZ306" s="80">
        <v>8.5085700000000006</v>
      </c>
      <c r="BA306" s="80">
        <v>10.743926</v>
      </c>
      <c r="BB306" s="80">
        <v>8.7298399999999994</v>
      </c>
      <c r="BC306" s="80">
        <v>8.3775370000000002</v>
      </c>
      <c r="BD306" s="80">
        <v>8.6221920000000001</v>
      </c>
      <c r="BE306" s="80">
        <v>7.8979679999999997</v>
      </c>
      <c r="BF306" s="80">
        <v>7.8377410000000003</v>
      </c>
      <c r="BG306" s="80">
        <v>6.9254389999999999</v>
      </c>
      <c r="BH306" s="80">
        <v>2.3508019999999998</v>
      </c>
      <c r="BI306" s="80">
        <v>0.78038099999999999</v>
      </c>
      <c r="BJ306" s="80">
        <v>0.34115400000000001</v>
      </c>
      <c r="BK306" s="80"/>
      <c r="BL306" s="80"/>
      <c r="BM306" s="80"/>
      <c r="BN306" s="80"/>
      <c r="BO306" s="80"/>
      <c r="BP306" s="80"/>
      <c r="BQ306" s="80"/>
      <c r="BR306" s="80"/>
      <c r="BS306" s="80"/>
      <c r="BT306" s="80"/>
    </row>
    <row r="307" spans="1:72" x14ac:dyDescent="0.25">
      <c r="A307" s="134" t="s">
        <v>1085</v>
      </c>
      <c r="B307" s="135" t="s">
        <v>1086</v>
      </c>
      <c r="C307" s="126"/>
      <c r="D307" s="127" t="s">
        <v>482</v>
      </c>
      <c r="E307" s="104" t="s">
        <v>482</v>
      </c>
      <c r="F307" s="128"/>
      <c r="G307" s="126"/>
      <c r="H307" s="104"/>
      <c r="I307" s="104"/>
      <c r="J307" s="104"/>
      <c r="K307" s="127" t="s">
        <v>482</v>
      </c>
      <c r="L307" s="104" t="s">
        <v>482</v>
      </c>
      <c r="M307" s="128"/>
      <c r="N307" s="128"/>
      <c r="O307" s="128"/>
      <c r="P307" s="128" t="s">
        <v>482</v>
      </c>
      <c r="Q307" s="128"/>
      <c r="R307" s="128"/>
      <c r="S307" s="131"/>
      <c r="T307" s="128"/>
      <c r="U307" s="61" t="s">
        <v>518</v>
      </c>
      <c r="V307" s="132"/>
      <c r="W307" s="139"/>
      <c r="X307" s="133"/>
      <c r="Y307" s="71"/>
      <c r="Z307" s="72" t="s">
        <v>482</v>
      </c>
      <c r="AA307" s="73"/>
      <c r="AB307" s="74"/>
      <c r="AC307" s="79" t="s">
        <v>530</v>
      </c>
      <c r="AD307" s="10" t="s">
        <v>463</v>
      </c>
      <c r="AE307" s="80">
        <v>1.4096489999999999</v>
      </c>
      <c r="AF307" s="80">
        <v>1.361313</v>
      </c>
      <c r="AG307" s="80">
        <v>0</v>
      </c>
      <c r="AH307" s="80">
        <v>0</v>
      </c>
      <c r="AI307" s="80">
        <v>0</v>
      </c>
      <c r="AJ307" s="80">
        <v>0</v>
      </c>
      <c r="AK307" s="80">
        <v>0</v>
      </c>
      <c r="AL307" s="80">
        <v>0</v>
      </c>
      <c r="AM307" s="80">
        <v>0</v>
      </c>
      <c r="AN307" s="80">
        <v>0</v>
      </c>
      <c r="AO307" s="80">
        <v>1.45</v>
      </c>
      <c r="AP307" s="80">
        <v>1.45</v>
      </c>
      <c r="AQ307" s="80">
        <v>0.84</v>
      </c>
      <c r="AR307" s="80">
        <v>1</v>
      </c>
      <c r="AS307" s="80">
        <v>0.878</v>
      </c>
      <c r="AT307" s="80">
        <v>0.878</v>
      </c>
      <c r="AU307" s="80">
        <v>0.878</v>
      </c>
      <c r="AV307" s="80">
        <v>0</v>
      </c>
      <c r="AW307" s="80">
        <v>0.50600000000000001</v>
      </c>
      <c r="AX307" s="80">
        <v>0.43</v>
      </c>
      <c r="AY307" s="80">
        <v>0.34</v>
      </c>
      <c r="AZ307" s="80">
        <v>6.9844749999999998</v>
      </c>
      <c r="BA307" s="80">
        <v>0.29499999999999998</v>
      </c>
      <c r="BB307" s="80">
        <v>0.28499999999999998</v>
      </c>
      <c r="BC307" s="80">
        <v>0.27500000000000002</v>
      </c>
      <c r="BD307" s="80">
        <v>0.125</v>
      </c>
      <c r="BE307" s="80">
        <v>0.03</v>
      </c>
      <c r="BF307" s="80">
        <v>0.03</v>
      </c>
      <c r="BG307" s="80">
        <v>0.19</v>
      </c>
      <c r="BH307" s="80">
        <v>3.0183000000000001E-2</v>
      </c>
      <c r="BI307" s="80">
        <v>0</v>
      </c>
      <c r="BJ307" s="80">
        <v>0</v>
      </c>
      <c r="BK307" s="80"/>
      <c r="BL307" s="80"/>
      <c r="BM307" s="80"/>
      <c r="BN307" s="80"/>
      <c r="BO307" s="80"/>
      <c r="BP307" s="80"/>
      <c r="BQ307" s="80"/>
      <c r="BR307" s="80"/>
      <c r="BS307" s="80"/>
      <c r="BT307" s="80"/>
    </row>
    <row r="308" spans="1:72" x14ac:dyDescent="0.25">
      <c r="A308" s="134" t="s">
        <v>1087</v>
      </c>
      <c r="B308" s="135" t="s">
        <v>1088</v>
      </c>
      <c r="C308" s="126"/>
      <c r="D308" s="127" t="s">
        <v>482</v>
      </c>
      <c r="E308" s="104" t="s">
        <v>482</v>
      </c>
      <c r="F308" s="128"/>
      <c r="G308" s="126"/>
      <c r="H308" s="104"/>
      <c r="I308" s="104"/>
      <c r="J308" s="104"/>
      <c r="K308" s="127" t="s">
        <v>482</v>
      </c>
      <c r="L308" s="104" t="s">
        <v>482</v>
      </c>
      <c r="M308" s="128"/>
      <c r="N308" s="128"/>
      <c r="O308" s="128"/>
      <c r="P308" s="128" t="s">
        <v>482</v>
      </c>
      <c r="Q308" s="128"/>
      <c r="R308" s="128"/>
      <c r="S308" s="131"/>
      <c r="T308" s="128"/>
      <c r="U308" s="61" t="s">
        <v>524</v>
      </c>
      <c r="V308" s="132"/>
      <c r="W308" s="139"/>
      <c r="X308" s="133"/>
      <c r="Y308" s="71" t="s">
        <v>482</v>
      </c>
      <c r="Z308" s="72"/>
      <c r="AA308" s="73"/>
      <c r="AB308" s="74"/>
      <c r="AC308" s="79" t="s">
        <v>530</v>
      </c>
      <c r="AD308" s="10" t="s">
        <v>463</v>
      </c>
      <c r="AE308" s="80">
        <v>0</v>
      </c>
      <c r="AF308" s="80">
        <v>0</v>
      </c>
      <c r="AG308" s="80">
        <v>0</v>
      </c>
      <c r="AH308" s="80">
        <v>0</v>
      </c>
      <c r="AI308" s="80">
        <v>0</v>
      </c>
      <c r="AJ308" s="80">
        <v>0</v>
      </c>
      <c r="AK308" s="80">
        <v>0</v>
      </c>
      <c r="AL308" s="80">
        <v>0</v>
      </c>
      <c r="AM308" s="80">
        <v>0</v>
      </c>
      <c r="AN308" s="80">
        <v>0</v>
      </c>
      <c r="AO308" s="80">
        <v>0</v>
      </c>
      <c r="AP308" s="80">
        <v>7.7</v>
      </c>
      <c r="AQ308" s="80">
        <v>13.11</v>
      </c>
      <c r="AR308" s="80">
        <v>13</v>
      </c>
      <c r="AS308" s="80">
        <v>13.77</v>
      </c>
      <c r="AT308" s="80">
        <v>13.766</v>
      </c>
      <c r="AU308" s="80">
        <v>17.728000000000002</v>
      </c>
      <c r="AV308" s="80">
        <v>16.786999999999999</v>
      </c>
      <c r="AW308" s="80">
        <v>12</v>
      </c>
      <c r="AX308" s="80">
        <v>10</v>
      </c>
      <c r="AY308" s="80">
        <v>12</v>
      </c>
      <c r="AZ308" s="80">
        <v>10</v>
      </c>
      <c r="BA308" s="80">
        <v>23</v>
      </c>
      <c r="BB308" s="80">
        <v>23</v>
      </c>
      <c r="BC308" s="80">
        <v>24</v>
      </c>
      <c r="BD308" s="80">
        <v>24</v>
      </c>
      <c r="BE308" s="80">
        <v>24</v>
      </c>
      <c r="BF308" s="80">
        <v>25</v>
      </c>
      <c r="BG308" s="80">
        <v>24</v>
      </c>
      <c r="BH308" s="80">
        <v>24</v>
      </c>
      <c r="BI308" s="80">
        <v>24</v>
      </c>
      <c r="BJ308" s="80">
        <v>24</v>
      </c>
      <c r="BK308" s="80"/>
      <c r="BL308" s="80"/>
      <c r="BM308" s="80"/>
      <c r="BN308" s="80"/>
      <c r="BO308" s="80"/>
      <c r="BP308" s="80"/>
      <c r="BQ308" s="80"/>
      <c r="BR308" s="80"/>
      <c r="BS308" s="80"/>
      <c r="BT308" s="80"/>
    </row>
    <row r="309" spans="1:72" x14ac:dyDescent="0.25">
      <c r="A309" s="134" t="s">
        <v>1089</v>
      </c>
      <c r="B309" s="135" t="s">
        <v>1090</v>
      </c>
      <c r="C309" s="126"/>
      <c r="D309" s="127" t="s">
        <v>482</v>
      </c>
      <c r="E309" s="104" t="s">
        <v>482</v>
      </c>
      <c r="F309" s="128"/>
      <c r="G309" s="126"/>
      <c r="H309" s="104"/>
      <c r="I309" s="104"/>
      <c r="J309" s="104"/>
      <c r="K309" s="127" t="s">
        <v>482</v>
      </c>
      <c r="L309" s="104" t="s">
        <v>482</v>
      </c>
      <c r="M309" s="128"/>
      <c r="N309" s="128"/>
      <c r="O309" s="128"/>
      <c r="P309" s="128" t="s">
        <v>482</v>
      </c>
      <c r="Q309" s="128"/>
      <c r="R309" s="128"/>
      <c r="S309" s="131"/>
      <c r="T309" s="128"/>
      <c r="U309" s="61" t="s">
        <v>524</v>
      </c>
      <c r="V309" s="132"/>
      <c r="W309" s="139"/>
      <c r="X309" s="133"/>
      <c r="Y309" s="71" t="s">
        <v>482</v>
      </c>
      <c r="Z309" s="72"/>
      <c r="AA309" s="73"/>
      <c r="AB309" s="74"/>
      <c r="AC309" s="79" t="s">
        <v>530</v>
      </c>
      <c r="AD309" s="10" t="s">
        <v>463</v>
      </c>
      <c r="AE309" s="80">
        <v>0</v>
      </c>
      <c r="AF309" s="80">
        <v>0</v>
      </c>
      <c r="AG309" s="80">
        <v>0.48399999999999999</v>
      </c>
      <c r="AH309" s="80">
        <v>15.944000000000001</v>
      </c>
      <c r="AI309" s="80">
        <v>17.873000000000001</v>
      </c>
      <c r="AJ309" s="80">
        <v>17.276</v>
      </c>
      <c r="AK309" s="80">
        <v>27.808</v>
      </c>
      <c r="AL309" s="80">
        <v>7.181</v>
      </c>
      <c r="AM309" s="80">
        <v>0</v>
      </c>
      <c r="AN309" s="80">
        <v>0</v>
      </c>
      <c r="AO309" s="80">
        <v>0</v>
      </c>
      <c r="AP309" s="80">
        <v>0</v>
      </c>
      <c r="AQ309" s="80">
        <v>0</v>
      </c>
      <c r="AR309" s="80">
        <v>0</v>
      </c>
      <c r="AS309" s="80">
        <v>0</v>
      </c>
      <c r="AT309" s="80">
        <v>0</v>
      </c>
      <c r="AU309" s="80">
        <v>0</v>
      </c>
      <c r="AV309" s="80">
        <v>0</v>
      </c>
      <c r="AW309" s="80">
        <v>0</v>
      </c>
      <c r="AX309" s="80">
        <v>0</v>
      </c>
      <c r="AY309" s="80">
        <v>0</v>
      </c>
      <c r="AZ309" s="80">
        <v>0</v>
      </c>
      <c r="BA309" s="80">
        <v>0</v>
      </c>
      <c r="BB309" s="80">
        <v>0</v>
      </c>
      <c r="BC309" s="80">
        <v>0</v>
      </c>
      <c r="BD309" s="80">
        <v>0</v>
      </c>
      <c r="BE309" s="80">
        <v>0</v>
      </c>
      <c r="BF309" s="80">
        <v>0</v>
      </c>
      <c r="BG309" s="80">
        <v>0</v>
      </c>
      <c r="BH309" s="80">
        <v>1</v>
      </c>
      <c r="BI309" s="80">
        <v>2</v>
      </c>
      <c r="BJ309" s="80">
        <v>3</v>
      </c>
      <c r="BK309" s="80"/>
      <c r="BL309" s="80"/>
      <c r="BM309" s="80"/>
      <c r="BN309" s="80"/>
      <c r="BO309" s="80"/>
      <c r="BP309" s="80"/>
      <c r="BQ309" s="80"/>
      <c r="BR309" s="80"/>
      <c r="BS309" s="80"/>
      <c r="BT309" s="80"/>
    </row>
    <row r="310" spans="1:72" x14ac:dyDescent="0.25">
      <c r="A310" s="134" t="s">
        <v>1091</v>
      </c>
      <c r="B310" s="135" t="s">
        <v>1092</v>
      </c>
      <c r="C310" s="126"/>
      <c r="D310" s="127" t="s">
        <v>482</v>
      </c>
      <c r="E310" s="104" t="s">
        <v>482</v>
      </c>
      <c r="F310" s="128"/>
      <c r="G310" s="126"/>
      <c r="H310" s="104"/>
      <c r="I310" s="104"/>
      <c r="J310" s="104"/>
      <c r="K310" s="127" t="s">
        <v>482</v>
      </c>
      <c r="L310" s="104" t="s">
        <v>482</v>
      </c>
      <c r="M310" s="128"/>
      <c r="N310" s="128"/>
      <c r="O310" s="128"/>
      <c r="P310" s="128" t="s">
        <v>482</v>
      </c>
      <c r="Q310" s="128"/>
      <c r="R310" s="128"/>
      <c r="S310" s="131"/>
      <c r="T310" s="128"/>
      <c r="U310" s="61" t="s">
        <v>524</v>
      </c>
      <c r="V310" s="132"/>
      <c r="W310" s="139"/>
      <c r="X310" s="133"/>
      <c r="Y310" s="71" t="s">
        <v>482</v>
      </c>
      <c r="Z310" s="72"/>
      <c r="AA310" s="73"/>
      <c r="AB310" s="74"/>
      <c r="AC310" s="79" t="s">
        <v>530</v>
      </c>
      <c r="AD310" s="10" t="s">
        <v>463</v>
      </c>
      <c r="AE310" s="80">
        <v>0</v>
      </c>
      <c r="AF310" s="80">
        <v>0</v>
      </c>
      <c r="AG310" s="80">
        <v>0</v>
      </c>
      <c r="AH310" s="80">
        <v>0</v>
      </c>
      <c r="AI310" s="80">
        <v>0</v>
      </c>
      <c r="AJ310" s="80">
        <v>0</v>
      </c>
      <c r="AK310" s="80">
        <v>0</v>
      </c>
      <c r="AL310" s="80">
        <v>0</v>
      </c>
      <c r="AM310" s="80">
        <v>0</v>
      </c>
      <c r="AN310" s="80">
        <v>0</v>
      </c>
      <c r="AO310" s="80">
        <v>0</v>
      </c>
      <c r="AP310" s="80">
        <v>0</v>
      </c>
      <c r="AQ310" s="80">
        <v>0</v>
      </c>
      <c r="AR310" s="80">
        <v>0</v>
      </c>
      <c r="AS310" s="80">
        <v>0</v>
      </c>
      <c r="AT310" s="80">
        <v>0</v>
      </c>
      <c r="AU310" s="80">
        <v>0</v>
      </c>
      <c r="AV310" s="80">
        <v>0</v>
      </c>
      <c r="AW310" s="80">
        <v>0</v>
      </c>
      <c r="AX310" s="80">
        <v>0</v>
      </c>
      <c r="AY310" s="80">
        <v>119</v>
      </c>
      <c r="AZ310" s="80">
        <v>99</v>
      </c>
      <c r="BA310" s="80">
        <v>96</v>
      </c>
      <c r="BB310" s="80">
        <v>97</v>
      </c>
      <c r="BC310" s="80">
        <v>22.2211386048597</v>
      </c>
      <c r="BD310" s="80">
        <v>19.4907184067782</v>
      </c>
      <c r="BE310" s="80">
        <v>19.4672208225285</v>
      </c>
      <c r="BF310" s="80">
        <v>24.031976388641102</v>
      </c>
      <c r="BG310" s="80">
        <v>9.8881017275468803</v>
      </c>
      <c r="BH310" s="80">
        <v>3.7616275103400001E-2</v>
      </c>
      <c r="BI310" s="80">
        <v>0</v>
      </c>
      <c r="BJ310" s="80">
        <v>0</v>
      </c>
      <c r="BK310" s="80"/>
      <c r="BL310" s="80"/>
      <c r="BM310" s="80"/>
      <c r="BN310" s="80"/>
      <c r="BO310" s="80"/>
      <c r="BP310" s="80"/>
      <c r="BQ310" s="80"/>
      <c r="BR310" s="80"/>
      <c r="BS310" s="80"/>
      <c r="BT310" s="80"/>
    </row>
    <row r="311" spans="1:72" x14ac:dyDescent="0.25">
      <c r="A311" s="134" t="s">
        <v>1093</v>
      </c>
      <c r="B311" s="135" t="s">
        <v>1094</v>
      </c>
      <c r="C311" s="126"/>
      <c r="D311" s="127" t="s">
        <v>482</v>
      </c>
      <c r="E311" s="104" t="s">
        <v>482</v>
      </c>
      <c r="F311" s="128"/>
      <c r="G311" s="126"/>
      <c r="H311" s="104"/>
      <c r="I311" s="104"/>
      <c r="J311" s="104"/>
      <c r="K311" s="127" t="s">
        <v>482</v>
      </c>
      <c r="L311" s="104" t="s">
        <v>482</v>
      </c>
      <c r="M311" s="128"/>
      <c r="N311" s="128"/>
      <c r="O311" s="128"/>
      <c r="P311" s="128" t="s">
        <v>482</v>
      </c>
      <c r="Q311" s="128"/>
      <c r="R311" s="128"/>
      <c r="S311" s="131"/>
      <c r="T311" s="128"/>
      <c r="U311" s="61" t="s">
        <v>524</v>
      </c>
      <c r="V311" s="132"/>
      <c r="W311" s="139"/>
      <c r="X311" s="133"/>
      <c r="Y311" s="71"/>
      <c r="Z311" s="72" t="s">
        <v>482</v>
      </c>
      <c r="AA311" s="73"/>
      <c r="AB311" s="74"/>
      <c r="AC311" s="79" t="s">
        <v>530</v>
      </c>
      <c r="AD311" s="10" t="s">
        <v>463</v>
      </c>
      <c r="AE311" s="80">
        <v>0</v>
      </c>
      <c r="AF311" s="80">
        <v>0</v>
      </c>
      <c r="AG311" s="80">
        <v>0</v>
      </c>
      <c r="AH311" s="80">
        <v>0</v>
      </c>
      <c r="AI311" s="80">
        <v>0</v>
      </c>
      <c r="AJ311" s="80">
        <v>0</v>
      </c>
      <c r="AK311" s="80">
        <v>0</v>
      </c>
      <c r="AL311" s="80">
        <v>0</v>
      </c>
      <c r="AM311" s="80">
        <v>0</v>
      </c>
      <c r="AN311" s="80">
        <v>0</v>
      </c>
      <c r="AO311" s="80">
        <v>2.57</v>
      </c>
      <c r="AP311" s="80">
        <v>2.57</v>
      </c>
      <c r="AQ311" s="80">
        <v>3.33</v>
      </c>
      <c r="AR311" s="80">
        <v>4.33</v>
      </c>
      <c r="AS311" s="80">
        <v>4.59</v>
      </c>
      <c r="AT311" s="80">
        <v>4.59</v>
      </c>
      <c r="AU311" s="80">
        <v>5</v>
      </c>
      <c r="AV311" s="80">
        <v>0.5</v>
      </c>
      <c r="AW311" s="80">
        <v>7.9215330000000002</v>
      </c>
      <c r="AX311" s="80">
        <v>8.3450019999999991</v>
      </c>
      <c r="AY311" s="80">
        <v>8.3250019999999996</v>
      </c>
      <c r="AZ311" s="80">
        <v>11.064054</v>
      </c>
      <c r="BA311" s="80">
        <v>3.8659940000000002</v>
      </c>
      <c r="BB311" s="80">
        <v>0.27863599999999999</v>
      </c>
      <c r="BC311" s="80">
        <v>0.26863599999999999</v>
      </c>
      <c r="BD311" s="80">
        <v>0.11863600000000001</v>
      </c>
      <c r="BE311" s="80">
        <v>2.3636000000000001E-2</v>
      </c>
      <c r="BF311" s="80">
        <v>0.21</v>
      </c>
      <c r="BG311" s="80">
        <v>0.16</v>
      </c>
      <c r="BH311" s="80">
        <v>0.83</v>
      </c>
      <c r="BI311" s="80">
        <v>0</v>
      </c>
      <c r="BJ311" s="80">
        <v>0</v>
      </c>
      <c r="BK311" s="80"/>
      <c r="BL311" s="80"/>
      <c r="BM311" s="80"/>
      <c r="BN311" s="80"/>
      <c r="BO311" s="80"/>
      <c r="BP311" s="80"/>
      <c r="BQ311" s="80"/>
      <c r="BR311" s="80"/>
      <c r="BS311" s="80"/>
      <c r="BT311" s="80"/>
    </row>
    <row r="312" spans="1:72" x14ac:dyDescent="0.25">
      <c r="A312" s="134" t="s">
        <v>1095</v>
      </c>
      <c r="B312" s="135" t="s">
        <v>1096</v>
      </c>
      <c r="C312" s="126" t="s">
        <v>482</v>
      </c>
      <c r="D312" s="127"/>
      <c r="E312" s="104" t="s">
        <v>482</v>
      </c>
      <c r="F312" s="128"/>
      <c r="G312" s="126"/>
      <c r="H312" s="104"/>
      <c r="I312" s="104"/>
      <c r="J312" s="104"/>
      <c r="K312" s="127" t="s">
        <v>482</v>
      </c>
      <c r="L312" s="104" t="s">
        <v>482</v>
      </c>
      <c r="M312" s="128"/>
      <c r="N312" s="128"/>
      <c r="O312" s="128"/>
      <c r="P312" s="128" t="s">
        <v>482</v>
      </c>
      <c r="Q312" s="128"/>
      <c r="R312" s="128"/>
      <c r="S312" s="131"/>
      <c r="T312" s="128"/>
      <c r="U312" s="61" t="s">
        <v>524</v>
      </c>
      <c r="V312" s="132"/>
      <c r="W312" s="139"/>
      <c r="X312" s="133"/>
      <c r="Y312" s="71" t="s">
        <v>482</v>
      </c>
      <c r="Z312" s="72"/>
      <c r="AA312" s="73"/>
      <c r="AB312" s="74"/>
      <c r="AC312" s="79" t="s">
        <v>530</v>
      </c>
      <c r="AD312" s="10" t="s">
        <v>463</v>
      </c>
      <c r="AE312" s="80">
        <v>0</v>
      </c>
      <c r="AF312" s="80">
        <v>0</v>
      </c>
      <c r="AG312" s="80">
        <v>0</v>
      </c>
      <c r="AH312" s="80">
        <v>0</v>
      </c>
      <c r="AI312" s="80">
        <v>0</v>
      </c>
      <c r="AJ312" s="80">
        <v>0</v>
      </c>
      <c r="AK312" s="80">
        <v>0</v>
      </c>
      <c r="AL312" s="80">
        <v>0</v>
      </c>
      <c r="AM312" s="80">
        <v>0</v>
      </c>
      <c r="AN312" s="80">
        <v>0</v>
      </c>
      <c r="AO312" s="80">
        <v>0</v>
      </c>
      <c r="AP312" s="80">
        <v>0</v>
      </c>
      <c r="AQ312" s="80">
        <v>0</v>
      </c>
      <c r="AR312" s="80">
        <v>0</v>
      </c>
      <c r="AS312" s="80">
        <v>0</v>
      </c>
      <c r="AT312" s="80">
        <v>0</v>
      </c>
      <c r="AU312" s="80">
        <v>0</v>
      </c>
      <c r="AV312" s="80">
        <v>0</v>
      </c>
      <c r="AW312" s="80">
        <v>84</v>
      </c>
      <c r="AX312" s="80">
        <v>85</v>
      </c>
      <c r="AY312" s="80">
        <v>90</v>
      </c>
      <c r="AZ312" s="80">
        <v>86</v>
      </c>
      <c r="BA312" s="80">
        <v>92</v>
      </c>
      <c r="BB312" s="80">
        <v>94</v>
      </c>
      <c r="BC312" s="80">
        <v>88</v>
      </c>
      <c r="BD312" s="80">
        <v>88</v>
      </c>
      <c r="BE312" s="80">
        <v>10.942323305073099</v>
      </c>
      <c r="BF312" s="80">
        <v>6.6192795502068504</v>
      </c>
      <c r="BG312" s="80">
        <v>9.8554403417460303</v>
      </c>
      <c r="BH312" s="80">
        <v>3.7492024796570003E-2</v>
      </c>
      <c r="BI312" s="80">
        <v>0</v>
      </c>
      <c r="BJ312" s="80">
        <v>0</v>
      </c>
      <c r="BK312" s="80"/>
      <c r="BL312" s="80"/>
      <c r="BM312" s="80"/>
      <c r="BN312" s="80"/>
      <c r="BO312" s="80"/>
      <c r="BP312" s="80"/>
      <c r="BQ312" s="80"/>
      <c r="BR312" s="80"/>
      <c r="BS312" s="80"/>
      <c r="BT312" s="80"/>
    </row>
    <row r="313" spans="1:72" x14ac:dyDescent="0.25">
      <c r="A313" s="134" t="s">
        <v>1097</v>
      </c>
      <c r="B313" s="135" t="s">
        <v>1098</v>
      </c>
      <c r="C313" s="126" t="s">
        <v>482</v>
      </c>
      <c r="D313" s="127"/>
      <c r="E313" s="104" t="s">
        <v>482</v>
      </c>
      <c r="F313" s="128"/>
      <c r="G313" s="126"/>
      <c r="H313" s="104"/>
      <c r="I313" s="104"/>
      <c r="J313" s="104"/>
      <c r="K313" s="127" t="s">
        <v>482</v>
      </c>
      <c r="L313" s="104" t="s">
        <v>482</v>
      </c>
      <c r="M313" s="128"/>
      <c r="N313" s="128"/>
      <c r="O313" s="128"/>
      <c r="P313" s="128" t="s">
        <v>482</v>
      </c>
      <c r="Q313" s="128"/>
      <c r="R313" s="128"/>
      <c r="S313" s="131"/>
      <c r="T313" s="128"/>
      <c r="U313" s="61" t="s">
        <v>524</v>
      </c>
      <c r="V313" s="132"/>
      <c r="W313" s="139"/>
      <c r="X313" s="133"/>
      <c r="Y313" s="71"/>
      <c r="Z313" s="72" t="s">
        <v>482</v>
      </c>
      <c r="AA313" s="73"/>
      <c r="AB313" s="74"/>
      <c r="AC313" s="79" t="s">
        <v>530</v>
      </c>
      <c r="AD313" s="10" t="s">
        <v>463</v>
      </c>
      <c r="AE313" s="80">
        <v>0</v>
      </c>
      <c r="AF313" s="80">
        <v>0</v>
      </c>
      <c r="AG313" s="80">
        <v>0</v>
      </c>
      <c r="AH313" s="80">
        <v>0</v>
      </c>
      <c r="AI313" s="80">
        <v>0</v>
      </c>
      <c r="AJ313" s="80">
        <v>0</v>
      </c>
      <c r="AK313" s="80">
        <v>0</v>
      </c>
      <c r="AL313" s="80">
        <v>0</v>
      </c>
      <c r="AM313" s="80">
        <v>0</v>
      </c>
      <c r="AN313" s="80">
        <v>0</v>
      </c>
      <c r="AO313" s="80">
        <v>0</v>
      </c>
      <c r="AP313" s="80">
        <v>0</v>
      </c>
      <c r="AQ313" s="80">
        <v>0</v>
      </c>
      <c r="AR313" s="80">
        <v>0</v>
      </c>
      <c r="AS313" s="80">
        <v>0</v>
      </c>
      <c r="AT313" s="80">
        <v>0</v>
      </c>
      <c r="AU313" s="80">
        <v>0</v>
      </c>
      <c r="AV313" s="80">
        <v>0</v>
      </c>
      <c r="AW313" s="80">
        <v>0</v>
      </c>
      <c r="AX313" s="80">
        <v>7.3999999999999996E-5</v>
      </c>
      <c r="AY313" s="80">
        <v>4.3889999999999997E-3</v>
      </c>
      <c r="AZ313" s="80">
        <v>7.6030959999999999</v>
      </c>
      <c r="BA313" s="80">
        <v>5.4996640000000001</v>
      </c>
      <c r="BB313" s="80">
        <v>7.4922579999999996</v>
      </c>
      <c r="BC313" s="80">
        <v>8.2795900000000007</v>
      </c>
      <c r="BD313" s="80">
        <v>10.325340000000001</v>
      </c>
      <c r="BE313" s="80">
        <v>4.2430000000000002E-3</v>
      </c>
      <c r="BF313" s="80">
        <v>0</v>
      </c>
      <c r="BG313" s="80">
        <v>0</v>
      </c>
      <c r="BH313" s="80">
        <v>0</v>
      </c>
      <c r="BI313" s="80">
        <v>0</v>
      </c>
      <c r="BJ313" s="80">
        <v>0</v>
      </c>
      <c r="BK313" s="80"/>
      <c r="BL313" s="80"/>
      <c r="BM313" s="80"/>
      <c r="BN313" s="80"/>
      <c r="BO313" s="80"/>
      <c r="BP313" s="80"/>
      <c r="BQ313" s="80"/>
      <c r="BR313" s="80"/>
      <c r="BS313" s="80"/>
      <c r="BT313" s="80"/>
    </row>
    <row r="314" spans="1:72" x14ac:dyDescent="0.25">
      <c r="A314" s="134" t="s">
        <v>1099</v>
      </c>
      <c r="B314" s="135" t="s">
        <v>1100</v>
      </c>
      <c r="C314" s="126" t="s">
        <v>482</v>
      </c>
      <c r="D314" s="127"/>
      <c r="E314" s="104" t="s">
        <v>482</v>
      </c>
      <c r="F314" s="128"/>
      <c r="G314" s="126" t="s">
        <v>482</v>
      </c>
      <c r="H314" s="104"/>
      <c r="I314" s="104"/>
      <c r="J314" s="104"/>
      <c r="K314" s="127"/>
      <c r="L314" s="104" t="s">
        <v>482</v>
      </c>
      <c r="M314" s="128"/>
      <c r="N314" s="128"/>
      <c r="O314" s="128"/>
      <c r="P314" s="128" t="s">
        <v>482</v>
      </c>
      <c r="Q314" s="128"/>
      <c r="R314" s="128"/>
      <c r="S314" s="131"/>
      <c r="T314" s="128"/>
      <c r="U314" s="61" t="s">
        <v>524</v>
      </c>
      <c r="V314" s="132"/>
      <c r="W314" s="139"/>
      <c r="X314" s="133"/>
      <c r="Y314" s="71" t="s">
        <v>482</v>
      </c>
      <c r="Z314" s="72"/>
      <c r="AA314" s="73"/>
      <c r="AB314" s="74"/>
      <c r="AC314" s="79" t="s">
        <v>530</v>
      </c>
      <c r="AD314" s="10" t="s">
        <v>463</v>
      </c>
      <c r="AE314" s="80">
        <v>0</v>
      </c>
      <c r="AF314" s="80">
        <v>0</v>
      </c>
      <c r="AG314" s="80">
        <v>0</v>
      </c>
      <c r="AH314" s="80">
        <v>0</v>
      </c>
      <c r="AI314" s="80">
        <v>0</v>
      </c>
      <c r="AJ314" s="80">
        <v>0</v>
      </c>
      <c r="AK314" s="80">
        <v>0</v>
      </c>
      <c r="AL314" s="80">
        <v>0</v>
      </c>
      <c r="AM314" s="80">
        <v>0</v>
      </c>
      <c r="AN314" s="80">
        <v>0</v>
      </c>
      <c r="AO314" s="80">
        <v>0</v>
      </c>
      <c r="AP314" s="80">
        <v>0</v>
      </c>
      <c r="AQ314" s="80">
        <v>0</v>
      </c>
      <c r="AR314" s="80">
        <v>0</v>
      </c>
      <c r="AS314" s="80">
        <v>0</v>
      </c>
      <c r="AT314" s="80">
        <v>0</v>
      </c>
      <c r="AU314" s="80">
        <v>0</v>
      </c>
      <c r="AV314" s="80">
        <v>0</v>
      </c>
      <c r="AW314" s="80">
        <v>0</v>
      </c>
      <c r="AX314" s="80">
        <v>0</v>
      </c>
      <c r="AY314" s="80">
        <v>254</v>
      </c>
      <c r="AZ314" s="80">
        <v>248</v>
      </c>
      <c r="BA314" s="80">
        <v>217</v>
      </c>
      <c r="BB314" s="80">
        <v>222</v>
      </c>
      <c r="BC314" s="80">
        <v>247</v>
      </c>
      <c r="BD314" s="80">
        <v>246</v>
      </c>
      <c r="BE314" s="80">
        <v>252.17001009831901</v>
      </c>
      <c r="BF314" s="80">
        <v>262.75620570145401</v>
      </c>
      <c r="BG314" s="80">
        <v>291.54481164912897</v>
      </c>
      <c r="BH314" s="80">
        <v>244.199890752008</v>
      </c>
      <c r="BI314" s="80">
        <v>246</v>
      </c>
      <c r="BJ314" s="80">
        <v>242</v>
      </c>
      <c r="BK314" s="80"/>
      <c r="BL314" s="80"/>
      <c r="BM314" s="80"/>
      <c r="BN314" s="80"/>
      <c r="BO314" s="80"/>
      <c r="BP314" s="80"/>
      <c r="BQ314" s="80"/>
      <c r="BR314" s="80"/>
      <c r="BS314" s="80"/>
      <c r="BT314" s="80"/>
    </row>
    <row r="315" spans="1:72" x14ac:dyDescent="0.25">
      <c r="A315" s="134" t="s">
        <v>1101</v>
      </c>
      <c r="B315" s="135" t="s">
        <v>1102</v>
      </c>
      <c r="C315" s="126"/>
      <c r="D315" s="127" t="s">
        <v>482</v>
      </c>
      <c r="E315" s="104" t="s">
        <v>482</v>
      </c>
      <c r="F315" s="128"/>
      <c r="G315" s="126"/>
      <c r="H315" s="104"/>
      <c r="I315" s="104"/>
      <c r="J315" s="104"/>
      <c r="K315" s="127" t="s">
        <v>482</v>
      </c>
      <c r="L315" s="104"/>
      <c r="M315" s="128" t="s">
        <v>482</v>
      </c>
      <c r="N315" s="128"/>
      <c r="O315" s="128"/>
      <c r="P315" s="128" t="s">
        <v>482</v>
      </c>
      <c r="Q315" s="128"/>
      <c r="R315" s="128"/>
      <c r="S315" s="131"/>
      <c r="T315" s="128"/>
      <c r="U315" s="61" t="s">
        <v>506</v>
      </c>
      <c r="V315" s="132"/>
      <c r="W315" s="139"/>
      <c r="X315" s="133"/>
      <c r="Y315" s="71" t="s">
        <v>482</v>
      </c>
      <c r="Z315" s="72"/>
      <c r="AA315" s="73"/>
      <c r="AB315" s="74"/>
      <c r="AC315" s="79" t="s">
        <v>530</v>
      </c>
      <c r="AD315" s="10" t="s">
        <v>463</v>
      </c>
      <c r="AE315" s="80">
        <v>62.021000000000001</v>
      </c>
      <c r="AF315" s="80">
        <v>156.30600000000001</v>
      </c>
      <c r="AG315" s="80">
        <v>182.309</v>
      </c>
      <c r="AH315" s="80">
        <v>292.38</v>
      </c>
      <c r="AI315" s="80">
        <v>370.24599999999998</v>
      </c>
      <c r="AJ315" s="80">
        <v>448.65</v>
      </c>
      <c r="AK315" s="80">
        <v>0</v>
      </c>
      <c r="AL315" s="80">
        <v>0</v>
      </c>
      <c r="AM315" s="80">
        <v>0</v>
      </c>
      <c r="AN315" s="80">
        <v>0</v>
      </c>
      <c r="AO315" s="80">
        <v>0</v>
      </c>
      <c r="AP315" s="80">
        <v>0</v>
      </c>
      <c r="AQ315" s="80">
        <v>0</v>
      </c>
      <c r="AR315" s="80">
        <v>0</v>
      </c>
      <c r="AS315" s="80">
        <v>0</v>
      </c>
      <c r="AT315" s="80">
        <v>0</v>
      </c>
      <c r="AU315" s="80">
        <v>0</v>
      </c>
      <c r="AV315" s="80">
        <v>0</v>
      </c>
      <c r="AW315" s="80">
        <v>0</v>
      </c>
      <c r="AX315" s="80">
        <v>0</v>
      </c>
      <c r="AY315" s="80">
        <v>0</v>
      </c>
      <c r="AZ315" s="80">
        <v>0</v>
      </c>
      <c r="BA315" s="80">
        <v>0</v>
      </c>
      <c r="BB315" s="80">
        <v>0</v>
      </c>
      <c r="BC315" s="80">
        <v>0</v>
      </c>
      <c r="BD315" s="80">
        <v>0</v>
      </c>
      <c r="BE315" s="80">
        <v>0</v>
      </c>
      <c r="BF315" s="80">
        <v>0</v>
      </c>
      <c r="BG315" s="80">
        <v>0</v>
      </c>
      <c r="BH315" s="80">
        <v>0</v>
      </c>
      <c r="BI315" s="80">
        <v>0</v>
      </c>
      <c r="BJ315" s="80">
        <v>0</v>
      </c>
      <c r="BK315" s="80"/>
      <c r="BL315" s="80"/>
      <c r="BM315" s="80"/>
      <c r="BN315" s="80"/>
      <c r="BO315" s="80"/>
      <c r="BP315" s="80"/>
      <c r="BQ315" s="80"/>
      <c r="BR315" s="80"/>
      <c r="BS315" s="80"/>
      <c r="BT315" s="80"/>
    </row>
    <row r="316" spans="1:72" x14ac:dyDescent="0.25">
      <c r="A316" s="134" t="s">
        <v>1103</v>
      </c>
      <c r="B316" s="135" t="s">
        <v>1104</v>
      </c>
      <c r="C316" s="126" t="s">
        <v>482</v>
      </c>
      <c r="D316" s="127"/>
      <c r="E316" s="104" t="s">
        <v>482</v>
      </c>
      <c r="F316" s="128"/>
      <c r="G316" s="126"/>
      <c r="H316" s="104"/>
      <c r="I316" s="104" t="s">
        <v>482</v>
      </c>
      <c r="J316" s="104"/>
      <c r="K316" s="127"/>
      <c r="L316" s="104"/>
      <c r="M316" s="128" t="s">
        <v>482</v>
      </c>
      <c r="N316" s="128"/>
      <c r="O316" s="128"/>
      <c r="P316" s="128" t="s">
        <v>482</v>
      </c>
      <c r="Q316" s="128"/>
      <c r="R316" s="128"/>
      <c r="S316" s="131"/>
      <c r="T316" s="128"/>
      <c r="U316" s="61" t="s">
        <v>506</v>
      </c>
      <c r="V316" s="132"/>
      <c r="W316" s="139"/>
      <c r="X316" s="133"/>
      <c r="Y316" s="71" t="s">
        <v>482</v>
      </c>
      <c r="Z316" s="72"/>
      <c r="AA316" s="73"/>
      <c r="AB316" s="74"/>
      <c r="AC316" s="79" t="s">
        <v>530</v>
      </c>
      <c r="AD316" s="10" t="s">
        <v>463</v>
      </c>
      <c r="AE316" s="80">
        <v>0</v>
      </c>
      <c r="AF316" s="80">
        <v>0</v>
      </c>
      <c r="AG316" s="80">
        <v>0</v>
      </c>
      <c r="AH316" s="80">
        <v>0</v>
      </c>
      <c r="AI316" s="80">
        <v>0</v>
      </c>
      <c r="AJ316" s="80">
        <v>0</v>
      </c>
      <c r="AK316" s="80">
        <v>570.06799999999998</v>
      </c>
      <c r="AL316" s="80">
        <v>955.31603065000002</v>
      </c>
      <c r="AM316" s="80">
        <v>1125.6784074899999</v>
      </c>
      <c r="AN316" s="80">
        <v>1631.6910571000001</v>
      </c>
      <c r="AO316" s="80">
        <v>1512.2</v>
      </c>
      <c r="AP316" s="80">
        <v>1652.55</v>
      </c>
      <c r="AQ316" s="80">
        <v>1658.001</v>
      </c>
      <c r="AR316" s="80">
        <v>1628.4</v>
      </c>
      <c r="AS316" s="80">
        <v>1776.8489999999999</v>
      </c>
      <c r="AT316" s="80">
        <v>1959.1659999999999</v>
      </c>
      <c r="AU316" s="80">
        <v>2226.0819999999999</v>
      </c>
      <c r="AV316" s="80">
        <v>2091.7829999999999</v>
      </c>
      <c r="AW316" s="80">
        <v>2228</v>
      </c>
      <c r="AX316" s="80">
        <v>1320</v>
      </c>
      <c r="AY316" s="80">
        <v>1235</v>
      </c>
      <c r="AZ316" s="80">
        <v>1206</v>
      </c>
      <c r="BA316" s="80">
        <v>1205</v>
      </c>
      <c r="BB316" s="80">
        <v>1191</v>
      </c>
      <c r="BC316" s="80">
        <v>985.65546943324398</v>
      </c>
      <c r="BD316" s="80">
        <v>987.82017521398302</v>
      </c>
      <c r="BE316" s="80">
        <v>1017.64506576786</v>
      </c>
      <c r="BF316" s="80">
        <v>951.69226332715903</v>
      </c>
      <c r="BG316" s="80">
        <v>944.24174289897599</v>
      </c>
      <c r="BH316" s="80">
        <v>4.276579116813E-2</v>
      </c>
      <c r="BI316" s="80">
        <v>0</v>
      </c>
      <c r="BJ316" s="80">
        <v>0</v>
      </c>
      <c r="BK316" s="80"/>
      <c r="BL316" s="80"/>
      <c r="BM316" s="80"/>
      <c r="BN316" s="80"/>
      <c r="BO316" s="80"/>
      <c r="BP316" s="80"/>
      <c r="BQ316" s="80"/>
      <c r="BR316" s="80"/>
      <c r="BS316" s="80"/>
      <c r="BT316" s="80"/>
    </row>
    <row r="317" spans="1:72" x14ac:dyDescent="0.25">
      <c r="A317" s="134" t="s">
        <v>1105</v>
      </c>
      <c r="B317" s="135" t="s">
        <v>1106</v>
      </c>
      <c r="C317" s="126"/>
      <c r="D317" s="127" t="s">
        <v>482</v>
      </c>
      <c r="E317" s="104" t="s">
        <v>482</v>
      </c>
      <c r="F317" s="128"/>
      <c r="G317" s="126"/>
      <c r="H317" s="104"/>
      <c r="I317" s="104"/>
      <c r="J317" s="104"/>
      <c r="K317" s="127" t="s">
        <v>482</v>
      </c>
      <c r="L317" s="104"/>
      <c r="M317" s="128" t="s">
        <v>482</v>
      </c>
      <c r="N317" s="128"/>
      <c r="O317" s="128"/>
      <c r="P317" s="128" t="s">
        <v>482</v>
      </c>
      <c r="Q317" s="128"/>
      <c r="R317" s="128"/>
      <c r="S317" s="131"/>
      <c r="T317" s="128"/>
      <c r="U317" s="61" t="s">
        <v>506</v>
      </c>
      <c r="V317" s="132"/>
      <c r="W317" s="139"/>
      <c r="X317" s="133"/>
      <c r="Y317" s="71" t="s">
        <v>482</v>
      </c>
      <c r="Z317" s="72"/>
      <c r="AA317" s="73"/>
      <c r="AB317" s="74"/>
      <c r="AC317" s="79" t="s">
        <v>530</v>
      </c>
      <c r="AD317" s="10" t="s">
        <v>463</v>
      </c>
      <c r="AE317" s="80">
        <v>0</v>
      </c>
      <c r="AF317" s="80">
        <v>0</v>
      </c>
      <c r="AG317" s="80">
        <v>0</v>
      </c>
      <c r="AH317" s="80">
        <v>0</v>
      </c>
      <c r="AI317" s="80">
        <v>0</v>
      </c>
      <c r="AJ317" s="80">
        <v>0</v>
      </c>
      <c r="AK317" s="80">
        <v>0</v>
      </c>
      <c r="AL317" s="80">
        <v>0</v>
      </c>
      <c r="AM317" s="80">
        <v>0</v>
      </c>
      <c r="AN317" s="80">
        <v>0</v>
      </c>
      <c r="AO317" s="80">
        <v>0</v>
      </c>
      <c r="AP317" s="80">
        <v>9.66</v>
      </c>
      <c r="AQ317" s="80">
        <v>9.6999999999999993</v>
      </c>
      <c r="AR317" s="80">
        <v>9</v>
      </c>
      <c r="AS317" s="80">
        <v>8.58</v>
      </c>
      <c r="AT317" s="80">
        <v>8.9550000000000001</v>
      </c>
      <c r="AU317" s="80">
        <v>12.974</v>
      </c>
      <c r="AV317" s="80">
        <v>12.701000000000001</v>
      </c>
      <c r="AW317" s="80">
        <v>12</v>
      </c>
      <c r="AX317" s="80">
        <v>4</v>
      </c>
      <c r="AY317" s="80">
        <v>44</v>
      </c>
      <c r="AZ317" s="80">
        <v>25</v>
      </c>
      <c r="BA317" s="80">
        <v>59</v>
      </c>
      <c r="BB317" s="80">
        <v>58</v>
      </c>
      <c r="BC317" s="80">
        <v>61</v>
      </c>
      <c r="BD317" s="80">
        <v>60</v>
      </c>
      <c r="BE317" s="80">
        <v>60</v>
      </c>
      <c r="BF317" s="80">
        <v>64</v>
      </c>
      <c r="BG317" s="80">
        <v>61</v>
      </c>
      <c r="BH317" s="80">
        <v>62</v>
      </c>
      <c r="BI317" s="80">
        <v>61</v>
      </c>
      <c r="BJ317" s="80">
        <v>61</v>
      </c>
      <c r="BK317" s="80"/>
      <c r="BL317" s="80"/>
      <c r="BM317" s="80"/>
      <c r="BN317" s="80"/>
      <c r="BO317" s="80"/>
      <c r="BP317" s="80"/>
      <c r="BQ317" s="80"/>
      <c r="BR317" s="80"/>
      <c r="BS317" s="80"/>
      <c r="BT317" s="80"/>
    </row>
    <row r="318" spans="1:72" x14ac:dyDescent="0.25">
      <c r="A318" s="134" t="s">
        <v>1107</v>
      </c>
      <c r="B318" s="135" t="s">
        <v>1108</v>
      </c>
      <c r="C318" s="126" t="s">
        <v>482</v>
      </c>
      <c r="D318" s="127"/>
      <c r="E318" s="104" t="s">
        <v>482</v>
      </c>
      <c r="F318" s="128"/>
      <c r="G318" s="126"/>
      <c r="H318" s="104"/>
      <c r="I318" s="104"/>
      <c r="J318" s="104"/>
      <c r="K318" s="127" t="s">
        <v>482</v>
      </c>
      <c r="L318" s="104"/>
      <c r="M318" s="128" t="s">
        <v>482</v>
      </c>
      <c r="N318" s="128"/>
      <c r="O318" s="128"/>
      <c r="P318" s="128" t="s">
        <v>482</v>
      </c>
      <c r="Q318" s="128"/>
      <c r="R318" s="128"/>
      <c r="S318" s="131"/>
      <c r="T318" s="128"/>
      <c r="U318" s="61" t="s">
        <v>506</v>
      </c>
      <c r="V318" s="132"/>
      <c r="W318" s="139"/>
      <c r="X318" s="133"/>
      <c r="Y318" s="71" t="s">
        <v>482</v>
      </c>
      <c r="Z318" s="72"/>
      <c r="AA318" s="73"/>
      <c r="AB318" s="74"/>
      <c r="AC318" s="79" t="s">
        <v>530</v>
      </c>
      <c r="AD318" s="10" t="s">
        <v>463</v>
      </c>
      <c r="AE318" s="80">
        <v>73.843999999999994</v>
      </c>
      <c r="AF318" s="80">
        <v>192.155</v>
      </c>
      <c r="AG318" s="80">
        <v>158.06399999999999</v>
      </c>
      <c r="AH318" s="80">
        <v>401.47300000000001</v>
      </c>
      <c r="AI318" s="80">
        <v>334.93799999999999</v>
      </c>
      <c r="AJ318" s="80">
        <v>453.49599999999998</v>
      </c>
      <c r="AK318" s="80">
        <v>0</v>
      </c>
      <c r="AL318" s="80">
        <v>0</v>
      </c>
      <c r="AM318" s="80">
        <v>0</v>
      </c>
      <c r="AN318" s="80">
        <v>0</v>
      </c>
      <c r="AO318" s="80">
        <v>0</v>
      </c>
      <c r="AP318" s="80">
        <v>0</v>
      </c>
      <c r="AQ318" s="80">
        <v>0</v>
      </c>
      <c r="AR318" s="80">
        <v>0</v>
      </c>
      <c r="AS318" s="80">
        <v>0</v>
      </c>
      <c r="AT318" s="80">
        <v>0</v>
      </c>
      <c r="AU318" s="80">
        <v>0</v>
      </c>
      <c r="AV318" s="80">
        <v>0</v>
      </c>
      <c r="AW318" s="80">
        <v>0</v>
      </c>
      <c r="AX318" s="80">
        <v>0</v>
      </c>
      <c r="AY318" s="80">
        <v>0</v>
      </c>
      <c r="AZ318" s="80">
        <v>0</v>
      </c>
      <c r="BA318" s="80">
        <v>0</v>
      </c>
      <c r="BB318" s="80">
        <v>0</v>
      </c>
      <c r="BC318" s="80">
        <v>0</v>
      </c>
      <c r="BD318" s="80">
        <v>0</v>
      </c>
      <c r="BE318" s="80">
        <v>0</v>
      </c>
      <c r="BF318" s="80">
        <v>0</v>
      </c>
      <c r="BG318" s="80">
        <v>0</v>
      </c>
      <c r="BH318" s="80">
        <v>0</v>
      </c>
      <c r="BI318" s="80">
        <v>0</v>
      </c>
      <c r="BJ318" s="80">
        <v>0</v>
      </c>
      <c r="BK318" s="80"/>
      <c r="BL318" s="80"/>
      <c r="BM318" s="80"/>
      <c r="BN318" s="80"/>
      <c r="BO318" s="80"/>
      <c r="BP318" s="80"/>
      <c r="BQ318" s="80"/>
      <c r="BR318" s="80"/>
      <c r="BS318" s="80"/>
      <c r="BT318" s="80"/>
    </row>
    <row r="319" spans="1:72" x14ac:dyDescent="0.25">
      <c r="A319" s="134" t="s">
        <v>1109</v>
      </c>
      <c r="B319" s="135" t="s">
        <v>1110</v>
      </c>
      <c r="C319" s="126" t="s">
        <v>482</v>
      </c>
      <c r="D319" s="127"/>
      <c r="E319" s="104" t="s">
        <v>482</v>
      </c>
      <c r="F319" s="128"/>
      <c r="G319" s="126"/>
      <c r="H319" s="104"/>
      <c r="I319" s="104" t="s">
        <v>482</v>
      </c>
      <c r="J319" s="104"/>
      <c r="K319" s="127"/>
      <c r="L319" s="104"/>
      <c r="M319" s="128" t="s">
        <v>482</v>
      </c>
      <c r="N319" s="128"/>
      <c r="O319" s="128"/>
      <c r="P319" s="128" t="s">
        <v>482</v>
      </c>
      <c r="Q319" s="128"/>
      <c r="R319" s="128"/>
      <c r="S319" s="131"/>
      <c r="T319" s="128"/>
      <c r="U319" s="61" t="s">
        <v>506</v>
      </c>
      <c r="V319" s="132"/>
      <c r="W319" s="139"/>
      <c r="X319" s="133"/>
      <c r="Y319" s="71" t="s">
        <v>482</v>
      </c>
      <c r="Z319" s="72"/>
      <c r="AA319" s="73"/>
      <c r="AB319" s="74"/>
      <c r="AC319" s="79" t="s">
        <v>530</v>
      </c>
      <c r="AD319" s="10" t="s">
        <v>463</v>
      </c>
      <c r="AE319" s="80">
        <v>0</v>
      </c>
      <c r="AF319" s="80">
        <v>0</v>
      </c>
      <c r="AG319" s="80">
        <v>0</v>
      </c>
      <c r="AH319" s="80">
        <v>0</v>
      </c>
      <c r="AI319" s="80">
        <v>0</v>
      </c>
      <c r="AJ319" s="80">
        <v>0</v>
      </c>
      <c r="AK319" s="80">
        <v>318.65100000000001</v>
      </c>
      <c r="AL319" s="80">
        <v>656.64159548999999</v>
      </c>
      <c r="AM319" s="80">
        <v>957.09432595999999</v>
      </c>
      <c r="AN319" s="80">
        <v>1407.18750658</v>
      </c>
      <c r="AO319" s="80">
        <v>1238.5</v>
      </c>
      <c r="AP319" s="80">
        <v>1340.8420000000001</v>
      </c>
      <c r="AQ319" s="80">
        <v>1297.259</v>
      </c>
      <c r="AR319" s="80">
        <v>1299.3</v>
      </c>
      <c r="AS319" s="80">
        <v>1530</v>
      </c>
      <c r="AT319" s="80">
        <v>1748.4</v>
      </c>
      <c r="AU319" s="80">
        <v>1945.963</v>
      </c>
      <c r="AV319" s="80">
        <v>1928.5119999999999</v>
      </c>
      <c r="AW319" s="80">
        <v>2122</v>
      </c>
      <c r="AX319" s="80">
        <v>671</v>
      </c>
      <c r="AY319" s="80">
        <v>99</v>
      </c>
      <c r="AZ319" s="80">
        <v>90</v>
      </c>
      <c r="BA319" s="80">
        <v>91</v>
      </c>
      <c r="BB319" s="80">
        <v>92</v>
      </c>
      <c r="BC319" s="80">
        <v>141.299615782942</v>
      </c>
      <c r="BD319" s="80">
        <v>142.53465510777201</v>
      </c>
      <c r="BE319" s="80">
        <v>119.727759153169</v>
      </c>
      <c r="BF319" s="80">
        <v>164.546463132518</v>
      </c>
      <c r="BG319" s="80">
        <v>286.76888007462998</v>
      </c>
      <c r="BH319" s="80">
        <v>1.09092497035384</v>
      </c>
      <c r="BI319" s="80">
        <v>0</v>
      </c>
      <c r="BJ319" s="80">
        <v>0</v>
      </c>
      <c r="BK319" s="80"/>
      <c r="BL319" s="80"/>
      <c r="BM319" s="80"/>
      <c r="BN319" s="80"/>
      <c r="BO319" s="80"/>
      <c r="BP319" s="80"/>
      <c r="BQ319" s="80"/>
      <c r="BR319" s="80"/>
      <c r="BS319" s="80"/>
      <c r="BT319" s="80"/>
    </row>
    <row r="320" spans="1:72" x14ac:dyDescent="0.25">
      <c r="A320" s="134" t="s">
        <v>1111</v>
      </c>
      <c r="B320" s="135" t="s">
        <v>1112</v>
      </c>
      <c r="C320" s="126" t="s">
        <v>482</v>
      </c>
      <c r="D320" s="127"/>
      <c r="E320" s="104" t="s">
        <v>482</v>
      </c>
      <c r="F320" s="128"/>
      <c r="G320" s="126" t="s">
        <v>482</v>
      </c>
      <c r="H320" s="104"/>
      <c r="I320" s="104"/>
      <c r="J320" s="104"/>
      <c r="K320" s="127"/>
      <c r="L320" s="104"/>
      <c r="M320" s="128" t="s">
        <v>482</v>
      </c>
      <c r="N320" s="128"/>
      <c r="O320" s="128"/>
      <c r="P320" s="128" t="s">
        <v>482</v>
      </c>
      <c r="Q320" s="128"/>
      <c r="R320" s="128"/>
      <c r="S320" s="131"/>
      <c r="T320" s="128"/>
      <c r="U320" s="61" t="s">
        <v>506</v>
      </c>
      <c r="V320" s="132"/>
      <c r="W320" s="139"/>
      <c r="X320" s="133"/>
      <c r="Y320" s="71" t="s">
        <v>482</v>
      </c>
      <c r="Z320" s="72"/>
      <c r="AA320" s="73"/>
      <c r="AB320" s="74"/>
      <c r="AC320" s="79" t="s">
        <v>530</v>
      </c>
      <c r="AD320" s="10" t="s">
        <v>463</v>
      </c>
      <c r="AE320" s="80">
        <v>0</v>
      </c>
      <c r="AF320" s="80">
        <v>0</v>
      </c>
      <c r="AG320" s="80">
        <v>0</v>
      </c>
      <c r="AH320" s="80">
        <v>0</v>
      </c>
      <c r="AI320" s="80">
        <v>0</v>
      </c>
      <c r="AJ320" s="80">
        <v>0</v>
      </c>
      <c r="AK320" s="80">
        <v>0</v>
      </c>
      <c r="AL320" s="80">
        <v>0</v>
      </c>
      <c r="AM320" s="80">
        <v>0</v>
      </c>
      <c r="AN320" s="80">
        <v>0</v>
      </c>
      <c r="AO320" s="80">
        <v>0</v>
      </c>
      <c r="AP320" s="80">
        <v>0</v>
      </c>
      <c r="AQ320" s="80">
        <v>0</v>
      </c>
      <c r="AR320" s="80">
        <v>0</v>
      </c>
      <c r="AS320" s="80">
        <v>0</v>
      </c>
      <c r="AT320" s="80">
        <v>0</v>
      </c>
      <c r="AU320" s="80">
        <v>0</v>
      </c>
      <c r="AV320" s="80">
        <v>0</v>
      </c>
      <c r="AW320" s="80">
        <v>0</v>
      </c>
      <c r="AX320" s="80">
        <v>0</v>
      </c>
      <c r="AY320" s="80">
        <v>0</v>
      </c>
      <c r="AZ320" s="80">
        <v>0</v>
      </c>
      <c r="BA320" s="80">
        <v>0</v>
      </c>
      <c r="BB320" s="80">
        <v>0</v>
      </c>
      <c r="BC320" s="80">
        <v>10.7215393772355</v>
      </c>
      <c r="BD320" s="80">
        <v>9.8040456269857206</v>
      </c>
      <c r="BE320" s="80">
        <v>15.255015147478501</v>
      </c>
      <c r="BF320" s="80">
        <v>13.1344230898676</v>
      </c>
      <c r="BG320" s="80">
        <v>0</v>
      </c>
      <c r="BH320" s="80">
        <v>0</v>
      </c>
      <c r="BI320" s="80">
        <v>0</v>
      </c>
      <c r="BJ320" s="80">
        <v>0</v>
      </c>
      <c r="BK320" s="80"/>
      <c r="BL320" s="80"/>
      <c r="BM320" s="80"/>
      <c r="BN320" s="80"/>
      <c r="BO320" s="80"/>
      <c r="BP320" s="80"/>
      <c r="BQ320" s="80"/>
      <c r="BR320" s="80"/>
      <c r="BS320" s="80"/>
      <c r="BT320" s="80"/>
    </row>
    <row r="321" spans="1:72" x14ac:dyDescent="0.25">
      <c r="A321" s="134" t="s">
        <v>1113</v>
      </c>
      <c r="B321" s="135" t="s">
        <v>1114</v>
      </c>
      <c r="C321" s="126"/>
      <c r="D321" s="127" t="s">
        <v>482</v>
      </c>
      <c r="E321" s="104" t="s">
        <v>482</v>
      </c>
      <c r="F321" s="128"/>
      <c r="G321" s="126"/>
      <c r="H321" s="104"/>
      <c r="I321" s="104"/>
      <c r="J321" s="104"/>
      <c r="K321" s="127" t="s">
        <v>482</v>
      </c>
      <c r="L321" s="104"/>
      <c r="M321" s="128" t="s">
        <v>482</v>
      </c>
      <c r="N321" s="128"/>
      <c r="O321" s="128"/>
      <c r="P321" s="128" t="s">
        <v>482</v>
      </c>
      <c r="Q321" s="128"/>
      <c r="R321" s="128"/>
      <c r="S321" s="131"/>
      <c r="T321" s="128"/>
      <c r="U321" s="61" t="s">
        <v>506</v>
      </c>
      <c r="V321" s="132"/>
      <c r="W321" s="139"/>
      <c r="X321" s="133"/>
      <c r="Y321" s="71" t="s">
        <v>482</v>
      </c>
      <c r="Z321" s="72"/>
      <c r="AA321" s="73"/>
      <c r="AB321" s="74"/>
      <c r="AC321" s="79" t="s">
        <v>530</v>
      </c>
      <c r="AD321" s="10" t="s">
        <v>463</v>
      </c>
      <c r="AE321" s="80">
        <v>0</v>
      </c>
      <c r="AF321" s="80">
        <v>0</v>
      </c>
      <c r="AG321" s="80">
        <v>0</v>
      </c>
      <c r="AH321" s="80">
        <v>0</v>
      </c>
      <c r="AI321" s="80">
        <v>0</v>
      </c>
      <c r="AJ321" s="80">
        <v>0</v>
      </c>
      <c r="AK321" s="80">
        <v>0</v>
      </c>
      <c r="AL321" s="80">
        <v>0</v>
      </c>
      <c r="AM321" s="80">
        <v>0</v>
      </c>
      <c r="AN321" s="80">
        <v>0</v>
      </c>
      <c r="AO321" s="80">
        <v>0</v>
      </c>
      <c r="AP321" s="80">
        <v>1.93</v>
      </c>
      <c r="AQ321" s="80">
        <v>1.93</v>
      </c>
      <c r="AR321" s="80">
        <v>1.9</v>
      </c>
      <c r="AS321" s="80">
        <v>2</v>
      </c>
      <c r="AT321" s="80">
        <v>1.9319999999999999</v>
      </c>
      <c r="AU321" s="80">
        <v>0</v>
      </c>
      <c r="AV321" s="80">
        <v>0</v>
      </c>
      <c r="AW321" s="80">
        <v>0</v>
      </c>
      <c r="AX321" s="80">
        <v>0</v>
      </c>
      <c r="AY321" s="80">
        <v>1</v>
      </c>
      <c r="AZ321" s="80">
        <v>0</v>
      </c>
      <c r="BA321" s="80">
        <v>0</v>
      </c>
      <c r="BB321" s="80">
        <v>0</v>
      </c>
      <c r="BC321" s="80">
        <v>0</v>
      </c>
      <c r="BD321" s="80">
        <v>0</v>
      </c>
      <c r="BE321" s="80">
        <v>0</v>
      </c>
      <c r="BF321" s="80">
        <v>0</v>
      </c>
      <c r="BG321" s="80">
        <v>0</v>
      </c>
      <c r="BH321" s="80">
        <v>0</v>
      </c>
      <c r="BI321" s="80">
        <v>0</v>
      </c>
      <c r="BJ321" s="80">
        <v>0</v>
      </c>
      <c r="BK321" s="80"/>
      <c r="BL321" s="80"/>
      <c r="BM321" s="80"/>
      <c r="BN321" s="80"/>
      <c r="BO321" s="80"/>
      <c r="BP321" s="80"/>
      <c r="BQ321" s="80"/>
      <c r="BR321" s="80"/>
      <c r="BS321" s="80"/>
      <c r="BT321" s="80"/>
    </row>
    <row r="322" spans="1:72" x14ac:dyDescent="0.25">
      <c r="A322" s="134" t="s">
        <v>1115</v>
      </c>
      <c r="B322" s="135" t="s">
        <v>1116</v>
      </c>
      <c r="C322" s="126" t="s">
        <v>482</v>
      </c>
      <c r="D322" s="127"/>
      <c r="E322" s="104" t="s">
        <v>482</v>
      </c>
      <c r="F322" s="128"/>
      <c r="G322" s="126"/>
      <c r="H322" s="104"/>
      <c r="I322" s="104" t="s">
        <v>482</v>
      </c>
      <c r="J322" s="104"/>
      <c r="K322" s="127"/>
      <c r="L322" s="104"/>
      <c r="M322" s="128" t="s">
        <v>482</v>
      </c>
      <c r="N322" s="128"/>
      <c r="O322" s="128"/>
      <c r="P322" s="128" t="s">
        <v>482</v>
      </c>
      <c r="Q322" s="128"/>
      <c r="R322" s="128"/>
      <c r="S322" s="131"/>
      <c r="T322" s="128"/>
      <c r="U322" s="61" t="s">
        <v>506</v>
      </c>
      <c r="V322" s="132"/>
      <c r="W322" s="139"/>
      <c r="X322" s="133"/>
      <c r="Y322" s="71" t="s">
        <v>482</v>
      </c>
      <c r="Z322" s="72"/>
      <c r="AA322" s="73"/>
      <c r="AB322" s="74"/>
      <c r="AC322" s="79" t="s">
        <v>530</v>
      </c>
      <c r="AD322" s="10" t="s">
        <v>463</v>
      </c>
      <c r="AE322" s="80">
        <v>0</v>
      </c>
      <c r="AF322" s="80">
        <v>0</v>
      </c>
      <c r="AG322" s="80">
        <v>0</v>
      </c>
      <c r="AH322" s="80">
        <v>0</v>
      </c>
      <c r="AI322" s="80">
        <v>0</v>
      </c>
      <c r="AJ322" s="80">
        <v>0</v>
      </c>
      <c r="AK322" s="80">
        <v>0</v>
      </c>
      <c r="AL322" s="80">
        <v>31.615605890000001</v>
      </c>
      <c r="AM322" s="80">
        <v>24.50933861</v>
      </c>
      <c r="AN322" s="80">
        <v>23.023677119999999</v>
      </c>
      <c r="AO322" s="80">
        <v>39.5</v>
      </c>
      <c r="AP322" s="80">
        <v>45.084000000000003</v>
      </c>
      <c r="AQ322" s="80">
        <v>23.742999999999999</v>
      </c>
      <c r="AR322" s="80">
        <v>2.6</v>
      </c>
      <c r="AS322" s="80">
        <v>1.2E-2</v>
      </c>
      <c r="AT322" s="80">
        <v>5.0000000000000001E-3</v>
      </c>
      <c r="AU322" s="80">
        <v>3.0000000000000001E-3</v>
      </c>
      <c r="AV322" s="80">
        <v>0</v>
      </c>
      <c r="AW322" s="80">
        <v>0</v>
      </c>
      <c r="AX322" s="80">
        <v>0</v>
      </c>
      <c r="AY322" s="80">
        <v>0</v>
      </c>
      <c r="AZ322" s="80">
        <v>0</v>
      </c>
      <c r="BA322" s="80">
        <v>0</v>
      </c>
      <c r="BB322" s="80">
        <v>0</v>
      </c>
      <c r="BC322" s="80">
        <v>0</v>
      </c>
      <c r="BD322" s="80">
        <v>0</v>
      </c>
      <c r="BE322" s="80">
        <v>0</v>
      </c>
      <c r="BF322" s="80">
        <v>0</v>
      </c>
      <c r="BG322" s="80">
        <v>0</v>
      </c>
      <c r="BH322" s="80">
        <v>0</v>
      </c>
      <c r="BI322" s="80">
        <v>0</v>
      </c>
      <c r="BJ322" s="80">
        <v>0</v>
      </c>
      <c r="BK322" s="80"/>
      <c r="BL322" s="80"/>
      <c r="BM322" s="80"/>
      <c r="BN322" s="80"/>
      <c r="BO322" s="80"/>
      <c r="BP322" s="80"/>
      <c r="BQ322" s="80"/>
      <c r="BR322" s="80"/>
      <c r="BS322" s="80"/>
      <c r="BT322" s="80"/>
    </row>
    <row r="323" spans="1:72" x14ac:dyDescent="0.25">
      <c r="A323" s="134" t="s">
        <v>1117</v>
      </c>
      <c r="B323" s="135" t="s">
        <v>1118</v>
      </c>
      <c r="C323" s="126" t="s">
        <v>482</v>
      </c>
      <c r="D323" s="127"/>
      <c r="E323" s="104" t="s">
        <v>482</v>
      </c>
      <c r="F323" s="128"/>
      <c r="G323" s="126"/>
      <c r="H323" s="104"/>
      <c r="I323" s="104" t="s">
        <v>482</v>
      </c>
      <c r="J323" s="104"/>
      <c r="K323" s="127"/>
      <c r="L323" s="104"/>
      <c r="M323" s="128" t="s">
        <v>482</v>
      </c>
      <c r="N323" s="128"/>
      <c r="O323" s="128"/>
      <c r="P323" s="128" t="s">
        <v>482</v>
      </c>
      <c r="Q323" s="128"/>
      <c r="R323" s="128"/>
      <c r="S323" s="131"/>
      <c r="T323" s="128"/>
      <c r="U323" s="61" t="s">
        <v>506</v>
      </c>
      <c r="V323" s="132"/>
      <c r="W323" s="139"/>
      <c r="X323" s="133"/>
      <c r="Y323" s="71" t="s">
        <v>482</v>
      </c>
      <c r="Z323" s="72"/>
      <c r="AA323" s="73"/>
      <c r="AB323" s="74"/>
      <c r="AC323" s="79" t="s">
        <v>530</v>
      </c>
      <c r="AD323" s="10" t="s">
        <v>463</v>
      </c>
      <c r="AE323" s="80">
        <v>0</v>
      </c>
      <c r="AF323" s="80">
        <v>0</v>
      </c>
      <c r="AG323" s="80">
        <v>0</v>
      </c>
      <c r="AH323" s="80">
        <v>0</v>
      </c>
      <c r="AI323" s="80">
        <v>0</v>
      </c>
      <c r="AJ323" s="80">
        <v>0</v>
      </c>
      <c r="AK323" s="80">
        <v>0</v>
      </c>
      <c r="AL323" s="80">
        <v>389.01248038</v>
      </c>
      <c r="AM323" s="80">
        <v>438.12316349999998</v>
      </c>
      <c r="AN323" s="80">
        <v>507.33407606999998</v>
      </c>
      <c r="AO323" s="80">
        <v>568.6</v>
      </c>
      <c r="AP323" s="80">
        <v>706.43799999999999</v>
      </c>
      <c r="AQ323" s="80">
        <v>714.19</v>
      </c>
      <c r="AR323" s="80">
        <v>775.5</v>
      </c>
      <c r="AS323" s="80">
        <v>913.827</v>
      </c>
      <c r="AT323" s="80">
        <v>942.58399999999995</v>
      </c>
      <c r="AU323" s="80">
        <v>989.08399999999995</v>
      </c>
      <c r="AV323" s="80">
        <v>1074.838</v>
      </c>
      <c r="AW323" s="80">
        <v>1111</v>
      </c>
      <c r="AX323" s="80">
        <v>453</v>
      </c>
      <c r="AY323" s="80">
        <v>12</v>
      </c>
      <c r="AZ323" s="80">
        <v>0</v>
      </c>
      <c r="BA323" s="80">
        <v>0</v>
      </c>
      <c r="BB323" s="80">
        <v>0</v>
      </c>
      <c r="BC323" s="80">
        <v>0</v>
      </c>
      <c r="BD323" s="80">
        <v>0</v>
      </c>
      <c r="BE323" s="80">
        <v>0</v>
      </c>
      <c r="BF323" s="80">
        <v>0</v>
      </c>
      <c r="BG323" s="80">
        <v>0</v>
      </c>
      <c r="BH323" s="80">
        <v>0</v>
      </c>
      <c r="BI323" s="80">
        <v>0</v>
      </c>
      <c r="BJ323" s="80">
        <v>0</v>
      </c>
      <c r="BK323" s="80"/>
      <c r="BL323" s="80"/>
      <c r="BM323" s="80"/>
      <c r="BN323" s="80"/>
      <c r="BO323" s="80"/>
      <c r="BP323" s="80"/>
      <c r="BQ323" s="80"/>
      <c r="BR323" s="80"/>
      <c r="BS323" s="80"/>
      <c r="BT323" s="80"/>
    </row>
    <row r="324" spans="1:72" x14ac:dyDescent="0.25">
      <c r="A324" s="134" t="s">
        <v>1119</v>
      </c>
      <c r="B324" s="135" t="s">
        <v>1120</v>
      </c>
      <c r="C324" s="126"/>
      <c r="D324" s="127" t="s">
        <v>482</v>
      </c>
      <c r="E324" s="104" t="s">
        <v>482</v>
      </c>
      <c r="F324" s="128"/>
      <c r="G324" s="126"/>
      <c r="H324" s="104"/>
      <c r="I324" s="104"/>
      <c r="J324" s="104"/>
      <c r="K324" s="127" t="s">
        <v>482</v>
      </c>
      <c r="L324" s="104"/>
      <c r="M324" s="128" t="s">
        <v>482</v>
      </c>
      <c r="N324" s="128"/>
      <c r="O324" s="128"/>
      <c r="P324" s="128" t="s">
        <v>482</v>
      </c>
      <c r="Q324" s="128"/>
      <c r="R324" s="128"/>
      <c r="S324" s="131"/>
      <c r="T324" s="128"/>
      <c r="U324" s="61" t="s">
        <v>506</v>
      </c>
      <c r="V324" s="132"/>
      <c r="W324" s="139"/>
      <c r="X324" s="133"/>
      <c r="Y324" s="71" t="s">
        <v>482</v>
      </c>
      <c r="Z324" s="72"/>
      <c r="AA324" s="73"/>
      <c r="AB324" s="74"/>
      <c r="AC324" s="79" t="s">
        <v>530</v>
      </c>
      <c r="AD324" s="10" t="s">
        <v>463</v>
      </c>
      <c r="AE324" s="80">
        <v>0</v>
      </c>
      <c r="AF324" s="80">
        <v>0</v>
      </c>
      <c r="AG324" s="80">
        <v>0</v>
      </c>
      <c r="AH324" s="80">
        <v>0</v>
      </c>
      <c r="AI324" s="80">
        <v>0</v>
      </c>
      <c r="AJ324" s="80">
        <v>0</v>
      </c>
      <c r="AK324" s="80">
        <v>0</v>
      </c>
      <c r="AL324" s="80">
        <v>0</v>
      </c>
      <c r="AM324" s="80">
        <v>0</v>
      </c>
      <c r="AN324" s="80">
        <v>0</v>
      </c>
      <c r="AO324" s="80">
        <v>0</v>
      </c>
      <c r="AP324" s="80">
        <v>0</v>
      </c>
      <c r="AQ324" s="80">
        <v>0</v>
      </c>
      <c r="AR324" s="80">
        <v>0</v>
      </c>
      <c r="AS324" s="80">
        <v>147.80699999999999</v>
      </c>
      <c r="AT324" s="80">
        <v>295.32400000000001</v>
      </c>
      <c r="AU324" s="80">
        <v>482.87200000000001</v>
      </c>
      <c r="AV324" s="80">
        <v>489.41899999999998</v>
      </c>
      <c r="AW324" s="80">
        <v>486</v>
      </c>
      <c r="AX324" s="80">
        <v>155</v>
      </c>
      <c r="AY324" s="80">
        <v>4</v>
      </c>
      <c r="AZ324" s="80">
        <v>0</v>
      </c>
      <c r="BA324" s="80">
        <v>0</v>
      </c>
      <c r="BB324" s="80">
        <v>0</v>
      </c>
      <c r="BC324" s="80">
        <v>0</v>
      </c>
      <c r="BD324" s="80">
        <v>0</v>
      </c>
      <c r="BE324" s="80">
        <v>0</v>
      </c>
      <c r="BF324" s="80">
        <v>0</v>
      </c>
      <c r="BG324" s="80">
        <v>0</v>
      </c>
      <c r="BH324" s="80">
        <v>0</v>
      </c>
      <c r="BI324" s="80">
        <v>0</v>
      </c>
      <c r="BJ324" s="80">
        <v>0</v>
      </c>
      <c r="BK324" s="80"/>
      <c r="BL324" s="80"/>
      <c r="BM324" s="80"/>
      <c r="BN324" s="80"/>
      <c r="BO324" s="80"/>
      <c r="BP324" s="80"/>
      <c r="BQ324" s="80"/>
      <c r="BR324" s="80"/>
      <c r="BS324" s="80"/>
      <c r="BT324" s="80"/>
    </row>
    <row r="325" spans="1:72" x14ac:dyDescent="0.25">
      <c r="A325" s="134" t="s">
        <v>1121</v>
      </c>
      <c r="B325" s="135" t="s">
        <v>1122</v>
      </c>
      <c r="C325" s="126"/>
      <c r="D325" s="127" t="s">
        <v>482</v>
      </c>
      <c r="E325" s="104" t="s">
        <v>482</v>
      </c>
      <c r="F325" s="128"/>
      <c r="G325" s="126"/>
      <c r="H325" s="104"/>
      <c r="I325" s="104"/>
      <c r="J325" s="104"/>
      <c r="K325" s="127" t="s">
        <v>482</v>
      </c>
      <c r="L325" s="104"/>
      <c r="M325" s="128" t="s">
        <v>482</v>
      </c>
      <c r="N325" s="128"/>
      <c r="O325" s="128"/>
      <c r="P325" s="128" t="s">
        <v>482</v>
      </c>
      <c r="Q325" s="128"/>
      <c r="R325" s="128"/>
      <c r="S325" s="131"/>
      <c r="T325" s="128"/>
      <c r="U325" s="61" t="s">
        <v>506</v>
      </c>
      <c r="V325" s="132"/>
      <c r="W325" s="139"/>
      <c r="X325" s="133"/>
      <c r="Y325" s="71" t="s">
        <v>482</v>
      </c>
      <c r="Z325" s="72"/>
      <c r="AA325" s="73"/>
      <c r="AB325" s="74"/>
      <c r="AC325" s="79" t="s">
        <v>530</v>
      </c>
      <c r="AD325" s="10" t="s">
        <v>463</v>
      </c>
      <c r="AE325" s="80">
        <v>0</v>
      </c>
      <c r="AF325" s="80">
        <v>0</v>
      </c>
      <c r="AG325" s="80">
        <v>0</v>
      </c>
      <c r="AH325" s="80">
        <v>0</v>
      </c>
      <c r="AI325" s="80">
        <v>0</v>
      </c>
      <c r="AJ325" s="80">
        <v>0</v>
      </c>
      <c r="AK325" s="80">
        <v>0</v>
      </c>
      <c r="AL325" s="80">
        <v>0</v>
      </c>
      <c r="AM325" s="80">
        <v>0</v>
      </c>
      <c r="AN325" s="80">
        <v>24.384715360000001</v>
      </c>
      <c r="AO325" s="80">
        <v>121.6</v>
      </c>
      <c r="AP325" s="80">
        <v>96</v>
      </c>
      <c r="AQ325" s="80">
        <v>76.117999999999995</v>
      </c>
      <c r="AR325" s="80">
        <v>8.3000000000000007</v>
      </c>
      <c r="AS325" s="80">
        <v>0</v>
      </c>
      <c r="AT325" s="80">
        <v>5.0000000000000001E-3</v>
      </c>
      <c r="AU325" s="80">
        <v>0</v>
      </c>
      <c r="AV325" s="80">
        <v>0</v>
      </c>
      <c r="AW325" s="80">
        <v>0</v>
      </c>
      <c r="AX325" s="80">
        <v>0</v>
      </c>
      <c r="AY325" s="80">
        <v>0</v>
      </c>
      <c r="AZ325" s="80">
        <v>0</v>
      </c>
      <c r="BA325" s="80">
        <v>0</v>
      </c>
      <c r="BB325" s="80">
        <v>0</v>
      </c>
      <c r="BC325" s="80">
        <v>0</v>
      </c>
      <c r="BD325" s="80">
        <v>0</v>
      </c>
      <c r="BE325" s="80">
        <v>0</v>
      </c>
      <c r="BF325" s="80">
        <v>0</v>
      </c>
      <c r="BG325" s="80">
        <v>0</v>
      </c>
      <c r="BH325" s="80">
        <v>0</v>
      </c>
      <c r="BI325" s="80">
        <v>0</v>
      </c>
      <c r="BJ325" s="80">
        <v>0</v>
      </c>
      <c r="BK325" s="80"/>
      <c r="BL325" s="80"/>
      <c r="BM325" s="80"/>
      <c r="BN325" s="80"/>
      <c r="BO325" s="80"/>
      <c r="BP325" s="80"/>
      <c r="BQ325" s="80"/>
      <c r="BR325" s="80"/>
      <c r="BS325" s="80"/>
      <c r="BT325" s="80"/>
    </row>
    <row r="326" spans="1:72" x14ac:dyDescent="0.25">
      <c r="A326" s="134" t="s">
        <v>1123</v>
      </c>
      <c r="B326" s="135" t="s">
        <v>1124</v>
      </c>
      <c r="C326" s="126" t="s">
        <v>482</v>
      </c>
      <c r="D326" s="127"/>
      <c r="E326" s="104" t="s">
        <v>482</v>
      </c>
      <c r="F326" s="128"/>
      <c r="G326" s="126"/>
      <c r="H326" s="104"/>
      <c r="I326" s="104"/>
      <c r="J326" s="104"/>
      <c r="K326" s="127" t="s">
        <v>482</v>
      </c>
      <c r="L326" s="104"/>
      <c r="M326" s="128" t="s">
        <v>482</v>
      </c>
      <c r="N326" s="128"/>
      <c r="O326" s="128"/>
      <c r="P326" s="128" t="s">
        <v>482</v>
      </c>
      <c r="Q326" s="128"/>
      <c r="R326" s="128"/>
      <c r="S326" s="131"/>
      <c r="T326" s="128"/>
      <c r="U326" s="61" t="s">
        <v>506</v>
      </c>
      <c r="V326" s="132"/>
      <c r="W326" s="139"/>
      <c r="X326" s="133"/>
      <c r="Y326" s="71" t="s">
        <v>482</v>
      </c>
      <c r="Z326" s="72"/>
      <c r="AA326" s="73"/>
      <c r="AB326" s="74"/>
      <c r="AC326" s="79" t="s">
        <v>530</v>
      </c>
      <c r="AD326" s="10" t="s">
        <v>463</v>
      </c>
      <c r="AE326" s="80">
        <v>0</v>
      </c>
      <c r="AF326" s="80">
        <v>0</v>
      </c>
      <c r="AG326" s="80">
        <v>0</v>
      </c>
      <c r="AH326" s="80">
        <v>0</v>
      </c>
      <c r="AI326" s="80">
        <v>0</v>
      </c>
      <c r="AJ326" s="80">
        <v>0</v>
      </c>
      <c r="AK326" s="80">
        <v>0</v>
      </c>
      <c r="AL326" s="80">
        <v>0</v>
      </c>
      <c r="AM326" s="80">
        <v>0</v>
      </c>
      <c r="AN326" s="80">
        <v>0</v>
      </c>
      <c r="AO326" s="80">
        <v>0</v>
      </c>
      <c r="AP326" s="80">
        <v>0</v>
      </c>
      <c r="AQ326" s="80">
        <v>0</v>
      </c>
      <c r="AR326" s="80">
        <v>0</v>
      </c>
      <c r="AS326" s="80">
        <v>493.73500000000001</v>
      </c>
      <c r="AT326" s="80">
        <v>1024.82</v>
      </c>
      <c r="AU326" s="80">
        <v>1718.539</v>
      </c>
      <c r="AV326" s="80">
        <v>1726.9580000000001</v>
      </c>
      <c r="AW326" s="80">
        <v>1783</v>
      </c>
      <c r="AX326" s="80">
        <v>646</v>
      </c>
      <c r="AY326" s="80">
        <v>362</v>
      </c>
      <c r="AZ326" s="80">
        <v>345</v>
      </c>
      <c r="BA326" s="80">
        <v>339</v>
      </c>
      <c r="BB326" s="80">
        <v>333</v>
      </c>
      <c r="BC326" s="80">
        <v>59</v>
      </c>
      <c r="BD326" s="80">
        <v>58</v>
      </c>
      <c r="BE326" s="80">
        <v>0</v>
      </c>
      <c r="BF326" s="80">
        <v>0</v>
      </c>
      <c r="BG326" s="80">
        <v>0</v>
      </c>
      <c r="BH326" s="80">
        <v>0</v>
      </c>
      <c r="BI326" s="80">
        <v>0</v>
      </c>
      <c r="BJ326" s="80">
        <v>0</v>
      </c>
      <c r="BK326" s="80"/>
      <c r="BL326" s="80"/>
      <c r="BM326" s="80"/>
      <c r="BN326" s="80"/>
      <c r="BO326" s="80"/>
      <c r="BP326" s="80"/>
      <c r="BQ326" s="80"/>
      <c r="BR326" s="80"/>
      <c r="BS326" s="80"/>
      <c r="BT326" s="80"/>
    </row>
    <row r="327" spans="1:72" x14ac:dyDescent="0.25">
      <c r="A327" s="134" t="s">
        <v>1125</v>
      </c>
      <c r="B327" s="135" t="s">
        <v>1126</v>
      </c>
      <c r="C327" s="126" t="s">
        <v>482</v>
      </c>
      <c r="D327" s="127"/>
      <c r="E327" s="104" t="s">
        <v>482</v>
      </c>
      <c r="F327" s="128"/>
      <c r="G327" s="126"/>
      <c r="H327" s="104"/>
      <c r="I327" s="104"/>
      <c r="J327" s="104"/>
      <c r="K327" s="127" t="s">
        <v>482</v>
      </c>
      <c r="L327" s="104"/>
      <c r="M327" s="128" t="s">
        <v>482</v>
      </c>
      <c r="N327" s="128"/>
      <c r="O327" s="128"/>
      <c r="P327" s="128" t="s">
        <v>482</v>
      </c>
      <c r="Q327" s="128"/>
      <c r="R327" s="128"/>
      <c r="S327" s="131"/>
      <c r="T327" s="128"/>
      <c r="U327" s="61" t="s">
        <v>506</v>
      </c>
      <c r="V327" s="132"/>
      <c r="W327" s="139"/>
      <c r="X327" s="133"/>
      <c r="Y327" s="71" t="s">
        <v>482</v>
      </c>
      <c r="Z327" s="72"/>
      <c r="AA327" s="73"/>
      <c r="AB327" s="74"/>
      <c r="AC327" s="79" t="s">
        <v>530</v>
      </c>
      <c r="AD327" s="10" t="s">
        <v>463</v>
      </c>
      <c r="AE327" s="80">
        <v>0</v>
      </c>
      <c r="AF327" s="80">
        <v>0</v>
      </c>
      <c r="AG327" s="80">
        <v>0</v>
      </c>
      <c r="AH327" s="80">
        <v>0</v>
      </c>
      <c r="AI327" s="80">
        <v>0</v>
      </c>
      <c r="AJ327" s="80">
        <v>0</v>
      </c>
      <c r="AK327" s="80">
        <v>0</v>
      </c>
      <c r="AL327" s="80">
        <v>0</v>
      </c>
      <c r="AM327" s="80">
        <v>0</v>
      </c>
      <c r="AN327" s="80">
        <v>0</v>
      </c>
      <c r="AO327" s="80">
        <v>0</v>
      </c>
      <c r="AP327" s="80">
        <v>0</v>
      </c>
      <c r="AQ327" s="80">
        <v>0</v>
      </c>
      <c r="AR327" s="80">
        <v>0</v>
      </c>
      <c r="AS327" s="80">
        <v>0</v>
      </c>
      <c r="AT327" s="80">
        <v>0</v>
      </c>
      <c r="AU327" s="80">
        <v>0</v>
      </c>
      <c r="AV327" s="80">
        <v>0</v>
      </c>
      <c r="AW327" s="80">
        <v>0</v>
      </c>
      <c r="AX327" s="80">
        <v>0</v>
      </c>
      <c r="AY327" s="80">
        <v>0</v>
      </c>
      <c r="AZ327" s="80">
        <v>2</v>
      </c>
      <c r="BA327" s="80">
        <v>4</v>
      </c>
      <c r="BB327" s="80">
        <v>4</v>
      </c>
      <c r="BC327" s="80">
        <v>4</v>
      </c>
      <c r="BD327" s="80">
        <v>4</v>
      </c>
      <c r="BE327" s="80">
        <v>4</v>
      </c>
      <c r="BF327" s="80">
        <v>5</v>
      </c>
      <c r="BG327" s="80">
        <v>4</v>
      </c>
      <c r="BH327" s="80">
        <v>4</v>
      </c>
      <c r="BI327" s="80">
        <v>4</v>
      </c>
      <c r="BJ327" s="80">
        <v>4</v>
      </c>
      <c r="BK327" s="80"/>
      <c r="BL327" s="80"/>
      <c r="BM327" s="80"/>
      <c r="BN327" s="80"/>
      <c r="BO327" s="80"/>
      <c r="BP327" s="80"/>
      <c r="BQ327" s="80"/>
      <c r="BR327" s="80"/>
      <c r="BS327" s="80"/>
      <c r="BT327" s="80"/>
    </row>
    <row r="328" spans="1:72" x14ac:dyDescent="0.25">
      <c r="A328" s="134" t="s">
        <v>1127</v>
      </c>
      <c r="B328" s="135" t="s">
        <v>1128</v>
      </c>
      <c r="C328" s="126"/>
      <c r="D328" s="127" t="s">
        <v>482</v>
      </c>
      <c r="E328" s="104" t="s">
        <v>482</v>
      </c>
      <c r="F328" s="128"/>
      <c r="G328" s="126"/>
      <c r="H328" s="104"/>
      <c r="I328" s="104"/>
      <c r="J328" s="104"/>
      <c r="K328" s="127" t="s">
        <v>482</v>
      </c>
      <c r="L328" s="104"/>
      <c r="M328" s="128" t="s">
        <v>482</v>
      </c>
      <c r="N328" s="128"/>
      <c r="O328" s="128"/>
      <c r="P328" s="128" t="s">
        <v>482</v>
      </c>
      <c r="Q328" s="128"/>
      <c r="R328" s="128"/>
      <c r="S328" s="131"/>
      <c r="T328" s="128"/>
      <c r="U328" s="61" t="s">
        <v>506</v>
      </c>
      <c r="V328" s="132"/>
      <c r="W328" s="139"/>
      <c r="X328" s="133"/>
      <c r="Y328" s="71" t="s">
        <v>482</v>
      </c>
      <c r="Z328" s="72"/>
      <c r="AA328" s="73"/>
      <c r="AB328" s="74"/>
      <c r="AC328" s="79" t="s">
        <v>530</v>
      </c>
      <c r="AD328" s="10" t="s">
        <v>463</v>
      </c>
      <c r="AE328" s="80">
        <v>19.427</v>
      </c>
      <c r="AF328" s="80">
        <v>42.38</v>
      </c>
      <c r="AG328" s="80">
        <v>40.636000000000003</v>
      </c>
      <c r="AH328" s="80">
        <v>31.966999999999999</v>
      </c>
      <c r="AI328" s="80">
        <v>8.0250000000000004</v>
      </c>
      <c r="AJ328" s="80">
        <v>0.45300000000000001</v>
      </c>
      <c r="AK328" s="80">
        <v>2.5999999999999999E-2</v>
      </c>
      <c r="AL328" s="80">
        <v>0</v>
      </c>
      <c r="AM328" s="80">
        <v>0</v>
      </c>
      <c r="AN328" s="80">
        <v>0</v>
      </c>
      <c r="AO328" s="80">
        <v>0</v>
      </c>
      <c r="AP328" s="80">
        <v>0</v>
      </c>
      <c r="AQ328" s="80">
        <v>0</v>
      </c>
      <c r="AR328" s="80">
        <v>0</v>
      </c>
      <c r="AS328" s="80">
        <v>0</v>
      </c>
      <c r="AT328" s="80">
        <v>0</v>
      </c>
      <c r="AU328" s="80">
        <v>0</v>
      </c>
      <c r="AV328" s="80">
        <v>0</v>
      </c>
      <c r="AW328" s="80">
        <v>0</v>
      </c>
      <c r="AX328" s="80">
        <v>0</v>
      </c>
      <c r="AY328" s="80">
        <v>0</v>
      </c>
      <c r="AZ328" s="80">
        <v>0</v>
      </c>
      <c r="BA328" s="80">
        <v>0</v>
      </c>
      <c r="BB328" s="80">
        <v>0</v>
      </c>
      <c r="BC328" s="80">
        <v>27.119187836537002</v>
      </c>
      <c r="BD328" s="80">
        <v>24.7984683506109</v>
      </c>
      <c r="BE328" s="80">
        <v>3.49119749643787</v>
      </c>
      <c r="BF328" s="80">
        <v>6.0450170731790001E-2</v>
      </c>
      <c r="BG328" s="80">
        <v>0</v>
      </c>
      <c r="BH328" s="80">
        <v>0</v>
      </c>
      <c r="BI328" s="80">
        <v>0</v>
      </c>
      <c r="BJ328" s="80">
        <v>0</v>
      </c>
      <c r="BK328" s="80"/>
      <c r="BL328" s="80"/>
      <c r="BM328" s="80"/>
      <c r="BN328" s="80"/>
      <c r="BO328" s="80"/>
      <c r="BP328" s="80"/>
      <c r="BQ328" s="80"/>
      <c r="BR328" s="80"/>
      <c r="BS328" s="80"/>
      <c r="BT328" s="80"/>
    </row>
    <row r="329" spans="1:72" x14ac:dyDescent="0.25">
      <c r="A329" s="134" t="s">
        <v>1129</v>
      </c>
      <c r="B329" s="135" t="s">
        <v>1130</v>
      </c>
      <c r="C329" s="126"/>
      <c r="D329" s="127" t="s">
        <v>482</v>
      </c>
      <c r="E329" s="104" t="s">
        <v>482</v>
      </c>
      <c r="F329" s="128"/>
      <c r="G329" s="126"/>
      <c r="H329" s="104"/>
      <c r="I329" s="104"/>
      <c r="J329" s="104"/>
      <c r="K329" s="127" t="s">
        <v>482</v>
      </c>
      <c r="L329" s="104"/>
      <c r="M329" s="128" t="s">
        <v>482</v>
      </c>
      <c r="N329" s="128"/>
      <c r="O329" s="128"/>
      <c r="P329" s="128" t="s">
        <v>482</v>
      </c>
      <c r="Q329" s="128"/>
      <c r="R329" s="128"/>
      <c r="S329" s="131"/>
      <c r="T329" s="128"/>
      <c r="U329" s="61" t="s">
        <v>506</v>
      </c>
      <c r="V329" s="132"/>
      <c r="W329" s="139"/>
      <c r="X329" s="133"/>
      <c r="Y329" s="71" t="s">
        <v>482</v>
      </c>
      <c r="Z329" s="72"/>
      <c r="AA329" s="73"/>
      <c r="AB329" s="74"/>
      <c r="AC329" s="79" t="s">
        <v>530</v>
      </c>
      <c r="AD329" s="10" t="s">
        <v>463</v>
      </c>
      <c r="AE329" s="80">
        <v>0</v>
      </c>
      <c r="AF329" s="80">
        <v>0</v>
      </c>
      <c r="AG329" s="80">
        <v>0</v>
      </c>
      <c r="AH329" s="80">
        <v>0</v>
      </c>
      <c r="AI329" s="80">
        <v>0</v>
      </c>
      <c r="AJ329" s="80">
        <v>0</v>
      </c>
      <c r="AK329" s="80">
        <v>0</v>
      </c>
      <c r="AL329" s="80">
        <v>0</v>
      </c>
      <c r="AM329" s="80">
        <v>0</v>
      </c>
      <c r="AN329" s="80">
        <v>0</v>
      </c>
      <c r="AO329" s="80">
        <v>495</v>
      </c>
      <c r="AP329" s="80">
        <v>0</v>
      </c>
      <c r="AQ329" s="80">
        <v>0</v>
      </c>
      <c r="AR329" s="80">
        <v>0</v>
      </c>
      <c r="AS329" s="80">
        <v>0</v>
      </c>
      <c r="AT329" s="80">
        <v>0</v>
      </c>
      <c r="AU329" s="80">
        <v>0</v>
      </c>
      <c r="AV329" s="80">
        <v>0</v>
      </c>
      <c r="AW329" s="80">
        <v>0</v>
      </c>
      <c r="AX329" s="80">
        <v>0</v>
      </c>
      <c r="AY329" s="80">
        <v>0</v>
      </c>
      <c r="AZ329" s="80">
        <v>0</v>
      </c>
      <c r="BA329" s="80">
        <v>0</v>
      </c>
      <c r="BB329" s="80">
        <v>0</v>
      </c>
      <c r="BC329" s="80">
        <v>0</v>
      </c>
      <c r="BD329" s="80">
        <v>0</v>
      </c>
      <c r="BE329" s="80">
        <v>0</v>
      </c>
      <c r="BF329" s="80">
        <v>0</v>
      </c>
      <c r="BG329" s="80">
        <v>0</v>
      </c>
      <c r="BH329" s="80">
        <v>0</v>
      </c>
      <c r="BI329" s="80">
        <v>0</v>
      </c>
      <c r="BJ329" s="80">
        <v>0</v>
      </c>
      <c r="BK329" s="80"/>
      <c r="BL329" s="80"/>
      <c r="BM329" s="80"/>
      <c r="BN329" s="80"/>
      <c r="BO329" s="80"/>
      <c r="BP329" s="80"/>
      <c r="BQ329" s="80"/>
      <c r="BR329" s="80"/>
      <c r="BS329" s="80"/>
      <c r="BT329" s="80"/>
    </row>
    <row r="330" spans="1:72" x14ac:dyDescent="0.25">
      <c r="A330" s="134" t="s">
        <v>1131</v>
      </c>
      <c r="B330" s="135" t="s">
        <v>1132</v>
      </c>
      <c r="C330" s="126"/>
      <c r="D330" s="127" t="s">
        <v>482</v>
      </c>
      <c r="E330" s="104" t="s">
        <v>482</v>
      </c>
      <c r="F330" s="128"/>
      <c r="G330" s="126"/>
      <c r="H330" s="104"/>
      <c r="I330" s="104"/>
      <c r="J330" s="104"/>
      <c r="K330" s="127" t="s">
        <v>482</v>
      </c>
      <c r="L330" s="104"/>
      <c r="M330" s="128" t="s">
        <v>482</v>
      </c>
      <c r="N330" s="128"/>
      <c r="O330" s="128"/>
      <c r="P330" s="128" t="s">
        <v>482</v>
      </c>
      <c r="Q330" s="128"/>
      <c r="R330" s="128"/>
      <c r="S330" s="131"/>
      <c r="T330" s="128"/>
      <c r="U330" s="61" t="s">
        <v>506</v>
      </c>
      <c r="V330" s="132"/>
      <c r="W330" s="139"/>
      <c r="X330" s="133"/>
      <c r="Y330" s="71" t="s">
        <v>482</v>
      </c>
      <c r="Z330" s="72"/>
      <c r="AA330" s="73"/>
      <c r="AB330" s="74"/>
      <c r="AC330" s="79" t="s">
        <v>530</v>
      </c>
      <c r="AD330" s="10" t="s">
        <v>463</v>
      </c>
      <c r="AE330" s="80">
        <v>0.08</v>
      </c>
      <c r="AF330" s="80">
        <v>0.185</v>
      </c>
      <c r="AG330" s="80">
        <v>1.224</v>
      </c>
      <c r="AH330" s="80">
        <v>4.5140000000000002</v>
      </c>
      <c r="AI330" s="80">
        <v>4.7649999999999997</v>
      </c>
      <c r="AJ330" s="80">
        <v>6.6470000000000002</v>
      </c>
      <c r="AK330" s="80">
        <v>0</v>
      </c>
      <c r="AL330" s="80">
        <v>0</v>
      </c>
      <c r="AM330" s="80">
        <v>0</v>
      </c>
      <c r="AN330" s="80">
        <v>0</v>
      </c>
      <c r="AO330" s="80">
        <v>0</v>
      </c>
      <c r="AP330" s="80">
        <v>0</v>
      </c>
      <c r="AQ330" s="80">
        <v>0</v>
      </c>
      <c r="AR330" s="80">
        <v>0</v>
      </c>
      <c r="AS330" s="80">
        <v>0</v>
      </c>
      <c r="AT330" s="80">
        <v>0</v>
      </c>
      <c r="AU330" s="80">
        <v>0</v>
      </c>
      <c r="AV330" s="80">
        <v>0</v>
      </c>
      <c r="AW330" s="80">
        <v>0</v>
      </c>
      <c r="AX330" s="80">
        <v>0</v>
      </c>
      <c r="AY330" s="80">
        <v>0</v>
      </c>
      <c r="AZ330" s="80">
        <v>0</v>
      </c>
      <c r="BA330" s="80">
        <v>0</v>
      </c>
      <c r="BB330" s="80">
        <v>0</v>
      </c>
      <c r="BC330" s="80">
        <v>0</v>
      </c>
      <c r="BD330" s="80">
        <v>0</v>
      </c>
      <c r="BE330" s="80">
        <v>0</v>
      </c>
      <c r="BF330" s="80">
        <v>0</v>
      </c>
      <c r="BG330" s="80">
        <v>0</v>
      </c>
      <c r="BH330" s="80">
        <v>0</v>
      </c>
      <c r="BI330" s="80">
        <v>0</v>
      </c>
      <c r="BJ330" s="80">
        <v>0</v>
      </c>
      <c r="BK330" s="80"/>
      <c r="BL330" s="80"/>
      <c r="BM330" s="80"/>
      <c r="BN330" s="80"/>
      <c r="BO330" s="80"/>
      <c r="BP330" s="80"/>
      <c r="BQ330" s="80"/>
      <c r="BR330" s="80"/>
      <c r="BS330" s="80"/>
      <c r="BT330" s="80"/>
    </row>
    <row r="331" spans="1:72" x14ac:dyDescent="0.25">
      <c r="A331" s="134" t="s">
        <v>1133</v>
      </c>
      <c r="B331" s="135" t="s">
        <v>1134</v>
      </c>
      <c r="C331" s="126"/>
      <c r="D331" s="127" t="s">
        <v>482</v>
      </c>
      <c r="E331" s="104" t="s">
        <v>482</v>
      </c>
      <c r="F331" s="128"/>
      <c r="G331" s="126"/>
      <c r="H331" s="104"/>
      <c r="I331" s="104"/>
      <c r="J331" s="104"/>
      <c r="K331" s="127" t="s">
        <v>482</v>
      </c>
      <c r="L331" s="104"/>
      <c r="M331" s="128" t="s">
        <v>482</v>
      </c>
      <c r="N331" s="128"/>
      <c r="O331" s="128"/>
      <c r="P331" s="128" t="s">
        <v>482</v>
      </c>
      <c r="Q331" s="128"/>
      <c r="R331" s="128"/>
      <c r="S331" s="131"/>
      <c r="T331" s="128"/>
      <c r="U331" s="61" t="s">
        <v>512</v>
      </c>
      <c r="V331" s="132"/>
      <c r="W331" s="139"/>
      <c r="X331" s="133"/>
      <c r="Y331" s="71" t="s">
        <v>482</v>
      </c>
      <c r="Z331" s="72"/>
      <c r="AA331" s="73"/>
      <c r="AB331" s="74"/>
      <c r="AC331" s="79" t="s">
        <v>530</v>
      </c>
      <c r="AD331" s="10" t="s">
        <v>463</v>
      </c>
      <c r="AE331" s="80">
        <v>807.53599999999994</v>
      </c>
      <c r="AF331" s="80">
        <v>1186.8</v>
      </c>
      <c r="AG331" s="80">
        <v>1242.8</v>
      </c>
      <c r="AH331" s="80">
        <v>1336</v>
      </c>
      <c r="AI331" s="80">
        <v>1554.231</v>
      </c>
      <c r="AJ331" s="80">
        <v>1672.5830000000001</v>
      </c>
      <c r="AK331" s="80">
        <v>0</v>
      </c>
      <c r="AL331" s="80">
        <v>0</v>
      </c>
      <c r="AM331" s="80">
        <v>0</v>
      </c>
      <c r="AN331" s="80">
        <v>0</v>
      </c>
      <c r="AO331" s="80">
        <v>0</v>
      </c>
      <c r="AP331" s="80">
        <v>0</v>
      </c>
      <c r="AQ331" s="80">
        <v>0</v>
      </c>
      <c r="AR331" s="80">
        <v>0</v>
      </c>
      <c r="AS331" s="80">
        <v>0</v>
      </c>
      <c r="AT331" s="80">
        <v>0</v>
      </c>
      <c r="AU331" s="80">
        <v>0</v>
      </c>
      <c r="AV331" s="80">
        <v>0</v>
      </c>
      <c r="AW331" s="80">
        <v>0</v>
      </c>
      <c r="AX331" s="80">
        <v>0</v>
      </c>
      <c r="AY331" s="80">
        <v>0</v>
      </c>
      <c r="AZ331" s="80">
        <v>0</v>
      </c>
      <c r="BA331" s="80">
        <v>0</v>
      </c>
      <c r="BB331" s="80">
        <v>0</v>
      </c>
      <c r="BC331" s="80">
        <v>0</v>
      </c>
      <c r="BD331" s="80">
        <v>0</v>
      </c>
      <c r="BE331" s="80">
        <v>0</v>
      </c>
      <c r="BF331" s="80">
        <v>0</v>
      </c>
      <c r="BG331" s="80">
        <v>0</v>
      </c>
      <c r="BH331" s="80">
        <v>0</v>
      </c>
      <c r="BI331" s="80">
        <v>0</v>
      </c>
      <c r="BJ331" s="80">
        <v>0</v>
      </c>
      <c r="BK331" s="80"/>
      <c r="BL331" s="80"/>
      <c r="BM331" s="80"/>
      <c r="BN331" s="80"/>
      <c r="BO331" s="80"/>
      <c r="BP331" s="80"/>
      <c r="BQ331" s="80"/>
      <c r="BR331" s="80"/>
      <c r="BS331" s="80"/>
      <c r="BT331" s="80"/>
    </row>
    <row r="332" spans="1:72" x14ac:dyDescent="0.25">
      <c r="A332" s="134" t="s">
        <v>1135</v>
      </c>
      <c r="B332" s="135" t="s">
        <v>1136</v>
      </c>
      <c r="C332" s="126" t="s">
        <v>482</v>
      </c>
      <c r="D332" s="127"/>
      <c r="E332" s="104" t="s">
        <v>482</v>
      </c>
      <c r="F332" s="128"/>
      <c r="G332" s="126"/>
      <c r="H332" s="104"/>
      <c r="I332" s="104"/>
      <c r="J332" s="104"/>
      <c r="K332" s="127" t="s">
        <v>482</v>
      </c>
      <c r="L332" s="104"/>
      <c r="M332" s="128" t="s">
        <v>482</v>
      </c>
      <c r="N332" s="128"/>
      <c r="O332" s="128"/>
      <c r="P332" s="128" t="s">
        <v>482</v>
      </c>
      <c r="Q332" s="128"/>
      <c r="R332" s="128"/>
      <c r="S332" s="131"/>
      <c r="T332" s="128"/>
      <c r="U332" s="61" t="s">
        <v>512</v>
      </c>
      <c r="V332" s="132"/>
      <c r="W332" s="139"/>
      <c r="X332" s="133"/>
      <c r="Y332" s="71" t="s">
        <v>482</v>
      </c>
      <c r="Z332" s="72"/>
      <c r="AA332" s="73"/>
      <c r="AB332" s="74"/>
      <c r="AC332" s="79" t="s">
        <v>530</v>
      </c>
      <c r="AD332" s="10" t="s">
        <v>463</v>
      </c>
      <c r="AE332" s="80">
        <v>0</v>
      </c>
      <c r="AF332" s="80">
        <v>0</v>
      </c>
      <c r="AG332" s="80">
        <v>0</v>
      </c>
      <c r="AH332" s="80">
        <v>0</v>
      </c>
      <c r="AI332" s="80">
        <v>0</v>
      </c>
      <c r="AJ332" s="80">
        <v>0</v>
      </c>
      <c r="AK332" s="80">
        <v>1796.654</v>
      </c>
      <c r="AL332" s="80">
        <v>1633.346</v>
      </c>
      <c r="AM332" s="80">
        <v>1781.9414019999999</v>
      </c>
      <c r="AN332" s="80">
        <v>1320.8425729999999</v>
      </c>
      <c r="AO332" s="80">
        <v>1066.5999999999999</v>
      </c>
      <c r="AP332" s="80">
        <v>1170.998</v>
      </c>
      <c r="AQ332" s="80">
        <v>1535.646</v>
      </c>
      <c r="AR332" s="80">
        <v>1364.9</v>
      </c>
      <c r="AS332" s="80">
        <v>1094.8900000000001</v>
      </c>
      <c r="AT332" s="80">
        <v>417.22199999999998</v>
      </c>
      <c r="AU332" s="80">
        <v>1569.4760000000001</v>
      </c>
      <c r="AV332" s="80">
        <v>1078.127</v>
      </c>
      <c r="AW332" s="80">
        <v>1362</v>
      </c>
      <c r="AX332" s="80">
        <v>692</v>
      </c>
      <c r="AY332" s="80">
        <v>252</v>
      </c>
      <c r="AZ332" s="80">
        <v>240</v>
      </c>
      <c r="BA332" s="80">
        <v>237</v>
      </c>
      <c r="BB332" s="80">
        <v>250</v>
      </c>
      <c r="BC332" s="80">
        <v>165.64136947785499</v>
      </c>
      <c r="BD332" s="80">
        <v>151.291048507672</v>
      </c>
      <c r="BE332" s="80">
        <v>138.60975360904999</v>
      </c>
      <c r="BF332" s="80">
        <v>133.391012750214</v>
      </c>
      <c r="BG332" s="80">
        <v>214.56044503287501</v>
      </c>
      <c r="BH332" s="80">
        <v>0.73253763704814001</v>
      </c>
      <c r="BI332" s="80">
        <v>0</v>
      </c>
      <c r="BJ332" s="80">
        <v>0</v>
      </c>
      <c r="BK332" s="80"/>
      <c r="BL332" s="80"/>
      <c r="BM332" s="80"/>
      <c r="BN332" s="80"/>
      <c r="BO332" s="80"/>
      <c r="BP332" s="80"/>
      <c r="BQ332" s="80"/>
      <c r="BR332" s="80"/>
      <c r="BS332" s="80"/>
      <c r="BT332" s="80"/>
    </row>
    <row r="333" spans="1:72" x14ac:dyDescent="0.25">
      <c r="A333" s="134" t="s">
        <v>1137</v>
      </c>
      <c r="B333" s="135" t="s">
        <v>1138</v>
      </c>
      <c r="C333" s="126"/>
      <c r="D333" s="127" t="s">
        <v>482</v>
      </c>
      <c r="E333" s="104" t="s">
        <v>482</v>
      </c>
      <c r="F333" s="128"/>
      <c r="G333" s="126"/>
      <c r="H333" s="104"/>
      <c r="I333" s="104"/>
      <c r="J333" s="104"/>
      <c r="K333" s="127" t="s">
        <v>482</v>
      </c>
      <c r="L333" s="104"/>
      <c r="M333" s="128" t="s">
        <v>482</v>
      </c>
      <c r="N333" s="128"/>
      <c r="O333" s="128"/>
      <c r="P333" s="128" t="s">
        <v>482</v>
      </c>
      <c r="Q333" s="128"/>
      <c r="R333" s="128"/>
      <c r="S333" s="131"/>
      <c r="T333" s="128"/>
      <c r="U333" s="61" t="s">
        <v>512</v>
      </c>
      <c r="V333" s="132"/>
      <c r="W333" s="139"/>
      <c r="X333" s="133"/>
      <c r="Y333" s="71" t="s">
        <v>482</v>
      </c>
      <c r="Z333" s="72"/>
      <c r="AA333" s="73"/>
      <c r="AB333" s="74"/>
      <c r="AC333" s="79" t="s">
        <v>530</v>
      </c>
      <c r="AD333" s="10" t="s">
        <v>463</v>
      </c>
      <c r="AE333" s="80">
        <v>0</v>
      </c>
      <c r="AF333" s="80">
        <v>0</v>
      </c>
      <c r="AG333" s="80">
        <v>0</v>
      </c>
      <c r="AH333" s="80">
        <v>0</v>
      </c>
      <c r="AI333" s="80">
        <v>0</v>
      </c>
      <c r="AJ333" s="80">
        <v>0</v>
      </c>
      <c r="AK333" s="80">
        <v>0</v>
      </c>
      <c r="AL333" s="80">
        <v>0</v>
      </c>
      <c r="AM333" s="80">
        <v>0</v>
      </c>
      <c r="AN333" s="80">
        <v>0</v>
      </c>
      <c r="AO333" s="80">
        <v>0</v>
      </c>
      <c r="AP333" s="80">
        <v>0</v>
      </c>
      <c r="AQ333" s="80">
        <v>0</v>
      </c>
      <c r="AR333" s="80">
        <v>0</v>
      </c>
      <c r="AS333" s="80">
        <v>0</v>
      </c>
      <c r="AT333" s="80">
        <v>0</v>
      </c>
      <c r="AU333" s="80">
        <v>72.524000000000001</v>
      </c>
      <c r="AV333" s="80">
        <v>67.641999999999996</v>
      </c>
      <c r="AW333" s="80">
        <v>78</v>
      </c>
      <c r="AX333" s="80">
        <v>35</v>
      </c>
      <c r="AY333" s="80">
        <v>0</v>
      </c>
      <c r="AZ333" s="80">
        <v>0</v>
      </c>
      <c r="BA333" s="80">
        <v>0</v>
      </c>
      <c r="BB333" s="80">
        <v>0</v>
      </c>
      <c r="BC333" s="80">
        <v>0</v>
      </c>
      <c r="BD333" s="80">
        <v>0</v>
      </c>
      <c r="BE333" s="80">
        <v>0</v>
      </c>
      <c r="BF333" s="80">
        <v>0</v>
      </c>
      <c r="BG333" s="80">
        <v>0</v>
      </c>
      <c r="BH333" s="80">
        <v>0</v>
      </c>
      <c r="BI333" s="80">
        <v>0</v>
      </c>
      <c r="BJ333" s="80">
        <v>0</v>
      </c>
      <c r="BK333" s="80"/>
      <c r="BL333" s="80"/>
      <c r="BM333" s="80"/>
      <c r="BN333" s="80"/>
      <c r="BO333" s="80"/>
      <c r="BP333" s="80"/>
      <c r="BQ333" s="80"/>
      <c r="BR333" s="80"/>
      <c r="BS333" s="80"/>
      <c r="BT333" s="80"/>
    </row>
    <row r="334" spans="1:72" x14ac:dyDescent="0.25">
      <c r="A334" s="134" t="s">
        <v>1139</v>
      </c>
      <c r="B334" s="135" t="s">
        <v>1140</v>
      </c>
      <c r="C334" s="126"/>
      <c r="D334" s="127" t="s">
        <v>482</v>
      </c>
      <c r="E334" s="104" t="s">
        <v>482</v>
      </c>
      <c r="F334" s="128"/>
      <c r="G334" s="126"/>
      <c r="H334" s="104"/>
      <c r="I334" s="104"/>
      <c r="J334" s="104"/>
      <c r="K334" s="127" t="s">
        <v>482</v>
      </c>
      <c r="L334" s="104"/>
      <c r="M334" s="128" t="s">
        <v>482</v>
      </c>
      <c r="N334" s="128"/>
      <c r="O334" s="128"/>
      <c r="P334" s="128" t="s">
        <v>482</v>
      </c>
      <c r="Q334" s="128"/>
      <c r="R334" s="128"/>
      <c r="S334" s="131"/>
      <c r="T334" s="128"/>
      <c r="U334" s="61" t="s">
        <v>512</v>
      </c>
      <c r="V334" s="132"/>
      <c r="W334" s="139"/>
      <c r="X334" s="133"/>
      <c r="Y334" s="71" t="s">
        <v>482</v>
      </c>
      <c r="Z334" s="72"/>
      <c r="AA334" s="73"/>
      <c r="AB334" s="74"/>
      <c r="AC334" s="79" t="s">
        <v>530</v>
      </c>
      <c r="AD334" s="10" t="s">
        <v>463</v>
      </c>
      <c r="AE334" s="80">
        <v>0</v>
      </c>
      <c r="AF334" s="80">
        <v>0</v>
      </c>
      <c r="AG334" s="80">
        <v>0</v>
      </c>
      <c r="AH334" s="80">
        <v>0</v>
      </c>
      <c r="AI334" s="80">
        <v>175.958</v>
      </c>
      <c r="AJ334" s="80">
        <v>266.28500000000003</v>
      </c>
      <c r="AK334" s="80">
        <v>0</v>
      </c>
      <c r="AL334" s="80">
        <v>0</v>
      </c>
      <c r="AM334" s="80">
        <v>0</v>
      </c>
      <c r="AN334" s="80">
        <v>0</v>
      </c>
      <c r="AO334" s="80">
        <v>0</v>
      </c>
      <c r="AP334" s="80">
        <v>0</v>
      </c>
      <c r="AQ334" s="80">
        <v>0</v>
      </c>
      <c r="AR334" s="80">
        <v>0</v>
      </c>
      <c r="AS334" s="80">
        <v>0</v>
      </c>
      <c r="AT334" s="80">
        <v>0</v>
      </c>
      <c r="AU334" s="80">
        <v>0</v>
      </c>
      <c r="AV334" s="80">
        <v>0</v>
      </c>
      <c r="AW334" s="80">
        <v>0</v>
      </c>
      <c r="AX334" s="80">
        <v>0</v>
      </c>
      <c r="AY334" s="80">
        <v>0</v>
      </c>
      <c r="AZ334" s="80">
        <v>0</v>
      </c>
      <c r="BA334" s="80">
        <v>0</v>
      </c>
      <c r="BB334" s="80">
        <v>0</v>
      </c>
      <c r="BC334" s="80">
        <v>0</v>
      </c>
      <c r="BD334" s="80">
        <v>0</v>
      </c>
      <c r="BE334" s="80">
        <v>0</v>
      </c>
      <c r="BF334" s="80">
        <v>0</v>
      </c>
      <c r="BG334" s="80">
        <v>0</v>
      </c>
      <c r="BH334" s="80">
        <v>0</v>
      </c>
      <c r="BI334" s="80">
        <v>0</v>
      </c>
      <c r="BJ334" s="80">
        <v>0</v>
      </c>
      <c r="BK334" s="80"/>
      <c r="BL334" s="80"/>
      <c r="BM334" s="80"/>
      <c r="BN334" s="80"/>
      <c r="BO334" s="80"/>
      <c r="BP334" s="80"/>
      <c r="BQ334" s="80"/>
      <c r="BR334" s="80"/>
      <c r="BS334" s="80"/>
      <c r="BT334" s="80"/>
    </row>
    <row r="335" spans="1:72" x14ac:dyDescent="0.25">
      <c r="A335" s="134" t="s">
        <v>1141</v>
      </c>
      <c r="B335" s="135" t="s">
        <v>1142</v>
      </c>
      <c r="C335" s="126" t="s">
        <v>482</v>
      </c>
      <c r="D335" s="127"/>
      <c r="E335" s="104" t="s">
        <v>482</v>
      </c>
      <c r="F335" s="128"/>
      <c r="G335" s="126"/>
      <c r="H335" s="104"/>
      <c r="I335" s="104"/>
      <c r="J335" s="104"/>
      <c r="K335" s="127" t="s">
        <v>482</v>
      </c>
      <c r="L335" s="104"/>
      <c r="M335" s="128" t="s">
        <v>482</v>
      </c>
      <c r="N335" s="128"/>
      <c r="O335" s="128"/>
      <c r="P335" s="128" t="s">
        <v>482</v>
      </c>
      <c r="Q335" s="128"/>
      <c r="R335" s="128"/>
      <c r="S335" s="131"/>
      <c r="T335" s="128"/>
      <c r="U335" s="61" t="s">
        <v>512</v>
      </c>
      <c r="V335" s="132"/>
      <c r="W335" s="139"/>
      <c r="X335" s="133"/>
      <c r="Y335" s="71" t="s">
        <v>482</v>
      </c>
      <c r="Z335" s="72"/>
      <c r="AA335" s="73"/>
      <c r="AB335" s="74"/>
      <c r="AC335" s="79" t="s">
        <v>530</v>
      </c>
      <c r="AD335" s="10" t="s">
        <v>463</v>
      </c>
      <c r="AE335" s="80">
        <v>0</v>
      </c>
      <c r="AF335" s="80">
        <v>0</v>
      </c>
      <c r="AG335" s="80">
        <v>0</v>
      </c>
      <c r="AH335" s="80">
        <v>0</v>
      </c>
      <c r="AI335" s="80">
        <v>0</v>
      </c>
      <c r="AJ335" s="80">
        <v>0</v>
      </c>
      <c r="AK335" s="80">
        <v>409.42399999999998</v>
      </c>
      <c r="AL335" s="80">
        <v>302.673</v>
      </c>
      <c r="AM335" s="80">
        <v>423.14352500000001</v>
      </c>
      <c r="AN335" s="80">
        <v>359.9</v>
      </c>
      <c r="AO335" s="80">
        <v>361.4</v>
      </c>
      <c r="AP335" s="80">
        <v>363.94</v>
      </c>
      <c r="AQ335" s="80">
        <v>356.19799999999998</v>
      </c>
      <c r="AR335" s="80">
        <v>368.8</v>
      </c>
      <c r="AS335" s="80">
        <v>354.34699999999998</v>
      </c>
      <c r="AT335" s="80">
        <v>136.536</v>
      </c>
      <c r="AU335" s="80">
        <v>442.476</v>
      </c>
      <c r="AV335" s="80">
        <v>325.70699999999999</v>
      </c>
      <c r="AW335" s="80">
        <v>398</v>
      </c>
      <c r="AX335" s="80">
        <v>215</v>
      </c>
      <c r="AY335" s="80">
        <v>78</v>
      </c>
      <c r="AZ335" s="80">
        <v>74</v>
      </c>
      <c r="BA335" s="80">
        <v>72</v>
      </c>
      <c r="BB335" s="80">
        <v>75</v>
      </c>
      <c r="BC335" s="80">
        <v>28.9949226930053</v>
      </c>
      <c r="BD335" s="80">
        <v>32.565649338636703</v>
      </c>
      <c r="BE335" s="80">
        <v>54.629723624566097</v>
      </c>
      <c r="BF335" s="80">
        <v>53.869696933687699</v>
      </c>
      <c r="BG335" s="80">
        <v>77.743254672849105</v>
      </c>
      <c r="BH335" s="80">
        <v>0.26912119260160999</v>
      </c>
      <c r="BI335" s="80">
        <v>0</v>
      </c>
      <c r="BJ335" s="80">
        <v>0</v>
      </c>
      <c r="BK335" s="80"/>
      <c r="BL335" s="80"/>
      <c r="BM335" s="80"/>
      <c r="BN335" s="80"/>
      <c r="BO335" s="80"/>
      <c r="BP335" s="80"/>
      <c r="BQ335" s="80"/>
      <c r="BR335" s="80"/>
      <c r="BS335" s="80"/>
      <c r="BT335" s="80"/>
    </row>
    <row r="336" spans="1:72" x14ac:dyDescent="0.25">
      <c r="A336" s="134" t="s">
        <v>1143</v>
      </c>
      <c r="B336" s="135" t="s">
        <v>1144</v>
      </c>
      <c r="C336" s="126"/>
      <c r="D336" s="127" t="s">
        <v>482</v>
      </c>
      <c r="E336" s="104" t="s">
        <v>482</v>
      </c>
      <c r="F336" s="128"/>
      <c r="G336" s="126"/>
      <c r="H336" s="104"/>
      <c r="I336" s="104"/>
      <c r="J336" s="104"/>
      <c r="K336" s="127" t="s">
        <v>482</v>
      </c>
      <c r="L336" s="104"/>
      <c r="M336" s="128" t="s">
        <v>482</v>
      </c>
      <c r="N336" s="128"/>
      <c r="O336" s="128"/>
      <c r="P336" s="128" t="s">
        <v>482</v>
      </c>
      <c r="Q336" s="128"/>
      <c r="R336" s="128"/>
      <c r="S336" s="131"/>
      <c r="T336" s="128"/>
      <c r="U336" s="61" t="s">
        <v>512</v>
      </c>
      <c r="V336" s="132"/>
      <c r="W336" s="139"/>
      <c r="X336" s="133"/>
      <c r="Y336" s="71" t="s">
        <v>482</v>
      </c>
      <c r="Z336" s="72"/>
      <c r="AA336" s="73"/>
      <c r="AB336" s="74"/>
      <c r="AC336" s="79" t="s">
        <v>530</v>
      </c>
      <c r="AD336" s="10" t="s">
        <v>463</v>
      </c>
      <c r="AE336" s="80">
        <v>153</v>
      </c>
      <c r="AF336" s="80">
        <v>167</v>
      </c>
      <c r="AG336" s="80">
        <v>210</v>
      </c>
      <c r="AH336" s="80">
        <v>116.3</v>
      </c>
      <c r="AI336" s="80">
        <v>233.19900000000001</v>
      </c>
      <c r="AJ336" s="80">
        <v>74.126999999999995</v>
      </c>
      <c r="AK336" s="80">
        <v>-0.14499999999999999</v>
      </c>
      <c r="AL336" s="80">
        <v>-5.2052160000000001</v>
      </c>
      <c r="AM336" s="80">
        <v>0</v>
      </c>
      <c r="AN336" s="80">
        <v>0</v>
      </c>
      <c r="AO336" s="80">
        <v>0</v>
      </c>
      <c r="AP336" s="80">
        <v>0</v>
      </c>
      <c r="AQ336" s="80">
        <v>0</v>
      </c>
      <c r="AR336" s="80">
        <v>0</v>
      </c>
      <c r="AS336" s="80">
        <v>0</v>
      </c>
      <c r="AT336" s="80">
        <v>0</v>
      </c>
      <c r="AU336" s="80">
        <v>0</v>
      </c>
      <c r="AV336" s="80">
        <v>0</v>
      </c>
      <c r="AW336" s="80">
        <v>0</v>
      </c>
      <c r="AX336" s="80">
        <v>0</v>
      </c>
      <c r="AY336" s="80">
        <v>0</v>
      </c>
      <c r="AZ336" s="80">
        <v>0</v>
      </c>
      <c r="BA336" s="80">
        <v>0</v>
      </c>
      <c r="BB336" s="80">
        <v>0</v>
      </c>
      <c r="BC336" s="80">
        <v>0</v>
      </c>
      <c r="BD336" s="80">
        <v>0.64879713707994002</v>
      </c>
      <c r="BE336" s="80">
        <v>0.68306037973783995</v>
      </c>
      <c r="BF336" s="80">
        <v>0.74294901870522001</v>
      </c>
      <c r="BG336" s="80">
        <v>1.0394547395965099</v>
      </c>
      <c r="BH336" s="80">
        <v>3.9542893590200001E-3</v>
      </c>
      <c r="BI336" s="80">
        <v>0</v>
      </c>
      <c r="BJ336" s="80">
        <v>0</v>
      </c>
      <c r="BK336" s="80"/>
      <c r="BL336" s="80"/>
      <c r="BM336" s="80"/>
      <c r="BN336" s="80"/>
      <c r="BO336" s="80"/>
      <c r="BP336" s="80"/>
      <c r="BQ336" s="80"/>
      <c r="BR336" s="80"/>
      <c r="BS336" s="80"/>
      <c r="BT336" s="80"/>
    </row>
    <row r="337" spans="1:72" x14ac:dyDescent="0.25">
      <c r="A337" s="134" t="s">
        <v>1145</v>
      </c>
      <c r="B337" s="135" t="s">
        <v>1146</v>
      </c>
      <c r="C337" s="126" t="s">
        <v>482</v>
      </c>
      <c r="D337" s="127"/>
      <c r="E337" s="104" t="s">
        <v>482</v>
      </c>
      <c r="F337" s="128"/>
      <c r="G337" s="126" t="s">
        <v>482</v>
      </c>
      <c r="H337" s="104"/>
      <c r="I337" s="104"/>
      <c r="J337" s="104"/>
      <c r="K337" s="127"/>
      <c r="L337" s="104" t="s">
        <v>482</v>
      </c>
      <c r="M337" s="128"/>
      <c r="N337" s="128"/>
      <c r="O337" s="128"/>
      <c r="P337" s="128" t="s">
        <v>482</v>
      </c>
      <c r="Q337" s="128"/>
      <c r="R337" s="128"/>
      <c r="S337" s="131"/>
      <c r="T337" s="128"/>
      <c r="U337" s="61" t="s">
        <v>512</v>
      </c>
      <c r="V337" s="132"/>
      <c r="W337" s="139"/>
      <c r="X337" s="133"/>
      <c r="Y337" s="71" t="s">
        <v>482</v>
      </c>
      <c r="Z337" s="72"/>
      <c r="AA337" s="73"/>
      <c r="AB337" s="74"/>
      <c r="AC337" s="79" t="s">
        <v>530</v>
      </c>
      <c r="AD337" s="10" t="s">
        <v>463</v>
      </c>
      <c r="AE337" s="80">
        <v>0</v>
      </c>
      <c r="AF337" s="80">
        <v>0</v>
      </c>
      <c r="AG337" s="80">
        <v>0</v>
      </c>
      <c r="AH337" s="80">
        <v>0</v>
      </c>
      <c r="AI337" s="80">
        <v>0</v>
      </c>
      <c r="AJ337" s="80">
        <v>0</v>
      </c>
      <c r="AK337" s="80">
        <v>0</v>
      </c>
      <c r="AL337" s="80">
        <v>0</v>
      </c>
      <c r="AM337" s="80">
        <v>0</v>
      </c>
      <c r="AN337" s="80">
        <v>0</v>
      </c>
      <c r="AO337" s="80">
        <v>0</v>
      </c>
      <c r="AP337" s="80">
        <v>0</v>
      </c>
      <c r="AQ337" s="80">
        <v>0</v>
      </c>
      <c r="AR337" s="80">
        <v>0</v>
      </c>
      <c r="AS337" s="80">
        <v>0</v>
      </c>
      <c r="AT337" s="80">
        <v>0</v>
      </c>
      <c r="AU337" s="80">
        <v>0</v>
      </c>
      <c r="AV337" s="80">
        <v>0</v>
      </c>
      <c r="AW337" s="80">
        <v>0</v>
      </c>
      <c r="AX337" s="80">
        <v>0</v>
      </c>
      <c r="AY337" s="80">
        <v>0</v>
      </c>
      <c r="AZ337" s="80">
        <v>0</v>
      </c>
      <c r="BA337" s="80">
        <v>0</v>
      </c>
      <c r="BB337" s="80">
        <v>0</v>
      </c>
      <c r="BC337" s="80">
        <v>14.1902727051647</v>
      </c>
      <c r="BD337" s="80">
        <v>12.975942741598701</v>
      </c>
      <c r="BE337" s="80">
        <v>13.661207594756901</v>
      </c>
      <c r="BF337" s="80">
        <v>15.2780487011497</v>
      </c>
      <c r="BG337" s="80">
        <v>28.654961699637099</v>
      </c>
      <c r="BH337" s="80">
        <v>0.10900908506715</v>
      </c>
      <c r="BI337" s="80">
        <v>0</v>
      </c>
      <c r="BJ337" s="80">
        <v>0</v>
      </c>
      <c r="BK337" s="80"/>
      <c r="BL337" s="80"/>
      <c r="BM337" s="80"/>
      <c r="BN337" s="80"/>
      <c r="BO337" s="80"/>
      <c r="BP337" s="80"/>
      <c r="BQ337" s="80"/>
      <c r="BR337" s="80"/>
      <c r="BS337" s="80"/>
      <c r="BT337" s="80"/>
    </row>
    <row r="338" spans="1:72" x14ac:dyDescent="0.25">
      <c r="A338" s="134" t="s">
        <v>1147</v>
      </c>
      <c r="B338" s="135" t="s">
        <v>1148</v>
      </c>
      <c r="C338" s="126" t="s">
        <v>482</v>
      </c>
      <c r="D338" s="127"/>
      <c r="E338" s="104" t="s">
        <v>482</v>
      </c>
      <c r="F338" s="128"/>
      <c r="G338" s="126" t="s">
        <v>482</v>
      </c>
      <c r="H338" s="104"/>
      <c r="I338" s="104"/>
      <c r="J338" s="104"/>
      <c r="K338" s="127"/>
      <c r="L338" s="104" t="s">
        <v>482</v>
      </c>
      <c r="M338" s="128"/>
      <c r="N338" s="128"/>
      <c r="O338" s="128"/>
      <c r="P338" s="128" t="s">
        <v>482</v>
      </c>
      <c r="Q338" s="128"/>
      <c r="R338" s="128"/>
      <c r="S338" s="131"/>
      <c r="T338" s="128"/>
      <c r="U338" s="61" t="s">
        <v>504</v>
      </c>
      <c r="V338" s="132"/>
      <c r="W338" s="139"/>
      <c r="X338" s="133"/>
      <c r="Y338" s="71" t="s">
        <v>482</v>
      </c>
      <c r="Z338" s="72"/>
      <c r="AA338" s="73"/>
      <c r="AB338" s="74"/>
      <c r="AC338" s="79" t="s">
        <v>530</v>
      </c>
      <c r="AD338" s="10" t="s">
        <v>463</v>
      </c>
      <c r="AE338" s="80">
        <v>0</v>
      </c>
      <c r="AF338" s="80">
        <v>0</v>
      </c>
      <c r="AG338" s="80">
        <v>0</v>
      </c>
      <c r="AH338" s="80">
        <v>0</v>
      </c>
      <c r="AI338" s="80">
        <v>0</v>
      </c>
      <c r="AJ338" s="80">
        <v>0</v>
      </c>
      <c r="AK338" s="80">
        <v>0</v>
      </c>
      <c r="AL338" s="80">
        <v>0</v>
      </c>
      <c r="AM338" s="80">
        <v>0</v>
      </c>
      <c r="AN338" s="80">
        <v>0</v>
      </c>
      <c r="AO338" s="80">
        <v>0</v>
      </c>
      <c r="AP338" s="80">
        <v>0</v>
      </c>
      <c r="AQ338" s="80">
        <v>0</v>
      </c>
      <c r="AR338" s="80">
        <v>0</v>
      </c>
      <c r="AS338" s="80">
        <v>0</v>
      </c>
      <c r="AT338" s="80">
        <v>0</v>
      </c>
      <c r="AU338" s="80">
        <v>0</v>
      </c>
      <c r="AV338" s="80">
        <v>0</v>
      </c>
      <c r="AW338" s="80">
        <v>0</v>
      </c>
      <c r="AX338" s="80">
        <v>0</v>
      </c>
      <c r="AY338" s="80">
        <v>0</v>
      </c>
      <c r="AZ338" s="80">
        <v>0</v>
      </c>
      <c r="BA338" s="80">
        <v>0</v>
      </c>
      <c r="BB338" s="80">
        <v>0</v>
      </c>
      <c r="BC338" s="80">
        <v>6.3067878689620898</v>
      </c>
      <c r="BD338" s="80">
        <v>5.7670856629327796</v>
      </c>
      <c r="BE338" s="80">
        <v>4.5537358649189601</v>
      </c>
      <c r="BF338" s="80">
        <v>3.5203540925047698</v>
      </c>
      <c r="BG338" s="80">
        <v>1.0683591731E-4</v>
      </c>
      <c r="BH338" s="80">
        <v>4.0642474999999998E-7</v>
      </c>
      <c r="BI338" s="80">
        <v>0</v>
      </c>
      <c r="BJ338" s="80">
        <v>0</v>
      </c>
      <c r="BK338" s="80"/>
      <c r="BL338" s="80"/>
      <c r="BM338" s="80"/>
      <c r="BN338" s="80"/>
      <c r="BO338" s="80"/>
      <c r="BP338" s="80"/>
      <c r="BQ338" s="80"/>
      <c r="BR338" s="80"/>
      <c r="BS338" s="80"/>
      <c r="BT338" s="80"/>
    </row>
    <row r="339" spans="1:72" x14ac:dyDescent="0.25">
      <c r="A339" s="134" t="s">
        <v>1149</v>
      </c>
      <c r="B339" s="135" t="s">
        <v>1150</v>
      </c>
      <c r="C339" s="126" t="s">
        <v>482</v>
      </c>
      <c r="D339" s="127"/>
      <c r="E339" s="104" t="s">
        <v>482</v>
      </c>
      <c r="F339" s="128"/>
      <c r="G339" s="126" t="s">
        <v>482</v>
      </c>
      <c r="H339" s="104"/>
      <c r="I339" s="104"/>
      <c r="J339" s="104"/>
      <c r="K339" s="127"/>
      <c r="L339" s="104"/>
      <c r="M339" s="128" t="s">
        <v>482</v>
      </c>
      <c r="N339" s="128"/>
      <c r="O339" s="128"/>
      <c r="P339" s="128" t="s">
        <v>482</v>
      </c>
      <c r="Q339" s="128"/>
      <c r="R339" s="128"/>
      <c r="S339" s="131"/>
      <c r="T339" s="128"/>
      <c r="U339" s="61" t="s">
        <v>504</v>
      </c>
      <c r="V339" s="132"/>
      <c r="W339" s="139"/>
      <c r="X339" s="133"/>
      <c r="Y339" s="71"/>
      <c r="Z339" s="72" t="s">
        <v>482</v>
      </c>
      <c r="AA339" s="73"/>
      <c r="AB339" s="74"/>
      <c r="AC339" s="79" t="s">
        <v>530</v>
      </c>
      <c r="AD339" s="10" t="s">
        <v>463</v>
      </c>
      <c r="AE339" s="80">
        <v>0</v>
      </c>
      <c r="AF339" s="80">
        <v>0</v>
      </c>
      <c r="AG339" s="80">
        <v>0</v>
      </c>
      <c r="AH339" s="80">
        <v>0</v>
      </c>
      <c r="AI339" s="80">
        <v>0</v>
      </c>
      <c r="AJ339" s="80">
        <v>0</v>
      </c>
      <c r="AK339" s="80">
        <v>0</v>
      </c>
      <c r="AL339" s="80">
        <v>0</v>
      </c>
      <c r="AM339" s="80">
        <v>0</v>
      </c>
      <c r="AN339" s="80">
        <v>0</v>
      </c>
      <c r="AO339" s="80">
        <v>0</v>
      </c>
      <c r="AP339" s="80">
        <v>0</v>
      </c>
      <c r="AQ339" s="80">
        <v>0</v>
      </c>
      <c r="AR339" s="80">
        <v>0</v>
      </c>
      <c r="AS339" s="80">
        <v>0</v>
      </c>
      <c r="AT339" s="80">
        <v>0</v>
      </c>
      <c r="AU339" s="80">
        <v>0</v>
      </c>
      <c r="AV339" s="80">
        <v>0</v>
      </c>
      <c r="AW339" s="80">
        <v>0</v>
      </c>
      <c r="AX339" s="80">
        <v>0</v>
      </c>
      <c r="AY339" s="80">
        <v>0</v>
      </c>
      <c r="AZ339" s="80">
        <v>0</v>
      </c>
      <c r="BA339" s="80">
        <v>0</v>
      </c>
      <c r="BB339" s="80">
        <v>0</v>
      </c>
      <c r="BC339" s="80">
        <v>50.860925216063201</v>
      </c>
      <c r="BD339" s="80">
        <v>47.124868222948699</v>
      </c>
      <c r="BE339" s="80">
        <v>90.316724436028096</v>
      </c>
      <c r="BF339" s="80">
        <v>142.31301719178401</v>
      </c>
      <c r="BG339" s="80">
        <v>208.05033003757899</v>
      </c>
      <c r="BH339" s="80">
        <v>0.79146419259051004</v>
      </c>
      <c r="BI339" s="80">
        <v>0</v>
      </c>
      <c r="BJ339" s="80">
        <v>0</v>
      </c>
      <c r="BK339" s="80"/>
      <c r="BL339" s="80"/>
      <c r="BM339" s="80"/>
      <c r="BN339" s="80"/>
      <c r="BO339" s="80"/>
      <c r="BP339" s="80"/>
      <c r="BQ339" s="80"/>
      <c r="BR339" s="80"/>
      <c r="BS339" s="80"/>
      <c r="BT339" s="80"/>
    </row>
    <row r="340" spans="1:72" x14ac:dyDescent="0.25">
      <c r="A340" s="134" t="s">
        <v>1151</v>
      </c>
      <c r="B340" s="135" t="s">
        <v>1152</v>
      </c>
      <c r="C340" s="126" t="s">
        <v>482</v>
      </c>
      <c r="D340" s="127"/>
      <c r="E340" s="104" t="s">
        <v>482</v>
      </c>
      <c r="F340" s="128"/>
      <c r="G340" s="126" t="s">
        <v>482</v>
      </c>
      <c r="H340" s="104"/>
      <c r="I340" s="104"/>
      <c r="J340" s="104"/>
      <c r="K340" s="127"/>
      <c r="L340" s="104"/>
      <c r="M340" s="128" t="s">
        <v>482</v>
      </c>
      <c r="N340" s="128"/>
      <c r="O340" s="128"/>
      <c r="P340" s="128" t="s">
        <v>482</v>
      </c>
      <c r="Q340" s="128"/>
      <c r="R340" s="128"/>
      <c r="S340" s="131"/>
      <c r="T340" s="128"/>
      <c r="U340" s="61" t="s">
        <v>504</v>
      </c>
      <c r="V340" s="132"/>
      <c r="W340" s="139"/>
      <c r="X340" s="133"/>
      <c r="Y340" s="71"/>
      <c r="Z340" s="72" t="s">
        <v>482</v>
      </c>
      <c r="AA340" s="73"/>
      <c r="AB340" s="74"/>
      <c r="AC340" s="79" t="s">
        <v>530</v>
      </c>
      <c r="AD340" s="10" t="s">
        <v>463</v>
      </c>
      <c r="AE340" s="80">
        <v>0</v>
      </c>
      <c r="AF340" s="80">
        <v>0</v>
      </c>
      <c r="AG340" s="80">
        <v>0</v>
      </c>
      <c r="AH340" s="80">
        <v>0</v>
      </c>
      <c r="AI340" s="80">
        <v>0</v>
      </c>
      <c r="AJ340" s="80">
        <v>0</v>
      </c>
      <c r="AK340" s="80">
        <v>0</v>
      </c>
      <c r="AL340" s="80">
        <v>0</v>
      </c>
      <c r="AM340" s="80">
        <v>0</v>
      </c>
      <c r="AN340" s="80">
        <v>0</v>
      </c>
      <c r="AO340" s="80">
        <v>0</v>
      </c>
      <c r="AP340" s="80">
        <v>0</v>
      </c>
      <c r="AQ340" s="80">
        <v>0</v>
      </c>
      <c r="AR340" s="80">
        <v>0</v>
      </c>
      <c r="AS340" s="80">
        <v>0</v>
      </c>
      <c r="AT340" s="80">
        <v>0</v>
      </c>
      <c r="AU340" s="80">
        <v>0</v>
      </c>
      <c r="AV340" s="80">
        <v>0</v>
      </c>
      <c r="AW340" s="80">
        <v>0</v>
      </c>
      <c r="AX340" s="80">
        <v>0</v>
      </c>
      <c r="AY340" s="80">
        <v>0</v>
      </c>
      <c r="AZ340" s="80">
        <v>0</v>
      </c>
      <c r="BA340" s="80">
        <v>0</v>
      </c>
      <c r="BB340" s="80">
        <v>0</v>
      </c>
      <c r="BC340" s="80">
        <v>189.054898360458</v>
      </c>
      <c r="BD340" s="80">
        <v>174.53459750957299</v>
      </c>
      <c r="BE340" s="80">
        <v>167.13070521375101</v>
      </c>
      <c r="BF340" s="80">
        <v>157.57169584168801</v>
      </c>
      <c r="BG340" s="80">
        <v>264.09575781134299</v>
      </c>
      <c r="BH340" s="80">
        <v>1.0046719737718199</v>
      </c>
      <c r="BI340" s="80">
        <v>0</v>
      </c>
      <c r="BJ340" s="80">
        <v>0</v>
      </c>
      <c r="BK340" s="80"/>
      <c r="BL340" s="80"/>
      <c r="BM340" s="80"/>
      <c r="BN340" s="80"/>
      <c r="BO340" s="80"/>
      <c r="BP340" s="80"/>
      <c r="BQ340" s="80"/>
      <c r="BR340" s="80"/>
      <c r="BS340" s="80"/>
      <c r="BT340" s="80"/>
    </row>
    <row r="341" spans="1:72" x14ac:dyDescent="0.25">
      <c r="A341" s="134" t="s">
        <v>1153</v>
      </c>
      <c r="B341" s="135" t="s">
        <v>1154</v>
      </c>
      <c r="C341" s="126" t="s">
        <v>482</v>
      </c>
      <c r="D341" s="127"/>
      <c r="E341" s="104" t="s">
        <v>482</v>
      </c>
      <c r="F341" s="128"/>
      <c r="G341" s="126"/>
      <c r="H341" s="104"/>
      <c r="I341" s="104"/>
      <c r="J341" s="104"/>
      <c r="K341" s="127" t="s">
        <v>482</v>
      </c>
      <c r="L341" s="104"/>
      <c r="M341" s="128" t="s">
        <v>482</v>
      </c>
      <c r="N341" s="128"/>
      <c r="O341" s="128"/>
      <c r="P341" s="128" t="s">
        <v>482</v>
      </c>
      <c r="Q341" s="128"/>
      <c r="R341" s="128"/>
      <c r="S341" s="131"/>
      <c r="T341" s="128"/>
      <c r="U341" s="61" t="s">
        <v>504</v>
      </c>
      <c r="V341" s="132"/>
      <c r="W341" s="139"/>
      <c r="X341" s="133"/>
      <c r="Y341" s="71"/>
      <c r="Z341" s="72" t="s">
        <v>482</v>
      </c>
      <c r="AA341" s="73"/>
      <c r="AB341" s="74"/>
      <c r="AC341" s="79" t="s">
        <v>530</v>
      </c>
      <c r="AD341" s="10" t="s">
        <v>463</v>
      </c>
      <c r="AE341" s="80">
        <v>0</v>
      </c>
      <c r="AF341" s="80">
        <v>0</v>
      </c>
      <c r="AG341" s="80">
        <v>0</v>
      </c>
      <c r="AH341" s="80">
        <v>0</v>
      </c>
      <c r="AI341" s="80">
        <v>0</v>
      </c>
      <c r="AJ341" s="80">
        <v>0</v>
      </c>
      <c r="AK341" s="80">
        <v>0</v>
      </c>
      <c r="AL341" s="80">
        <v>0</v>
      </c>
      <c r="AM341" s="80">
        <v>0</v>
      </c>
      <c r="AN341" s="80">
        <v>12.421778</v>
      </c>
      <c r="AO341" s="80">
        <v>14.131041</v>
      </c>
      <c r="AP341" s="80">
        <v>13.195339000000001</v>
      </c>
      <c r="AQ341" s="80">
        <v>8.2940330000000007</v>
      </c>
      <c r="AR341" s="80">
        <v>0.60852200000000001</v>
      </c>
      <c r="AS341" s="80">
        <v>0</v>
      </c>
      <c r="AT341" s="80">
        <v>0</v>
      </c>
      <c r="AU341" s="80">
        <v>0</v>
      </c>
      <c r="AV341" s="80">
        <v>0</v>
      </c>
      <c r="AW341" s="80">
        <v>24.370270000000001</v>
      </c>
      <c r="AX341" s="80">
        <v>8.98794</v>
      </c>
      <c r="AY341" s="80">
        <v>48.674793000000001</v>
      </c>
      <c r="AZ341" s="80">
        <v>78.191894000000005</v>
      </c>
      <c r="BA341" s="80">
        <v>102.79071399999999</v>
      </c>
      <c r="BB341" s="80">
        <v>128.80457899999999</v>
      </c>
      <c r="BC341" s="80">
        <v>60.912737999999997</v>
      </c>
      <c r="BD341" s="80">
        <v>34.067118999999998</v>
      </c>
      <c r="BE341" s="80">
        <v>66.738812999999993</v>
      </c>
      <c r="BF341" s="80">
        <v>43.750191999999998</v>
      </c>
      <c r="BG341" s="80">
        <v>69.121576000000005</v>
      </c>
      <c r="BH341" s="80">
        <v>126.867806</v>
      </c>
      <c r="BI341" s="80">
        <v>129.49417600000001</v>
      </c>
      <c r="BJ341" s="80">
        <v>92.773439999999994</v>
      </c>
      <c r="BK341" s="80"/>
      <c r="BL341" s="80"/>
      <c r="BM341" s="80"/>
      <c r="BN341" s="80"/>
      <c r="BO341" s="80"/>
      <c r="BP341" s="80"/>
      <c r="BQ341" s="80"/>
      <c r="BR341" s="80"/>
      <c r="BS341" s="80"/>
      <c r="BT341" s="80"/>
    </row>
    <row r="342" spans="1:72" x14ac:dyDescent="0.25">
      <c r="A342" s="134" t="s">
        <v>1155</v>
      </c>
      <c r="B342" s="135" t="s">
        <v>1156</v>
      </c>
      <c r="C342" s="126"/>
      <c r="D342" s="127" t="s">
        <v>482</v>
      </c>
      <c r="E342" s="104" t="s">
        <v>482</v>
      </c>
      <c r="F342" s="128"/>
      <c r="G342" s="126"/>
      <c r="H342" s="104"/>
      <c r="I342" s="104"/>
      <c r="J342" s="104"/>
      <c r="K342" s="127" t="s">
        <v>482</v>
      </c>
      <c r="L342" s="104"/>
      <c r="M342" s="128" t="s">
        <v>482</v>
      </c>
      <c r="N342" s="128"/>
      <c r="O342" s="128"/>
      <c r="P342" s="128" t="s">
        <v>482</v>
      </c>
      <c r="Q342" s="128"/>
      <c r="R342" s="128"/>
      <c r="S342" s="131"/>
      <c r="T342" s="128"/>
      <c r="U342" s="61" t="s">
        <v>506</v>
      </c>
      <c r="V342" s="132"/>
      <c r="W342" s="139"/>
      <c r="X342" s="133"/>
      <c r="Y342" s="71"/>
      <c r="Z342" s="72" t="s">
        <v>482</v>
      </c>
      <c r="AA342" s="73"/>
      <c r="AB342" s="74"/>
      <c r="AC342" s="79" t="s">
        <v>530</v>
      </c>
      <c r="AD342" s="10" t="s">
        <v>463</v>
      </c>
      <c r="AE342" s="80">
        <v>113.601586</v>
      </c>
      <c r="AF342" s="80">
        <v>125.26915</v>
      </c>
      <c r="AG342" s="80">
        <v>213.889633</v>
      </c>
      <c r="AH342" s="80">
        <v>239.46507700000001</v>
      </c>
      <c r="AI342" s="80">
        <v>218.40198000000001</v>
      </c>
      <c r="AJ342" s="80">
        <v>238.20426800000001</v>
      </c>
      <c r="AK342" s="80">
        <v>279.10936099999998</v>
      </c>
      <c r="AL342" s="80">
        <v>23.441762000000001</v>
      </c>
      <c r="AM342" s="80">
        <v>21.42324</v>
      </c>
      <c r="AN342" s="80">
        <v>21.981732000000001</v>
      </c>
      <c r="AO342" s="80">
        <v>24.94106</v>
      </c>
      <c r="AP342" s="80">
        <v>23.529337999999999</v>
      </c>
      <c r="AQ342" s="80">
        <v>30.201201000000001</v>
      </c>
      <c r="AR342" s="80">
        <v>21.449128000000002</v>
      </c>
      <c r="AS342" s="80">
        <v>14.349271999999999</v>
      </c>
      <c r="AT342" s="80">
        <v>15.756190999999999</v>
      </c>
      <c r="AU342" s="80">
        <v>10.63401</v>
      </c>
      <c r="AV342" s="80">
        <v>8.9107529999999997</v>
      </c>
      <c r="AW342" s="80">
        <v>25.759293</v>
      </c>
      <c r="AX342" s="80">
        <v>16.036973</v>
      </c>
      <c r="AY342" s="80">
        <v>18.073761999999999</v>
      </c>
      <c r="AZ342" s="80">
        <v>20.377233</v>
      </c>
      <c r="BA342" s="80">
        <v>72.970678000000007</v>
      </c>
      <c r="BB342" s="80">
        <v>73.585660000000004</v>
      </c>
      <c r="BC342" s="80">
        <v>70.077404999999999</v>
      </c>
      <c r="BD342" s="80">
        <v>65.927351000000002</v>
      </c>
      <c r="BE342" s="80">
        <v>51.090358000000002</v>
      </c>
      <c r="BF342" s="80">
        <v>28.592402</v>
      </c>
      <c r="BG342" s="80">
        <v>20.982668</v>
      </c>
      <c r="BH342" s="80">
        <v>7.4005570000000001</v>
      </c>
      <c r="BI342" s="80">
        <v>7.0373970000000003</v>
      </c>
      <c r="BJ342" s="80">
        <v>9.4817090000000004</v>
      </c>
      <c r="BK342" s="80"/>
      <c r="BL342" s="80"/>
      <c r="BM342" s="80"/>
      <c r="BN342" s="80"/>
      <c r="BO342" s="80"/>
      <c r="BP342" s="80"/>
      <c r="BQ342" s="80"/>
      <c r="BR342" s="80"/>
      <c r="BS342" s="80"/>
      <c r="BT342" s="80"/>
    </row>
    <row r="343" spans="1:72" x14ac:dyDescent="0.25">
      <c r="A343" s="134" t="s">
        <v>1157</v>
      </c>
      <c r="B343" s="135" t="s">
        <v>1158</v>
      </c>
      <c r="C343" s="126" t="s">
        <v>482</v>
      </c>
      <c r="D343" s="127"/>
      <c r="E343" s="104" t="s">
        <v>482</v>
      </c>
      <c r="F343" s="128"/>
      <c r="G343" s="126"/>
      <c r="H343" s="104"/>
      <c r="I343" s="104" t="s">
        <v>482</v>
      </c>
      <c r="J343" s="104"/>
      <c r="K343" s="127"/>
      <c r="L343" s="104"/>
      <c r="M343" s="128" t="s">
        <v>482</v>
      </c>
      <c r="N343" s="128"/>
      <c r="O343" s="128"/>
      <c r="P343" s="128" t="s">
        <v>482</v>
      </c>
      <c r="Q343" s="128"/>
      <c r="R343" s="128"/>
      <c r="S343" s="131"/>
      <c r="T343" s="128"/>
      <c r="U343" s="61" t="s">
        <v>506</v>
      </c>
      <c r="V343" s="132"/>
      <c r="W343" s="139"/>
      <c r="X343" s="133"/>
      <c r="Y343" s="71"/>
      <c r="Z343" s="72" t="s">
        <v>482</v>
      </c>
      <c r="AA343" s="73"/>
      <c r="AB343" s="74"/>
      <c r="AC343" s="79" t="s">
        <v>530</v>
      </c>
      <c r="AD343" s="10" t="s">
        <v>463</v>
      </c>
      <c r="AE343" s="80">
        <v>0</v>
      </c>
      <c r="AF343" s="80">
        <v>0</v>
      </c>
      <c r="AG343" s="80">
        <v>0</v>
      </c>
      <c r="AH343" s="80">
        <v>0</v>
      </c>
      <c r="AI343" s="80">
        <v>0</v>
      </c>
      <c r="AJ343" s="80">
        <v>0</v>
      </c>
      <c r="AK343" s="80">
        <v>0</v>
      </c>
      <c r="AL343" s="80">
        <v>143.90768399999999</v>
      </c>
      <c r="AM343" s="80">
        <v>143.53809899999999</v>
      </c>
      <c r="AN343" s="80">
        <v>118.713053</v>
      </c>
      <c r="AO343" s="80">
        <v>118.71034899999999</v>
      </c>
      <c r="AP343" s="80">
        <v>115.996925</v>
      </c>
      <c r="AQ343" s="80">
        <v>131.04146700000001</v>
      </c>
      <c r="AR343" s="80">
        <v>98.068149000000005</v>
      </c>
      <c r="AS343" s="80">
        <v>173.95159000000001</v>
      </c>
      <c r="AT343" s="80">
        <v>115.27361999999999</v>
      </c>
      <c r="AU343" s="80">
        <v>158.586815</v>
      </c>
      <c r="AV343" s="80">
        <v>168.67618400000001</v>
      </c>
      <c r="AW343" s="80">
        <v>160.359105</v>
      </c>
      <c r="AX343" s="80">
        <v>156.28483700000001</v>
      </c>
      <c r="AY343" s="80">
        <v>231.66756699999999</v>
      </c>
      <c r="AZ343" s="80">
        <v>107.043972</v>
      </c>
      <c r="BA343" s="80">
        <v>171.204654</v>
      </c>
      <c r="BB343" s="80">
        <v>166.152153</v>
      </c>
      <c r="BC343" s="80">
        <v>170.61240799999999</v>
      </c>
      <c r="BD343" s="80">
        <v>166.821651</v>
      </c>
      <c r="BE343" s="80">
        <v>165.207077</v>
      </c>
      <c r="BF343" s="80">
        <v>165.422608</v>
      </c>
      <c r="BG343" s="80">
        <v>69.520235999999997</v>
      </c>
      <c r="BH343" s="80">
        <v>6.0933029999999997</v>
      </c>
      <c r="BI343" s="80">
        <v>5.4162689999999998</v>
      </c>
      <c r="BJ343" s="80">
        <v>6.1933720000000001</v>
      </c>
      <c r="BK343" s="80"/>
      <c r="BL343" s="80"/>
      <c r="BM343" s="80"/>
      <c r="BN343" s="80"/>
      <c r="BO343" s="80"/>
      <c r="BP343" s="80"/>
      <c r="BQ343" s="80"/>
      <c r="BR343" s="80"/>
      <c r="BS343" s="80"/>
      <c r="BT343" s="80"/>
    </row>
    <row r="344" spans="1:72" x14ac:dyDescent="0.25">
      <c r="A344" s="134" t="s">
        <v>1159</v>
      </c>
      <c r="B344" s="135" t="s">
        <v>1160</v>
      </c>
      <c r="C344" s="126" t="s">
        <v>482</v>
      </c>
      <c r="D344" s="127"/>
      <c r="E344" s="104" t="s">
        <v>482</v>
      </c>
      <c r="F344" s="128"/>
      <c r="G344" s="126"/>
      <c r="H344" s="104"/>
      <c r="I344" s="104"/>
      <c r="J344" s="104"/>
      <c r="K344" s="127" t="s">
        <v>482</v>
      </c>
      <c r="L344" s="104"/>
      <c r="M344" s="128" t="s">
        <v>482</v>
      </c>
      <c r="N344" s="128"/>
      <c r="O344" s="128"/>
      <c r="P344" s="128" t="s">
        <v>482</v>
      </c>
      <c r="Q344" s="128"/>
      <c r="R344" s="128"/>
      <c r="S344" s="131"/>
      <c r="T344" s="128"/>
      <c r="U344" s="61" t="s">
        <v>506</v>
      </c>
      <c r="V344" s="132"/>
      <c r="W344" s="139"/>
      <c r="X344" s="133"/>
      <c r="Y344" s="71"/>
      <c r="Z344" s="72" t="s">
        <v>482</v>
      </c>
      <c r="AA344" s="73"/>
      <c r="AB344" s="74"/>
      <c r="AC344" s="79" t="s">
        <v>530</v>
      </c>
      <c r="AD344" s="10" t="s">
        <v>463</v>
      </c>
      <c r="AE344" s="80">
        <v>0</v>
      </c>
      <c r="AF344" s="80">
        <v>0</v>
      </c>
      <c r="AG344" s="80">
        <v>0</v>
      </c>
      <c r="AH344" s="80">
        <v>0</v>
      </c>
      <c r="AI344" s="80">
        <v>0</v>
      </c>
      <c r="AJ344" s="80">
        <v>0</v>
      </c>
      <c r="AK344" s="80">
        <v>0</v>
      </c>
      <c r="AL344" s="80">
        <v>4.9032429999999998</v>
      </c>
      <c r="AM344" s="80">
        <v>6.0975419999999998</v>
      </c>
      <c r="AN344" s="80">
        <v>10.21142</v>
      </c>
      <c r="AO344" s="80">
        <v>14.87631</v>
      </c>
      <c r="AP344" s="80">
        <v>9.8089189999999995</v>
      </c>
      <c r="AQ344" s="80">
        <v>7.3575480000000004</v>
      </c>
      <c r="AR344" s="80">
        <v>14.634652000000001</v>
      </c>
      <c r="AS344" s="80">
        <v>8.2535369999999997</v>
      </c>
      <c r="AT344" s="80">
        <v>3.8111480000000002</v>
      </c>
      <c r="AU344" s="80">
        <v>6.6304000000000002E-2</v>
      </c>
      <c r="AV344" s="80">
        <v>2.405E-3</v>
      </c>
      <c r="AW344" s="80">
        <v>49.340688</v>
      </c>
      <c r="AX344" s="80">
        <v>40.307892000000002</v>
      </c>
      <c r="AY344" s="80">
        <v>53.491725000000002</v>
      </c>
      <c r="AZ344" s="80">
        <v>52.022821999999998</v>
      </c>
      <c r="BA344" s="80">
        <v>62.212888999999997</v>
      </c>
      <c r="BB344" s="80">
        <v>49.190942</v>
      </c>
      <c r="BC344" s="80">
        <v>64.713374999999999</v>
      </c>
      <c r="BD344" s="80">
        <v>58.657026000000002</v>
      </c>
      <c r="BE344" s="80">
        <v>55.059401000000001</v>
      </c>
      <c r="BF344" s="80">
        <v>61.420689000000003</v>
      </c>
      <c r="BG344" s="80">
        <v>34.455280999999999</v>
      </c>
      <c r="BH344" s="80">
        <v>51.257111000000002</v>
      </c>
      <c r="BI344" s="80">
        <v>44.666507000000003</v>
      </c>
      <c r="BJ344" s="80">
        <v>40.166663999999997</v>
      </c>
      <c r="BK344" s="80"/>
      <c r="BL344" s="80"/>
      <c r="BM344" s="80"/>
      <c r="BN344" s="80"/>
      <c r="BO344" s="80"/>
      <c r="BP344" s="80"/>
      <c r="BQ344" s="80"/>
      <c r="BR344" s="80"/>
      <c r="BS344" s="80"/>
      <c r="BT344" s="80"/>
    </row>
    <row r="345" spans="1:72" x14ac:dyDescent="0.25">
      <c r="A345" s="134" t="s">
        <v>1161</v>
      </c>
      <c r="B345" s="135" t="s">
        <v>1162</v>
      </c>
      <c r="C345" s="126" t="s">
        <v>482</v>
      </c>
      <c r="D345" s="127"/>
      <c r="E345" s="104" t="s">
        <v>482</v>
      </c>
      <c r="F345" s="128"/>
      <c r="G345" s="126"/>
      <c r="H345" s="104"/>
      <c r="I345" s="104" t="s">
        <v>482</v>
      </c>
      <c r="J345" s="104"/>
      <c r="K345" s="127"/>
      <c r="L345" s="104"/>
      <c r="M345" s="128" t="s">
        <v>482</v>
      </c>
      <c r="N345" s="128"/>
      <c r="O345" s="128"/>
      <c r="P345" s="128" t="s">
        <v>482</v>
      </c>
      <c r="Q345" s="128"/>
      <c r="R345" s="128"/>
      <c r="S345" s="131"/>
      <c r="T345" s="128"/>
      <c r="U345" s="61" t="s">
        <v>506</v>
      </c>
      <c r="V345" s="132"/>
      <c r="W345" s="139"/>
      <c r="X345" s="133"/>
      <c r="Y345" s="71"/>
      <c r="Z345" s="72" t="s">
        <v>482</v>
      </c>
      <c r="AA345" s="73"/>
      <c r="AB345" s="74"/>
      <c r="AC345" s="79" t="s">
        <v>530</v>
      </c>
      <c r="AD345" s="10" t="s">
        <v>463</v>
      </c>
      <c r="AE345" s="80">
        <v>0</v>
      </c>
      <c r="AF345" s="80">
        <v>0</v>
      </c>
      <c r="AG345" s="80">
        <v>0</v>
      </c>
      <c r="AH345" s="80">
        <v>0</v>
      </c>
      <c r="AI345" s="80">
        <v>0</v>
      </c>
      <c r="AJ345" s="80">
        <v>0</v>
      </c>
      <c r="AK345" s="80">
        <v>0</v>
      </c>
      <c r="AL345" s="80">
        <v>0</v>
      </c>
      <c r="AM345" s="80">
        <v>0</v>
      </c>
      <c r="AN345" s="80">
        <v>0</v>
      </c>
      <c r="AO345" s="80">
        <v>0</v>
      </c>
      <c r="AP345" s="80">
        <v>0</v>
      </c>
      <c r="AQ345" s="80">
        <v>0</v>
      </c>
      <c r="AR345" s="80">
        <v>0</v>
      </c>
      <c r="AS345" s="80">
        <v>0</v>
      </c>
      <c r="AT345" s="80">
        <v>3.5819999999999998E-2</v>
      </c>
      <c r="AU345" s="80">
        <v>1.3771E-2</v>
      </c>
      <c r="AV345" s="80">
        <v>0</v>
      </c>
      <c r="AW345" s="80">
        <v>5.6588820000000002</v>
      </c>
      <c r="AX345" s="80">
        <v>3.2575259999999999</v>
      </c>
      <c r="AY345" s="80">
        <v>3.3810730000000002</v>
      </c>
      <c r="AZ345" s="80">
        <v>5.2131720000000001</v>
      </c>
      <c r="BA345" s="80">
        <v>1.6750000000000001E-2</v>
      </c>
      <c r="BB345" s="80">
        <v>6.5430000000000002E-3</v>
      </c>
      <c r="BC345" s="80">
        <v>1.1950000000000001E-3</v>
      </c>
      <c r="BD345" s="80">
        <v>0</v>
      </c>
      <c r="BE345" s="80">
        <v>0</v>
      </c>
      <c r="BF345" s="80">
        <v>0</v>
      </c>
      <c r="BG345" s="80">
        <v>0</v>
      </c>
      <c r="BH345" s="80">
        <v>0</v>
      </c>
      <c r="BI345" s="80">
        <v>0</v>
      </c>
      <c r="BJ345" s="80">
        <v>0</v>
      </c>
      <c r="BK345" s="80"/>
      <c r="BL345" s="80"/>
      <c r="BM345" s="80"/>
      <c r="BN345" s="80"/>
      <c r="BO345" s="80"/>
      <c r="BP345" s="80"/>
      <c r="BQ345" s="80"/>
      <c r="BR345" s="80"/>
      <c r="BS345" s="80"/>
      <c r="BT345" s="80"/>
    </row>
    <row r="346" spans="1:72" x14ac:dyDescent="0.25">
      <c r="A346" s="134" t="s">
        <v>1163</v>
      </c>
      <c r="B346" s="135" t="s">
        <v>1164</v>
      </c>
      <c r="C346" s="126" t="s">
        <v>482</v>
      </c>
      <c r="D346" s="127"/>
      <c r="E346" s="104" t="s">
        <v>482</v>
      </c>
      <c r="F346" s="128"/>
      <c r="G346" s="126"/>
      <c r="H346" s="104"/>
      <c r="I346" s="104"/>
      <c r="J346" s="104"/>
      <c r="K346" s="127" t="s">
        <v>482</v>
      </c>
      <c r="L346" s="104"/>
      <c r="M346" s="128" t="s">
        <v>482</v>
      </c>
      <c r="N346" s="128"/>
      <c r="O346" s="128"/>
      <c r="P346" s="128" t="s">
        <v>482</v>
      </c>
      <c r="Q346" s="128"/>
      <c r="R346" s="128"/>
      <c r="S346" s="131"/>
      <c r="T346" s="128"/>
      <c r="U346" s="61" t="s">
        <v>506</v>
      </c>
      <c r="V346" s="132"/>
      <c r="W346" s="139"/>
      <c r="X346" s="133"/>
      <c r="Y346" s="71"/>
      <c r="Z346" s="72" t="s">
        <v>482</v>
      </c>
      <c r="AA346" s="73"/>
      <c r="AB346" s="74"/>
      <c r="AC346" s="79" t="s">
        <v>530</v>
      </c>
      <c r="AD346" s="10" t="s">
        <v>463</v>
      </c>
      <c r="AE346" s="80">
        <v>0</v>
      </c>
      <c r="AF346" s="80">
        <v>0</v>
      </c>
      <c r="AG346" s="80">
        <v>0</v>
      </c>
      <c r="AH346" s="80">
        <v>0</v>
      </c>
      <c r="AI346" s="80">
        <v>0</v>
      </c>
      <c r="AJ346" s="80">
        <v>0</v>
      </c>
      <c r="AK346" s="80">
        <v>0</v>
      </c>
      <c r="AL346" s="80">
        <v>0</v>
      </c>
      <c r="AM346" s="80">
        <v>0</v>
      </c>
      <c r="AN346" s="80">
        <v>0</v>
      </c>
      <c r="AO346" s="80">
        <v>0</v>
      </c>
      <c r="AP346" s="80">
        <v>0</v>
      </c>
      <c r="AQ346" s="80">
        <v>0</v>
      </c>
      <c r="AR346" s="80">
        <v>0</v>
      </c>
      <c r="AS346" s="80">
        <v>0</v>
      </c>
      <c r="AT346" s="80">
        <v>0</v>
      </c>
      <c r="AU346" s="80">
        <v>0</v>
      </c>
      <c r="AV346" s="80">
        <v>0</v>
      </c>
      <c r="AW346" s="80">
        <v>21.167455</v>
      </c>
      <c r="AX346" s="80">
        <v>24.290531999999999</v>
      </c>
      <c r="AY346" s="80">
        <v>25.206603999999999</v>
      </c>
      <c r="AZ346" s="80">
        <v>200.289176</v>
      </c>
      <c r="BA346" s="80">
        <v>329.24633499999999</v>
      </c>
      <c r="BB346" s="80">
        <v>25.915272000000002</v>
      </c>
      <c r="BC346" s="80">
        <v>28.542724</v>
      </c>
      <c r="BD346" s="80">
        <v>22.985595</v>
      </c>
      <c r="BE346" s="80">
        <v>25.071552000000001</v>
      </c>
      <c r="BF346" s="80">
        <v>19.587654000000001</v>
      </c>
      <c r="BG346" s="80">
        <v>17.998349999999999</v>
      </c>
      <c r="BH346" s="80">
        <v>14.120585999999999</v>
      </c>
      <c r="BI346" s="80">
        <v>12.101298</v>
      </c>
      <c r="BJ346" s="80">
        <v>13.805341</v>
      </c>
      <c r="BK346" s="80"/>
      <c r="BL346" s="80"/>
      <c r="BM346" s="80"/>
      <c r="BN346" s="80"/>
      <c r="BO346" s="80"/>
      <c r="BP346" s="80"/>
      <c r="BQ346" s="80"/>
      <c r="BR346" s="80"/>
      <c r="BS346" s="80"/>
      <c r="BT346" s="80"/>
    </row>
    <row r="347" spans="1:72" x14ac:dyDescent="0.25">
      <c r="A347" s="134" t="s">
        <v>1165</v>
      </c>
      <c r="B347" s="135" t="s">
        <v>1166</v>
      </c>
      <c r="C347" s="126" t="s">
        <v>482</v>
      </c>
      <c r="D347" s="127"/>
      <c r="E347" s="104" t="s">
        <v>482</v>
      </c>
      <c r="F347" s="128"/>
      <c r="G347" s="126" t="s">
        <v>482</v>
      </c>
      <c r="H347" s="104"/>
      <c r="I347" s="104"/>
      <c r="J347" s="104"/>
      <c r="K347" s="127"/>
      <c r="L347" s="104"/>
      <c r="M347" s="128" t="s">
        <v>482</v>
      </c>
      <c r="N347" s="128"/>
      <c r="O347" s="128"/>
      <c r="P347" s="128" t="s">
        <v>482</v>
      </c>
      <c r="Q347" s="128"/>
      <c r="R347" s="128"/>
      <c r="S347" s="131"/>
      <c r="T347" s="128"/>
      <c r="U347" s="61"/>
      <c r="V347" s="132" t="s">
        <v>857</v>
      </c>
      <c r="W347" s="139" t="s">
        <v>858</v>
      </c>
      <c r="X347" s="133"/>
      <c r="Y347" s="71"/>
      <c r="Z347" s="72" t="s">
        <v>482</v>
      </c>
      <c r="AA347" s="73"/>
      <c r="AB347" s="74"/>
      <c r="AC347" s="79" t="s">
        <v>530</v>
      </c>
      <c r="AD347" s="10" t="s">
        <v>463</v>
      </c>
      <c r="AE347" s="80">
        <v>41.3</v>
      </c>
      <c r="AF347" s="80">
        <v>25.3</v>
      </c>
      <c r="AG347" s="80">
        <v>21.6</v>
      </c>
      <c r="AH347" s="80">
        <v>21.43</v>
      </c>
      <c r="AI347" s="80">
        <v>0</v>
      </c>
      <c r="AJ347" s="80">
        <v>0</v>
      </c>
      <c r="AK347" s="80">
        <v>0</v>
      </c>
      <c r="AL347" s="80">
        <v>0</v>
      </c>
      <c r="AM347" s="80">
        <v>0</v>
      </c>
      <c r="AN347" s="80">
        <v>0</v>
      </c>
      <c r="AO347" s="80">
        <v>0</v>
      </c>
      <c r="AP347" s="80">
        <v>0</v>
      </c>
      <c r="AQ347" s="80">
        <v>0</v>
      </c>
      <c r="AR347" s="80">
        <v>50.745274000000002</v>
      </c>
      <c r="AS347" s="80">
        <v>50.273167999999998</v>
      </c>
      <c r="AT347" s="80">
        <v>2.7195930000000001</v>
      </c>
      <c r="AU347" s="80">
        <v>0.13034200000000001</v>
      </c>
      <c r="AV347" s="80">
        <v>4.0378999999999998E-2</v>
      </c>
      <c r="AW347" s="80">
        <v>3.1737000000000001E-2</v>
      </c>
      <c r="AX347" s="80">
        <v>2.4996999999999998E-2</v>
      </c>
      <c r="AY347" s="80">
        <v>2.2388000000000002E-2</v>
      </c>
      <c r="AZ347" s="80">
        <v>-9.7079999999999996E-3</v>
      </c>
      <c r="BA347" s="80">
        <v>9.3439999999999999E-3</v>
      </c>
      <c r="BB347" s="80">
        <v>1.916E-3</v>
      </c>
      <c r="BC347" s="80">
        <v>9.0889999999999999E-3</v>
      </c>
      <c r="BD347" s="80">
        <v>-0.21867</v>
      </c>
      <c r="BE347" s="80">
        <v>-2.9516000000000001E-2</v>
      </c>
      <c r="BF347" s="80">
        <v>26.450486999999999</v>
      </c>
      <c r="BG347" s="80">
        <v>26.595195</v>
      </c>
      <c r="BH347" s="80">
        <v>26.547673</v>
      </c>
      <c r="BI347" s="80">
        <v>25.887404</v>
      </c>
      <c r="BJ347" s="80">
        <v>25.887404</v>
      </c>
      <c r="BK347" s="80"/>
      <c r="BL347" s="80"/>
      <c r="BM347" s="80"/>
      <c r="BN347" s="80"/>
      <c r="BO347" s="80"/>
      <c r="BP347" s="80"/>
      <c r="BQ347" s="80"/>
      <c r="BR347" s="80"/>
      <c r="BS347" s="80"/>
      <c r="BT347" s="80"/>
    </row>
    <row r="348" spans="1:72" x14ac:dyDescent="0.25">
      <c r="A348" s="134" t="s">
        <v>1167</v>
      </c>
      <c r="B348" s="135" t="s">
        <v>1168</v>
      </c>
      <c r="C348" s="126"/>
      <c r="D348" s="127" t="s">
        <v>482</v>
      </c>
      <c r="E348" s="104" t="s">
        <v>482</v>
      </c>
      <c r="F348" s="128"/>
      <c r="G348" s="126"/>
      <c r="H348" s="104"/>
      <c r="I348" s="104"/>
      <c r="J348" s="104"/>
      <c r="K348" s="127" t="s">
        <v>482</v>
      </c>
      <c r="L348" s="104"/>
      <c r="M348" s="128" t="s">
        <v>482</v>
      </c>
      <c r="N348" s="128"/>
      <c r="O348" s="128"/>
      <c r="P348" s="128" t="s">
        <v>482</v>
      </c>
      <c r="Q348" s="128"/>
      <c r="R348" s="128"/>
      <c r="S348" s="131"/>
      <c r="T348" s="128"/>
      <c r="U348" s="61" t="s">
        <v>506</v>
      </c>
      <c r="V348" s="132"/>
      <c r="W348" s="139"/>
      <c r="X348" s="133"/>
      <c r="Y348" s="71"/>
      <c r="Z348" s="72" t="s">
        <v>482</v>
      </c>
      <c r="AA348" s="73"/>
      <c r="AB348" s="74"/>
      <c r="AC348" s="79" t="s">
        <v>530</v>
      </c>
      <c r="AD348" s="10" t="s">
        <v>463</v>
      </c>
      <c r="AE348" s="80">
        <v>0</v>
      </c>
      <c r="AF348" s="80">
        <v>0</v>
      </c>
      <c r="AG348" s="80">
        <v>0</v>
      </c>
      <c r="AH348" s="80">
        <v>103.8</v>
      </c>
      <c r="AI348" s="80">
        <v>24.5</v>
      </c>
      <c r="AJ348" s="80">
        <v>16.8</v>
      </c>
      <c r="AK348" s="80">
        <v>0.5</v>
      </c>
      <c r="AL348" s="80">
        <v>25.559971000000001</v>
      </c>
      <c r="AM348" s="80">
        <v>24.768898</v>
      </c>
      <c r="AN348" s="80">
        <v>23.482202999999998</v>
      </c>
      <c r="AO348" s="80">
        <v>23.789145999999999</v>
      </c>
      <c r="AP348" s="80">
        <v>0.83153299999999997</v>
      </c>
      <c r="AQ348" s="80">
        <v>0.83153299999999997</v>
      </c>
      <c r="AR348" s="80">
        <v>0.83153299999999997</v>
      </c>
      <c r="AS348" s="80">
        <v>0</v>
      </c>
      <c r="AT348" s="80">
        <v>0</v>
      </c>
      <c r="AU348" s="80">
        <v>0</v>
      </c>
      <c r="AV348" s="80">
        <v>0</v>
      </c>
      <c r="AW348" s="80">
        <v>0</v>
      </c>
      <c r="AX348" s="80">
        <v>0</v>
      </c>
      <c r="AY348" s="80">
        <v>0</v>
      </c>
      <c r="AZ348" s="80">
        <v>0</v>
      </c>
      <c r="BA348" s="80">
        <v>0</v>
      </c>
      <c r="BB348" s="80">
        <v>0</v>
      </c>
      <c r="BC348" s="80">
        <v>0</v>
      </c>
      <c r="BD348" s="80">
        <v>0</v>
      </c>
      <c r="BE348" s="80">
        <v>0</v>
      </c>
      <c r="BF348" s="80">
        <v>0</v>
      </c>
      <c r="BG348" s="80">
        <v>0</v>
      </c>
      <c r="BH348" s="80">
        <v>0</v>
      </c>
      <c r="BI348" s="80">
        <v>0</v>
      </c>
      <c r="BJ348" s="80">
        <v>0</v>
      </c>
      <c r="BK348" s="80"/>
      <c r="BL348" s="80"/>
      <c r="BM348" s="80"/>
      <c r="BN348" s="80"/>
      <c r="BO348" s="80"/>
      <c r="BP348" s="80"/>
      <c r="BQ348" s="80"/>
      <c r="BR348" s="80"/>
      <c r="BS348" s="80"/>
      <c r="BT348" s="80"/>
    </row>
    <row r="349" spans="1:72" x14ac:dyDescent="0.25">
      <c r="A349" s="134" t="s">
        <v>1169</v>
      </c>
      <c r="B349" s="135" t="s">
        <v>1170</v>
      </c>
      <c r="C349" s="126" t="s">
        <v>482</v>
      </c>
      <c r="D349" s="127"/>
      <c r="E349" s="104" t="s">
        <v>482</v>
      </c>
      <c r="F349" s="128"/>
      <c r="G349" s="126"/>
      <c r="H349" s="104"/>
      <c r="I349" s="104"/>
      <c r="J349" s="104"/>
      <c r="K349" s="127" t="s">
        <v>482</v>
      </c>
      <c r="L349" s="104"/>
      <c r="M349" s="128" t="s">
        <v>482</v>
      </c>
      <c r="N349" s="128"/>
      <c r="O349" s="128"/>
      <c r="P349" s="128" t="s">
        <v>482</v>
      </c>
      <c r="Q349" s="128"/>
      <c r="R349" s="128"/>
      <c r="S349" s="131"/>
      <c r="T349" s="128"/>
      <c r="U349" s="61" t="s">
        <v>512</v>
      </c>
      <c r="V349" s="132"/>
      <c r="W349" s="139"/>
      <c r="X349" s="133"/>
      <c r="Y349" s="71"/>
      <c r="Z349" s="72" t="s">
        <v>482</v>
      </c>
      <c r="AA349" s="73"/>
      <c r="AB349" s="74"/>
      <c r="AC349" s="79" t="s">
        <v>530</v>
      </c>
      <c r="AD349" s="10" t="s">
        <v>463</v>
      </c>
      <c r="AE349" s="80">
        <v>0</v>
      </c>
      <c r="AF349" s="80">
        <v>0</v>
      </c>
      <c r="AG349" s="80">
        <v>0</v>
      </c>
      <c r="AH349" s="80">
        <v>0</v>
      </c>
      <c r="AI349" s="80">
        <v>0</v>
      </c>
      <c r="AJ349" s="80">
        <v>0</v>
      </c>
      <c r="AK349" s="80">
        <v>0</v>
      </c>
      <c r="AL349" s="80">
        <v>0</v>
      </c>
      <c r="AM349" s="80">
        <v>0</v>
      </c>
      <c r="AN349" s="80">
        <v>0</v>
      </c>
      <c r="AO349" s="80">
        <v>0</v>
      </c>
      <c r="AP349" s="80">
        <v>0</v>
      </c>
      <c r="AQ349" s="80">
        <v>0</v>
      </c>
      <c r="AR349" s="80">
        <v>0</v>
      </c>
      <c r="AS349" s="80">
        <v>0</v>
      </c>
      <c r="AT349" s="80">
        <v>0</v>
      </c>
      <c r="AU349" s="80">
        <v>0</v>
      </c>
      <c r="AV349" s="80">
        <v>0</v>
      </c>
      <c r="AW349" s="80">
        <v>20.445833</v>
      </c>
      <c r="AX349" s="80">
        <v>17.445169</v>
      </c>
      <c r="AY349" s="80">
        <v>26.281593999999998</v>
      </c>
      <c r="AZ349" s="80">
        <v>77.399218000000005</v>
      </c>
      <c r="BA349" s="80">
        <v>103.057783</v>
      </c>
      <c r="BB349" s="80">
        <v>159.407241</v>
      </c>
      <c r="BC349" s="80">
        <v>104.89653</v>
      </c>
      <c r="BD349" s="80">
        <v>107.77031100000001</v>
      </c>
      <c r="BE349" s="80">
        <v>97.213459</v>
      </c>
      <c r="BF349" s="80">
        <v>102.47701600000001</v>
      </c>
      <c r="BG349" s="80">
        <v>96.160700000000006</v>
      </c>
      <c r="BH349" s="80">
        <v>135.41669300000001</v>
      </c>
      <c r="BI349" s="80">
        <v>150.31411900000001</v>
      </c>
      <c r="BJ349" s="80">
        <v>94.985501999999997</v>
      </c>
      <c r="BK349" s="80"/>
      <c r="BL349" s="80"/>
      <c r="BM349" s="80"/>
      <c r="BN349" s="80"/>
      <c r="BO349" s="80"/>
      <c r="BP349" s="80"/>
      <c r="BQ349" s="80"/>
      <c r="BR349" s="80"/>
      <c r="BS349" s="80"/>
      <c r="BT349" s="80"/>
    </row>
    <row r="350" spans="1:72" x14ac:dyDescent="0.25">
      <c r="A350" s="134" t="s">
        <v>1171</v>
      </c>
      <c r="B350" s="135" t="s">
        <v>1172</v>
      </c>
      <c r="C350" s="126" t="s">
        <v>482</v>
      </c>
      <c r="D350" s="127"/>
      <c r="E350" s="104" t="s">
        <v>482</v>
      </c>
      <c r="F350" s="128"/>
      <c r="G350" s="126"/>
      <c r="H350" s="104"/>
      <c r="I350" s="104"/>
      <c r="J350" s="104"/>
      <c r="K350" s="127" t="s">
        <v>482</v>
      </c>
      <c r="L350" s="104"/>
      <c r="M350" s="128" t="s">
        <v>482</v>
      </c>
      <c r="N350" s="128"/>
      <c r="O350" s="128"/>
      <c r="P350" s="128" t="s">
        <v>482</v>
      </c>
      <c r="Q350" s="128"/>
      <c r="R350" s="128"/>
      <c r="S350" s="131"/>
      <c r="T350" s="128"/>
      <c r="U350" s="61" t="s">
        <v>512</v>
      </c>
      <c r="V350" s="132"/>
      <c r="W350" s="139"/>
      <c r="X350" s="133"/>
      <c r="Y350" s="71"/>
      <c r="Z350" s="72" t="s">
        <v>482</v>
      </c>
      <c r="AA350" s="73"/>
      <c r="AB350" s="74"/>
      <c r="AC350" s="79" t="s">
        <v>530</v>
      </c>
      <c r="AD350" s="10" t="s">
        <v>463</v>
      </c>
      <c r="AE350" s="80">
        <v>14.960683</v>
      </c>
      <c r="AF350" s="80">
        <v>17.785246000000001</v>
      </c>
      <c r="AG350" s="80">
        <v>20.742307</v>
      </c>
      <c r="AH350" s="80">
        <v>17.358969999999999</v>
      </c>
      <c r="AI350" s="80">
        <v>15.960990000000001</v>
      </c>
      <c r="AJ350" s="80">
        <v>15.297385</v>
      </c>
      <c r="AK350" s="80">
        <v>13.436233</v>
      </c>
      <c r="AL350" s="80">
        <v>6.7250500000000004</v>
      </c>
      <c r="AM350" s="80">
        <v>5.813949</v>
      </c>
      <c r="AN350" s="80">
        <v>6.4127869999999998</v>
      </c>
      <c r="AO350" s="80">
        <v>5.3732610000000003</v>
      </c>
      <c r="AP350" s="80">
        <v>5.3732610000000003</v>
      </c>
      <c r="AQ350" s="80">
        <v>7.2993439999999996</v>
      </c>
      <c r="AR350" s="80">
        <v>18.339742000000001</v>
      </c>
      <c r="AS350" s="80">
        <v>13.456459000000001</v>
      </c>
      <c r="AT350" s="80">
        <v>0.57296400000000003</v>
      </c>
      <c r="AU350" s="80">
        <v>4.3253E-2</v>
      </c>
      <c r="AV350" s="80">
        <v>1.3814999999999999E-2</v>
      </c>
      <c r="AW350" s="80">
        <v>0.47878999999999999</v>
      </c>
      <c r="AX350" s="80">
        <v>4.7685999999999999E-2</v>
      </c>
      <c r="AY350" s="80">
        <v>0.57219799999999998</v>
      </c>
      <c r="AZ350" s="80">
        <v>2.3067000000000001E-2</v>
      </c>
      <c r="BA350" s="80">
        <v>0.15490300000000001</v>
      </c>
      <c r="BB350" s="80">
        <v>0.13252</v>
      </c>
      <c r="BC350" s="80">
        <v>0.101034</v>
      </c>
      <c r="BD350" s="80">
        <v>17.568342999999999</v>
      </c>
      <c r="BE350" s="80">
        <v>0.38965499999999997</v>
      </c>
      <c r="BF350" s="80">
        <v>0.27311200000000002</v>
      </c>
      <c r="BG350" s="80">
        <v>0.18410799999999999</v>
      </c>
      <c r="BH350" s="80">
        <v>0.23057</v>
      </c>
      <c r="BI350" s="80">
        <v>0.20421</v>
      </c>
      <c r="BJ350" s="80">
        <v>0.182111</v>
      </c>
      <c r="BK350" s="80"/>
      <c r="BL350" s="80"/>
      <c r="BM350" s="80"/>
      <c r="BN350" s="80"/>
      <c r="BO350" s="80"/>
      <c r="BP350" s="80"/>
      <c r="BQ350" s="80"/>
      <c r="BR350" s="80"/>
      <c r="BS350" s="80"/>
      <c r="BT350" s="80"/>
    </row>
    <row r="351" spans="1:72" x14ac:dyDescent="0.25">
      <c r="A351" s="134" t="s">
        <v>1173</v>
      </c>
      <c r="B351" s="135" t="s">
        <v>1174</v>
      </c>
      <c r="C351" s="126"/>
      <c r="D351" s="127" t="s">
        <v>482</v>
      </c>
      <c r="E351" s="104" t="s">
        <v>482</v>
      </c>
      <c r="F351" s="128"/>
      <c r="G351" s="126"/>
      <c r="H351" s="104"/>
      <c r="I351" s="104"/>
      <c r="J351" s="104"/>
      <c r="K351" s="127" t="s">
        <v>482</v>
      </c>
      <c r="L351" s="104"/>
      <c r="M351" s="128" t="s">
        <v>482</v>
      </c>
      <c r="N351" s="128"/>
      <c r="O351" s="128"/>
      <c r="P351" s="128" t="s">
        <v>482</v>
      </c>
      <c r="Q351" s="128"/>
      <c r="R351" s="128"/>
      <c r="S351" s="131"/>
      <c r="T351" s="128"/>
      <c r="U351" s="61" t="s">
        <v>512</v>
      </c>
      <c r="V351" s="132"/>
      <c r="W351" s="139"/>
      <c r="X351" s="133"/>
      <c r="Y351" s="71" t="s">
        <v>482</v>
      </c>
      <c r="Z351" s="72"/>
      <c r="AA351" s="73"/>
      <c r="AB351" s="74"/>
      <c r="AC351" s="79" t="s">
        <v>530</v>
      </c>
      <c r="AD351" s="10" t="s">
        <v>463</v>
      </c>
      <c r="AE351" s="80">
        <v>0</v>
      </c>
      <c r="AF351" s="80">
        <v>0</v>
      </c>
      <c r="AG351" s="80">
        <v>0</v>
      </c>
      <c r="AH351" s="80">
        <v>0</v>
      </c>
      <c r="AI351" s="80">
        <v>0</v>
      </c>
      <c r="AJ351" s="80">
        <v>0</v>
      </c>
      <c r="AK351" s="80">
        <v>0</v>
      </c>
      <c r="AL351" s="80">
        <v>0</v>
      </c>
      <c r="AM351" s="80">
        <v>0</v>
      </c>
      <c r="AN351" s="80">
        <v>0</v>
      </c>
      <c r="AO351" s="80">
        <v>0</v>
      </c>
      <c r="AP351" s="80">
        <v>0</v>
      </c>
      <c r="AQ351" s="80">
        <v>0</v>
      </c>
      <c r="AR351" s="80">
        <v>0</v>
      </c>
      <c r="AS351" s="80">
        <v>0</v>
      </c>
      <c r="AT351" s="80">
        <v>0</v>
      </c>
      <c r="AU351" s="80">
        <v>0</v>
      </c>
      <c r="AV351" s="80">
        <v>0</v>
      </c>
      <c r="AW351" s="80">
        <v>0</v>
      </c>
      <c r="AX351" s="80">
        <v>0</v>
      </c>
      <c r="AY351" s="80">
        <v>0</v>
      </c>
      <c r="AZ351" s="80">
        <v>0</v>
      </c>
      <c r="BA351" s="80">
        <v>0.126667</v>
      </c>
      <c r="BB351" s="80">
        <v>0.17610000000000001</v>
      </c>
      <c r="BC351" s="80">
        <v>0</v>
      </c>
      <c r="BD351" s="80">
        <v>0</v>
      </c>
      <c r="BE351" s="80">
        <v>0</v>
      </c>
      <c r="BF351" s="80">
        <v>0</v>
      </c>
      <c r="BG351" s="80">
        <v>0</v>
      </c>
      <c r="BH351" s="80">
        <v>0</v>
      </c>
      <c r="BI351" s="80">
        <v>0</v>
      </c>
      <c r="BJ351" s="80">
        <v>0</v>
      </c>
      <c r="BK351" s="80"/>
      <c r="BL351" s="80"/>
      <c r="BM351" s="80"/>
      <c r="BN351" s="80"/>
      <c r="BO351" s="80"/>
      <c r="BP351" s="80"/>
      <c r="BQ351" s="80"/>
      <c r="BR351" s="80"/>
      <c r="BS351" s="80"/>
      <c r="BT351" s="80"/>
    </row>
    <row r="352" spans="1:72" x14ac:dyDescent="0.25">
      <c r="A352" s="134" t="s">
        <v>1175</v>
      </c>
      <c r="B352" s="135" t="s">
        <v>1176</v>
      </c>
      <c r="C352" s="126"/>
      <c r="D352" s="127" t="s">
        <v>482</v>
      </c>
      <c r="E352" s="104" t="s">
        <v>482</v>
      </c>
      <c r="F352" s="128"/>
      <c r="G352" s="126"/>
      <c r="H352" s="104"/>
      <c r="I352" s="104"/>
      <c r="J352" s="104"/>
      <c r="K352" s="127" t="s">
        <v>482</v>
      </c>
      <c r="L352" s="104"/>
      <c r="M352" s="128" t="s">
        <v>482</v>
      </c>
      <c r="N352" s="128"/>
      <c r="O352" s="128"/>
      <c r="P352" s="128" t="s">
        <v>482</v>
      </c>
      <c r="Q352" s="128"/>
      <c r="R352" s="128"/>
      <c r="S352" s="131"/>
      <c r="T352" s="128"/>
      <c r="U352" s="61" t="s">
        <v>508</v>
      </c>
      <c r="V352" s="132"/>
      <c r="W352" s="139"/>
      <c r="X352" s="133"/>
      <c r="Y352" s="71"/>
      <c r="Z352" s="72" t="s">
        <v>482</v>
      </c>
      <c r="AA352" s="73"/>
      <c r="AB352" s="74"/>
      <c r="AC352" s="79" t="s">
        <v>530</v>
      </c>
      <c r="AD352" s="10" t="s">
        <v>463</v>
      </c>
      <c r="AE352" s="80">
        <v>0</v>
      </c>
      <c r="AF352" s="80">
        <v>0</v>
      </c>
      <c r="AG352" s="80">
        <v>0</v>
      </c>
      <c r="AH352" s="80">
        <v>0</v>
      </c>
      <c r="AI352" s="80">
        <v>0</v>
      </c>
      <c r="AJ352" s="80">
        <v>0</v>
      </c>
      <c r="AK352" s="80">
        <v>0</v>
      </c>
      <c r="AL352" s="80">
        <v>0</v>
      </c>
      <c r="AM352" s="80">
        <v>0</v>
      </c>
      <c r="AN352" s="80">
        <v>0</v>
      </c>
      <c r="AO352" s="80">
        <v>0</v>
      </c>
      <c r="AP352" s="80">
        <v>0</v>
      </c>
      <c r="AQ352" s="80">
        <v>0</v>
      </c>
      <c r="AR352" s="80">
        <v>5.0236840000000003</v>
      </c>
      <c r="AS352" s="80">
        <v>0</v>
      </c>
      <c r="AT352" s="80">
        <v>0</v>
      </c>
      <c r="AU352" s="80">
        <v>0</v>
      </c>
      <c r="AV352" s="80">
        <v>0</v>
      </c>
      <c r="AW352" s="80">
        <v>0.33589200000000002</v>
      </c>
      <c r="AX352" s="80">
        <v>3.3830399999999998</v>
      </c>
      <c r="AY352" s="80">
        <v>3.351934</v>
      </c>
      <c r="AZ352" s="80">
        <v>69.307765000000003</v>
      </c>
      <c r="BA352" s="80">
        <v>82.065949000000003</v>
      </c>
      <c r="BB352" s="80">
        <v>93.080392000000003</v>
      </c>
      <c r="BC352" s="80">
        <v>21.741344999999999</v>
      </c>
      <c r="BD352" s="80">
        <v>21.955251000000001</v>
      </c>
      <c r="BE352" s="80">
        <v>21.579021999999998</v>
      </c>
      <c r="BF352" s="80">
        <v>4.388185</v>
      </c>
      <c r="BG352" s="80">
        <v>3.9462929999999998</v>
      </c>
      <c r="BH352" s="80">
        <v>4.5176040000000004</v>
      </c>
      <c r="BI352" s="80">
        <v>3.8831509999999998</v>
      </c>
      <c r="BJ352" s="80">
        <v>4.1451279999999997</v>
      </c>
      <c r="BK352" s="80"/>
      <c r="BL352" s="80"/>
      <c r="BM352" s="80"/>
      <c r="BN352" s="80"/>
      <c r="BO352" s="80"/>
      <c r="BP352" s="80"/>
      <c r="BQ352" s="80"/>
      <c r="BR352" s="80"/>
      <c r="BS352" s="80"/>
      <c r="BT352" s="80"/>
    </row>
    <row r="353" spans="1:72" x14ac:dyDescent="0.25">
      <c r="A353" s="134" t="s">
        <v>1177</v>
      </c>
      <c r="B353" s="135" t="s">
        <v>1178</v>
      </c>
      <c r="C353" s="126"/>
      <c r="D353" s="127" t="s">
        <v>482</v>
      </c>
      <c r="E353" s="104" t="s">
        <v>482</v>
      </c>
      <c r="F353" s="128"/>
      <c r="G353" s="126"/>
      <c r="H353" s="104"/>
      <c r="I353" s="104"/>
      <c r="J353" s="104"/>
      <c r="K353" s="127" t="s">
        <v>482</v>
      </c>
      <c r="L353" s="104"/>
      <c r="M353" s="128" t="s">
        <v>482</v>
      </c>
      <c r="N353" s="128"/>
      <c r="O353" s="128"/>
      <c r="P353" s="128" t="s">
        <v>482</v>
      </c>
      <c r="Q353" s="128"/>
      <c r="R353" s="128"/>
      <c r="S353" s="131"/>
      <c r="T353" s="128"/>
      <c r="U353" s="61" t="s">
        <v>508</v>
      </c>
      <c r="V353" s="132"/>
      <c r="W353" s="139"/>
      <c r="X353" s="133"/>
      <c r="Y353" s="71"/>
      <c r="Z353" s="72" t="s">
        <v>482</v>
      </c>
      <c r="AA353" s="73"/>
      <c r="AB353" s="74"/>
      <c r="AC353" s="79" t="s">
        <v>530</v>
      </c>
      <c r="AD353" s="10" t="s">
        <v>463</v>
      </c>
      <c r="AE353" s="80">
        <v>0</v>
      </c>
      <c r="AF353" s="80">
        <v>0</v>
      </c>
      <c r="AG353" s="80">
        <v>0</v>
      </c>
      <c r="AH353" s="80">
        <v>0</v>
      </c>
      <c r="AI353" s="80">
        <v>0</v>
      </c>
      <c r="AJ353" s="80">
        <v>0</v>
      </c>
      <c r="AK353" s="80">
        <v>0</v>
      </c>
      <c r="AL353" s="80">
        <v>0</v>
      </c>
      <c r="AM353" s="80">
        <v>0</v>
      </c>
      <c r="AN353" s="80">
        <v>0</v>
      </c>
      <c r="AO353" s="80">
        <v>0</v>
      </c>
      <c r="AP353" s="80">
        <v>0</v>
      </c>
      <c r="AQ353" s="80">
        <v>0</v>
      </c>
      <c r="AR353" s="80">
        <v>0</v>
      </c>
      <c r="AS353" s="80">
        <v>0</v>
      </c>
      <c r="AT353" s="80">
        <v>0</v>
      </c>
      <c r="AU353" s="80">
        <v>0</v>
      </c>
      <c r="AV353" s="80">
        <v>0</v>
      </c>
      <c r="AW353" s="80">
        <v>0</v>
      </c>
      <c r="AX353" s="80">
        <v>0</v>
      </c>
      <c r="AY353" s="80">
        <v>0</v>
      </c>
      <c r="AZ353" s="80">
        <v>0</v>
      </c>
      <c r="BA353" s="80">
        <v>0</v>
      </c>
      <c r="BB353" s="80">
        <v>0</v>
      </c>
      <c r="BC353" s="80">
        <v>0</v>
      </c>
      <c r="BD353" s="80">
        <v>0</v>
      </c>
      <c r="BE353" s="80">
        <v>5.3922607870851298</v>
      </c>
      <c r="BF353" s="80">
        <v>6.4087772952204096</v>
      </c>
      <c r="BG353" s="80">
        <v>0</v>
      </c>
      <c r="BH353" s="80">
        <v>0</v>
      </c>
      <c r="BI353" s="80">
        <v>0</v>
      </c>
      <c r="BJ353" s="80">
        <v>0</v>
      </c>
      <c r="BK353" s="80"/>
      <c r="BL353" s="80"/>
      <c r="BM353" s="80"/>
      <c r="BN353" s="80"/>
      <c r="BO353" s="80"/>
      <c r="BP353" s="80"/>
      <c r="BQ353" s="80"/>
      <c r="BR353" s="80"/>
      <c r="BS353" s="80"/>
      <c r="BT353" s="80"/>
    </row>
    <row r="354" spans="1:72" x14ac:dyDescent="0.25">
      <c r="A354" s="134" t="s">
        <v>1179</v>
      </c>
      <c r="B354" s="135" t="s">
        <v>1180</v>
      </c>
      <c r="C354" s="126"/>
      <c r="D354" s="127" t="s">
        <v>482</v>
      </c>
      <c r="E354" s="104" t="s">
        <v>482</v>
      </c>
      <c r="F354" s="128"/>
      <c r="G354" s="126"/>
      <c r="H354" s="104"/>
      <c r="I354" s="104"/>
      <c r="J354" s="104"/>
      <c r="K354" s="127" t="s">
        <v>482</v>
      </c>
      <c r="L354" s="104"/>
      <c r="M354" s="128" t="s">
        <v>482</v>
      </c>
      <c r="N354" s="128"/>
      <c r="O354" s="128"/>
      <c r="P354" s="128" t="s">
        <v>482</v>
      </c>
      <c r="Q354" s="128"/>
      <c r="R354" s="128"/>
      <c r="S354" s="131"/>
      <c r="T354" s="128"/>
      <c r="U354" s="61" t="s">
        <v>510</v>
      </c>
      <c r="V354" s="132"/>
      <c r="W354" s="139"/>
      <c r="X354" s="133"/>
      <c r="Y354" s="71"/>
      <c r="Z354" s="72" t="s">
        <v>482</v>
      </c>
      <c r="AA354" s="73"/>
      <c r="AB354" s="74"/>
      <c r="AC354" s="79" t="s">
        <v>530</v>
      </c>
      <c r="AD354" s="10" t="s">
        <v>463</v>
      </c>
      <c r="AE354" s="80">
        <v>0</v>
      </c>
      <c r="AF354" s="80">
        <v>0</v>
      </c>
      <c r="AG354" s="80">
        <v>0</v>
      </c>
      <c r="AH354" s="80">
        <v>0</v>
      </c>
      <c r="AI354" s="80">
        <v>0</v>
      </c>
      <c r="AJ354" s="80">
        <v>0</v>
      </c>
      <c r="AK354" s="80">
        <v>0</v>
      </c>
      <c r="AL354" s="80">
        <v>0</v>
      </c>
      <c r="AM354" s="80">
        <v>0</v>
      </c>
      <c r="AN354" s="80">
        <v>0</v>
      </c>
      <c r="AO354" s="80">
        <v>0</v>
      </c>
      <c r="AP354" s="80">
        <v>0</v>
      </c>
      <c r="AQ354" s="80">
        <v>0</v>
      </c>
      <c r="AR354" s="80">
        <v>0</v>
      </c>
      <c r="AS354" s="80">
        <v>0</v>
      </c>
      <c r="AT354" s="80">
        <v>0</v>
      </c>
      <c r="AU354" s="80">
        <v>0</v>
      </c>
      <c r="AV354" s="80">
        <v>0</v>
      </c>
      <c r="AW354" s="80">
        <v>0</v>
      </c>
      <c r="AX354" s="80">
        <v>2.7932229999999998</v>
      </c>
      <c r="AY354" s="80">
        <v>2.7932229999999998</v>
      </c>
      <c r="AZ354" s="80">
        <v>83.149242999999998</v>
      </c>
      <c r="BA354" s="80">
        <v>90.398369000000002</v>
      </c>
      <c r="BB354" s="80">
        <v>94.438784999999996</v>
      </c>
      <c r="BC354" s="80">
        <v>17.561167000000001</v>
      </c>
      <c r="BD354" s="80">
        <v>18.788052</v>
      </c>
      <c r="BE354" s="80">
        <v>18.476589000000001</v>
      </c>
      <c r="BF354" s="80">
        <v>0.41107300000000002</v>
      </c>
      <c r="BG354" s="80">
        <v>0</v>
      </c>
      <c r="BH354" s="80">
        <v>0</v>
      </c>
      <c r="BI354" s="80">
        <v>0</v>
      </c>
      <c r="BJ354" s="80">
        <v>0</v>
      </c>
      <c r="BK354" s="80"/>
      <c r="BL354" s="80"/>
      <c r="BM354" s="80"/>
      <c r="BN354" s="80"/>
      <c r="BO354" s="80"/>
      <c r="BP354" s="80"/>
      <c r="BQ354" s="80"/>
      <c r="BR354" s="80"/>
      <c r="BS354" s="80"/>
      <c r="BT354" s="80"/>
    </row>
    <row r="355" spans="1:72" x14ac:dyDescent="0.25">
      <c r="A355" s="134" t="s">
        <v>1181</v>
      </c>
      <c r="B355" s="135" t="s">
        <v>1182</v>
      </c>
      <c r="C355" s="126"/>
      <c r="D355" s="127" t="s">
        <v>482</v>
      </c>
      <c r="E355" s="104" t="s">
        <v>482</v>
      </c>
      <c r="F355" s="128"/>
      <c r="G355" s="126"/>
      <c r="H355" s="104"/>
      <c r="I355" s="104"/>
      <c r="J355" s="104"/>
      <c r="K355" s="127" t="s">
        <v>482</v>
      </c>
      <c r="L355" s="104"/>
      <c r="M355" s="128" t="s">
        <v>482</v>
      </c>
      <c r="N355" s="128"/>
      <c r="O355" s="128"/>
      <c r="P355" s="128" t="s">
        <v>482</v>
      </c>
      <c r="Q355" s="128"/>
      <c r="R355" s="128"/>
      <c r="S355" s="131"/>
      <c r="T355" s="128"/>
      <c r="U355" s="61" t="s">
        <v>514</v>
      </c>
      <c r="V355" s="132"/>
      <c r="W355" s="139"/>
      <c r="X355" s="133"/>
      <c r="Y355" s="71"/>
      <c r="Z355" s="72" t="s">
        <v>482</v>
      </c>
      <c r="AA355" s="73"/>
      <c r="AB355" s="74"/>
      <c r="AC355" s="79" t="s">
        <v>530</v>
      </c>
      <c r="AD355" s="10" t="s">
        <v>463</v>
      </c>
      <c r="AE355" s="80">
        <v>0</v>
      </c>
      <c r="AF355" s="80">
        <v>0</v>
      </c>
      <c r="AG355" s="80">
        <v>0</v>
      </c>
      <c r="AH355" s="80">
        <v>0</v>
      </c>
      <c r="AI355" s="80">
        <v>0</v>
      </c>
      <c r="AJ355" s="80">
        <v>0</v>
      </c>
      <c r="AK355" s="80">
        <v>0</v>
      </c>
      <c r="AL355" s="80">
        <v>0</v>
      </c>
      <c r="AM355" s="80">
        <v>0</v>
      </c>
      <c r="AN355" s="80">
        <v>0</v>
      </c>
      <c r="AO355" s="80">
        <v>0</v>
      </c>
      <c r="AP355" s="80">
        <v>0</v>
      </c>
      <c r="AQ355" s="80">
        <v>0</v>
      </c>
      <c r="AR355" s="80">
        <v>0</v>
      </c>
      <c r="AS355" s="80">
        <v>0</v>
      </c>
      <c r="AT355" s="80">
        <v>0</v>
      </c>
      <c r="AU355" s="80">
        <v>0</v>
      </c>
      <c r="AV355" s="80">
        <v>0</v>
      </c>
      <c r="AW355" s="80">
        <v>0</v>
      </c>
      <c r="AX355" s="80">
        <v>0</v>
      </c>
      <c r="AY355" s="80">
        <v>0</v>
      </c>
      <c r="AZ355" s="80">
        <v>4.2831299999999999</v>
      </c>
      <c r="BA355" s="80">
        <v>0</v>
      </c>
      <c r="BB355" s="80">
        <v>20.931840999999999</v>
      </c>
      <c r="BC355" s="80">
        <v>4.9790530000000004</v>
      </c>
      <c r="BD355" s="80">
        <v>5.2344099999999996</v>
      </c>
      <c r="BE355" s="80">
        <v>5.1451169999999999</v>
      </c>
      <c r="BF355" s="80">
        <v>0</v>
      </c>
      <c r="BG355" s="80">
        <v>0</v>
      </c>
      <c r="BH355" s="80">
        <v>0</v>
      </c>
      <c r="BI355" s="80">
        <v>0</v>
      </c>
      <c r="BJ355" s="80">
        <v>0</v>
      </c>
      <c r="BK355" s="80"/>
      <c r="BL355" s="80"/>
      <c r="BM355" s="80"/>
      <c r="BN355" s="80"/>
      <c r="BO355" s="80"/>
      <c r="BP355" s="80"/>
      <c r="BQ355" s="80"/>
      <c r="BR355" s="80"/>
      <c r="BS355" s="80"/>
      <c r="BT355" s="80"/>
    </row>
    <row r="356" spans="1:72" x14ac:dyDescent="0.25">
      <c r="A356" s="134" t="s">
        <v>1183</v>
      </c>
      <c r="B356" s="135" t="s">
        <v>1184</v>
      </c>
      <c r="C356" s="126"/>
      <c r="D356" s="127" t="s">
        <v>482</v>
      </c>
      <c r="E356" s="104" t="s">
        <v>482</v>
      </c>
      <c r="F356" s="128"/>
      <c r="G356" s="126"/>
      <c r="H356" s="104"/>
      <c r="I356" s="104"/>
      <c r="J356" s="104"/>
      <c r="K356" s="127" t="s">
        <v>482</v>
      </c>
      <c r="L356" s="104" t="s">
        <v>482</v>
      </c>
      <c r="M356" s="128"/>
      <c r="N356" s="128"/>
      <c r="O356" s="128"/>
      <c r="P356" s="128" t="s">
        <v>482</v>
      </c>
      <c r="Q356" s="128"/>
      <c r="R356" s="128"/>
      <c r="S356" s="131"/>
      <c r="T356" s="128"/>
      <c r="U356" s="61" t="s">
        <v>524</v>
      </c>
      <c r="V356" s="132"/>
      <c r="W356" s="139"/>
      <c r="X356" s="133"/>
      <c r="Y356" s="71"/>
      <c r="Z356" s="72" t="s">
        <v>482</v>
      </c>
      <c r="AA356" s="73"/>
      <c r="AB356" s="74"/>
      <c r="AC356" s="79" t="s">
        <v>530</v>
      </c>
      <c r="AD356" s="10" t="s">
        <v>463</v>
      </c>
      <c r="AE356" s="80">
        <v>0</v>
      </c>
      <c r="AF356" s="80">
        <v>0</v>
      </c>
      <c r="AG356" s="80">
        <v>0</v>
      </c>
      <c r="AH356" s="80">
        <v>0</v>
      </c>
      <c r="AI356" s="80">
        <v>0</v>
      </c>
      <c r="AJ356" s="80">
        <v>0</v>
      </c>
      <c r="AK356" s="80">
        <v>0.33192700000000003</v>
      </c>
      <c r="AL356" s="80">
        <v>0.346495</v>
      </c>
      <c r="AM356" s="80">
        <v>0.34857500000000002</v>
      </c>
      <c r="AN356" s="80">
        <v>0</v>
      </c>
      <c r="AO356" s="80">
        <v>0</v>
      </c>
      <c r="AP356" s="80">
        <v>0</v>
      </c>
      <c r="AQ356" s="80">
        <v>0</v>
      </c>
      <c r="AR356" s="80">
        <v>0</v>
      </c>
      <c r="AS356" s="80">
        <v>0</v>
      </c>
      <c r="AT356" s="80">
        <v>0</v>
      </c>
      <c r="AU356" s="80">
        <v>0</v>
      </c>
      <c r="AV356" s="80">
        <v>0</v>
      </c>
      <c r="AW356" s="80">
        <v>28.696396</v>
      </c>
      <c r="AX356" s="80">
        <v>14.168562</v>
      </c>
      <c r="AY356" s="80">
        <v>11.227181</v>
      </c>
      <c r="AZ356" s="80">
        <v>40.274760000000001</v>
      </c>
      <c r="BA356" s="80">
        <v>93.376677000000001</v>
      </c>
      <c r="BB356" s="80">
        <v>19.243279000000001</v>
      </c>
      <c r="BC356" s="80">
        <v>32.981569</v>
      </c>
      <c r="BD356" s="80">
        <v>11.829594999999999</v>
      </c>
      <c r="BE356" s="80">
        <v>10.867494000000001</v>
      </c>
      <c r="BF356" s="80">
        <v>9.8171700000000008</v>
      </c>
      <c r="BG356" s="80">
        <v>9.7923580000000001</v>
      </c>
      <c r="BH356" s="80">
        <v>15.781943999999999</v>
      </c>
      <c r="BI356" s="80">
        <v>19.210787</v>
      </c>
      <c r="BJ356" s="80">
        <v>47.806849999999997</v>
      </c>
      <c r="BK356" s="80"/>
      <c r="BL356" s="80"/>
      <c r="BM356" s="80"/>
      <c r="BN356" s="80"/>
      <c r="BO356" s="80"/>
      <c r="BP356" s="80"/>
      <c r="BQ356" s="80"/>
      <c r="BR356" s="80"/>
      <c r="BS356" s="80"/>
      <c r="BT356" s="80"/>
    </row>
    <row r="357" spans="1:72" x14ac:dyDescent="0.25">
      <c r="A357" s="134" t="s">
        <v>1185</v>
      </c>
      <c r="B357" s="135" t="s">
        <v>1186</v>
      </c>
      <c r="C357" s="126"/>
      <c r="D357" s="127" t="s">
        <v>482</v>
      </c>
      <c r="E357" s="104" t="s">
        <v>482</v>
      </c>
      <c r="F357" s="128"/>
      <c r="G357" s="126"/>
      <c r="H357" s="104"/>
      <c r="I357" s="104"/>
      <c r="J357" s="104"/>
      <c r="K357" s="127" t="s">
        <v>482</v>
      </c>
      <c r="L357" s="104"/>
      <c r="M357" s="128" t="s">
        <v>482</v>
      </c>
      <c r="N357" s="128"/>
      <c r="O357" s="128"/>
      <c r="P357" s="128" t="s">
        <v>482</v>
      </c>
      <c r="Q357" s="128"/>
      <c r="R357" s="128"/>
      <c r="S357" s="131"/>
      <c r="T357" s="128"/>
      <c r="U357" s="61" t="s">
        <v>524</v>
      </c>
      <c r="V357" s="132"/>
      <c r="W357" s="139"/>
      <c r="X357" s="133"/>
      <c r="Y357" s="71"/>
      <c r="Z357" s="72" t="s">
        <v>482</v>
      </c>
      <c r="AA357" s="73"/>
      <c r="AB357" s="74"/>
      <c r="AC357" s="79" t="s">
        <v>530</v>
      </c>
      <c r="AD357" s="10" t="s">
        <v>463</v>
      </c>
      <c r="AE357" s="80">
        <v>0</v>
      </c>
      <c r="AF357" s="80">
        <v>0</v>
      </c>
      <c r="AG357" s="80">
        <v>0</v>
      </c>
      <c r="AH357" s="80">
        <v>0</v>
      </c>
      <c r="AI357" s="80">
        <v>0</v>
      </c>
      <c r="AJ357" s="80">
        <v>0</v>
      </c>
      <c r="AK357" s="80">
        <v>0</v>
      </c>
      <c r="AL357" s="80">
        <v>0</v>
      </c>
      <c r="AM357" s="80">
        <v>0</v>
      </c>
      <c r="AN357" s="80">
        <v>0</v>
      </c>
      <c r="AO357" s="80">
        <v>0</v>
      </c>
      <c r="AP357" s="80">
        <v>0</v>
      </c>
      <c r="AQ357" s="80">
        <v>0</v>
      </c>
      <c r="AR357" s="80">
        <v>0</v>
      </c>
      <c r="AS357" s="80">
        <v>8.8010889999999993</v>
      </c>
      <c r="AT357" s="80">
        <v>8.7162710000000008</v>
      </c>
      <c r="AU357" s="80">
        <v>8.8085149999999999</v>
      </c>
      <c r="AV357" s="80">
        <v>8.8426200000000001</v>
      </c>
      <c r="AW357" s="80">
        <v>4.0146569999999997</v>
      </c>
      <c r="AX357" s="80">
        <v>3.6068159999999998</v>
      </c>
      <c r="AY357" s="80">
        <v>3.561709</v>
      </c>
      <c r="AZ357" s="80">
        <v>10.561075000000001</v>
      </c>
      <c r="BA357" s="80">
        <v>35.738855000000001</v>
      </c>
      <c r="BB357" s="80">
        <v>19.535978</v>
      </c>
      <c r="BC357" s="80">
        <v>15.642760000000001</v>
      </c>
      <c r="BD357" s="80">
        <v>15.466196</v>
      </c>
      <c r="BE357" s="80">
        <v>16.104164000000001</v>
      </c>
      <c r="BF357" s="80">
        <v>16.127696</v>
      </c>
      <c r="BG357" s="80">
        <v>16.251722000000001</v>
      </c>
      <c r="BH357" s="80">
        <v>13.647364</v>
      </c>
      <c r="BI357" s="80">
        <v>14.829822999999999</v>
      </c>
      <c r="BJ357" s="80">
        <v>15.785493000000001</v>
      </c>
      <c r="BK357" s="80"/>
      <c r="BL357" s="80"/>
      <c r="BM357" s="80"/>
      <c r="BN357" s="80"/>
      <c r="BO357" s="80"/>
      <c r="BP357" s="80"/>
      <c r="BQ357" s="80"/>
      <c r="BR357" s="80"/>
      <c r="BS357" s="80"/>
      <c r="BT357" s="80"/>
    </row>
    <row r="358" spans="1:72" x14ac:dyDescent="0.25">
      <c r="A358" s="134" t="s">
        <v>1187</v>
      </c>
      <c r="B358" s="135" t="s">
        <v>1188</v>
      </c>
      <c r="C358" s="126" t="s">
        <v>482</v>
      </c>
      <c r="D358" s="127"/>
      <c r="E358" s="104" t="s">
        <v>482</v>
      </c>
      <c r="F358" s="128"/>
      <c r="G358" s="126" t="s">
        <v>482</v>
      </c>
      <c r="H358" s="104"/>
      <c r="I358" s="104"/>
      <c r="J358" s="104"/>
      <c r="K358" s="127"/>
      <c r="L358" s="104" t="s">
        <v>482</v>
      </c>
      <c r="M358" s="128"/>
      <c r="N358" s="128"/>
      <c r="O358" s="128"/>
      <c r="P358" s="128"/>
      <c r="Q358" s="128" t="s">
        <v>482</v>
      </c>
      <c r="R358" s="128"/>
      <c r="S358" s="131"/>
      <c r="T358" s="128"/>
      <c r="U358" s="61"/>
      <c r="V358" s="132" t="s">
        <v>1189</v>
      </c>
      <c r="W358" s="139" t="s">
        <v>1190</v>
      </c>
      <c r="X358" s="133"/>
      <c r="Y358" s="71" t="s">
        <v>482</v>
      </c>
      <c r="Z358" s="72"/>
      <c r="AA358" s="73"/>
      <c r="AB358" s="74"/>
      <c r="AC358" s="79" t="s">
        <v>530</v>
      </c>
      <c r="AD358" s="10" t="s">
        <v>463</v>
      </c>
      <c r="AE358" s="80">
        <v>0</v>
      </c>
      <c r="AF358" s="80">
        <v>0</v>
      </c>
      <c r="AG358" s="80">
        <v>0</v>
      </c>
      <c r="AH358" s="80">
        <v>0</v>
      </c>
      <c r="AI358" s="80">
        <v>0</v>
      </c>
      <c r="AJ358" s="80">
        <v>0</v>
      </c>
      <c r="AK358" s="80">
        <v>0</v>
      </c>
      <c r="AL358" s="80">
        <v>0</v>
      </c>
      <c r="AM358" s="80">
        <v>0</v>
      </c>
      <c r="AN358" s="80">
        <v>0</v>
      </c>
      <c r="AO358" s="80">
        <v>0</v>
      </c>
      <c r="AP358" s="80">
        <v>0</v>
      </c>
      <c r="AQ358" s="80">
        <v>0</v>
      </c>
      <c r="AR358" s="80">
        <v>0</v>
      </c>
      <c r="AS358" s="80">
        <v>0</v>
      </c>
      <c r="AT358" s="80">
        <v>0</v>
      </c>
      <c r="AU358" s="80">
        <v>0</v>
      </c>
      <c r="AV358" s="80">
        <v>0</v>
      </c>
      <c r="AW358" s="80">
        <v>15761</v>
      </c>
      <c r="AX358" s="80">
        <v>7233</v>
      </c>
      <c r="AY358" s="80">
        <v>1489</v>
      </c>
      <c r="AZ358" s="80">
        <v>1432</v>
      </c>
      <c r="BA358" s="80">
        <v>1449</v>
      </c>
      <c r="BB358" s="80">
        <v>1435</v>
      </c>
      <c r="BC358" s="80">
        <v>4</v>
      </c>
      <c r="BD358" s="80">
        <v>3</v>
      </c>
      <c r="BE358" s="80">
        <v>4</v>
      </c>
      <c r="BF358" s="80">
        <v>0</v>
      </c>
      <c r="BG358" s="80">
        <v>0</v>
      </c>
      <c r="BH358" s="80">
        <v>0</v>
      </c>
      <c r="BI358" s="80">
        <v>0</v>
      </c>
      <c r="BJ358" s="80">
        <v>0</v>
      </c>
      <c r="BK358" s="80"/>
      <c r="BL358" s="80"/>
      <c r="BM358" s="80"/>
      <c r="BN358" s="80"/>
      <c r="BO358" s="80"/>
      <c r="BP358" s="80"/>
      <c r="BQ358" s="80"/>
      <c r="BR358" s="80"/>
      <c r="BS358" s="80"/>
      <c r="BT358" s="80"/>
    </row>
    <row r="359" spans="1:72" x14ac:dyDescent="0.25">
      <c r="A359" s="134" t="s">
        <v>1191</v>
      </c>
      <c r="B359" s="135" t="s">
        <v>1192</v>
      </c>
      <c r="C359" s="126"/>
      <c r="D359" s="127" t="s">
        <v>482</v>
      </c>
      <c r="E359" s="104" t="s">
        <v>482</v>
      </c>
      <c r="F359" s="128"/>
      <c r="G359" s="126" t="s">
        <v>482</v>
      </c>
      <c r="H359" s="104"/>
      <c r="I359" s="104"/>
      <c r="J359" s="104"/>
      <c r="K359" s="127"/>
      <c r="L359" s="104" t="s">
        <v>482</v>
      </c>
      <c r="M359" s="128"/>
      <c r="N359" s="128"/>
      <c r="O359" s="128"/>
      <c r="P359" s="128"/>
      <c r="Q359" s="128" t="s">
        <v>482</v>
      </c>
      <c r="R359" s="128"/>
      <c r="S359" s="131"/>
      <c r="T359" s="128"/>
      <c r="U359" s="61"/>
      <c r="V359" s="132" t="s">
        <v>1189</v>
      </c>
      <c r="W359" s="139" t="s">
        <v>1190</v>
      </c>
      <c r="X359" s="133"/>
      <c r="Y359" s="71" t="s">
        <v>482</v>
      </c>
      <c r="Z359" s="72"/>
      <c r="AA359" s="73"/>
      <c r="AB359" s="74"/>
      <c r="AC359" s="79" t="s">
        <v>530</v>
      </c>
      <c r="AD359" s="10" t="s">
        <v>463</v>
      </c>
      <c r="AE359" s="80">
        <v>0</v>
      </c>
      <c r="AF359" s="80">
        <v>0</v>
      </c>
      <c r="AG359" s="80">
        <v>0</v>
      </c>
      <c r="AH359" s="80">
        <v>0</v>
      </c>
      <c r="AI359" s="80">
        <v>0</v>
      </c>
      <c r="AJ359" s="80">
        <v>0</v>
      </c>
      <c r="AK359" s="80">
        <v>0</v>
      </c>
      <c r="AL359" s="80">
        <v>0</v>
      </c>
      <c r="AM359" s="80">
        <v>0</v>
      </c>
      <c r="AN359" s="80">
        <v>0</v>
      </c>
      <c r="AO359" s="80">
        <v>0</v>
      </c>
      <c r="AP359" s="80">
        <v>0</v>
      </c>
      <c r="AQ359" s="80">
        <v>0</v>
      </c>
      <c r="AR359" s="80">
        <v>0</v>
      </c>
      <c r="AS359" s="80">
        <v>0</v>
      </c>
      <c r="AT359" s="80">
        <v>3.3210000000000002</v>
      </c>
      <c r="AU359" s="80">
        <v>17.170999999999999</v>
      </c>
      <c r="AV359" s="80">
        <v>5.9240000000000004</v>
      </c>
      <c r="AW359" s="80">
        <v>0</v>
      </c>
      <c r="AX359" s="80">
        <v>0</v>
      </c>
      <c r="AY359" s="80">
        <v>0</v>
      </c>
      <c r="AZ359" s="80">
        <v>2</v>
      </c>
      <c r="BA359" s="80">
        <v>4</v>
      </c>
      <c r="BB359" s="80">
        <v>4</v>
      </c>
      <c r="BC359" s="80">
        <v>4</v>
      </c>
      <c r="BD359" s="80">
        <v>4</v>
      </c>
      <c r="BE359" s="80">
        <v>4</v>
      </c>
      <c r="BF359" s="80">
        <v>4</v>
      </c>
      <c r="BG359" s="80">
        <v>4</v>
      </c>
      <c r="BH359" s="80">
        <v>4</v>
      </c>
      <c r="BI359" s="80">
        <v>4</v>
      </c>
      <c r="BJ359" s="80">
        <v>4</v>
      </c>
      <c r="BK359" s="80"/>
      <c r="BL359" s="80"/>
      <c r="BM359" s="80"/>
      <c r="BN359" s="80"/>
      <c r="BO359" s="80"/>
      <c r="BP359" s="80"/>
      <c r="BQ359" s="80"/>
      <c r="BR359" s="80"/>
      <c r="BS359" s="80"/>
      <c r="BT359" s="80"/>
    </row>
    <row r="360" spans="1:72" x14ac:dyDescent="0.25">
      <c r="A360" s="134" t="s">
        <v>1193</v>
      </c>
      <c r="B360" s="135" t="s">
        <v>1194</v>
      </c>
      <c r="C360" s="126" t="s">
        <v>482</v>
      </c>
      <c r="D360" s="127"/>
      <c r="E360" s="104" t="s">
        <v>482</v>
      </c>
      <c r="F360" s="128"/>
      <c r="G360" s="126"/>
      <c r="H360" s="104"/>
      <c r="I360" s="104"/>
      <c r="J360" s="104"/>
      <c r="K360" s="127" t="s">
        <v>482</v>
      </c>
      <c r="L360" s="104" t="s">
        <v>482</v>
      </c>
      <c r="M360" s="128"/>
      <c r="N360" s="128"/>
      <c r="O360" s="128"/>
      <c r="P360" s="128"/>
      <c r="Q360" s="128" t="s">
        <v>482</v>
      </c>
      <c r="R360" s="128"/>
      <c r="S360" s="131"/>
      <c r="T360" s="128"/>
      <c r="U360" s="61"/>
      <c r="V360" s="132" t="s">
        <v>1195</v>
      </c>
      <c r="W360" s="139" t="s">
        <v>1196</v>
      </c>
      <c r="X360" s="133"/>
      <c r="Y360" s="71" t="s">
        <v>482</v>
      </c>
      <c r="Z360" s="72"/>
      <c r="AA360" s="73"/>
      <c r="AB360" s="74"/>
      <c r="AC360" s="79" t="s">
        <v>530</v>
      </c>
      <c r="AD360" s="10" t="s">
        <v>463</v>
      </c>
      <c r="AE360" s="80">
        <v>0</v>
      </c>
      <c r="AF360" s="80">
        <v>0</v>
      </c>
      <c r="AG360" s="80">
        <v>0</v>
      </c>
      <c r="AH360" s="80">
        <v>0</v>
      </c>
      <c r="AI360" s="80">
        <v>0</v>
      </c>
      <c r="AJ360" s="80">
        <v>0</v>
      </c>
      <c r="AK360" s="80">
        <v>0</v>
      </c>
      <c r="AL360" s="80">
        <v>4308.6409864899997</v>
      </c>
      <c r="AM360" s="80">
        <v>6482.2944156200001</v>
      </c>
      <c r="AN360" s="80">
        <v>8638.6382904399998</v>
      </c>
      <c r="AO360" s="80">
        <v>9301.2000000000007</v>
      </c>
      <c r="AP360" s="80">
        <v>9554.69</v>
      </c>
      <c r="AQ360" s="80">
        <v>9372.1</v>
      </c>
      <c r="AR360" s="80">
        <v>8841.6</v>
      </c>
      <c r="AS360" s="80">
        <v>10018.69</v>
      </c>
      <c r="AT360" s="80">
        <v>10717.92</v>
      </c>
      <c r="AU360" s="80">
        <v>10183.471</v>
      </c>
      <c r="AV360" s="80">
        <v>10802.24</v>
      </c>
      <c r="AW360" s="80">
        <v>0</v>
      </c>
      <c r="AX360" s="80">
        <v>0</v>
      </c>
      <c r="AY360" s="80">
        <v>0</v>
      </c>
      <c r="AZ360" s="80">
        <v>0</v>
      </c>
      <c r="BA360" s="80">
        <v>0</v>
      </c>
      <c r="BB360" s="80">
        <v>0</v>
      </c>
      <c r="BC360" s="80">
        <v>0</v>
      </c>
      <c r="BD360" s="80">
        <v>0</v>
      </c>
      <c r="BE360" s="80">
        <v>0</v>
      </c>
      <c r="BF360" s="80">
        <v>0</v>
      </c>
      <c r="BG360" s="80">
        <v>0</v>
      </c>
      <c r="BH360" s="80">
        <v>0</v>
      </c>
      <c r="BI360" s="80">
        <v>0</v>
      </c>
      <c r="BJ360" s="80">
        <v>0</v>
      </c>
      <c r="BK360" s="80"/>
      <c r="BL360" s="80"/>
      <c r="BM360" s="80"/>
      <c r="BN360" s="80"/>
      <c r="BO360" s="80"/>
      <c r="BP360" s="80"/>
      <c r="BQ360" s="80"/>
      <c r="BR360" s="80"/>
      <c r="BS360" s="80"/>
      <c r="BT360" s="80"/>
    </row>
    <row r="361" spans="1:72" x14ac:dyDescent="0.25">
      <c r="A361" s="134" t="s">
        <v>1197</v>
      </c>
      <c r="B361" s="135" t="s">
        <v>1198</v>
      </c>
      <c r="C361" s="126"/>
      <c r="D361" s="127" t="s">
        <v>482</v>
      </c>
      <c r="E361" s="104" t="s">
        <v>482</v>
      </c>
      <c r="F361" s="128"/>
      <c r="G361" s="126"/>
      <c r="H361" s="104"/>
      <c r="I361" s="104"/>
      <c r="J361" s="104"/>
      <c r="K361" s="127" t="s">
        <v>482</v>
      </c>
      <c r="L361" s="104" t="s">
        <v>482</v>
      </c>
      <c r="M361" s="128"/>
      <c r="N361" s="128"/>
      <c r="O361" s="128"/>
      <c r="P361" s="128"/>
      <c r="Q361" s="128" t="s">
        <v>482</v>
      </c>
      <c r="R361" s="128"/>
      <c r="S361" s="131"/>
      <c r="T361" s="128"/>
      <c r="U361" s="61"/>
      <c r="V361" s="132" t="s">
        <v>871</v>
      </c>
      <c r="W361" s="139" t="s">
        <v>872</v>
      </c>
      <c r="X361" s="133"/>
      <c r="Y361" s="71" t="s">
        <v>482</v>
      </c>
      <c r="Z361" s="72"/>
      <c r="AA361" s="73"/>
      <c r="AB361" s="74"/>
      <c r="AC361" s="79" t="s">
        <v>530</v>
      </c>
      <c r="AD361" s="10" t="s">
        <v>463</v>
      </c>
      <c r="AE361" s="80">
        <v>0</v>
      </c>
      <c r="AF361" s="80">
        <v>0</v>
      </c>
      <c r="AG361" s="80">
        <v>0</v>
      </c>
      <c r="AH361" s="80">
        <v>0</v>
      </c>
      <c r="AI361" s="80">
        <v>0</v>
      </c>
      <c r="AJ361" s="80">
        <v>0</v>
      </c>
      <c r="AK361" s="80">
        <v>0</v>
      </c>
      <c r="AL361" s="80">
        <v>0</v>
      </c>
      <c r="AM361" s="80">
        <v>0</v>
      </c>
      <c r="AN361" s="80">
        <v>0</v>
      </c>
      <c r="AO361" s="80">
        <v>0</v>
      </c>
      <c r="AP361" s="80">
        <v>0</v>
      </c>
      <c r="AQ361" s="80">
        <v>0</v>
      </c>
      <c r="AR361" s="80">
        <v>0</v>
      </c>
      <c r="AS361" s="80">
        <v>58.466000000000001</v>
      </c>
      <c r="AT361" s="80">
        <v>75.066999999999993</v>
      </c>
      <c r="AU361" s="80">
        <v>73.518000000000001</v>
      </c>
      <c r="AV361" s="80">
        <v>70.028999999999996</v>
      </c>
      <c r="AW361" s="80">
        <v>0</v>
      </c>
      <c r="AX361" s="80">
        <v>0</v>
      </c>
      <c r="AY361" s="80">
        <v>0</v>
      </c>
      <c r="AZ361" s="80">
        <v>0</v>
      </c>
      <c r="BA361" s="80">
        <v>0</v>
      </c>
      <c r="BB361" s="80">
        <v>0</v>
      </c>
      <c r="BC361" s="80">
        <v>0</v>
      </c>
      <c r="BD361" s="80">
        <v>0</v>
      </c>
      <c r="BE361" s="80">
        <v>0</v>
      </c>
      <c r="BF361" s="80">
        <v>0</v>
      </c>
      <c r="BG361" s="80">
        <v>0</v>
      </c>
      <c r="BH361" s="80">
        <v>0</v>
      </c>
      <c r="BI361" s="80">
        <v>0</v>
      </c>
      <c r="BJ361" s="80">
        <v>0</v>
      </c>
      <c r="BK361" s="80"/>
      <c r="BL361" s="80"/>
      <c r="BM361" s="80"/>
      <c r="BN361" s="80"/>
      <c r="BO361" s="80"/>
      <c r="BP361" s="80"/>
      <c r="BQ361" s="80"/>
      <c r="BR361" s="80"/>
      <c r="BS361" s="80"/>
      <c r="BT361" s="80"/>
    </row>
    <row r="362" spans="1:72" x14ac:dyDescent="0.25">
      <c r="A362" s="134" t="s">
        <v>1199</v>
      </c>
      <c r="B362" s="135" t="s">
        <v>1200</v>
      </c>
      <c r="C362" s="126" t="s">
        <v>482</v>
      </c>
      <c r="D362" s="127"/>
      <c r="E362" s="104" t="s">
        <v>482</v>
      </c>
      <c r="F362" s="128"/>
      <c r="G362" s="126"/>
      <c r="H362" s="104"/>
      <c r="I362" s="104"/>
      <c r="J362" s="104"/>
      <c r="K362" s="127" t="s">
        <v>482</v>
      </c>
      <c r="L362" s="104" t="s">
        <v>482</v>
      </c>
      <c r="M362" s="128"/>
      <c r="N362" s="128"/>
      <c r="O362" s="128"/>
      <c r="P362" s="128"/>
      <c r="Q362" s="128" t="s">
        <v>482</v>
      </c>
      <c r="R362" s="128"/>
      <c r="S362" s="131"/>
      <c r="T362" s="128"/>
      <c r="U362" s="61"/>
      <c r="V362" s="132" t="s">
        <v>1195</v>
      </c>
      <c r="W362" s="139" t="s">
        <v>1196</v>
      </c>
      <c r="X362" s="133"/>
      <c r="Y362" s="71" t="s">
        <v>482</v>
      </c>
      <c r="Z362" s="72"/>
      <c r="AA362" s="73"/>
      <c r="AB362" s="74"/>
      <c r="AC362" s="79" t="s">
        <v>530</v>
      </c>
      <c r="AD362" s="10" t="s">
        <v>463</v>
      </c>
      <c r="AE362" s="80">
        <v>0</v>
      </c>
      <c r="AF362" s="80">
        <v>0</v>
      </c>
      <c r="AG362" s="80">
        <v>0</v>
      </c>
      <c r="AH362" s="80">
        <v>0.21099999999999999</v>
      </c>
      <c r="AI362" s="80">
        <v>0.14299999999999999</v>
      </c>
      <c r="AJ362" s="80">
        <v>1E-3</v>
      </c>
      <c r="AK362" s="80">
        <v>0</v>
      </c>
      <c r="AL362" s="80">
        <v>0</v>
      </c>
      <c r="AM362" s="80">
        <v>0</v>
      </c>
      <c r="AN362" s="80">
        <v>0</v>
      </c>
      <c r="AO362" s="80">
        <v>0</v>
      </c>
      <c r="AP362" s="80">
        <v>0</v>
      </c>
      <c r="AQ362" s="80">
        <v>0</v>
      </c>
      <c r="AR362" s="80">
        <v>0</v>
      </c>
      <c r="AS362" s="80">
        <v>0</v>
      </c>
      <c r="AT362" s="80">
        <v>0</v>
      </c>
      <c r="AU362" s="80">
        <v>0</v>
      </c>
      <c r="AV362" s="80">
        <v>0</v>
      </c>
      <c r="AW362" s="80">
        <v>0</v>
      </c>
      <c r="AX362" s="80">
        <v>0</v>
      </c>
      <c r="AY362" s="80">
        <v>0</v>
      </c>
      <c r="AZ362" s="80">
        <v>0</v>
      </c>
      <c r="BA362" s="80">
        <v>0</v>
      </c>
      <c r="BB362" s="80">
        <v>0</v>
      </c>
      <c r="BC362" s="80">
        <v>0</v>
      </c>
      <c r="BD362" s="80">
        <v>0</v>
      </c>
      <c r="BE362" s="80">
        <v>0</v>
      </c>
      <c r="BF362" s="80">
        <v>0</v>
      </c>
      <c r="BG362" s="80">
        <v>0</v>
      </c>
      <c r="BH362" s="80">
        <v>0</v>
      </c>
      <c r="BI362" s="80">
        <v>0</v>
      </c>
      <c r="BJ362" s="80">
        <v>0</v>
      </c>
      <c r="BK362" s="80"/>
      <c r="BL362" s="80"/>
      <c r="BM362" s="80"/>
      <c r="BN362" s="80"/>
      <c r="BO362" s="80"/>
      <c r="BP362" s="80"/>
      <c r="BQ362" s="80"/>
      <c r="BR362" s="80"/>
      <c r="BS362" s="80"/>
      <c r="BT362" s="80"/>
    </row>
    <row r="363" spans="1:72" x14ac:dyDescent="0.25">
      <c r="A363" s="134" t="s">
        <v>1201</v>
      </c>
      <c r="B363" s="135" t="s">
        <v>1202</v>
      </c>
      <c r="C363" s="126"/>
      <c r="D363" s="127" t="s">
        <v>482</v>
      </c>
      <c r="E363" s="104" t="s">
        <v>482</v>
      </c>
      <c r="F363" s="128"/>
      <c r="G363" s="126"/>
      <c r="H363" s="104"/>
      <c r="I363" s="104"/>
      <c r="J363" s="104"/>
      <c r="K363" s="127" t="s">
        <v>482</v>
      </c>
      <c r="L363" s="104" t="s">
        <v>482</v>
      </c>
      <c r="M363" s="128"/>
      <c r="N363" s="128"/>
      <c r="O363" s="128"/>
      <c r="P363" s="128"/>
      <c r="Q363" s="128" t="s">
        <v>482</v>
      </c>
      <c r="R363" s="128"/>
      <c r="S363" s="131"/>
      <c r="T363" s="128"/>
      <c r="U363" s="61"/>
      <c r="V363" s="132" t="s">
        <v>1195</v>
      </c>
      <c r="W363" s="139" t="s">
        <v>1196</v>
      </c>
      <c r="X363" s="133"/>
      <c r="Y363" s="71" t="s">
        <v>482</v>
      </c>
      <c r="Z363" s="72"/>
      <c r="AA363" s="73"/>
      <c r="AB363" s="74"/>
      <c r="AC363" s="79" t="s">
        <v>530</v>
      </c>
      <c r="AD363" s="10" t="s">
        <v>463</v>
      </c>
      <c r="AE363" s="80">
        <v>-4.4999999999999998E-2</v>
      </c>
      <c r="AF363" s="80">
        <v>33.365000000000002</v>
      </c>
      <c r="AG363" s="80">
        <v>-0.48</v>
      </c>
      <c r="AH363" s="80">
        <v>-0.76800000000000002</v>
      </c>
      <c r="AI363" s="80">
        <v>9.6859000000000002</v>
      </c>
      <c r="AJ363" s="80">
        <v>70.638999999999996</v>
      </c>
      <c r="AK363" s="80">
        <v>56.54</v>
      </c>
      <c r="AL363" s="80">
        <v>105.86</v>
      </c>
      <c r="AM363" s="80">
        <v>0</v>
      </c>
      <c r="AN363" s="80">
        <v>30.60721685</v>
      </c>
      <c r="AO363" s="80">
        <v>33</v>
      </c>
      <c r="AP363" s="80">
        <v>25.972000000000001</v>
      </c>
      <c r="AQ363" s="80">
        <v>20.8</v>
      </c>
      <c r="AR363" s="80">
        <v>15.7</v>
      </c>
      <c r="AS363" s="80">
        <v>8.3650000000000002</v>
      </c>
      <c r="AT363" s="80">
        <v>8.2289999999999992</v>
      </c>
      <c r="AU363" s="80">
        <v>2.4460000000000002</v>
      </c>
      <c r="AV363" s="80">
        <v>-2.7320000000000002</v>
      </c>
      <c r="AW363" s="80">
        <v>0</v>
      </c>
      <c r="AX363" s="80">
        <v>0</v>
      </c>
      <c r="AY363" s="80">
        <v>0</v>
      </c>
      <c r="AZ363" s="80">
        <v>0</v>
      </c>
      <c r="BA363" s="80">
        <v>0</v>
      </c>
      <c r="BB363" s="80">
        <v>0</v>
      </c>
      <c r="BC363" s="80">
        <v>0</v>
      </c>
      <c r="BD363" s="80">
        <v>0</v>
      </c>
      <c r="BE363" s="80">
        <v>0</v>
      </c>
      <c r="BF363" s="80">
        <v>0</v>
      </c>
      <c r="BG363" s="80">
        <v>0</v>
      </c>
      <c r="BH363" s="80">
        <v>0</v>
      </c>
      <c r="BI363" s="80">
        <v>0</v>
      </c>
      <c r="BJ363" s="80">
        <v>0</v>
      </c>
      <c r="BK363" s="80"/>
      <c r="BL363" s="80"/>
      <c r="BM363" s="80"/>
      <c r="BN363" s="80"/>
      <c r="BO363" s="80"/>
      <c r="BP363" s="80"/>
      <c r="BQ363" s="80"/>
      <c r="BR363" s="80"/>
      <c r="BS363" s="80"/>
      <c r="BT363" s="80"/>
    </row>
    <row r="364" spans="1:72" x14ac:dyDescent="0.25">
      <c r="A364" s="134" t="s">
        <v>1203</v>
      </c>
      <c r="B364" s="135" t="s">
        <v>1204</v>
      </c>
      <c r="C364" s="126" t="s">
        <v>482</v>
      </c>
      <c r="D364" s="127"/>
      <c r="E364" s="104" t="s">
        <v>482</v>
      </c>
      <c r="F364" s="128"/>
      <c r="G364" s="126" t="s">
        <v>482</v>
      </c>
      <c r="H364" s="104"/>
      <c r="I364" s="104"/>
      <c r="J364" s="104"/>
      <c r="K364" s="127"/>
      <c r="L364" s="104" t="s">
        <v>482</v>
      </c>
      <c r="M364" s="128"/>
      <c r="N364" s="128"/>
      <c r="O364" s="128"/>
      <c r="P364" s="128"/>
      <c r="Q364" s="128" t="s">
        <v>482</v>
      </c>
      <c r="R364" s="128"/>
      <c r="S364" s="131"/>
      <c r="T364" s="128"/>
      <c r="U364" s="61"/>
      <c r="V364" s="132" t="s">
        <v>1189</v>
      </c>
      <c r="W364" s="139" t="s">
        <v>1190</v>
      </c>
      <c r="X364" s="133"/>
      <c r="Y364" s="71"/>
      <c r="Z364" s="72" t="s">
        <v>482</v>
      </c>
      <c r="AA364" s="73"/>
      <c r="AB364" s="74"/>
      <c r="AC364" s="79" t="s">
        <v>530</v>
      </c>
      <c r="AD364" s="10" t="s">
        <v>463</v>
      </c>
      <c r="AE364" s="80">
        <v>0</v>
      </c>
      <c r="AF364" s="80">
        <v>0</v>
      </c>
      <c r="AG364" s="80">
        <v>0</v>
      </c>
      <c r="AH364" s="80">
        <v>0</v>
      </c>
      <c r="AI364" s="80">
        <v>0</v>
      </c>
      <c r="AJ364" s="80">
        <v>0</v>
      </c>
      <c r="AK364" s="80">
        <v>0</v>
      </c>
      <c r="AL364" s="80">
        <v>0</v>
      </c>
      <c r="AM364" s="80">
        <v>0</v>
      </c>
      <c r="AN364" s="80">
        <v>0</v>
      </c>
      <c r="AO364" s="80">
        <v>0</v>
      </c>
      <c r="AP364" s="80">
        <v>0</v>
      </c>
      <c r="AQ364" s="80">
        <v>0</v>
      </c>
      <c r="AR364" s="80">
        <v>0</v>
      </c>
      <c r="AS364" s="80">
        <v>0</v>
      </c>
      <c r="AT364" s="80">
        <v>0</v>
      </c>
      <c r="AU364" s="80">
        <v>0</v>
      </c>
      <c r="AV364" s="80">
        <v>0</v>
      </c>
      <c r="AW364" s="80">
        <v>181.32884899999999</v>
      </c>
      <c r="AX364" s="80">
        <v>386.89816000000002</v>
      </c>
      <c r="AY364" s="80">
        <v>577.12975300000005</v>
      </c>
      <c r="AZ364" s="80">
        <v>488.79369600000001</v>
      </c>
      <c r="BA364" s="80">
        <v>336.18355400000002</v>
      </c>
      <c r="BB364" s="80">
        <v>280.61270300000001</v>
      </c>
      <c r="BC364" s="80">
        <v>65.356730999999996</v>
      </c>
      <c r="BD364" s="80">
        <v>38.192866000000002</v>
      </c>
      <c r="BE364" s="80">
        <v>49.336446000000002</v>
      </c>
      <c r="BF364" s="80">
        <v>9.2918079999999996</v>
      </c>
      <c r="BG364" s="80">
        <v>42.839216999999998</v>
      </c>
      <c r="BH364" s="80">
        <v>24.684106</v>
      </c>
      <c r="BI364" s="80">
        <v>23.347705000000001</v>
      </c>
      <c r="BJ364" s="80">
        <v>24.7837</v>
      </c>
      <c r="BK364" s="80"/>
      <c r="BL364" s="80"/>
      <c r="BM364" s="80"/>
      <c r="BN364" s="80"/>
      <c r="BO364" s="80"/>
      <c r="BP364" s="80"/>
      <c r="BQ364" s="80"/>
      <c r="BR364" s="80"/>
      <c r="BS364" s="80"/>
      <c r="BT364" s="80"/>
    </row>
    <row r="365" spans="1:72" x14ac:dyDescent="0.25">
      <c r="A365" s="134" t="s">
        <v>1205</v>
      </c>
      <c r="B365" s="135" t="s">
        <v>1206</v>
      </c>
      <c r="C365" s="126" t="s">
        <v>482</v>
      </c>
      <c r="D365" s="127"/>
      <c r="E365" s="104" t="s">
        <v>482</v>
      </c>
      <c r="F365" s="128"/>
      <c r="G365" s="126" t="s">
        <v>482</v>
      </c>
      <c r="H365" s="104"/>
      <c r="I365" s="104"/>
      <c r="J365" s="104"/>
      <c r="K365" s="127"/>
      <c r="L365" s="104" t="s">
        <v>482</v>
      </c>
      <c r="M365" s="128"/>
      <c r="N365" s="128"/>
      <c r="O365" s="128"/>
      <c r="P365" s="128"/>
      <c r="Q365" s="128" t="s">
        <v>482</v>
      </c>
      <c r="R365" s="128"/>
      <c r="S365" s="131"/>
      <c r="T365" s="128"/>
      <c r="U365" s="61"/>
      <c r="V365" s="132" t="s">
        <v>1195</v>
      </c>
      <c r="W365" s="139" t="s">
        <v>1196</v>
      </c>
      <c r="X365" s="133"/>
      <c r="Y365" s="71"/>
      <c r="Z365" s="72" t="s">
        <v>482</v>
      </c>
      <c r="AA365" s="73"/>
      <c r="AB365" s="74"/>
      <c r="AC365" s="79" t="s">
        <v>530</v>
      </c>
      <c r="AD365" s="10" t="s">
        <v>463</v>
      </c>
      <c r="AE365" s="80">
        <v>0</v>
      </c>
      <c r="AF365" s="80">
        <v>0</v>
      </c>
      <c r="AG365" s="80">
        <v>0</v>
      </c>
      <c r="AH365" s="80">
        <v>0</v>
      </c>
      <c r="AI365" s="80">
        <v>0</v>
      </c>
      <c r="AJ365" s="80">
        <v>0</v>
      </c>
      <c r="AK365" s="80">
        <v>0</v>
      </c>
      <c r="AL365" s="80">
        <v>0</v>
      </c>
      <c r="AM365" s="80">
        <v>0</v>
      </c>
      <c r="AN365" s="80">
        <v>0</v>
      </c>
      <c r="AO365" s="80">
        <v>20.315246999999999</v>
      </c>
      <c r="AP365" s="80">
        <v>14.421517</v>
      </c>
      <c r="AQ365" s="80">
        <v>9.3081150000000008</v>
      </c>
      <c r="AR365" s="80">
        <v>9.5089430000000004</v>
      </c>
      <c r="AS365" s="80">
        <v>5.7661249999999997</v>
      </c>
      <c r="AT365" s="80">
        <v>4.431</v>
      </c>
      <c r="AU365" s="80">
        <v>0</v>
      </c>
      <c r="AV365" s="80">
        <v>0</v>
      </c>
      <c r="AW365" s="80">
        <v>62.049067999999998</v>
      </c>
      <c r="AX365" s="80">
        <v>0</v>
      </c>
      <c r="AY365" s="80">
        <v>0</v>
      </c>
      <c r="AZ365" s="80">
        <v>0</v>
      </c>
      <c r="BA365" s="80">
        <v>0</v>
      </c>
      <c r="BB365" s="80">
        <v>0</v>
      </c>
      <c r="BC365" s="80">
        <v>0</v>
      </c>
      <c r="BD365" s="80">
        <v>0</v>
      </c>
      <c r="BE365" s="80">
        <v>0</v>
      </c>
      <c r="BF365" s="80">
        <v>0</v>
      </c>
      <c r="BG365" s="80">
        <v>0</v>
      </c>
      <c r="BH365" s="80">
        <v>0</v>
      </c>
      <c r="BI365" s="80">
        <v>0</v>
      </c>
      <c r="BJ365" s="80">
        <v>0</v>
      </c>
      <c r="BK365" s="80"/>
      <c r="BL365" s="80"/>
      <c r="BM365" s="80"/>
      <c r="BN365" s="80"/>
      <c r="BO365" s="80"/>
      <c r="BP365" s="80"/>
      <c r="BQ365" s="80"/>
      <c r="BR365" s="80"/>
      <c r="BS365" s="80"/>
      <c r="BT365" s="80"/>
    </row>
    <row r="366" spans="1:72" x14ac:dyDescent="0.25">
      <c r="A366" s="134" t="s">
        <v>1207</v>
      </c>
      <c r="B366" s="135" t="s">
        <v>1208</v>
      </c>
      <c r="C366" s="126" t="s">
        <v>482</v>
      </c>
      <c r="D366" s="127"/>
      <c r="E366" s="104" t="s">
        <v>482</v>
      </c>
      <c r="F366" s="128"/>
      <c r="G366" s="126"/>
      <c r="H366" s="104"/>
      <c r="I366" s="104"/>
      <c r="J366" s="104"/>
      <c r="K366" s="127" t="s">
        <v>482</v>
      </c>
      <c r="L366" s="104" t="s">
        <v>482</v>
      </c>
      <c r="M366" s="128"/>
      <c r="N366" s="128"/>
      <c r="O366" s="128"/>
      <c r="P366" s="128"/>
      <c r="Q366" s="128" t="s">
        <v>482</v>
      </c>
      <c r="R366" s="128"/>
      <c r="S366" s="131"/>
      <c r="T366" s="128"/>
      <c r="U366" s="61"/>
      <c r="V366" s="132" t="s">
        <v>1195</v>
      </c>
      <c r="W366" s="139" t="s">
        <v>1196</v>
      </c>
      <c r="X366" s="133"/>
      <c r="Y366" s="71"/>
      <c r="Z366" s="72" t="s">
        <v>482</v>
      </c>
      <c r="AA366" s="73"/>
      <c r="AB366" s="74"/>
      <c r="AC366" s="79" t="s">
        <v>530</v>
      </c>
      <c r="AD366" s="10" t="s">
        <v>463</v>
      </c>
      <c r="AE366" s="80">
        <v>0</v>
      </c>
      <c r="AF366" s="80">
        <v>0</v>
      </c>
      <c r="AG366" s="80">
        <v>0</v>
      </c>
      <c r="AH366" s="80">
        <v>0</v>
      </c>
      <c r="AI366" s="80">
        <v>0</v>
      </c>
      <c r="AJ366" s="80">
        <v>0</v>
      </c>
      <c r="AK366" s="80">
        <v>0</v>
      </c>
      <c r="AL366" s="80">
        <v>22.321194999999999</v>
      </c>
      <c r="AM366" s="80">
        <v>18.131467000000001</v>
      </c>
      <c r="AN366" s="80">
        <v>20.929631000000001</v>
      </c>
      <c r="AO366" s="80">
        <v>17.602423000000002</v>
      </c>
      <c r="AP366" s="80">
        <v>17.602423000000002</v>
      </c>
      <c r="AQ366" s="80">
        <v>19.124013999999999</v>
      </c>
      <c r="AR366" s="80">
        <v>12.149583</v>
      </c>
      <c r="AS366" s="80">
        <v>0</v>
      </c>
      <c r="AT366" s="80">
        <v>0</v>
      </c>
      <c r="AU366" s="80">
        <v>0</v>
      </c>
      <c r="AV366" s="80">
        <v>0</v>
      </c>
      <c r="AW366" s="80">
        <v>0</v>
      </c>
      <c r="AX366" s="80">
        <v>0</v>
      </c>
      <c r="AY366" s="80">
        <v>0</v>
      </c>
      <c r="AZ366" s="80">
        <v>0</v>
      </c>
      <c r="BA366" s="80">
        <v>0</v>
      </c>
      <c r="BB366" s="80">
        <v>0</v>
      </c>
      <c r="BC366" s="80">
        <v>0</v>
      </c>
      <c r="BD366" s="80">
        <v>0</v>
      </c>
      <c r="BE366" s="80">
        <v>0</v>
      </c>
      <c r="BF366" s="80">
        <v>0</v>
      </c>
      <c r="BG366" s="80">
        <v>0</v>
      </c>
      <c r="BH366" s="80">
        <v>0</v>
      </c>
      <c r="BI366" s="80">
        <v>0</v>
      </c>
      <c r="BJ366" s="80">
        <v>0</v>
      </c>
      <c r="BK366" s="80"/>
      <c r="BL366" s="80"/>
      <c r="BM366" s="80"/>
      <c r="BN366" s="80"/>
      <c r="BO366" s="80"/>
      <c r="BP366" s="80"/>
      <c r="BQ366" s="80"/>
      <c r="BR366" s="80"/>
      <c r="BS366" s="80"/>
      <c r="BT366" s="80"/>
    </row>
    <row r="367" spans="1:72" x14ac:dyDescent="0.25">
      <c r="A367" s="134" t="s">
        <v>1209</v>
      </c>
      <c r="B367" s="135" t="s">
        <v>1210</v>
      </c>
      <c r="C367" s="126"/>
      <c r="D367" s="127" t="s">
        <v>482</v>
      </c>
      <c r="E367" s="104" t="s">
        <v>482</v>
      </c>
      <c r="F367" s="128"/>
      <c r="G367" s="126"/>
      <c r="H367" s="104"/>
      <c r="I367" s="104"/>
      <c r="J367" s="104"/>
      <c r="K367" s="127" t="s">
        <v>482</v>
      </c>
      <c r="L367" s="104" t="s">
        <v>482</v>
      </c>
      <c r="M367" s="128"/>
      <c r="N367" s="128"/>
      <c r="O367" s="128"/>
      <c r="P367" s="128"/>
      <c r="Q367" s="128" t="s">
        <v>482</v>
      </c>
      <c r="R367" s="128"/>
      <c r="S367" s="131"/>
      <c r="T367" s="128"/>
      <c r="U367" s="61"/>
      <c r="V367" s="132" t="s">
        <v>1195</v>
      </c>
      <c r="W367" s="139" t="s">
        <v>1196</v>
      </c>
      <c r="X367" s="133"/>
      <c r="Y367" s="71"/>
      <c r="Z367" s="72" t="s">
        <v>482</v>
      </c>
      <c r="AA367" s="73"/>
      <c r="AB367" s="74"/>
      <c r="AC367" s="79" t="s">
        <v>530</v>
      </c>
      <c r="AD367" s="10" t="s">
        <v>463</v>
      </c>
      <c r="AE367" s="80">
        <v>32.225619000000002</v>
      </c>
      <c r="AF367" s="80">
        <v>43.193441</v>
      </c>
      <c r="AG367" s="80">
        <v>51.861392000000002</v>
      </c>
      <c r="AH367" s="80">
        <v>50.960731000000003</v>
      </c>
      <c r="AI367" s="80">
        <v>57.383664000000003</v>
      </c>
      <c r="AJ367" s="80">
        <v>79.421158000000005</v>
      </c>
      <c r="AK367" s="80">
        <v>48.963177999999999</v>
      </c>
      <c r="AL367" s="80">
        <v>0</v>
      </c>
      <c r="AM367" s="80">
        <v>0</v>
      </c>
      <c r="AN367" s="80">
        <v>0</v>
      </c>
      <c r="AO367" s="80">
        <v>0</v>
      </c>
      <c r="AP367" s="80">
        <v>0</v>
      </c>
      <c r="AQ367" s="80">
        <v>0</v>
      </c>
      <c r="AR367" s="80">
        <v>0</v>
      </c>
      <c r="AS367" s="80">
        <v>0</v>
      </c>
      <c r="AT367" s="80">
        <v>0</v>
      </c>
      <c r="AU367" s="80">
        <v>0</v>
      </c>
      <c r="AV367" s="80">
        <v>0</v>
      </c>
      <c r="AW367" s="80">
        <v>0</v>
      </c>
      <c r="AX367" s="80">
        <v>0</v>
      </c>
      <c r="AY367" s="80">
        <v>0</v>
      </c>
      <c r="AZ367" s="80">
        <v>0</v>
      </c>
      <c r="BA367" s="80">
        <v>0</v>
      </c>
      <c r="BB367" s="80">
        <v>0</v>
      </c>
      <c r="BC367" s="80">
        <v>0</v>
      </c>
      <c r="BD367" s="80">
        <v>0</v>
      </c>
      <c r="BE367" s="80">
        <v>0</v>
      </c>
      <c r="BF367" s="80">
        <v>0</v>
      </c>
      <c r="BG367" s="80">
        <v>0</v>
      </c>
      <c r="BH367" s="80">
        <v>0</v>
      </c>
      <c r="BI367" s="80">
        <v>0</v>
      </c>
      <c r="BJ367" s="80">
        <v>0</v>
      </c>
      <c r="BK367" s="80"/>
      <c r="BL367" s="80"/>
      <c r="BM367" s="80"/>
      <c r="BN367" s="80"/>
      <c r="BO367" s="80"/>
      <c r="BP367" s="80"/>
      <c r="BQ367" s="80"/>
      <c r="BR367" s="80"/>
      <c r="BS367" s="80"/>
      <c r="BT367" s="80"/>
    </row>
    <row r="368" spans="1:72" x14ac:dyDescent="0.25">
      <c r="A368" s="134" t="s">
        <v>1211</v>
      </c>
      <c r="B368" s="135" t="s">
        <v>1212</v>
      </c>
      <c r="C368" s="126" t="s">
        <v>482</v>
      </c>
      <c r="D368" s="127"/>
      <c r="E368" s="104" t="s">
        <v>482</v>
      </c>
      <c r="F368" s="128"/>
      <c r="G368" s="126" t="s">
        <v>482</v>
      </c>
      <c r="H368" s="104"/>
      <c r="I368" s="104"/>
      <c r="J368" s="104"/>
      <c r="K368" s="127"/>
      <c r="L368" s="104" t="s">
        <v>482</v>
      </c>
      <c r="M368" s="128"/>
      <c r="N368" s="128"/>
      <c r="O368" s="128"/>
      <c r="P368" s="128"/>
      <c r="Q368" s="128" t="s">
        <v>482</v>
      </c>
      <c r="R368" s="128"/>
      <c r="S368" s="131"/>
      <c r="T368" s="128"/>
      <c r="U368" s="61"/>
      <c r="V368" s="132" t="s">
        <v>1189</v>
      </c>
      <c r="W368" s="139" t="s">
        <v>1190</v>
      </c>
      <c r="X368" s="133"/>
      <c r="Y368" s="71"/>
      <c r="Z368" s="72" t="s">
        <v>482</v>
      </c>
      <c r="AA368" s="73"/>
      <c r="AB368" s="74"/>
      <c r="AC368" s="79" t="s">
        <v>530</v>
      </c>
      <c r="AD368" s="10" t="s">
        <v>463</v>
      </c>
      <c r="AE368" s="80">
        <v>0</v>
      </c>
      <c r="AF368" s="80">
        <v>0</v>
      </c>
      <c r="AG368" s="80">
        <v>0</v>
      </c>
      <c r="AH368" s="80">
        <v>14.635135999999999</v>
      </c>
      <c r="AI368" s="80">
        <v>41.882849999999998</v>
      </c>
      <c r="AJ368" s="80">
        <v>64.749217999999999</v>
      </c>
      <c r="AK368" s="80">
        <v>108.41957499999999</v>
      </c>
      <c r="AL368" s="80">
        <v>80.327810999999997</v>
      </c>
      <c r="AM368" s="80">
        <v>60.265782000000002</v>
      </c>
      <c r="AN368" s="80">
        <v>43.558033999999999</v>
      </c>
      <c r="AO368" s="80">
        <v>22.713853</v>
      </c>
      <c r="AP368" s="80">
        <v>15.740294</v>
      </c>
      <c r="AQ368" s="80">
        <v>12.23489</v>
      </c>
      <c r="AR368" s="80">
        <v>2.1121620000000001</v>
      </c>
      <c r="AS368" s="80">
        <v>4.5495910000000004</v>
      </c>
      <c r="AT368" s="80">
        <v>0.32915899999999998</v>
      </c>
      <c r="AU368" s="80">
        <v>3.921E-3</v>
      </c>
      <c r="AV368" s="80">
        <v>0</v>
      </c>
      <c r="AW368" s="80">
        <v>0</v>
      </c>
      <c r="AX368" s="80">
        <v>1.5672569999999999</v>
      </c>
      <c r="AY368" s="80">
        <v>1.5672569999999999</v>
      </c>
      <c r="AZ368" s="80">
        <v>9.8821999999999993E-2</v>
      </c>
      <c r="BA368" s="80">
        <v>0</v>
      </c>
      <c r="BB368" s="80">
        <v>0</v>
      </c>
      <c r="BC368" s="80">
        <v>0</v>
      </c>
      <c r="BD368" s="80">
        <v>25.56</v>
      </c>
      <c r="BE368" s="80">
        <v>3.57</v>
      </c>
      <c r="BF368" s="80">
        <v>1.66</v>
      </c>
      <c r="BG368" s="80">
        <v>1.91</v>
      </c>
      <c r="BH368" s="80">
        <v>1.44</v>
      </c>
      <c r="BI368" s="80">
        <v>0.37</v>
      </c>
      <c r="BJ368" s="80">
        <v>0.48</v>
      </c>
      <c r="BK368" s="80"/>
      <c r="BL368" s="80"/>
      <c r="BM368" s="80"/>
      <c r="BN368" s="80"/>
      <c r="BO368" s="80"/>
      <c r="BP368" s="80"/>
      <c r="BQ368" s="80"/>
      <c r="BR368" s="80"/>
      <c r="BS368" s="80"/>
      <c r="BT368" s="80"/>
    </row>
    <row r="369" spans="1:72" x14ac:dyDescent="0.25">
      <c r="A369" s="134" t="s">
        <v>1213</v>
      </c>
      <c r="B369" s="135" t="s">
        <v>1214</v>
      </c>
      <c r="C369" s="126"/>
      <c r="D369" s="127" t="s">
        <v>482</v>
      </c>
      <c r="E369" s="104" t="s">
        <v>482</v>
      </c>
      <c r="F369" s="128"/>
      <c r="G369" s="126" t="s">
        <v>482</v>
      </c>
      <c r="H369" s="104"/>
      <c r="I369" s="104"/>
      <c r="J369" s="104"/>
      <c r="K369" s="127"/>
      <c r="L369" s="104" t="s">
        <v>482</v>
      </c>
      <c r="M369" s="128"/>
      <c r="N369" s="128"/>
      <c r="O369" s="128"/>
      <c r="P369" s="128"/>
      <c r="Q369" s="128" t="s">
        <v>482</v>
      </c>
      <c r="R369" s="128"/>
      <c r="S369" s="131"/>
      <c r="T369" s="128"/>
      <c r="U369" s="61"/>
      <c r="V369" s="132" t="s">
        <v>771</v>
      </c>
      <c r="W369" s="139" t="s">
        <v>772</v>
      </c>
      <c r="X369" s="133"/>
      <c r="Y369" s="71"/>
      <c r="Z369" s="72" t="s">
        <v>482</v>
      </c>
      <c r="AA369" s="73"/>
      <c r="AB369" s="74"/>
      <c r="AC369" s="79" t="s">
        <v>530</v>
      </c>
      <c r="AD369" s="10" t="s">
        <v>463</v>
      </c>
      <c r="AE369" s="80">
        <v>0</v>
      </c>
      <c r="AF369" s="80">
        <v>0</v>
      </c>
      <c r="AG369" s="80">
        <v>0</v>
      </c>
      <c r="AH369" s="80">
        <v>0</v>
      </c>
      <c r="AI369" s="80">
        <v>0</v>
      </c>
      <c r="AJ369" s="80">
        <v>0</v>
      </c>
      <c r="AK369" s="80">
        <v>0</v>
      </c>
      <c r="AL369" s="80">
        <v>0</v>
      </c>
      <c r="AM369" s="80">
        <v>0</v>
      </c>
      <c r="AN369" s="80">
        <v>0</v>
      </c>
      <c r="AO369" s="80">
        <v>0</v>
      </c>
      <c r="AP369" s="80">
        <v>0</v>
      </c>
      <c r="AQ369" s="80">
        <v>0</v>
      </c>
      <c r="AR369" s="80">
        <v>0</v>
      </c>
      <c r="AS369" s="80">
        <v>0</v>
      </c>
      <c r="AT369" s="80">
        <v>0</v>
      </c>
      <c r="AU369" s="80">
        <v>0</v>
      </c>
      <c r="AV369" s="80">
        <v>0</v>
      </c>
      <c r="AW369" s="80">
        <v>0.41997600000000002</v>
      </c>
      <c r="AX369" s="80">
        <v>0.247451</v>
      </c>
      <c r="AY369" s="80">
        <v>0.30532999999999999</v>
      </c>
      <c r="AZ369" s="80">
        <v>1.440312</v>
      </c>
      <c r="BA369" s="80">
        <v>1.1447130000000001</v>
      </c>
      <c r="BB369" s="80">
        <v>1.4894829999999999</v>
      </c>
      <c r="BC369" s="80">
        <v>1.6778090000000001</v>
      </c>
      <c r="BD369" s="80">
        <v>0.46912700000000002</v>
      </c>
      <c r="BE369" s="80">
        <v>0.115166</v>
      </c>
      <c r="BF369" s="80">
        <v>0</v>
      </c>
      <c r="BG369" s="80">
        <v>0</v>
      </c>
      <c r="BH369" s="80">
        <v>0</v>
      </c>
      <c r="BI369" s="80">
        <v>0</v>
      </c>
      <c r="BJ369" s="80">
        <v>0</v>
      </c>
      <c r="BK369" s="80"/>
      <c r="BL369" s="80"/>
      <c r="BM369" s="80"/>
      <c r="BN369" s="80"/>
      <c r="BO369" s="80"/>
      <c r="BP369" s="80"/>
      <c r="BQ369" s="80"/>
      <c r="BR369" s="80"/>
      <c r="BS369" s="80"/>
      <c r="BT369" s="80"/>
    </row>
    <row r="370" spans="1:72" x14ac:dyDescent="0.25">
      <c r="A370" s="134" t="s">
        <v>1215</v>
      </c>
      <c r="B370" s="135" t="s">
        <v>1216</v>
      </c>
      <c r="C370" s="126"/>
      <c r="D370" s="127" t="s">
        <v>482</v>
      </c>
      <c r="E370" s="104" t="s">
        <v>482</v>
      </c>
      <c r="F370" s="128"/>
      <c r="G370" s="126" t="s">
        <v>482</v>
      </c>
      <c r="H370" s="104"/>
      <c r="I370" s="104"/>
      <c r="J370" s="104"/>
      <c r="K370" s="127"/>
      <c r="L370" s="104" t="s">
        <v>482</v>
      </c>
      <c r="M370" s="128"/>
      <c r="N370" s="128"/>
      <c r="O370" s="128"/>
      <c r="P370" s="128"/>
      <c r="Q370" s="128" t="s">
        <v>482</v>
      </c>
      <c r="R370" s="128"/>
      <c r="S370" s="131"/>
      <c r="T370" s="128"/>
      <c r="U370" s="61"/>
      <c r="V370" s="132" t="s">
        <v>771</v>
      </c>
      <c r="W370" s="139" t="s">
        <v>772</v>
      </c>
      <c r="X370" s="133"/>
      <c r="Y370" s="71"/>
      <c r="Z370" s="72" t="s">
        <v>482</v>
      </c>
      <c r="AA370" s="73"/>
      <c r="AB370" s="74"/>
      <c r="AC370" s="79" t="s">
        <v>530</v>
      </c>
      <c r="AD370" s="10" t="s">
        <v>463</v>
      </c>
      <c r="AE370" s="80">
        <v>0</v>
      </c>
      <c r="AF370" s="80">
        <v>0</v>
      </c>
      <c r="AG370" s="80">
        <v>0</v>
      </c>
      <c r="AH370" s="80">
        <v>0</v>
      </c>
      <c r="AI370" s="80">
        <v>0</v>
      </c>
      <c r="AJ370" s="80">
        <v>0</v>
      </c>
      <c r="AK370" s="80">
        <v>0</v>
      </c>
      <c r="AL370" s="80">
        <v>0</v>
      </c>
      <c r="AM370" s="80">
        <v>0</v>
      </c>
      <c r="AN370" s="80">
        <v>0</v>
      </c>
      <c r="AO370" s="80">
        <v>0</v>
      </c>
      <c r="AP370" s="80">
        <v>0</v>
      </c>
      <c r="AQ370" s="80">
        <v>0</v>
      </c>
      <c r="AR370" s="80">
        <v>0</v>
      </c>
      <c r="AS370" s="80">
        <v>0</v>
      </c>
      <c r="AT370" s="80">
        <v>0</v>
      </c>
      <c r="AU370" s="80">
        <v>0</v>
      </c>
      <c r="AV370" s="80">
        <v>0</v>
      </c>
      <c r="AW370" s="80">
        <v>0</v>
      </c>
      <c r="AX370" s="80">
        <v>0</v>
      </c>
      <c r="AY370" s="80">
        <v>0</v>
      </c>
      <c r="AZ370" s="80">
        <v>0</v>
      </c>
      <c r="BA370" s="80">
        <v>0</v>
      </c>
      <c r="BB370" s="80">
        <v>0</v>
      </c>
      <c r="BC370" s="80">
        <v>0</v>
      </c>
      <c r="BD370" s="80">
        <v>0</v>
      </c>
      <c r="BE370" s="80">
        <v>0.1517911954973</v>
      </c>
      <c r="BF370" s="80">
        <v>0.24764967290174</v>
      </c>
      <c r="BG370" s="80">
        <v>0</v>
      </c>
      <c r="BH370" s="80">
        <v>0</v>
      </c>
      <c r="BI370" s="80">
        <v>0</v>
      </c>
      <c r="BJ370" s="80">
        <v>0</v>
      </c>
      <c r="BK370" s="80"/>
      <c r="BL370" s="80"/>
      <c r="BM370" s="80"/>
      <c r="BN370" s="80"/>
      <c r="BO370" s="80"/>
      <c r="BP370" s="80"/>
      <c r="BQ370" s="80"/>
      <c r="BR370" s="80"/>
      <c r="BS370" s="80"/>
      <c r="BT370" s="80"/>
    </row>
    <row r="371" spans="1:72" x14ac:dyDescent="0.25">
      <c r="A371" s="134" t="s">
        <v>1217</v>
      </c>
      <c r="B371" s="135" t="s">
        <v>1218</v>
      </c>
      <c r="C371" s="126" t="s">
        <v>482</v>
      </c>
      <c r="D371" s="127"/>
      <c r="E371" s="104" t="s">
        <v>482</v>
      </c>
      <c r="F371" s="128"/>
      <c r="G371" s="126"/>
      <c r="H371" s="104"/>
      <c r="I371" s="104"/>
      <c r="J371" s="104"/>
      <c r="K371" s="127" t="s">
        <v>482</v>
      </c>
      <c r="L371" s="104" t="s">
        <v>482</v>
      </c>
      <c r="M371" s="128"/>
      <c r="N371" s="128"/>
      <c r="O371" s="128"/>
      <c r="P371" s="128"/>
      <c r="Q371" s="128" t="s">
        <v>482</v>
      </c>
      <c r="R371" s="128"/>
      <c r="S371" s="131"/>
      <c r="T371" s="128"/>
      <c r="U371" s="61"/>
      <c r="V371" s="132" t="s">
        <v>1219</v>
      </c>
      <c r="W371" s="139" t="s">
        <v>1220</v>
      </c>
      <c r="X371" s="133"/>
      <c r="Y371" s="71" t="s">
        <v>482</v>
      </c>
      <c r="Z371" s="72"/>
      <c r="AA371" s="73"/>
      <c r="AB371" s="74"/>
      <c r="AC371" s="79" t="s">
        <v>530</v>
      </c>
      <c r="AD371" s="10" t="s">
        <v>463</v>
      </c>
      <c r="AE371" s="80">
        <v>0</v>
      </c>
      <c r="AF371" s="80">
        <v>0</v>
      </c>
      <c r="AG371" s="80">
        <v>0</v>
      </c>
      <c r="AH371" s="80">
        <v>0</v>
      </c>
      <c r="AI371" s="80">
        <v>0</v>
      </c>
      <c r="AJ371" s="80">
        <v>0</v>
      </c>
      <c r="AK371" s="80">
        <v>2878.6460000000002</v>
      </c>
      <c r="AL371" s="80">
        <v>2561.1060704900001</v>
      </c>
      <c r="AM371" s="80">
        <v>2289.5414171699999</v>
      </c>
      <c r="AN371" s="80">
        <v>2380.9740699200001</v>
      </c>
      <c r="AO371" s="80">
        <v>2439.4</v>
      </c>
      <c r="AP371" s="80">
        <v>2368.5509999999999</v>
      </c>
      <c r="AQ371" s="80">
        <v>2263.6999999999998</v>
      </c>
      <c r="AR371" s="80">
        <v>1318</v>
      </c>
      <c r="AS371" s="80">
        <v>1984.347</v>
      </c>
      <c r="AT371" s="80">
        <v>1846.18</v>
      </c>
      <c r="AU371" s="80">
        <v>1200.068</v>
      </c>
      <c r="AV371" s="80">
        <v>1360.982</v>
      </c>
      <c r="AW371" s="80">
        <v>0</v>
      </c>
      <c r="AX371" s="80">
        <v>0</v>
      </c>
      <c r="AY371" s="80">
        <v>0</v>
      </c>
      <c r="AZ371" s="80">
        <v>0</v>
      </c>
      <c r="BA371" s="80">
        <v>0</v>
      </c>
      <c r="BB371" s="80">
        <v>0</v>
      </c>
      <c r="BC371" s="80">
        <v>0</v>
      </c>
      <c r="BD371" s="80">
        <v>0</v>
      </c>
      <c r="BE371" s="80">
        <v>0</v>
      </c>
      <c r="BF371" s="80">
        <v>0</v>
      </c>
      <c r="BG371" s="80">
        <v>0</v>
      </c>
      <c r="BH371" s="80">
        <v>0</v>
      </c>
      <c r="BI371" s="80">
        <v>0</v>
      </c>
      <c r="BJ371" s="80">
        <v>0</v>
      </c>
      <c r="BK371" s="80"/>
      <c r="BL371" s="80"/>
      <c r="BM371" s="80"/>
      <c r="BN371" s="80"/>
      <c r="BO371" s="80"/>
      <c r="BP371" s="80"/>
      <c r="BQ371" s="80"/>
      <c r="BR371" s="80"/>
      <c r="BS371" s="80"/>
      <c r="BT371" s="80"/>
    </row>
    <row r="372" spans="1:72" x14ac:dyDescent="0.25">
      <c r="A372" s="134" t="s">
        <v>1221</v>
      </c>
      <c r="B372" s="135" t="s">
        <v>1222</v>
      </c>
      <c r="C372" s="126" t="s">
        <v>482</v>
      </c>
      <c r="D372" s="127"/>
      <c r="E372" s="104" t="s">
        <v>482</v>
      </c>
      <c r="F372" s="128"/>
      <c r="G372" s="126"/>
      <c r="H372" s="104"/>
      <c r="I372" s="104"/>
      <c r="J372" s="104"/>
      <c r="K372" s="127" t="s">
        <v>482</v>
      </c>
      <c r="L372" s="104" t="s">
        <v>482</v>
      </c>
      <c r="M372" s="128"/>
      <c r="N372" s="128"/>
      <c r="O372" s="128"/>
      <c r="P372" s="128"/>
      <c r="Q372" s="128" t="s">
        <v>482</v>
      </c>
      <c r="R372" s="128"/>
      <c r="S372" s="131"/>
      <c r="T372" s="128"/>
      <c r="U372" s="61"/>
      <c r="V372" s="132" t="s">
        <v>1223</v>
      </c>
      <c r="W372" s="139" t="s">
        <v>1224</v>
      </c>
      <c r="X372" s="133"/>
      <c r="Y372" s="71" t="s">
        <v>482</v>
      </c>
      <c r="Z372" s="72"/>
      <c r="AA372" s="73"/>
      <c r="AB372" s="74"/>
      <c r="AC372" s="79" t="s">
        <v>530</v>
      </c>
      <c r="AD372" s="10" t="s">
        <v>463</v>
      </c>
      <c r="AE372" s="80">
        <v>0</v>
      </c>
      <c r="AF372" s="80">
        <v>0</v>
      </c>
      <c r="AG372" s="80">
        <v>0</v>
      </c>
      <c r="AH372" s="80">
        <v>0</v>
      </c>
      <c r="AI372" s="80">
        <v>0</v>
      </c>
      <c r="AJ372" s="80">
        <v>0</v>
      </c>
      <c r="AK372" s="80">
        <v>0</v>
      </c>
      <c r="AL372" s="80">
        <v>625.10819986000001</v>
      </c>
      <c r="AM372" s="80">
        <v>586.29705878000004</v>
      </c>
      <c r="AN372" s="80">
        <v>522.73143455000002</v>
      </c>
      <c r="AO372" s="80">
        <v>525</v>
      </c>
      <c r="AP372" s="80">
        <v>617.78399999999999</v>
      </c>
      <c r="AQ372" s="80">
        <v>647.20000000000005</v>
      </c>
      <c r="AR372" s="80">
        <v>524.29999999999995</v>
      </c>
      <c r="AS372" s="80">
        <v>449.61700000000002</v>
      </c>
      <c r="AT372" s="80">
        <v>514.745</v>
      </c>
      <c r="AU372" s="80">
        <v>473.84100000000001</v>
      </c>
      <c r="AV372" s="80">
        <v>506.70499999999998</v>
      </c>
      <c r="AW372" s="80">
        <v>0</v>
      </c>
      <c r="AX372" s="80">
        <v>0</v>
      </c>
      <c r="AY372" s="80">
        <v>0</v>
      </c>
      <c r="AZ372" s="80">
        <v>0</v>
      </c>
      <c r="BA372" s="80">
        <v>0</v>
      </c>
      <c r="BB372" s="80">
        <v>0</v>
      </c>
      <c r="BC372" s="80">
        <v>0</v>
      </c>
      <c r="BD372" s="80">
        <v>0</v>
      </c>
      <c r="BE372" s="80">
        <v>0</v>
      </c>
      <c r="BF372" s="80">
        <v>0</v>
      </c>
      <c r="BG372" s="80">
        <v>0</v>
      </c>
      <c r="BH372" s="80">
        <v>0</v>
      </c>
      <c r="BI372" s="80">
        <v>0</v>
      </c>
      <c r="BJ372" s="80">
        <v>0</v>
      </c>
      <c r="BK372" s="80"/>
      <c r="BL372" s="80"/>
      <c r="BM372" s="80"/>
      <c r="BN372" s="80"/>
      <c r="BO372" s="80"/>
      <c r="BP372" s="80"/>
      <c r="BQ372" s="80"/>
      <c r="BR372" s="80"/>
      <c r="BS372" s="80"/>
      <c r="BT372" s="80"/>
    </row>
    <row r="373" spans="1:72" x14ac:dyDescent="0.25">
      <c r="A373" s="134" t="s">
        <v>1225</v>
      </c>
      <c r="B373" s="135" t="s">
        <v>1226</v>
      </c>
      <c r="C373" s="126" t="s">
        <v>482</v>
      </c>
      <c r="D373" s="127"/>
      <c r="E373" s="104" t="s">
        <v>482</v>
      </c>
      <c r="F373" s="128"/>
      <c r="G373" s="126" t="s">
        <v>482</v>
      </c>
      <c r="H373" s="104"/>
      <c r="I373" s="104"/>
      <c r="J373" s="104"/>
      <c r="K373" s="127"/>
      <c r="L373" s="104" t="s">
        <v>482</v>
      </c>
      <c r="M373" s="128"/>
      <c r="N373" s="128"/>
      <c r="O373" s="128"/>
      <c r="P373" s="128"/>
      <c r="Q373" s="128" t="s">
        <v>482</v>
      </c>
      <c r="R373" s="128"/>
      <c r="S373" s="131"/>
      <c r="T373" s="128"/>
      <c r="U373" s="61"/>
      <c r="V373" s="132" t="s">
        <v>1223</v>
      </c>
      <c r="W373" s="139" t="s">
        <v>1224</v>
      </c>
      <c r="X373" s="133"/>
      <c r="Y373" s="71" t="s">
        <v>482</v>
      </c>
      <c r="Z373" s="72"/>
      <c r="AA373" s="73"/>
      <c r="AB373" s="74"/>
      <c r="AC373" s="79" t="s">
        <v>530</v>
      </c>
      <c r="AD373" s="10" t="s">
        <v>463</v>
      </c>
      <c r="AE373" s="80">
        <v>0</v>
      </c>
      <c r="AF373" s="80">
        <v>0</v>
      </c>
      <c r="AG373" s="80">
        <v>0</v>
      </c>
      <c r="AH373" s="80">
        <v>0</v>
      </c>
      <c r="AI373" s="80">
        <v>0</v>
      </c>
      <c r="AJ373" s="80">
        <v>0</v>
      </c>
      <c r="AK373" s="80">
        <v>0</v>
      </c>
      <c r="AL373" s="80">
        <v>0</v>
      </c>
      <c r="AM373" s="80">
        <v>0</v>
      </c>
      <c r="AN373" s="80">
        <v>0</v>
      </c>
      <c r="AO373" s="80">
        <v>0</v>
      </c>
      <c r="AP373" s="80">
        <v>0</v>
      </c>
      <c r="AQ373" s="80">
        <v>0</v>
      </c>
      <c r="AR373" s="80">
        <v>0</v>
      </c>
      <c r="AS373" s="80">
        <v>0</v>
      </c>
      <c r="AT373" s="80">
        <v>0</v>
      </c>
      <c r="AU373" s="80">
        <v>0</v>
      </c>
      <c r="AV373" s="80">
        <v>0</v>
      </c>
      <c r="AW373" s="80">
        <v>70</v>
      </c>
      <c r="AX373" s="80">
        <v>63</v>
      </c>
      <c r="AY373" s="80">
        <v>58</v>
      </c>
      <c r="AZ373" s="80">
        <v>43</v>
      </c>
      <c r="BA373" s="80">
        <v>33</v>
      </c>
      <c r="BB373" s="80">
        <v>43</v>
      </c>
      <c r="BC373" s="80">
        <v>90.836451451529499</v>
      </c>
      <c r="BD373" s="80">
        <v>86.0276367686226</v>
      </c>
      <c r="BE373" s="80">
        <v>65.890736075095106</v>
      </c>
      <c r="BF373" s="80">
        <v>66.089974131556005</v>
      </c>
      <c r="BG373" s="80">
        <v>123.729955855575</v>
      </c>
      <c r="BH373" s="80">
        <v>0.47069297891910999</v>
      </c>
      <c r="BI373" s="80">
        <v>0</v>
      </c>
      <c r="BJ373" s="80">
        <v>0</v>
      </c>
      <c r="BK373" s="80"/>
      <c r="BL373" s="80"/>
      <c r="BM373" s="80"/>
      <c r="BN373" s="80"/>
      <c r="BO373" s="80"/>
      <c r="BP373" s="80"/>
      <c r="BQ373" s="80"/>
      <c r="BR373" s="80"/>
      <c r="BS373" s="80"/>
      <c r="BT373" s="80"/>
    </row>
    <row r="374" spans="1:72" x14ac:dyDescent="0.25">
      <c r="A374" s="134" t="s">
        <v>1227</v>
      </c>
      <c r="B374" s="135" t="s">
        <v>1228</v>
      </c>
      <c r="C374" s="126" t="s">
        <v>482</v>
      </c>
      <c r="D374" s="127"/>
      <c r="E374" s="104" t="s">
        <v>482</v>
      </c>
      <c r="F374" s="128"/>
      <c r="G374" s="126" t="s">
        <v>482</v>
      </c>
      <c r="H374" s="104"/>
      <c r="I374" s="104"/>
      <c r="J374" s="104"/>
      <c r="K374" s="127"/>
      <c r="L374" s="104" t="s">
        <v>482</v>
      </c>
      <c r="M374" s="128"/>
      <c r="N374" s="128"/>
      <c r="O374" s="128"/>
      <c r="P374" s="128"/>
      <c r="Q374" s="128" t="s">
        <v>482</v>
      </c>
      <c r="R374" s="128"/>
      <c r="S374" s="131"/>
      <c r="T374" s="128"/>
      <c r="U374" s="61"/>
      <c r="V374" s="132" t="s">
        <v>1223</v>
      </c>
      <c r="W374" s="139" t="s">
        <v>1224</v>
      </c>
      <c r="X374" s="133"/>
      <c r="Y374" s="71"/>
      <c r="Z374" s="72" t="s">
        <v>482</v>
      </c>
      <c r="AA374" s="73"/>
      <c r="AB374" s="74"/>
      <c r="AC374" s="79" t="s">
        <v>530</v>
      </c>
      <c r="AD374" s="10" t="s">
        <v>463</v>
      </c>
      <c r="AE374" s="80">
        <v>0</v>
      </c>
      <c r="AF374" s="80">
        <v>0</v>
      </c>
      <c r="AG374" s="80">
        <v>0</v>
      </c>
      <c r="AH374" s="80">
        <v>0</v>
      </c>
      <c r="AI374" s="80">
        <v>0</v>
      </c>
      <c r="AJ374" s="80">
        <v>0</v>
      </c>
      <c r="AK374" s="80">
        <v>0</v>
      </c>
      <c r="AL374" s="80">
        <v>0</v>
      </c>
      <c r="AM374" s="80">
        <v>0</v>
      </c>
      <c r="AN374" s="80">
        <v>0</v>
      </c>
      <c r="AO374" s="80">
        <v>0</v>
      </c>
      <c r="AP374" s="80">
        <v>0</v>
      </c>
      <c r="AQ374" s="80">
        <v>0</v>
      </c>
      <c r="AR374" s="80">
        <v>0</v>
      </c>
      <c r="AS374" s="80">
        <v>0</v>
      </c>
      <c r="AT374" s="80">
        <v>0</v>
      </c>
      <c r="AU374" s="80">
        <v>0</v>
      </c>
      <c r="AV374" s="80">
        <v>0</v>
      </c>
      <c r="AW374" s="80">
        <v>7.7999999999999999E-4</v>
      </c>
      <c r="AX374" s="80">
        <v>4.0325E-2</v>
      </c>
      <c r="AY374" s="80">
        <v>6.7816000000000001E-2</v>
      </c>
      <c r="AZ374" s="80">
        <v>2.3179000000000002E-2</v>
      </c>
      <c r="BA374" s="80">
        <v>3.2738000000000003E-2</v>
      </c>
      <c r="BB374" s="80">
        <v>1.8038999999999999E-2</v>
      </c>
      <c r="BC374" s="80">
        <v>9.8200000000000006E-3</v>
      </c>
      <c r="BD374" s="80">
        <v>6.1190000000000003E-3</v>
      </c>
      <c r="BE374" s="80">
        <v>5.8259999999999996E-3</v>
      </c>
      <c r="BF374" s="80">
        <v>0</v>
      </c>
      <c r="BG374" s="80">
        <v>0</v>
      </c>
      <c r="BH374" s="80">
        <v>0</v>
      </c>
      <c r="BI374" s="80">
        <v>0</v>
      </c>
      <c r="BJ374" s="80">
        <v>0</v>
      </c>
      <c r="BK374" s="80"/>
      <c r="BL374" s="80"/>
      <c r="BM374" s="80"/>
      <c r="BN374" s="80"/>
      <c r="BO374" s="80"/>
      <c r="BP374" s="80"/>
      <c r="BQ374" s="80"/>
      <c r="BR374" s="80"/>
      <c r="BS374" s="80"/>
      <c r="BT374" s="80"/>
    </row>
    <row r="375" spans="1:72" x14ac:dyDescent="0.25">
      <c r="A375" s="134" t="s">
        <v>1229</v>
      </c>
      <c r="B375" s="135" t="s">
        <v>1230</v>
      </c>
      <c r="C375" s="126" t="s">
        <v>482</v>
      </c>
      <c r="D375" s="127"/>
      <c r="E375" s="104" t="s">
        <v>482</v>
      </c>
      <c r="F375" s="128"/>
      <c r="G375" s="126" t="s">
        <v>482</v>
      </c>
      <c r="H375" s="104"/>
      <c r="I375" s="104"/>
      <c r="J375" s="104"/>
      <c r="K375" s="127"/>
      <c r="L375" s="104" t="s">
        <v>482</v>
      </c>
      <c r="M375" s="128"/>
      <c r="N375" s="128"/>
      <c r="O375" s="128"/>
      <c r="P375" s="128"/>
      <c r="Q375" s="128" t="s">
        <v>482</v>
      </c>
      <c r="R375" s="128"/>
      <c r="S375" s="131"/>
      <c r="T375" s="128"/>
      <c r="U375" s="61"/>
      <c r="V375" s="132" t="s">
        <v>1195</v>
      </c>
      <c r="W375" s="139" t="s">
        <v>1196</v>
      </c>
      <c r="X375" s="133"/>
      <c r="Y375" s="71" t="s">
        <v>482</v>
      </c>
      <c r="Z375" s="72"/>
      <c r="AA375" s="73"/>
      <c r="AB375" s="74"/>
      <c r="AC375" s="79" t="s">
        <v>530</v>
      </c>
      <c r="AD375" s="10" t="s">
        <v>463</v>
      </c>
      <c r="AE375" s="80">
        <v>0</v>
      </c>
      <c r="AF375" s="80">
        <v>0</v>
      </c>
      <c r="AG375" s="80">
        <v>0</v>
      </c>
      <c r="AH375" s="80">
        <v>0</v>
      </c>
      <c r="AI375" s="80">
        <v>0</v>
      </c>
      <c r="AJ375" s="80">
        <v>0</v>
      </c>
      <c r="AK375" s="80">
        <v>0</v>
      </c>
      <c r="AL375" s="80">
        <v>0</v>
      </c>
      <c r="AM375" s="80">
        <v>0</v>
      </c>
      <c r="AN375" s="80">
        <v>0</v>
      </c>
      <c r="AO375" s="80">
        <v>0</v>
      </c>
      <c r="AP375" s="80">
        <v>0</v>
      </c>
      <c r="AQ375" s="80">
        <v>0</v>
      </c>
      <c r="AR375" s="80">
        <v>0</v>
      </c>
      <c r="AS375" s="80">
        <v>0</v>
      </c>
      <c r="AT375" s="80">
        <v>0</v>
      </c>
      <c r="AU375" s="80">
        <v>0</v>
      </c>
      <c r="AV375" s="80">
        <v>0</v>
      </c>
      <c r="AW375" s="80">
        <v>4</v>
      </c>
      <c r="AX375" s="80">
        <v>77</v>
      </c>
      <c r="AY375" s="80">
        <v>0</v>
      </c>
      <c r="AZ375" s="80">
        <v>0</v>
      </c>
      <c r="BA375" s="80">
        <v>0</v>
      </c>
      <c r="BB375" s="80">
        <v>0</v>
      </c>
      <c r="BC375" s="80">
        <v>0</v>
      </c>
      <c r="BD375" s="80">
        <v>0</v>
      </c>
      <c r="BE375" s="80">
        <v>0</v>
      </c>
      <c r="BF375" s="80">
        <v>0</v>
      </c>
      <c r="BG375" s="80">
        <v>0</v>
      </c>
      <c r="BH375" s="80">
        <v>0</v>
      </c>
      <c r="BI375" s="80">
        <v>0</v>
      </c>
      <c r="BJ375" s="80">
        <v>0</v>
      </c>
      <c r="BK375" s="80"/>
      <c r="BL375" s="80"/>
      <c r="BM375" s="80"/>
      <c r="BN375" s="80"/>
      <c r="BO375" s="80"/>
      <c r="BP375" s="80"/>
      <c r="BQ375" s="80"/>
      <c r="BR375" s="80"/>
      <c r="BS375" s="80"/>
      <c r="BT375" s="80"/>
    </row>
    <row r="376" spans="1:72" x14ac:dyDescent="0.25">
      <c r="A376" s="134" t="s">
        <v>1231</v>
      </c>
      <c r="B376" s="135" t="s">
        <v>1232</v>
      </c>
      <c r="C376" s="126" t="s">
        <v>482</v>
      </c>
      <c r="D376" s="127"/>
      <c r="E376" s="104" t="s">
        <v>482</v>
      </c>
      <c r="F376" s="128"/>
      <c r="G376" s="126" t="s">
        <v>482</v>
      </c>
      <c r="H376" s="104"/>
      <c r="I376" s="104"/>
      <c r="J376" s="104"/>
      <c r="K376" s="127"/>
      <c r="L376" s="104" t="s">
        <v>482</v>
      </c>
      <c r="M376" s="128"/>
      <c r="N376" s="128"/>
      <c r="O376" s="128"/>
      <c r="P376" s="128"/>
      <c r="Q376" s="128" t="s">
        <v>482</v>
      </c>
      <c r="R376" s="128"/>
      <c r="S376" s="131"/>
      <c r="T376" s="128"/>
      <c r="U376" s="61"/>
      <c r="V376" s="132" t="s">
        <v>1189</v>
      </c>
      <c r="W376" s="139" t="s">
        <v>1190</v>
      </c>
      <c r="X376" s="133"/>
      <c r="Y376" s="71" t="s">
        <v>482</v>
      </c>
      <c r="Z376" s="72"/>
      <c r="AA376" s="73"/>
      <c r="AB376" s="74"/>
      <c r="AC376" s="79" t="s">
        <v>530</v>
      </c>
      <c r="AD376" s="10" t="s">
        <v>463</v>
      </c>
      <c r="AE376" s="80">
        <v>0</v>
      </c>
      <c r="AF376" s="80">
        <v>0</v>
      </c>
      <c r="AG376" s="80">
        <v>0</v>
      </c>
      <c r="AH376" s="80">
        <v>0</v>
      </c>
      <c r="AI376" s="80">
        <v>0</v>
      </c>
      <c r="AJ376" s="80">
        <v>0</v>
      </c>
      <c r="AK376" s="80">
        <v>0</v>
      </c>
      <c r="AL376" s="80">
        <v>0</v>
      </c>
      <c r="AM376" s="80">
        <v>0</v>
      </c>
      <c r="AN376" s="80">
        <v>0</v>
      </c>
      <c r="AO376" s="80">
        <v>0</v>
      </c>
      <c r="AP376" s="80">
        <v>0</v>
      </c>
      <c r="AQ376" s="80">
        <v>0</v>
      </c>
      <c r="AR376" s="80">
        <v>0</v>
      </c>
      <c r="AS376" s="80">
        <v>0</v>
      </c>
      <c r="AT376" s="80">
        <v>0</v>
      </c>
      <c r="AU376" s="80">
        <v>0</v>
      </c>
      <c r="AV376" s="80">
        <v>0</v>
      </c>
      <c r="AW376" s="80">
        <v>14</v>
      </c>
      <c r="AX376" s="80">
        <v>23</v>
      </c>
      <c r="AY376" s="80">
        <v>54</v>
      </c>
      <c r="AZ376" s="80">
        <v>72</v>
      </c>
      <c r="BA376" s="80">
        <v>54</v>
      </c>
      <c r="BB376" s="80">
        <v>74</v>
      </c>
      <c r="BC376" s="80">
        <v>1</v>
      </c>
      <c r="BD376" s="80">
        <v>0</v>
      </c>
      <c r="BE376" s="80">
        <v>0</v>
      </c>
      <c r="BF376" s="80">
        <v>0</v>
      </c>
      <c r="BG376" s="80">
        <v>0</v>
      </c>
      <c r="BH376" s="80">
        <v>0</v>
      </c>
      <c r="BI376" s="80">
        <v>0</v>
      </c>
      <c r="BJ376" s="80">
        <v>0</v>
      </c>
      <c r="BK376" s="80"/>
      <c r="BL376" s="80"/>
      <c r="BM376" s="80"/>
      <c r="BN376" s="80"/>
      <c r="BO376" s="80"/>
      <c r="BP376" s="80"/>
      <c r="BQ376" s="80"/>
      <c r="BR376" s="80"/>
      <c r="BS376" s="80"/>
      <c r="BT376" s="80"/>
    </row>
    <row r="377" spans="1:72" x14ac:dyDescent="0.25">
      <c r="A377" s="134" t="s">
        <v>1233</v>
      </c>
      <c r="B377" s="135" t="s">
        <v>1234</v>
      </c>
      <c r="C377" s="126" t="s">
        <v>482</v>
      </c>
      <c r="D377" s="127"/>
      <c r="E377" s="104" t="s">
        <v>482</v>
      </c>
      <c r="F377" s="128"/>
      <c r="G377" s="126" t="s">
        <v>482</v>
      </c>
      <c r="H377" s="104"/>
      <c r="I377" s="104"/>
      <c r="J377" s="104"/>
      <c r="K377" s="127"/>
      <c r="L377" s="104" t="s">
        <v>482</v>
      </c>
      <c r="M377" s="128"/>
      <c r="N377" s="128"/>
      <c r="O377" s="128"/>
      <c r="P377" s="128"/>
      <c r="Q377" s="128" t="s">
        <v>482</v>
      </c>
      <c r="R377" s="128"/>
      <c r="S377" s="131"/>
      <c r="T377" s="128"/>
      <c r="U377" s="61"/>
      <c r="V377" s="132" t="s">
        <v>1189</v>
      </c>
      <c r="W377" s="139" t="s">
        <v>1190</v>
      </c>
      <c r="X377" s="133"/>
      <c r="Y377" s="71"/>
      <c r="Z377" s="72" t="s">
        <v>482</v>
      </c>
      <c r="AA377" s="73"/>
      <c r="AB377" s="74"/>
      <c r="AC377" s="79" t="s">
        <v>530</v>
      </c>
      <c r="AD377" s="10" t="s">
        <v>463</v>
      </c>
      <c r="AE377" s="80">
        <v>0</v>
      </c>
      <c r="AF377" s="80">
        <v>0</v>
      </c>
      <c r="AG377" s="80">
        <v>0</v>
      </c>
      <c r="AH377" s="80">
        <v>0</v>
      </c>
      <c r="AI377" s="80">
        <v>0</v>
      </c>
      <c r="AJ377" s="80">
        <v>0</v>
      </c>
      <c r="AK377" s="80">
        <v>0</v>
      </c>
      <c r="AL377" s="80">
        <v>0</v>
      </c>
      <c r="AM377" s="80">
        <v>0</v>
      </c>
      <c r="AN377" s="80">
        <v>0</v>
      </c>
      <c r="AO377" s="80">
        <v>0</v>
      </c>
      <c r="AP377" s="80">
        <v>0</v>
      </c>
      <c r="AQ377" s="80">
        <v>0</v>
      </c>
      <c r="AR377" s="80">
        <v>0</v>
      </c>
      <c r="AS377" s="80">
        <v>0</v>
      </c>
      <c r="AT377" s="80">
        <v>0</v>
      </c>
      <c r="AU377" s="80">
        <v>0</v>
      </c>
      <c r="AV377" s="80">
        <v>0</v>
      </c>
      <c r="AW377" s="80">
        <v>8.3900000000000001E-4</v>
      </c>
      <c r="AX377" s="80">
        <v>1.73E-3</v>
      </c>
      <c r="AY377" s="80">
        <v>2.823E-3</v>
      </c>
      <c r="AZ377" s="80">
        <v>0.170963</v>
      </c>
      <c r="BA377" s="80">
        <v>2.0939999999999999E-3</v>
      </c>
      <c r="BB377" s="80">
        <v>6.7777000000000004E-2</v>
      </c>
      <c r="BC377" s="80">
        <v>0.88209700000000002</v>
      </c>
      <c r="BD377" s="80">
        <v>5.0112999999999998E-2</v>
      </c>
      <c r="BE377" s="80">
        <v>5.1858000000000001E-2</v>
      </c>
      <c r="BF377" s="80">
        <v>4.0396190000000001</v>
      </c>
      <c r="BG377" s="80">
        <v>11.549004</v>
      </c>
      <c r="BH377" s="80">
        <v>8.4499999999999993</v>
      </c>
      <c r="BI377" s="80">
        <v>9.4544999999999995</v>
      </c>
      <c r="BJ377" s="80">
        <v>15.1014</v>
      </c>
      <c r="BK377" s="80"/>
      <c r="BL377" s="80"/>
      <c r="BM377" s="80"/>
      <c r="BN377" s="80"/>
      <c r="BO377" s="80"/>
      <c r="BP377" s="80"/>
      <c r="BQ377" s="80"/>
      <c r="BR377" s="80"/>
      <c r="BS377" s="80"/>
      <c r="BT377" s="80"/>
    </row>
    <row r="378" spans="1:72" x14ac:dyDescent="0.25">
      <c r="A378" s="134" t="s">
        <v>1235</v>
      </c>
      <c r="B378" s="135" t="s">
        <v>1236</v>
      </c>
      <c r="C378" s="126" t="s">
        <v>482</v>
      </c>
      <c r="D378" s="127"/>
      <c r="E378" s="104" t="s">
        <v>482</v>
      </c>
      <c r="F378" s="128"/>
      <c r="G378" s="126" t="s">
        <v>482</v>
      </c>
      <c r="H378" s="104"/>
      <c r="I378" s="104"/>
      <c r="J378" s="104"/>
      <c r="K378" s="127"/>
      <c r="L378" s="104" t="s">
        <v>482</v>
      </c>
      <c r="M378" s="128"/>
      <c r="N378" s="128"/>
      <c r="O378" s="128"/>
      <c r="P378" s="128"/>
      <c r="Q378" s="128" t="s">
        <v>482</v>
      </c>
      <c r="R378" s="128"/>
      <c r="S378" s="131"/>
      <c r="T378" s="128"/>
      <c r="U378" s="61"/>
      <c r="V378" s="132" t="s">
        <v>1189</v>
      </c>
      <c r="W378" s="139" t="s">
        <v>1190</v>
      </c>
      <c r="X378" s="133"/>
      <c r="Y378" s="71" t="s">
        <v>482</v>
      </c>
      <c r="Z378" s="72"/>
      <c r="AA378" s="73"/>
      <c r="AB378" s="74"/>
      <c r="AC378" s="79" t="s">
        <v>530</v>
      </c>
      <c r="AD378" s="10" t="s">
        <v>463</v>
      </c>
      <c r="AE378" s="80">
        <v>0</v>
      </c>
      <c r="AF378" s="80">
        <v>0</v>
      </c>
      <c r="AG378" s="80">
        <v>0</v>
      </c>
      <c r="AH378" s="80">
        <v>0</v>
      </c>
      <c r="AI378" s="80">
        <v>0</v>
      </c>
      <c r="AJ378" s="80">
        <v>0</v>
      </c>
      <c r="AK378" s="80">
        <v>0</v>
      </c>
      <c r="AL378" s="80">
        <v>1290.1473924100001</v>
      </c>
      <c r="AM378" s="80">
        <v>2162.03698863</v>
      </c>
      <c r="AN378" s="80">
        <v>2112.0532665400001</v>
      </c>
      <c r="AO378" s="80">
        <v>1827.8</v>
      </c>
      <c r="AP378" s="80">
        <v>1251.2529999999999</v>
      </c>
      <c r="AQ378" s="80">
        <v>1272.3</v>
      </c>
      <c r="AR378" s="80">
        <v>1848</v>
      </c>
      <c r="AS378" s="80">
        <v>1527.11</v>
      </c>
      <c r="AT378" s="80">
        <v>1893.78</v>
      </c>
      <c r="AU378" s="80">
        <v>1609.202</v>
      </c>
      <c r="AV378" s="80">
        <v>1846.14921990124</v>
      </c>
      <c r="AW378" s="80">
        <v>0</v>
      </c>
      <c r="AX378" s="80">
        <v>0</v>
      </c>
      <c r="AY378" s="80">
        <v>0</v>
      </c>
      <c r="AZ378" s="80">
        <v>0</v>
      </c>
      <c r="BA378" s="80">
        <v>0</v>
      </c>
      <c r="BB378" s="80">
        <v>0</v>
      </c>
      <c r="BC378" s="80">
        <v>0</v>
      </c>
      <c r="BD378" s="80">
        <v>0</v>
      </c>
      <c r="BE378" s="80">
        <v>0</v>
      </c>
      <c r="BF378" s="80">
        <v>0</v>
      </c>
      <c r="BG378" s="80">
        <v>0</v>
      </c>
      <c r="BH378" s="80">
        <v>0</v>
      </c>
      <c r="BI378" s="80">
        <v>0</v>
      </c>
      <c r="BJ378" s="80">
        <v>0</v>
      </c>
      <c r="BK378" s="80"/>
      <c r="BL378" s="80"/>
      <c r="BM378" s="80"/>
      <c r="BN378" s="80"/>
      <c r="BO378" s="80"/>
      <c r="BP378" s="80"/>
      <c r="BQ378" s="80"/>
      <c r="BR378" s="80"/>
      <c r="BS378" s="80"/>
      <c r="BT378" s="80"/>
    </row>
    <row r="379" spans="1:72" x14ac:dyDescent="0.25">
      <c r="A379" s="134" t="s">
        <v>1237</v>
      </c>
      <c r="B379" s="135" t="s">
        <v>1238</v>
      </c>
      <c r="C379" s="126" t="s">
        <v>482</v>
      </c>
      <c r="D379" s="127"/>
      <c r="E379" s="104" t="s">
        <v>482</v>
      </c>
      <c r="F379" s="128"/>
      <c r="G379" s="126"/>
      <c r="H379" s="104"/>
      <c r="I379" s="104" t="s">
        <v>482</v>
      </c>
      <c r="J379" s="104"/>
      <c r="K379" s="127"/>
      <c r="L379" s="104" t="s">
        <v>482</v>
      </c>
      <c r="M379" s="128"/>
      <c r="N379" s="128"/>
      <c r="O379" s="128"/>
      <c r="P379" s="128"/>
      <c r="Q379" s="128" t="s">
        <v>482</v>
      </c>
      <c r="R379" s="128"/>
      <c r="S379" s="131"/>
      <c r="T379" s="128"/>
      <c r="U379" s="61"/>
      <c r="V379" s="132" t="s">
        <v>1189</v>
      </c>
      <c r="W379" s="139" t="s">
        <v>1190</v>
      </c>
      <c r="X379" s="133"/>
      <c r="Y379" s="71" t="s">
        <v>482</v>
      </c>
      <c r="Z379" s="72"/>
      <c r="AA379" s="73"/>
      <c r="AB379" s="74"/>
      <c r="AC379" s="79" t="s">
        <v>530</v>
      </c>
      <c r="AD379" s="10" t="s">
        <v>463</v>
      </c>
      <c r="AE379" s="80">
        <v>0</v>
      </c>
      <c r="AF379" s="80">
        <v>0</v>
      </c>
      <c r="AG379" s="80">
        <v>0</v>
      </c>
      <c r="AH379" s="80">
        <v>0</v>
      </c>
      <c r="AI379" s="80">
        <v>0</v>
      </c>
      <c r="AJ379" s="80">
        <v>9.6820000000000004</v>
      </c>
      <c r="AK379" s="80">
        <v>98.191999999999993</v>
      </c>
      <c r="AL379" s="80">
        <v>-2.2697599999999998E-2</v>
      </c>
      <c r="AM379" s="80">
        <v>0</v>
      </c>
      <c r="AN379" s="80">
        <v>0</v>
      </c>
      <c r="AO379" s="80">
        <v>0</v>
      </c>
      <c r="AP379" s="80">
        <v>0</v>
      </c>
      <c r="AQ379" s="80">
        <v>0</v>
      </c>
      <c r="AR379" s="80">
        <v>0</v>
      </c>
      <c r="AS379" s="80">
        <v>0</v>
      </c>
      <c r="AT379" s="80">
        <v>0</v>
      </c>
      <c r="AU379" s="80">
        <v>0</v>
      </c>
      <c r="AV379" s="80">
        <v>0</v>
      </c>
      <c r="AW379" s="80">
        <v>0</v>
      </c>
      <c r="AX379" s="80">
        <v>0</v>
      </c>
      <c r="AY379" s="80">
        <v>0</v>
      </c>
      <c r="AZ379" s="80">
        <v>0</v>
      </c>
      <c r="BA379" s="80">
        <v>0</v>
      </c>
      <c r="BB379" s="80">
        <v>0</v>
      </c>
      <c r="BC379" s="80">
        <v>0</v>
      </c>
      <c r="BD379" s="80">
        <v>0</v>
      </c>
      <c r="BE379" s="80">
        <v>0</v>
      </c>
      <c r="BF379" s="80">
        <v>0</v>
      </c>
      <c r="BG379" s="80">
        <v>0</v>
      </c>
      <c r="BH379" s="80">
        <v>0</v>
      </c>
      <c r="BI379" s="80">
        <v>0</v>
      </c>
      <c r="BJ379" s="80">
        <v>0</v>
      </c>
      <c r="BK379" s="80"/>
      <c r="BL379" s="80"/>
      <c r="BM379" s="80"/>
      <c r="BN379" s="80"/>
      <c r="BO379" s="80"/>
      <c r="BP379" s="80"/>
      <c r="BQ379" s="80"/>
      <c r="BR379" s="80"/>
      <c r="BS379" s="80"/>
      <c r="BT379" s="80"/>
    </row>
    <row r="380" spans="1:72" x14ac:dyDescent="0.25">
      <c r="A380" s="134" t="s">
        <v>1239</v>
      </c>
      <c r="B380" s="135" t="s">
        <v>1240</v>
      </c>
      <c r="C380" s="126" t="s">
        <v>482</v>
      </c>
      <c r="D380" s="127"/>
      <c r="E380" s="104" t="s">
        <v>482</v>
      </c>
      <c r="F380" s="128"/>
      <c r="G380" s="126"/>
      <c r="H380" s="104"/>
      <c r="I380" s="104" t="s">
        <v>482</v>
      </c>
      <c r="J380" s="104"/>
      <c r="K380" s="127"/>
      <c r="L380" s="104" t="s">
        <v>482</v>
      </c>
      <c r="M380" s="128"/>
      <c r="N380" s="128"/>
      <c r="O380" s="128"/>
      <c r="P380" s="128"/>
      <c r="Q380" s="128" t="s">
        <v>482</v>
      </c>
      <c r="R380" s="128"/>
      <c r="S380" s="131"/>
      <c r="T380" s="128"/>
      <c r="U380" s="61"/>
      <c r="V380" s="132" t="s">
        <v>1189</v>
      </c>
      <c r="W380" s="139" t="s">
        <v>1190</v>
      </c>
      <c r="X380" s="133"/>
      <c r="Y380" s="71" t="s">
        <v>482</v>
      </c>
      <c r="Z380" s="72"/>
      <c r="AA380" s="73"/>
      <c r="AB380" s="74"/>
      <c r="AC380" s="79" t="s">
        <v>530</v>
      </c>
      <c r="AD380" s="10" t="s">
        <v>463</v>
      </c>
      <c r="AE380" s="80">
        <v>0</v>
      </c>
      <c r="AF380" s="80">
        <v>0</v>
      </c>
      <c r="AG380" s="80">
        <v>2.992</v>
      </c>
      <c r="AH380" s="80">
        <v>21.152999999999999</v>
      </c>
      <c r="AI380" s="80">
        <v>76.882999999999996</v>
      </c>
      <c r="AJ380" s="80">
        <v>137.947</v>
      </c>
      <c r="AK380" s="80">
        <v>328.56400000000002</v>
      </c>
      <c r="AL380" s="80">
        <v>422.72599835</v>
      </c>
      <c r="AM380" s="80">
        <v>250.52940694</v>
      </c>
      <c r="AN380" s="80">
        <v>159.33921043000001</v>
      </c>
      <c r="AO380" s="80">
        <v>75.8</v>
      </c>
      <c r="AP380" s="80">
        <v>11.387</v>
      </c>
      <c r="AQ380" s="80">
        <v>11.5</v>
      </c>
      <c r="AR380" s="80">
        <v>10.5</v>
      </c>
      <c r="AS380" s="80">
        <v>8.42</v>
      </c>
      <c r="AT380" s="80">
        <v>8.1980000000000004</v>
      </c>
      <c r="AU380" s="80">
        <v>6.3959999999999999</v>
      </c>
      <c r="AV380" s="80">
        <v>7.33778009876219</v>
      </c>
      <c r="AW380" s="80">
        <v>0</v>
      </c>
      <c r="AX380" s="80">
        <v>0</v>
      </c>
      <c r="AY380" s="80">
        <v>0</v>
      </c>
      <c r="AZ380" s="80">
        <v>0</v>
      </c>
      <c r="BA380" s="80">
        <v>0</v>
      </c>
      <c r="BB380" s="80">
        <v>0</v>
      </c>
      <c r="BC380" s="80">
        <v>0</v>
      </c>
      <c r="BD380" s="80">
        <v>0</v>
      </c>
      <c r="BE380" s="80">
        <v>0</v>
      </c>
      <c r="BF380" s="80">
        <v>0</v>
      </c>
      <c r="BG380" s="80">
        <v>0</v>
      </c>
      <c r="BH380" s="80">
        <v>0</v>
      </c>
      <c r="BI380" s="80">
        <v>0</v>
      </c>
      <c r="BJ380" s="80">
        <v>0</v>
      </c>
      <c r="BK380" s="80"/>
      <c r="BL380" s="80"/>
      <c r="BM380" s="80"/>
      <c r="BN380" s="80"/>
      <c r="BO380" s="80"/>
      <c r="BP380" s="80"/>
      <c r="BQ380" s="80"/>
      <c r="BR380" s="80"/>
      <c r="BS380" s="80"/>
      <c r="BT380" s="80"/>
    </row>
    <row r="381" spans="1:72" x14ac:dyDescent="0.25">
      <c r="A381" s="134" t="s">
        <v>1241</v>
      </c>
      <c r="B381" s="135" t="s">
        <v>1242</v>
      </c>
      <c r="C381" s="126" t="s">
        <v>482</v>
      </c>
      <c r="D381" s="127"/>
      <c r="E381" s="104" t="s">
        <v>482</v>
      </c>
      <c r="F381" s="128"/>
      <c r="G381" s="126"/>
      <c r="H381" s="104"/>
      <c r="I381" s="104"/>
      <c r="J381" s="104"/>
      <c r="K381" s="127" t="s">
        <v>482</v>
      </c>
      <c r="L381" s="104" t="s">
        <v>482</v>
      </c>
      <c r="M381" s="128"/>
      <c r="N381" s="128"/>
      <c r="O381" s="128"/>
      <c r="P381" s="128"/>
      <c r="Q381" s="128" t="s">
        <v>482</v>
      </c>
      <c r="R381" s="128"/>
      <c r="S381" s="131"/>
      <c r="T381" s="128"/>
      <c r="U381" s="61"/>
      <c r="V381" s="132" t="s">
        <v>877</v>
      </c>
      <c r="W381" s="139" t="s">
        <v>878</v>
      </c>
      <c r="X381" s="133"/>
      <c r="Y381" s="71" t="s">
        <v>482</v>
      </c>
      <c r="Z381" s="72"/>
      <c r="AA381" s="73"/>
      <c r="AB381" s="74"/>
      <c r="AC381" s="79" t="s">
        <v>530</v>
      </c>
      <c r="AD381" s="10" t="s">
        <v>463</v>
      </c>
      <c r="AE381" s="80">
        <v>0</v>
      </c>
      <c r="AF381" s="80">
        <v>0</v>
      </c>
      <c r="AG381" s="80">
        <v>0</v>
      </c>
      <c r="AH381" s="80">
        <v>0</v>
      </c>
      <c r="AI381" s="80">
        <v>43.148000000000003</v>
      </c>
      <c r="AJ381" s="80">
        <v>36.670999999999999</v>
      </c>
      <c r="AK381" s="80">
        <v>33.015999999999998</v>
      </c>
      <c r="AL381" s="80">
        <v>0.203907</v>
      </c>
      <c r="AM381" s="80">
        <v>127.45549896999999</v>
      </c>
      <c r="AN381" s="80">
        <v>108.15478124000001</v>
      </c>
      <c r="AO381" s="80">
        <v>0.4</v>
      </c>
      <c r="AP381" s="80">
        <v>67.349999999999994</v>
      </c>
      <c r="AQ381" s="80">
        <v>20.399999999999999</v>
      </c>
      <c r="AR381" s="80">
        <v>0</v>
      </c>
      <c r="AS381" s="80">
        <v>0</v>
      </c>
      <c r="AT381" s="80">
        <v>0</v>
      </c>
      <c r="AU381" s="80">
        <v>0</v>
      </c>
      <c r="AV381" s="80">
        <v>0</v>
      </c>
      <c r="AW381" s="80">
        <v>0</v>
      </c>
      <c r="AX381" s="80">
        <v>0</v>
      </c>
      <c r="AY381" s="80">
        <v>0</v>
      </c>
      <c r="AZ381" s="80">
        <v>0</v>
      </c>
      <c r="BA381" s="80">
        <v>0</v>
      </c>
      <c r="BB381" s="80">
        <v>0</v>
      </c>
      <c r="BC381" s="80">
        <v>0</v>
      </c>
      <c r="BD381" s="80">
        <v>0</v>
      </c>
      <c r="BE381" s="80">
        <v>6.3368998981995599</v>
      </c>
      <c r="BF381" s="80">
        <v>5.9797668161519102</v>
      </c>
      <c r="BG381" s="80">
        <v>9.5543245585078207</v>
      </c>
      <c r="BH381" s="80">
        <v>3.6346521397400001E-2</v>
      </c>
      <c r="BI381" s="80">
        <v>0</v>
      </c>
      <c r="BJ381" s="80">
        <v>0</v>
      </c>
      <c r="BK381" s="80"/>
      <c r="BL381" s="80"/>
      <c r="BM381" s="80"/>
      <c r="BN381" s="80"/>
      <c r="BO381" s="80"/>
      <c r="BP381" s="80"/>
      <c r="BQ381" s="80"/>
      <c r="BR381" s="80"/>
      <c r="BS381" s="80"/>
      <c r="BT381" s="80"/>
    </row>
    <row r="382" spans="1:72" x14ac:dyDescent="0.25">
      <c r="A382" s="134" t="s">
        <v>1243</v>
      </c>
      <c r="B382" s="135" t="s">
        <v>1244</v>
      </c>
      <c r="C382" s="126" t="s">
        <v>482</v>
      </c>
      <c r="D382" s="127"/>
      <c r="E382" s="104" t="s">
        <v>482</v>
      </c>
      <c r="F382" s="128"/>
      <c r="G382" s="126" t="s">
        <v>482</v>
      </c>
      <c r="H382" s="104"/>
      <c r="I382" s="104"/>
      <c r="J382" s="104"/>
      <c r="K382" s="127"/>
      <c r="L382" s="104" t="s">
        <v>482</v>
      </c>
      <c r="M382" s="128"/>
      <c r="N382" s="128"/>
      <c r="O382" s="128"/>
      <c r="P382" s="128"/>
      <c r="Q382" s="128" t="s">
        <v>482</v>
      </c>
      <c r="R382" s="128"/>
      <c r="S382" s="131"/>
      <c r="T382" s="128"/>
      <c r="U382" s="61"/>
      <c r="V382" s="132" t="s">
        <v>877</v>
      </c>
      <c r="W382" s="139" t="s">
        <v>878</v>
      </c>
      <c r="X382" s="133"/>
      <c r="Y382" s="71" t="s">
        <v>482</v>
      </c>
      <c r="Z382" s="72"/>
      <c r="AA382" s="73"/>
      <c r="AB382" s="74"/>
      <c r="AC382" s="79" t="s">
        <v>530</v>
      </c>
      <c r="AD382" s="10" t="s">
        <v>463</v>
      </c>
      <c r="AE382" s="80">
        <v>0</v>
      </c>
      <c r="AF382" s="80">
        <v>0</v>
      </c>
      <c r="AG382" s="80">
        <v>0</v>
      </c>
      <c r="AH382" s="80">
        <v>0</v>
      </c>
      <c r="AI382" s="80">
        <v>0</v>
      </c>
      <c r="AJ382" s="80">
        <v>0</v>
      </c>
      <c r="AK382" s="80">
        <v>0</v>
      </c>
      <c r="AL382" s="80">
        <v>0</v>
      </c>
      <c r="AM382" s="80">
        <v>0</v>
      </c>
      <c r="AN382" s="80">
        <v>0</v>
      </c>
      <c r="AO382" s="80">
        <v>0</v>
      </c>
      <c r="AP382" s="80">
        <v>0</v>
      </c>
      <c r="AQ382" s="80">
        <v>0</v>
      </c>
      <c r="AR382" s="80">
        <v>0</v>
      </c>
      <c r="AS382" s="80">
        <v>0</v>
      </c>
      <c r="AT382" s="80">
        <v>0</v>
      </c>
      <c r="AU382" s="80">
        <v>0</v>
      </c>
      <c r="AV382" s="80">
        <v>0</v>
      </c>
      <c r="AW382" s="80">
        <v>0</v>
      </c>
      <c r="AX382" s="80">
        <v>0</v>
      </c>
      <c r="AY382" s="80">
        <v>0</v>
      </c>
      <c r="AZ382" s="80">
        <v>0</v>
      </c>
      <c r="BA382" s="80">
        <v>144</v>
      </c>
      <c r="BB382" s="80">
        <v>141</v>
      </c>
      <c r="BC382" s="80">
        <v>139</v>
      </c>
      <c r="BD382" s="80">
        <v>0</v>
      </c>
      <c r="BE382" s="80">
        <v>1</v>
      </c>
      <c r="BF382" s="80">
        <v>0</v>
      </c>
      <c r="BG382" s="80">
        <v>0</v>
      </c>
      <c r="BH382" s="80">
        <v>0</v>
      </c>
      <c r="BI382" s="80">
        <v>0</v>
      </c>
      <c r="BJ382" s="80">
        <v>0</v>
      </c>
      <c r="BK382" s="80"/>
      <c r="BL382" s="80"/>
      <c r="BM382" s="80"/>
      <c r="BN382" s="80"/>
      <c r="BO382" s="80"/>
      <c r="BP382" s="80"/>
      <c r="BQ382" s="80"/>
      <c r="BR382" s="80"/>
      <c r="BS382" s="80"/>
      <c r="BT382" s="80"/>
    </row>
    <row r="383" spans="1:72" x14ac:dyDescent="0.25">
      <c r="A383" s="134" t="s">
        <v>1245</v>
      </c>
      <c r="B383" s="135" t="s">
        <v>1246</v>
      </c>
      <c r="C383" s="126" t="s">
        <v>482</v>
      </c>
      <c r="D383" s="127"/>
      <c r="E383" s="104" t="s">
        <v>482</v>
      </c>
      <c r="F383" s="128"/>
      <c r="G383" s="126" t="s">
        <v>482</v>
      </c>
      <c r="H383" s="104"/>
      <c r="I383" s="104"/>
      <c r="J383" s="104"/>
      <c r="K383" s="127"/>
      <c r="L383" s="104" t="s">
        <v>482</v>
      </c>
      <c r="M383" s="128"/>
      <c r="N383" s="128"/>
      <c r="O383" s="128"/>
      <c r="P383" s="128"/>
      <c r="Q383" s="128" t="s">
        <v>482</v>
      </c>
      <c r="R383" s="128"/>
      <c r="S383" s="131"/>
      <c r="T383" s="128"/>
      <c r="U383" s="61"/>
      <c r="V383" s="132" t="s">
        <v>877</v>
      </c>
      <c r="W383" s="139" t="s">
        <v>878</v>
      </c>
      <c r="X383" s="133"/>
      <c r="Y383" s="71" t="s">
        <v>482</v>
      </c>
      <c r="Z383" s="72"/>
      <c r="AA383" s="73"/>
      <c r="AB383" s="74"/>
      <c r="AC383" s="79" t="s">
        <v>530</v>
      </c>
      <c r="AD383" s="10" t="s">
        <v>463</v>
      </c>
      <c r="AE383" s="80">
        <v>0</v>
      </c>
      <c r="AF383" s="80">
        <v>0</v>
      </c>
      <c r="AG383" s="80">
        <v>0</v>
      </c>
      <c r="AH383" s="80">
        <v>0</v>
      </c>
      <c r="AI383" s="80">
        <v>0</v>
      </c>
      <c r="AJ383" s="80">
        <v>0</v>
      </c>
      <c r="AK383" s="80">
        <v>0</v>
      </c>
      <c r="AL383" s="80">
        <v>0</v>
      </c>
      <c r="AM383" s="80">
        <v>0</v>
      </c>
      <c r="AN383" s="80">
        <v>0</v>
      </c>
      <c r="AO383" s="80">
        <v>0</v>
      </c>
      <c r="AP383" s="80">
        <v>0</v>
      </c>
      <c r="AQ383" s="80">
        <v>0</v>
      </c>
      <c r="AR383" s="80">
        <v>0</v>
      </c>
      <c r="AS383" s="80">
        <v>0</v>
      </c>
      <c r="AT383" s="80">
        <v>0</v>
      </c>
      <c r="AU383" s="80">
        <v>0</v>
      </c>
      <c r="AV383" s="80">
        <v>0</v>
      </c>
      <c r="AW383" s="80">
        <v>0</v>
      </c>
      <c r="AX383" s="80">
        <v>0</v>
      </c>
      <c r="AY383" s="80">
        <v>0</v>
      </c>
      <c r="AZ383" s="80">
        <v>0</v>
      </c>
      <c r="BA383" s="80">
        <v>149</v>
      </c>
      <c r="BB383" s="80">
        <v>158</v>
      </c>
      <c r="BC383" s="80">
        <v>56</v>
      </c>
      <c r="BD383" s="80">
        <v>35</v>
      </c>
      <c r="BE383" s="80">
        <v>34</v>
      </c>
      <c r="BF383" s="80">
        <v>0</v>
      </c>
      <c r="BG383" s="80">
        <v>0</v>
      </c>
      <c r="BH383" s="80">
        <v>0</v>
      </c>
      <c r="BI383" s="80">
        <v>0</v>
      </c>
      <c r="BJ383" s="80">
        <v>0</v>
      </c>
      <c r="BK383" s="80"/>
      <c r="BL383" s="80"/>
      <c r="BM383" s="80"/>
      <c r="BN383" s="80"/>
      <c r="BO383" s="80"/>
      <c r="BP383" s="80"/>
      <c r="BQ383" s="80"/>
      <c r="BR383" s="80"/>
      <c r="BS383" s="80"/>
      <c r="BT383" s="80"/>
    </row>
    <row r="384" spans="1:72" x14ac:dyDescent="0.25">
      <c r="A384" s="134" t="s">
        <v>1247</v>
      </c>
      <c r="B384" s="135" t="s">
        <v>1248</v>
      </c>
      <c r="C384" s="126" t="s">
        <v>482</v>
      </c>
      <c r="D384" s="127"/>
      <c r="E384" s="104" t="s">
        <v>482</v>
      </c>
      <c r="F384" s="128"/>
      <c r="G384" s="126" t="s">
        <v>482</v>
      </c>
      <c r="H384" s="104"/>
      <c r="I384" s="104"/>
      <c r="J384" s="104"/>
      <c r="K384" s="127"/>
      <c r="L384" s="104" t="s">
        <v>482</v>
      </c>
      <c r="M384" s="128"/>
      <c r="N384" s="128"/>
      <c r="O384" s="128"/>
      <c r="P384" s="128"/>
      <c r="Q384" s="128" t="s">
        <v>482</v>
      </c>
      <c r="R384" s="128"/>
      <c r="S384" s="131"/>
      <c r="T384" s="128"/>
      <c r="U384" s="61"/>
      <c r="V384" s="132" t="s">
        <v>877</v>
      </c>
      <c r="W384" s="139" t="s">
        <v>878</v>
      </c>
      <c r="X384" s="133"/>
      <c r="Y384" s="71" t="s">
        <v>482</v>
      </c>
      <c r="Z384" s="72"/>
      <c r="AA384" s="73"/>
      <c r="AB384" s="74"/>
      <c r="AC384" s="79" t="s">
        <v>530</v>
      </c>
      <c r="AD384" s="10" t="s">
        <v>463</v>
      </c>
      <c r="AE384" s="80">
        <v>0</v>
      </c>
      <c r="AF384" s="80">
        <v>0</v>
      </c>
      <c r="AG384" s="80">
        <v>0</v>
      </c>
      <c r="AH384" s="80">
        <v>0</v>
      </c>
      <c r="AI384" s="80">
        <v>0</v>
      </c>
      <c r="AJ384" s="80">
        <v>0</v>
      </c>
      <c r="AK384" s="80">
        <v>0</v>
      </c>
      <c r="AL384" s="80">
        <v>0</v>
      </c>
      <c r="AM384" s="80">
        <v>0</v>
      </c>
      <c r="AN384" s="80">
        <v>0</v>
      </c>
      <c r="AO384" s="80">
        <v>0</v>
      </c>
      <c r="AP384" s="80">
        <v>0</v>
      </c>
      <c r="AQ384" s="80">
        <v>0</v>
      </c>
      <c r="AR384" s="80">
        <v>0</v>
      </c>
      <c r="AS384" s="80">
        <v>0</v>
      </c>
      <c r="AT384" s="80">
        <v>0</v>
      </c>
      <c r="AU384" s="80">
        <v>0</v>
      </c>
      <c r="AV384" s="80">
        <v>0</v>
      </c>
      <c r="AW384" s="80">
        <v>0</v>
      </c>
      <c r="AX384" s="80">
        <v>0</v>
      </c>
      <c r="AY384" s="80">
        <v>0</v>
      </c>
      <c r="AZ384" s="80">
        <v>0</v>
      </c>
      <c r="BA384" s="80">
        <v>7</v>
      </c>
      <c r="BB384" s="80">
        <v>9</v>
      </c>
      <c r="BC384" s="80">
        <v>11</v>
      </c>
      <c r="BD384" s="80">
        <v>11</v>
      </c>
      <c r="BE384" s="80">
        <v>11</v>
      </c>
      <c r="BF384" s="80">
        <v>11</v>
      </c>
      <c r="BG384" s="80">
        <v>12</v>
      </c>
      <c r="BH384" s="80">
        <v>0</v>
      </c>
      <c r="BI384" s="80">
        <v>0</v>
      </c>
      <c r="BJ384" s="80">
        <v>0</v>
      </c>
      <c r="BK384" s="80"/>
      <c r="BL384" s="80"/>
      <c r="BM384" s="80"/>
      <c r="BN384" s="80"/>
      <c r="BO384" s="80"/>
      <c r="BP384" s="80"/>
      <c r="BQ384" s="80"/>
      <c r="BR384" s="80"/>
      <c r="BS384" s="80"/>
      <c r="BT384" s="80"/>
    </row>
    <row r="385" spans="1:72" x14ac:dyDescent="0.25">
      <c r="A385" s="134" t="s">
        <v>1249</v>
      </c>
      <c r="B385" s="135" t="s">
        <v>1250</v>
      </c>
      <c r="C385" s="126"/>
      <c r="D385" s="127" t="s">
        <v>482</v>
      </c>
      <c r="E385" s="104" t="s">
        <v>482</v>
      </c>
      <c r="F385" s="128"/>
      <c r="G385" s="126" t="s">
        <v>482</v>
      </c>
      <c r="H385" s="104"/>
      <c r="I385" s="104"/>
      <c r="J385" s="104"/>
      <c r="K385" s="127"/>
      <c r="L385" s="104" t="s">
        <v>482</v>
      </c>
      <c r="M385" s="128"/>
      <c r="N385" s="128"/>
      <c r="O385" s="128"/>
      <c r="P385" s="128"/>
      <c r="Q385" s="128" t="s">
        <v>482</v>
      </c>
      <c r="R385" s="128"/>
      <c r="S385" s="131"/>
      <c r="T385" s="128"/>
      <c r="U385" s="61"/>
      <c r="V385" s="132" t="s">
        <v>877</v>
      </c>
      <c r="W385" s="139" t="s">
        <v>878</v>
      </c>
      <c r="X385" s="133"/>
      <c r="Y385" s="71" t="s">
        <v>482</v>
      </c>
      <c r="Z385" s="72"/>
      <c r="AA385" s="73"/>
      <c r="AB385" s="74"/>
      <c r="AC385" s="79" t="s">
        <v>530</v>
      </c>
      <c r="AD385" s="10" t="s">
        <v>463</v>
      </c>
      <c r="AE385" s="80">
        <v>0</v>
      </c>
      <c r="AF385" s="80">
        <v>0</v>
      </c>
      <c r="AG385" s="80">
        <v>0</v>
      </c>
      <c r="AH385" s="80">
        <v>0</v>
      </c>
      <c r="AI385" s="80">
        <v>0</v>
      </c>
      <c r="AJ385" s="80">
        <v>0</v>
      </c>
      <c r="AK385" s="80">
        <v>0</v>
      </c>
      <c r="AL385" s="80">
        <v>0</v>
      </c>
      <c r="AM385" s="80">
        <v>0</v>
      </c>
      <c r="AN385" s="80">
        <v>0</v>
      </c>
      <c r="AO385" s="80">
        <v>0</v>
      </c>
      <c r="AP385" s="80">
        <v>0</v>
      </c>
      <c r="AQ385" s="80">
        <v>0</v>
      </c>
      <c r="AR385" s="80">
        <v>0</v>
      </c>
      <c r="AS385" s="80">
        <v>0</v>
      </c>
      <c r="AT385" s="80">
        <v>0</v>
      </c>
      <c r="AU385" s="80">
        <v>0</v>
      </c>
      <c r="AV385" s="80">
        <v>0</v>
      </c>
      <c r="AW385" s="80">
        <v>0</v>
      </c>
      <c r="AX385" s="80">
        <v>0</v>
      </c>
      <c r="AY385" s="80">
        <v>0</v>
      </c>
      <c r="AZ385" s="80">
        <v>0</v>
      </c>
      <c r="BA385" s="80">
        <v>0</v>
      </c>
      <c r="BB385" s="80">
        <v>0</v>
      </c>
      <c r="BC385" s="80">
        <v>0</v>
      </c>
      <c r="BD385" s="80">
        <v>0</v>
      </c>
      <c r="BE385" s="80">
        <v>0</v>
      </c>
      <c r="BF385" s="80">
        <v>0</v>
      </c>
      <c r="BG385" s="80">
        <v>0</v>
      </c>
      <c r="BH385" s="80">
        <v>0</v>
      </c>
      <c r="BI385" s="80">
        <v>0</v>
      </c>
      <c r="BJ385" s="80">
        <v>0</v>
      </c>
      <c r="BK385" s="80"/>
      <c r="BL385" s="80"/>
      <c r="BM385" s="80"/>
      <c r="BN385" s="80"/>
      <c r="BO385" s="80"/>
      <c r="BP385" s="80"/>
      <c r="BQ385" s="80"/>
      <c r="BR385" s="80"/>
      <c r="BS385" s="80"/>
      <c r="BT385" s="80"/>
    </row>
    <row r="386" spans="1:72" x14ac:dyDescent="0.25">
      <c r="A386" s="134" t="s">
        <v>1251</v>
      </c>
      <c r="B386" s="135" t="s">
        <v>1252</v>
      </c>
      <c r="C386" s="126" t="s">
        <v>482</v>
      </c>
      <c r="D386" s="127"/>
      <c r="E386" s="104" t="s">
        <v>482</v>
      </c>
      <c r="F386" s="128"/>
      <c r="G386" s="126" t="s">
        <v>482</v>
      </c>
      <c r="H386" s="104"/>
      <c r="I386" s="104"/>
      <c r="J386" s="104"/>
      <c r="K386" s="127"/>
      <c r="L386" s="104" t="s">
        <v>482</v>
      </c>
      <c r="M386" s="128"/>
      <c r="N386" s="128"/>
      <c r="O386" s="128"/>
      <c r="P386" s="128"/>
      <c r="Q386" s="128" t="s">
        <v>482</v>
      </c>
      <c r="R386" s="128"/>
      <c r="S386" s="131"/>
      <c r="T386" s="128"/>
      <c r="U386" s="61"/>
      <c r="V386" s="132" t="s">
        <v>871</v>
      </c>
      <c r="W386" s="139" t="s">
        <v>872</v>
      </c>
      <c r="X386" s="133"/>
      <c r="Y386" s="71" t="s">
        <v>482</v>
      </c>
      <c r="Z386" s="72"/>
      <c r="AA386" s="73"/>
      <c r="AB386" s="74"/>
      <c r="AC386" s="79" t="s">
        <v>530</v>
      </c>
      <c r="AD386" s="10" t="s">
        <v>463</v>
      </c>
      <c r="AE386" s="80">
        <v>0</v>
      </c>
      <c r="AF386" s="80">
        <v>0</v>
      </c>
      <c r="AG386" s="80">
        <v>0</v>
      </c>
      <c r="AH386" s="80">
        <v>0</v>
      </c>
      <c r="AI386" s="80">
        <v>0</v>
      </c>
      <c r="AJ386" s="80">
        <v>0</v>
      </c>
      <c r="AK386" s="80">
        <v>0</v>
      </c>
      <c r="AL386" s="80">
        <v>0</v>
      </c>
      <c r="AM386" s="80">
        <v>0</v>
      </c>
      <c r="AN386" s="80">
        <v>0</v>
      </c>
      <c r="AO386" s="80">
        <v>0</v>
      </c>
      <c r="AP386" s="80">
        <v>0</v>
      </c>
      <c r="AQ386" s="80">
        <v>0</v>
      </c>
      <c r="AR386" s="80">
        <v>0</v>
      </c>
      <c r="AS386" s="80">
        <v>0</v>
      </c>
      <c r="AT386" s="80">
        <v>0</v>
      </c>
      <c r="AU386" s="80">
        <v>0</v>
      </c>
      <c r="AV386" s="80">
        <v>0</v>
      </c>
      <c r="AW386" s="80">
        <v>0</v>
      </c>
      <c r="AX386" s="80">
        <v>0</v>
      </c>
      <c r="AY386" s="80">
        <v>0</v>
      </c>
      <c r="AZ386" s="80">
        <v>0</v>
      </c>
      <c r="BA386" s="80">
        <v>0</v>
      </c>
      <c r="BB386" s="80">
        <v>0</v>
      </c>
      <c r="BC386" s="80">
        <v>1.1825227254303901</v>
      </c>
      <c r="BD386" s="80">
        <v>1.0813285617999</v>
      </c>
      <c r="BE386" s="80">
        <v>1.13843396622974</v>
      </c>
      <c r="BF386" s="80">
        <v>1.2382483645087099</v>
      </c>
      <c r="BG386" s="80">
        <v>0</v>
      </c>
      <c r="BH386" s="80">
        <v>0</v>
      </c>
      <c r="BI386" s="80">
        <v>0</v>
      </c>
      <c r="BJ386" s="80">
        <v>0</v>
      </c>
      <c r="BK386" s="80"/>
      <c r="BL386" s="80"/>
      <c r="BM386" s="80"/>
      <c r="BN386" s="80"/>
      <c r="BO386" s="80"/>
      <c r="BP386" s="80"/>
      <c r="BQ386" s="80"/>
      <c r="BR386" s="80"/>
      <c r="BS386" s="80"/>
      <c r="BT386" s="80"/>
    </row>
    <row r="387" spans="1:72" x14ac:dyDescent="0.25">
      <c r="A387" s="134" t="s">
        <v>1253</v>
      </c>
      <c r="B387" s="135" t="s">
        <v>1254</v>
      </c>
      <c r="C387" s="126" t="s">
        <v>482</v>
      </c>
      <c r="D387" s="127"/>
      <c r="E387" s="104" t="s">
        <v>482</v>
      </c>
      <c r="F387" s="128"/>
      <c r="G387" s="126"/>
      <c r="H387" s="104"/>
      <c r="I387" s="104" t="s">
        <v>482</v>
      </c>
      <c r="J387" s="104"/>
      <c r="K387" s="127"/>
      <c r="L387" s="104" t="s">
        <v>482</v>
      </c>
      <c r="M387" s="128"/>
      <c r="N387" s="128"/>
      <c r="O387" s="128"/>
      <c r="P387" s="128"/>
      <c r="Q387" s="128" t="s">
        <v>482</v>
      </c>
      <c r="R387" s="128"/>
      <c r="S387" s="131"/>
      <c r="T387" s="128"/>
      <c r="U387" s="61"/>
      <c r="V387" s="132" t="s">
        <v>1189</v>
      </c>
      <c r="W387" s="139" t="s">
        <v>1190</v>
      </c>
      <c r="X387" s="133"/>
      <c r="Y387" s="71" t="s">
        <v>482</v>
      </c>
      <c r="Z387" s="72"/>
      <c r="AA387" s="73"/>
      <c r="AB387" s="74"/>
      <c r="AC387" s="79" t="s">
        <v>530</v>
      </c>
      <c r="AD387" s="10" t="s">
        <v>463</v>
      </c>
      <c r="AE387" s="80">
        <v>0</v>
      </c>
      <c r="AF387" s="80">
        <v>3.2970000000000002</v>
      </c>
      <c r="AG387" s="80">
        <v>5.7030000000000003</v>
      </c>
      <c r="AH387" s="80">
        <v>5.9850000000000003</v>
      </c>
      <c r="AI387" s="80">
        <v>21.152999999999999</v>
      </c>
      <c r="AJ387" s="80">
        <v>0</v>
      </c>
      <c r="AK387" s="80">
        <v>163.88200000000001</v>
      </c>
      <c r="AL387" s="80">
        <v>0</v>
      </c>
      <c r="AM387" s="80">
        <v>0</v>
      </c>
      <c r="AN387" s="80">
        <v>0</v>
      </c>
      <c r="AO387" s="80">
        <v>0</v>
      </c>
      <c r="AP387" s="80">
        <v>0</v>
      </c>
      <c r="AQ387" s="80">
        <v>0</v>
      </c>
      <c r="AR387" s="80">
        <v>0</v>
      </c>
      <c r="AS387" s="80">
        <v>0</v>
      </c>
      <c r="AT387" s="80">
        <v>0</v>
      </c>
      <c r="AU387" s="80">
        <v>0</v>
      </c>
      <c r="AV387" s="80">
        <v>0</v>
      </c>
      <c r="AW387" s="80">
        <v>0</v>
      </c>
      <c r="AX387" s="80">
        <v>0</v>
      </c>
      <c r="AY387" s="80">
        <v>0</v>
      </c>
      <c r="AZ387" s="80">
        <v>0</v>
      </c>
      <c r="BA387" s="80">
        <v>0</v>
      </c>
      <c r="BB387" s="80">
        <v>0</v>
      </c>
      <c r="BC387" s="80">
        <v>0</v>
      </c>
      <c r="BD387" s="80">
        <v>0</v>
      </c>
      <c r="BE387" s="80">
        <v>0</v>
      </c>
      <c r="BF387" s="80">
        <v>0</v>
      </c>
      <c r="BG387" s="80">
        <v>0</v>
      </c>
      <c r="BH387" s="80">
        <v>0</v>
      </c>
      <c r="BI387" s="80">
        <v>0</v>
      </c>
      <c r="BJ387" s="80">
        <v>0</v>
      </c>
      <c r="BK387" s="80"/>
      <c r="BL387" s="80"/>
      <c r="BM387" s="80"/>
      <c r="BN387" s="80"/>
      <c r="BO387" s="80"/>
      <c r="BP387" s="80"/>
      <c r="BQ387" s="80"/>
      <c r="BR387" s="80"/>
      <c r="BS387" s="80"/>
      <c r="BT387" s="80"/>
    </row>
    <row r="388" spans="1:72" x14ac:dyDescent="0.25">
      <c r="A388" s="134" t="s">
        <v>1255</v>
      </c>
      <c r="B388" s="135" t="s">
        <v>1256</v>
      </c>
      <c r="C388" s="126" t="s">
        <v>482</v>
      </c>
      <c r="D388" s="127"/>
      <c r="E388" s="104" t="s">
        <v>482</v>
      </c>
      <c r="F388" s="128"/>
      <c r="G388" s="126"/>
      <c r="H388" s="104"/>
      <c r="I388" s="104" t="s">
        <v>482</v>
      </c>
      <c r="J388" s="104"/>
      <c r="K388" s="127"/>
      <c r="L388" s="104" t="s">
        <v>482</v>
      </c>
      <c r="M388" s="128"/>
      <c r="N388" s="128"/>
      <c r="O388" s="128"/>
      <c r="P388" s="128"/>
      <c r="Q388" s="128" t="s">
        <v>482</v>
      </c>
      <c r="R388" s="128"/>
      <c r="S388" s="131"/>
      <c r="T388" s="128"/>
      <c r="U388" s="61"/>
      <c r="V388" s="132" t="s">
        <v>1189</v>
      </c>
      <c r="W388" s="139" t="s">
        <v>1190</v>
      </c>
      <c r="X388" s="133"/>
      <c r="Y388" s="71" t="s">
        <v>482</v>
      </c>
      <c r="Z388" s="72"/>
      <c r="AA388" s="73"/>
      <c r="AB388" s="74"/>
      <c r="AC388" s="79" t="s">
        <v>530</v>
      </c>
      <c r="AD388" s="10" t="s">
        <v>463</v>
      </c>
      <c r="AE388" s="80">
        <v>0</v>
      </c>
      <c r="AF388" s="80">
        <v>0</v>
      </c>
      <c r="AG388" s="80">
        <v>0</v>
      </c>
      <c r="AH388" s="80">
        <v>0</v>
      </c>
      <c r="AI388" s="80">
        <v>0</v>
      </c>
      <c r="AJ388" s="80">
        <v>0</v>
      </c>
      <c r="AK388" s="80">
        <v>4.96</v>
      </c>
      <c r="AL388" s="80">
        <v>18.038</v>
      </c>
      <c r="AM388" s="80">
        <v>0</v>
      </c>
      <c r="AN388" s="80">
        <v>0</v>
      </c>
      <c r="AO388" s="80">
        <v>0</v>
      </c>
      <c r="AP388" s="80">
        <v>0</v>
      </c>
      <c r="AQ388" s="80">
        <v>0</v>
      </c>
      <c r="AR388" s="80">
        <v>0</v>
      </c>
      <c r="AS388" s="80">
        <v>0</v>
      </c>
      <c r="AT388" s="80">
        <v>0</v>
      </c>
      <c r="AU388" s="80">
        <v>0</v>
      </c>
      <c r="AV388" s="80">
        <v>0</v>
      </c>
      <c r="AW388" s="80">
        <v>0</v>
      </c>
      <c r="AX388" s="80">
        <v>0</v>
      </c>
      <c r="AY388" s="80">
        <v>0</v>
      </c>
      <c r="AZ388" s="80">
        <v>0</v>
      </c>
      <c r="BA388" s="80">
        <v>0</v>
      </c>
      <c r="BB388" s="80">
        <v>0</v>
      </c>
      <c r="BC388" s="80">
        <v>0</v>
      </c>
      <c r="BD388" s="80">
        <v>0</v>
      </c>
      <c r="BE388" s="80">
        <v>0</v>
      </c>
      <c r="BF388" s="80">
        <v>0</v>
      </c>
      <c r="BG388" s="80">
        <v>0</v>
      </c>
      <c r="BH388" s="80">
        <v>0</v>
      </c>
      <c r="BI388" s="80">
        <v>0</v>
      </c>
      <c r="BJ388" s="80">
        <v>0</v>
      </c>
      <c r="BK388" s="80"/>
      <c r="BL388" s="80"/>
      <c r="BM388" s="80"/>
      <c r="BN388" s="80"/>
      <c r="BO388" s="80"/>
      <c r="BP388" s="80"/>
      <c r="BQ388" s="80"/>
      <c r="BR388" s="80"/>
      <c r="BS388" s="80"/>
      <c r="BT388" s="80"/>
    </row>
    <row r="389" spans="1:72" x14ac:dyDescent="0.25">
      <c r="A389" s="134" t="s">
        <v>1257</v>
      </c>
      <c r="B389" s="135" t="s">
        <v>1258</v>
      </c>
      <c r="C389" s="126"/>
      <c r="D389" s="127" t="s">
        <v>482</v>
      </c>
      <c r="E389" s="104" t="s">
        <v>482</v>
      </c>
      <c r="F389" s="128"/>
      <c r="G389" s="126"/>
      <c r="H389" s="104"/>
      <c r="I389" s="104" t="s">
        <v>482</v>
      </c>
      <c r="J389" s="104"/>
      <c r="K389" s="127"/>
      <c r="L389" s="104" t="s">
        <v>482</v>
      </c>
      <c r="M389" s="128"/>
      <c r="N389" s="128"/>
      <c r="O389" s="128"/>
      <c r="P389" s="128"/>
      <c r="Q389" s="128" t="s">
        <v>482</v>
      </c>
      <c r="R389" s="128"/>
      <c r="S389" s="131"/>
      <c r="T389" s="128"/>
      <c r="U389" s="61"/>
      <c r="V389" s="132" t="s">
        <v>871</v>
      </c>
      <c r="W389" s="139" t="s">
        <v>872</v>
      </c>
      <c r="X389" s="133"/>
      <c r="Y389" s="71" t="s">
        <v>482</v>
      </c>
      <c r="Z389" s="72"/>
      <c r="AA389" s="73"/>
      <c r="AB389" s="74"/>
      <c r="AC389" s="79" t="s">
        <v>530</v>
      </c>
      <c r="AD389" s="10" t="s">
        <v>463</v>
      </c>
      <c r="AE389" s="80">
        <v>13.45</v>
      </c>
      <c r="AF389" s="80">
        <v>6.4969999999999999</v>
      </c>
      <c r="AG389" s="80">
        <v>0</v>
      </c>
      <c r="AH389" s="80">
        <v>29.841000000000001</v>
      </c>
      <c r="AI389" s="80">
        <v>13.694000000000001</v>
      </c>
      <c r="AJ389" s="80">
        <v>0</v>
      </c>
      <c r="AK389" s="80">
        <v>0</v>
      </c>
      <c r="AL389" s="80">
        <v>0</v>
      </c>
      <c r="AM389" s="80">
        <v>0</v>
      </c>
      <c r="AN389" s="80">
        <v>0</v>
      </c>
      <c r="AO389" s="80">
        <v>0</v>
      </c>
      <c r="AP389" s="80">
        <v>0</v>
      </c>
      <c r="AQ389" s="80">
        <v>0</v>
      </c>
      <c r="AR389" s="80">
        <v>0</v>
      </c>
      <c r="AS389" s="80">
        <v>0</v>
      </c>
      <c r="AT389" s="80">
        <v>0</v>
      </c>
      <c r="AU389" s="80">
        <v>0</v>
      </c>
      <c r="AV389" s="80">
        <v>0</v>
      </c>
      <c r="AW389" s="80">
        <v>0</v>
      </c>
      <c r="AX389" s="80">
        <v>0</v>
      </c>
      <c r="AY389" s="80">
        <v>0</v>
      </c>
      <c r="AZ389" s="80">
        <v>0</v>
      </c>
      <c r="BA389" s="80">
        <v>0</v>
      </c>
      <c r="BB389" s="80">
        <v>0</v>
      </c>
      <c r="BC389" s="80">
        <v>0</v>
      </c>
      <c r="BD389" s="80">
        <v>0</v>
      </c>
      <c r="BE389" s="80">
        <v>0</v>
      </c>
      <c r="BF389" s="80">
        <v>0</v>
      </c>
      <c r="BG389" s="80">
        <v>0</v>
      </c>
      <c r="BH389" s="80">
        <v>0</v>
      </c>
      <c r="BI389" s="80">
        <v>0</v>
      </c>
      <c r="BJ389" s="80">
        <v>0</v>
      </c>
      <c r="BK389" s="80"/>
      <c r="BL389" s="80"/>
      <c r="BM389" s="80"/>
      <c r="BN389" s="80"/>
      <c r="BO389" s="80"/>
      <c r="BP389" s="80"/>
      <c r="BQ389" s="80"/>
      <c r="BR389" s="80"/>
      <c r="BS389" s="80"/>
      <c r="BT389" s="80"/>
    </row>
    <row r="390" spans="1:72" x14ac:dyDescent="0.25">
      <c r="A390" s="134" t="s">
        <v>1259</v>
      </c>
      <c r="B390" s="135" t="s">
        <v>1260</v>
      </c>
      <c r="C390" s="126"/>
      <c r="D390" s="127" t="s">
        <v>482</v>
      </c>
      <c r="E390" s="104" t="s">
        <v>482</v>
      </c>
      <c r="F390" s="128"/>
      <c r="G390" s="126" t="s">
        <v>482</v>
      </c>
      <c r="H390" s="104"/>
      <c r="I390" s="104"/>
      <c r="J390" s="104"/>
      <c r="K390" s="127"/>
      <c r="L390" s="104"/>
      <c r="M390" s="128" t="s">
        <v>482</v>
      </c>
      <c r="N390" s="128"/>
      <c r="O390" s="128"/>
      <c r="P390" s="128"/>
      <c r="Q390" s="128" t="s">
        <v>482</v>
      </c>
      <c r="R390" s="128"/>
      <c r="S390" s="131"/>
      <c r="T390" s="128"/>
      <c r="U390" s="61"/>
      <c r="V390" s="132" t="s">
        <v>721</v>
      </c>
      <c r="W390" s="139" t="s">
        <v>722</v>
      </c>
      <c r="X390" s="133"/>
      <c r="Y390" s="71" t="s">
        <v>482</v>
      </c>
      <c r="Z390" s="72"/>
      <c r="AA390" s="73"/>
      <c r="AB390" s="74"/>
      <c r="AC390" s="79" t="s">
        <v>530</v>
      </c>
      <c r="AD390" s="10" t="s">
        <v>463</v>
      </c>
      <c r="AE390" s="80">
        <v>229.17</v>
      </c>
      <c r="AF390" s="80">
        <v>64.84</v>
      </c>
      <c r="AG390" s="80">
        <v>21.887</v>
      </c>
      <c r="AH390" s="80">
        <v>293.44799999999998</v>
      </c>
      <c r="AI390" s="80">
        <v>411.53500000000003</v>
      </c>
      <c r="AJ390" s="80">
        <v>460.63900000000001</v>
      </c>
      <c r="AK390" s="80">
        <v>497.488</v>
      </c>
      <c r="AL390" s="80">
        <v>544.23599999999999</v>
      </c>
      <c r="AM390" s="80">
        <v>1399.318</v>
      </c>
      <c r="AN390" s="80">
        <v>1789.39</v>
      </c>
      <c r="AO390" s="80">
        <v>1955.9</v>
      </c>
      <c r="AP390" s="80">
        <v>1810.4570000000001</v>
      </c>
      <c r="AQ390" s="80">
        <v>1844.1</v>
      </c>
      <c r="AR390" s="80">
        <v>1399.9</v>
      </c>
      <c r="AS390" s="80">
        <v>0</v>
      </c>
      <c r="AT390" s="80">
        <v>0</v>
      </c>
      <c r="AU390" s="80">
        <v>0</v>
      </c>
      <c r="AV390" s="80">
        <v>0</v>
      </c>
      <c r="AW390" s="80">
        <v>0</v>
      </c>
      <c r="AX390" s="80">
        <v>0</v>
      </c>
      <c r="AY390" s="80">
        <v>0</v>
      </c>
      <c r="AZ390" s="80">
        <v>0</v>
      </c>
      <c r="BA390" s="80">
        <v>0</v>
      </c>
      <c r="BB390" s="80">
        <v>0</v>
      </c>
      <c r="BC390" s="80">
        <v>0</v>
      </c>
      <c r="BD390" s="80">
        <v>0</v>
      </c>
      <c r="BE390" s="80">
        <v>0</v>
      </c>
      <c r="BF390" s="80">
        <v>0</v>
      </c>
      <c r="BG390" s="80">
        <v>0</v>
      </c>
      <c r="BH390" s="80">
        <v>0</v>
      </c>
      <c r="BI390" s="80">
        <v>0</v>
      </c>
      <c r="BJ390" s="80">
        <v>0</v>
      </c>
      <c r="BK390" s="80"/>
      <c r="BL390" s="80"/>
      <c r="BM390" s="80"/>
      <c r="BN390" s="80"/>
      <c r="BO390" s="80"/>
      <c r="BP390" s="80"/>
      <c r="BQ390" s="80"/>
      <c r="BR390" s="80"/>
      <c r="BS390" s="80"/>
      <c r="BT390" s="80"/>
    </row>
    <row r="391" spans="1:72" x14ac:dyDescent="0.25">
      <c r="A391" s="134" t="s">
        <v>1261</v>
      </c>
      <c r="B391" s="135" t="s">
        <v>1262</v>
      </c>
      <c r="C391" s="126"/>
      <c r="D391" s="127" t="s">
        <v>482</v>
      </c>
      <c r="E391" s="104" t="s">
        <v>482</v>
      </c>
      <c r="F391" s="128"/>
      <c r="G391" s="126" t="s">
        <v>482</v>
      </c>
      <c r="H391" s="104"/>
      <c r="I391" s="104"/>
      <c r="J391" s="104"/>
      <c r="K391" s="127"/>
      <c r="L391" s="104"/>
      <c r="M391" s="128" t="s">
        <v>482</v>
      </c>
      <c r="N391" s="128"/>
      <c r="O391" s="128"/>
      <c r="P391" s="128"/>
      <c r="Q391" s="128" t="s">
        <v>482</v>
      </c>
      <c r="R391" s="128"/>
      <c r="S391" s="131"/>
      <c r="T391" s="128"/>
      <c r="U391" s="61"/>
      <c r="V391" s="132" t="s">
        <v>721</v>
      </c>
      <c r="W391" s="139" t="s">
        <v>722</v>
      </c>
      <c r="X391" s="133"/>
      <c r="Y391" s="71"/>
      <c r="Z391" s="72" t="s">
        <v>482</v>
      </c>
      <c r="AA391" s="73"/>
      <c r="AB391" s="74"/>
      <c r="AC391" s="79" t="s">
        <v>530</v>
      </c>
      <c r="AD391" s="10" t="s">
        <v>463</v>
      </c>
      <c r="AE391" s="80">
        <v>591.82466799999997</v>
      </c>
      <c r="AF391" s="80">
        <v>682.44678799999997</v>
      </c>
      <c r="AG391" s="80">
        <v>763.71637199999998</v>
      </c>
      <c r="AH391" s="80">
        <v>789.756798</v>
      </c>
      <c r="AI391" s="80">
        <v>888.21113400000002</v>
      </c>
      <c r="AJ391" s="80">
        <v>948.41301999999996</v>
      </c>
      <c r="AK391" s="80">
        <v>1048.7196690000001</v>
      </c>
      <c r="AL391" s="80">
        <v>1093.2187060000001</v>
      </c>
      <c r="AM391" s="80">
        <v>1298.162407</v>
      </c>
      <c r="AN391" s="80">
        <v>1436.7944749999999</v>
      </c>
      <c r="AO391" s="80">
        <v>1494.7444720000001</v>
      </c>
      <c r="AP391" s="80">
        <v>1262.1267640000001</v>
      </c>
      <c r="AQ391" s="80">
        <v>1116.8488400000001</v>
      </c>
      <c r="AR391" s="80">
        <v>1241.49027</v>
      </c>
      <c r="AS391" s="80">
        <v>15.706004999999999</v>
      </c>
      <c r="AT391" s="80">
        <v>16.088889000000002</v>
      </c>
      <c r="AU391" s="80">
        <v>12.400912999999999</v>
      </c>
      <c r="AV391" s="80">
        <v>11.367504</v>
      </c>
      <c r="AW391" s="80">
        <v>11.737489999999999</v>
      </c>
      <c r="AX391" s="80">
        <v>0</v>
      </c>
      <c r="AY391" s="80">
        <v>0</v>
      </c>
      <c r="AZ391" s="80">
        <v>0</v>
      </c>
      <c r="BA391" s="80">
        <v>0</v>
      </c>
      <c r="BB391" s="80">
        <v>0</v>
      </c>
      <c r="BC391" s="80">
        <v>0</v>
      </c>
      <c r="BD391" s="80">
        <v>0</v>
      </c>
      <c r="BE391" s="80">
        <v>0</v>
      </c>
      <c r="BF391" s="80">
        <v>0</v>
      </c>
      <c r="BG391" s="80">
        <v>0</v>
      </c>
      <c r="BH391" s="80">
        <v>0</v>
      </c>
      <c r="BI391" s="80">
        <v>0</v>
      </c>
      <c r="BJ391" s="80">
        <v>0</v>
      </c>
      <c r="BK391" s="80"/>
      <c r="BL391" s="80"/>
      <c r="BM391" s="80"/>
      <c r="BN391" s="80"/>
      <c r="BO391" s="80"/>
      <c r="BP391" s="80"/>
      <c r="BQ391" s="80"/>
      <c r="BR391" s="80"/>
      <c r="BS391" s="80"/>
      <c r="BT391" s="80"/>
    </row>
    <row r="392" spans="1:72" x14ac:dyDescent="0.25">
      <c r="A392" s="134" t="s">
        <v>1263</v>
      </c>
      <c r="B392" s="135" t="s">
        <v>1264</v>
      </c>
      <c r="C392" s="126"/>
      <c r="D392" s="127" t="s">
        <v>482</v>
      </c>
      <c r="E392" s="104" t="s">
        <v>482</v>
      </c>
      <c r="F392" s="128"/>
      <c r="G392" s="126" t="s">
        <v>482</v>
      </c>
      <c r="H392" s="104"/>
      <c r="I392" s="104"/>
      <c r="J392" s="104"/>
      <c r="K392" s="127"/>
      <c r="L392" s="104" t="s">
        <v>482</v>
      </c>
      <c r="M392" s="128"/>
      <c r="N392" s="128"/>
      <c r="O392" s="128"/>
      <c r="P392" s="128"/>
      <c r="Q392" s="128" t="s">
        <v>482</v>
      </c>
      <c r="R392" s="128"/>
      <c r="S392" s="131"/>
      <c r="T392" s="128"/>
      <c r="U392" s="61"/>
      <c r="V392" s="132" t="s">
        <v>771</v>
      </c>
      <c r="W392" s="139" t="s">
        <v>772</v>
      </c>
      <c r="X392" s="133"/>
      <c r="Y392" s="71"/>
      <c r="Z392" s="72" t="s">
        <v>482</v>
      </c>
      <c r="AA392" s="73"/>
      <c r="AB392" s="74"/>
      <c r="AC392" s="79" t="s">
        <v>530</v>
      </c>
      <c r="AD392" s="10" t="s">
        <v>463</v>
      </c>
      <c r="AE392" s="80">
        <v>2.5750000000000002</v>
      </c>
      <c r="AF392" s="80">
        <v>12.7</v>
      </c>
      <c r="AG392" s="80">
        <v>11.925000000000001</v>
      </c>
      <c r="AH392" s="80">
        <v>10.691006</v>
      </c>
      <c r="AI392" s="80">
        <v>12.905348999999999</v>
      </c>
      <c r="AJ392" s="80">
        <v>11.857661999999999</v>
      </c>
      <c r="AK392" s="80">
        <v>9.6968530000000008</v>
      </c>
      <c r="AL392" s="80">
        <v>7.9466549999999998</v>
      </c>
      <c r="AM392" s="80">
        <v>14.228935999999999</v>
      </c>
      <c r="AN392" s="80">
        <v>146.680668</v>
      </c>
      <c r="AO392" s="80">
        <v>151.88370699999999</v>
      </c>
      <c r="AP392" s="80">
        <v>152.16189499999999</v>
      </c>
      <c r="AQ392" s="80">
        <v>149.037306</v>
      </c>
      <c r="AR392" s="80">
        <v>140.74933799999999</v>
      </c>
      <c r="AS392" s="80">
        <v>0</v>
      </c>
      <c r="AT392" s="80">
        <v>0</v>
      </c>
      <c r="AU392" s="80">
        <v>0</v>
      </c>
      <c r="AV392" s="80">
        <v>0</v>
      </c>
      <c r="AW392" s="80">
        <v>0</v>
      </c>
      <c r="AX392" s="80">
        <v>0</v>
      </c>
      <c r="AY392" s="80">
        <v>0</v>
      </c>
      <c r="AZ392" s="80">
        <v>0</v>
      </c>
      <c r="BA392" s="80">
        <v>0</v>
      </c>
      <c r="BB392" s="80">
        <v>0</v>
      </c>
      <c r="BC392" s="80">
        <v>0</v>
      </c>
      <c r="BD392" s="80">
        <v>0</v>
      </c>
      <c r="BE392" s="80">
        <v>0</v>
      </c>
      <c r="BF392" s="80">
        <v>0</v>
      </c>
      <c r="BG392" s="80">
        <v>0</v>
      </c>
      <c r="BH392" s="80">
        <v>0</v>
      </c>
      <c r="BI392" s="80">
        <v>0</v>
      </c>
      <c r="BJ392" s="80">
        <v>0</v>
      </c>
      <c r="BK392" s="80"/>
      <c r="BL392" s="80"/>
      <c r="BM392" s="80"/>
      <c r="BN392" s="80"/>
      <c r="BO392" s="80"/>
      <c r="BP392" s="80"/>
      <c r="BQ392" s="80"/>
      <c r="BR392" s="80"/>
      <c r="BS392" s="80"/>
      <c r="BT392" s="80"/>
    </row>
    <row r="393" spans="1:72" x14ac:dyDescent="0.25">
      <c r="A393" s="134" t="s">
        <v>1265</v>
      </c>
      <c r="B393" s="135" t="s">
        <v>1266</v>
      </c>
      <c r="C393" s="126"/>
      <c r="D393" s="127" t="s">
        <v>482</v>
      </c>
      <c r="E393" s="104" t="s">
        <v>482</v>
      </c>
      <c r="F393" s="128"/>
      <c r="G393" s="126" t="s">
        <v>482</v>
      </c>
      <c r="H393" s="104"/>
      <c r="I393" s="104"/>
      <c r="J393" s="104"/>
      <c r="K393" s="127"/>
      <c r="L393" s="104" t="s">
        <v>482</v>
      </c>
      <c r="M393" s="128"/>
      <c r="N393" s="128"/>
      <c r="O393" s="128"/>
      <c r="P393" s="128"/>
      <c r="Q393" s="128" t="s">
        <v>482</v>
      </c>
      <c r="R393" s="128"/>
      <c r="S393" s="131"/>
      <c r="T393" s="128"/>
      <c r="U393" s="61"/>
      <c r="V393" s="132" t="s">
        <v>871</v>
      </c>
      <c r="W393" s="139" t="s">
        <v>872</v>
      </c>
      <c r="X393" s="133"/>
      <c r="Y393" s="71" t="s">
        <v>482</v>
      </c>
      <c r="Z393" s="72"/>
      <c r="AA393" s="73"/>
      <c r="AB393" s="74"/>
      <c r="AC393" s="79" t="s">
        <v>530</v>
      </c>
      <c r="AD393" s="10" t="s">
        <v>463</v>
      </c>
      <c r="AE393" s="80">
        <v>0</v>
      </c>
      <c r="AF393" s="80">
        <v>0</v>
      </c>
      <c r="AG393" s="80">
        <v>0</v>
      </c>
      <c r="AH393" s="80">
        <v>0</v>
      </c>
      <c r="AI393" s="80">
        <v>0</v>
      </c>
      <c r="AJ393" s="80">
        <v>0</v>
      </c>
      <c r="AK393" s="80">
        <v>0</v>
      </c>
      <c r="AL393" s="80">
        <v>0</v>
      </c>
      <c r="AM393" s="80">
        <v>0</v>
      </c>
      <c r="AN393" s="80">
        <v>0</v>
      </c>
      <c r="AO393" s="80">
        <v>0</v>
      </c>
      <c r="AP393" s="80">
        <v>0</v>
      </c>
      <c r="AQ393" s="80">
        <v>0</v>
      </c>
      <c r="AR393" s="80">
        <v>0</v>
      </c>
      <c r="AS393" s="80">
        <v>31.820902511909399</v>
      </c>
      <c r="AT393" s="80">
        <v>24.248097495335699</v>
      </c>
      <c r="AU393" s="80">
        <v>17.1878001139488</v>
      </c>
      <c r="AV393" s="80">
        <v>26.1793724605729</v>
      </c>
      <c r="AW393" s="80">
        <v>16.640111590953001</v>
      </c>
      <c r="AX393" s="80">
        <v>17.421491996366601</v>
      </c>
      <c r="AY393" s="80">
        <v>22.840832324504799</v>
      </c>
      <c r="AZ393" s="80">
        <v>15.1833122950208</v>
      </c>
      <c r="BA393" s="80">
        <v>34.337142400344298</v>
      </c>
      <c r="BB393" s="80">
        <v>28.811313803641099</v>
      </c>
      <c r="BC393" s="80">
        <v>32.969469883696497</v>
      </c>
      <c r="BD393" s="80">
        <v>30.201279641658999</v>
      </c>
      <c r="BE393" s="80">
        <v>15.3213811684912</v>
      </c>
      <c r="BF393" s="80">
        <v>24.315706125916499</v>
      </c>
      <c r="BG393" s="80">
        <v>24.5443574887369</v>
      </c>
      <c r="BH393" s="80">
        <v>29.322750392280302</v>
      </c>
      <c r="BI393" s="80">
        <v>1.366127875892E-2</v>
      </c>
      <c r="BJ393" s="80">
        <v>0</v>
      </c>
      <c r="BK393" s="80"/>
      <c r="BL393" s="80"/>
      <c r="BM393" s="80"/>
      <c r="BN393" s="80"/>
      <c r="BO393" s="80"/>
      <c r="BP393" s="80"/>
      <c r="BQ393" s="80"/>
      <c r="BR393" s="80"/>
      <c r="BS393" s="80"/>
      <c r="BT393" s="80"/>
    </row>
    <row r="394" spans="1:72" x14ac:dyDescent="0.25">
      <c r="A394" s="134" t="s">
        <v>1267</v>
      </c>
      <c r="B394" s="135" t="s">
        <v>1268</v>
      </c>
      <c r="C394" s="126"/>
      <c r="D394" s="127" t="s">
        <v>482</v>
      </c>
      <c r="E394" s="104" t="s">
        <v>482</v>
      </c>
      <c r="F394" s="128"/>
      <c r="G394" s="126" t="s">
        <v>482</v>
      </c>
      <c r="H394" s="104"/>
      <c r="I394" s="104"/>
      <c r="J394" s="104"/>
      <c r="K394" s="127"/>
      <c r="L394" s="104" t="s">
        <v>482</v>
      </c>
      <c r="M394" s="128"/>
      <c r="N394" s="128"/>
      <c r="O394" s="128"/>
      <c r="P394" s="128"/>
      <c r="Q394" s="128" t="s">
        <v>482</v>
      </c>
      <c r="R394" s="128"/>
      <c r="S394" s="131"/>
      <c r="T394" s="128"/>
      <c r="U394" s="61"/>
      <c r="V394" s="132" t="s">
        <v>871</v>
      </c>
      <c r="W394" s="139" t="s">
        <v>872</v>
      </c>
      <c r="X394" s="133"/>
      <c r="Y394" s="71"/>
      <c r="Z394" s="72" t="s">
        <v>482</v>
      </c>
      <c r="AA394" s="73"/>
      <c r="AB394" s="74"/>
      <c r="AC394" s="79" t="s">
        <v>530</v>
      </c>
      <c r="AD394" s="10" t="s">
        <v>463</v>
      </c>
      <c r="AE394" s="80">
        <v>0</v>
      </c>
      <c r="AF394" s="80">
        <v>0</v>
      </c>
      <c r="AG394" s="80">
        <v>0</v>
      </c>
      <c r="AH394" s="80">
        <v>0</v>
      </c>
      <c r="AI394" s="80">
        <v>0</v>
      </c>
      <c r="AJ394" s="80">
        <v>0</v>
      </c>
      <c r="AK394" s="80">
        <v>0</v>
      </c>
      <c r="AL394" s="80">
        <v>0</v>
      </c>
      <c r="AM394" s="80">
        <v>0</v>
      </c>
      <c r="AN394" s="80">
        <v>0</v>
      </c>
      <c r="AO394" s="80">
        <v>0</v>
      </c>
      <c r="AP394" s="80">
        <v>0</v>
      </c>
      <c r="AQ394" s="80">
        <v>0</v>
      </c>
      <c r="AR394" s="80">
        <v>0</v>
      </c>
      <c r="AS394" s="80">
        <v>0</v>
      </c>
      <c r="AT394" s="80">
        <v>0</v>
      </c>
      <c r="AU394" s="80">
        <v>0</v>
      </c>
      <c r="AV394" s="80">
        <v>0</v>
      </c>
      <c r="AW394" s="80">
        <v>16.351232</v>
      </c>
      <c r="AX394" s="80">
        <v>16.525994000000001</v>
      </c>
      <c r="AY394" s="80">
        <v>20.424510000000001</v>
      </c>
      <c r="AZ394" s="80">
        <v>20.270294</v>
      </c>
      <c r="BA394" s="80">
        <v>21.547332000000001</v>
      </c>
      <c r="BB394" s="80">
        <v>20.781165000000001</v>
      </c>
      <c r="BC394" s="80">
        <v>22.069292999999998</v>
      </c>
      <c r="BD394" s="80">
        <v>21.594144</v>
      </c>
      <c r="BE394" s="80">
        <v>9.5828860000000002</v>
      </c>
      <c r="BF394" s="80">
        <v>15.357968</v>
      </c>
      <c r="BG394" s="80">
        <v>21.499127999999999</v>
      </c>
      <c r="BH394" s="80">
        <v>17.852561000000001</v>
      </c>
      <c r="BI394" s="80">
        <v>7.3980000000000001E-3</v>
      </c>
      <c r="BJ394" s="80">
        <v>0</v>
      </c>
      <c r="BK394" s="80"/>
      <c r="BL394" s="80"/>
      <c r="BM394" s="80"/>
      <c r="BN394" s="80"/>
      <c r="BO394" s="80"/>
      <c r="BP394" s="80"/>
      <c r="BQ394" s="80"/>
      <c r="BR394" s="80"/>
      <c r="BS394" s="80"/>
      <c r="BT394" s="80"/>
    </row>
    <row r="395" spans="1:72" x14ac:dyDescent="0.25">
      <c r="A395" s="134" t="s">
        <v>1269</v>
      </c>
      <c r="B395" s="135" t="s">
        <v>1270</v>
      </c>
      <c r="C395" s="126"/>
      <c r="D395" s="127" t="s">
        <v>482</v>
      </c>
      <c r="E395" s="104" t="s">
        <v>482</v>
      </c>
      <c r="F395" s="128"/>
      <c r="G395" s="126"/>
      <c r="H395" s="104"/>
      <c r="I395" s="104" t="s">
        <v>482</v>
      </c>
      <c r="J395" s="104"/>
      <c r="K395" s="127"/>
      <c r="L395" s="104" t="s">
        <v>482</v>
      </c>
      <c r="M395" s="128"/>
      <c r="N395" s="128"/>
      <c r="O395" s="128"/>
      <c r="P395" s="128"/>
      <c r="Q395" s="128" t="s">
        <v>482</v>
      </c>
      <c r="R395" s="128"/>
      <c r="S395" s="131"/>
      <c r="T395" s="128"/>
      <c r="U395" s="61"/>
      <c r="V395" s="132" t="s">
        <v>871</v>
      </c>
      <c r="W395" s="139" t="s">
        <v>872</v>
      </c>
      <c r="X395" s="133"/>
      <c r="Y395" s="71" t="s">
        <v>482</v>
      </c>
      <c r="Z395" s="72"/>
      <c r="AA395" s="73"/>
      <c r="AB395" s="74"/>
      <c r="AC395" s="79" t="s">
        <v>530</v>
      </c>
      <c r="AD395" s="10" t="s">
        <v>463</v>
      </c>
      <c r="AE395" s="80">
        <v>0</v>
      </c>
      <c r="AF395" s="80">
        <v>0</v>
      </c>
      <c r="AG395" s="80">
        <v>0</v>
      </c>
      <c r="AH395" s="80">
        <v>0</v>
      </c>
      <c r="AI395" s="80">
        <v>0</v>
      </c>
      <c r="AJ395" s="80">
        <v>0</v>
      </c>
      <c r="AK395" s="80">
        <v>0</v>
      </c>
      <c r="AL395" s="80">
        <v>0</v>
      </c>
      <c r="AM395" s="80">
        <v>0</v>
      </c>
      <c r="AN395" s="80">
        <v>0</v>
      </c>
      <c r="AO395" s="80">
        <v>0</v>
      </c>
      <c r="AP395" s="80">
        <v>0</v>
      </c>
      <c r="AQ395" s="80">
        <v>0</v>
      </c>
      <c r="AR395" s="80">
        <v>0</v>
      </c>
      <c r="AS395" s="80">
        <v>0</v>
      </c>
      <c r="AT395" s="80">
        <v>0</v>
      </c>
      <c r="AU395" s="80">
        <v>0</v>
      </c>
      <c r="AV395" s="80">
        <v>0</v>
      </c>
      <c r="AW395" s="80">
        <v>0</v>
      </c>
      <c r="AX395" s="80">
        <v>4.1873336990000002E-5</v>
      </c>
      <c r="AY395" s="80">
        <v>1.3276585287999999E-4</v>
      </c>
      <c r="AZ395" s="80">
        <v>6.5611211704000002E-4</v>
      </c>
      <c r="BA395" s="80">
        <v>0</v>
      </c>
      <c r="BB395" s="80">
        <v>0</v>
      </c>
      <c r="BC395" s="80">
        <v>0</v>
      </c>
      <c r="BD395" s="80">
        <v>0</v>
      </c>
      <c r="BE395" s="80">
        <v>0</v>
      </c>
      <c r="BF395" s="80">
        <v>0</v>
      </c>
      <c r="BG395" s="80">
        <v>0</v>
      </c>
      <c r="BH395" s="80">
        <v>0</v>
      </c>
      <c r="BI395" s="80">
        <v>0</v>
      </c>
      <c r="BJ395" s="80">
        <v>0</v>
      </c>
      <c r="BK395" s="80"/>
      <c r="BL395" s="80"/>
      <c r="BM395" s="80"/>
      <c r="BN395" s="80"/>
      <c r="BO395" s="80"/>
      <c r="BP395" s="80"/>
      <c r="BQ395" s="80"/>
      <c r="BR395" s="80"/>
      <c r="BS395" s="80"/>
      <c r="BT395" s="80"/>
    </row>
    <row r="396" spans="1:72" x14ac:dyDescent="0.25">
      <c r="A396" s="134" t="s">
        <v>1271</v>
      </c>
      <c r="B396" s="135" t="s">
        <v>1272</v>
      </c>
      <c r="C396" s="126"/>
      <c r="D396" s="127" t="s">
        <v>482</v>
      </c>
      <c r="E396" s="104" t="s">
        <v>482</v>
      </c>
      <c r="F396" s="128"/>
      <c r="G396" s="126"/>
      <c r="H396" s="104"/>
      <c r="I396" s="104" t="s">
        <v>482</v>
      </c>
      <c r="J396" s="104"/>
      <c r="K396" s="127"/>
      <c r="L396" s="104" t="s">
        <v>482</v>
      </c>
      <c r="M396" s="128"/>
      <c r="N396" s="128"/>
      <c r="O396" s="128"/>
      <c r="P396" s="128"/>
      <c r="Q396" s="128" t="s">
        <v>482</v>
      </c>
      <c r="R396" s="128"/>
      <c r="S396" s="131"/>
      <c r="T396" s="128"/>
      <c r="U396" s="61"/>
      <c r="V396" s="132" t="s">
        <v>871</v>
      </c>
      <c r="W396" s="139" t="s">
        <v>872</v>
      </c>
      <c r="X396" s="133"/>
      <c r="Y396" s="71"/>
      <c r="Z396" s="72" t="s">
        <v>482</v>
      </c>
      <c r="AA396" s="73"/>
      <c r="AB396" s="74"/>
      <c r="AC396" s="79" t="s">
        <v>530</v>
      </c>
      <c r="AD396" s="10" t="s">
        <v>463</v>
      </c>
      <c r="AE396" s="80">
        <v>0</v>
      </c>
      <c r="AF396" s="80">
        <v>14.196754</v>
      </c>
      <c r="AG396" s="80">
        <v>23.074137</v>
      </c>
      <c r="AH396" s="80">
        <v>0</v>
      </c>
      <c r="AI396" s="80">
        <v>0</v>
      </c>
      <c r="AJ396" s="80">
        <v>0</v>
      </c>
      <c r="AK396" s="80">
        <v>0</v>
      </c>
      <c r="AL396" s="80">
        <v>0</v>
      </c>
      <c r="AM396" s="80">
        <v>0</v>
      </c>
      <c r="AN396" s="80">
        <v>0</v>
      </c>
      <c r="AO396" s="80">
        <v>0</v>
      </c>
      <c r="AP396" s="80">
        <v>0</v>
      </c>
      <c r="AQ396" s="80">
        <v>0</v>
      </c>
      <c r="AR396" s="80">
        <v>0</v>
      </c>
      <c r="AS396" s="80">
        <v>0</v>
      </c>
      <c r="AT396" s="80">
        <v>0</v>
      </c>
      <c r="AU396" s="80">
        <v>0</v>
      </c>
      <c r="AV396" s="80">
        <v>0</v>
      </c>
      <c r="AW396" s="80">
        <v>0</v>
      </c>
      <c r="AX396" s="80">
        <v>4.6999999999999997E-5</v>
      </c>
      <c r="AY396" s="80">
        <v>1.3300000000000001E-4</v>
      </c>
      <c r="AZ396" s="80">
        <v>1.005E-3</v>
      </c>
      <c r="BA396" s="80">
        <v>0</v>
      </c>
      <c r="BB396" s="80">
        <v>0</v>
      </c>
      <c r="BC396" s="80">
        <v>0</v>
      </c>
      <c r="BD396" s="80">
        <v>0</v>
      </c>
      <c r="BE396" s="80">
        <v>0</v>
      </c>
      <c r="BF396" s="80">
        <v>0</v>
      </c>
      <c r="BG396" s="80">
        <v>0</v>
      </c>
      <c r="BH396" s="80">
        <v>0</v>
      </c>
      <c r="BI396" s="80">
        <v>0</v>
      </c>
      <c r="BJ396" s="80">
        <v>0</v>
      </c>
      <c r="BK396" s="80"/>
      <c r="BL396" s="80"/>
      <c r="BM396" s="80"/>
      <c r="BN396" s="80"/>
      <c r="BO396" s="80"/>
      <c r="BP396" s="80"/>
      <c r="BQ396" s="80"/>
      <c r="BR396" s="80"/>
      <c r="BS396" s="80"/>
      <c r="BT396" s="80"/>
    </row>
    <row r="397" spans="1:72" x14ac:dyDescent="0.25">
      <c r="A397" s="134" t="s">
        <v>1273</v>
      </c>
      <c r="B397" s="135" t="s">
        <v>1274</v>
      </c>
      <c r="C397" s="126" t="s">
        <v>482</v>
      </c>
      <c r="D397" s="127"/>
      <c r="E397" s="104" t="s">
        <v>482</v>
      </c>
      <c r="F397" s="128"/>
      <c r="G397" s="126" t="s">
        <v>482</v>
      </c>
      <c r="H397" s="104"/>
      <c r="I397" s="104"/>
      <c r="J397" s="104"/>
      <c r="K397" s="127"/>
      <c r="L397" s="104" t="s">
        <v>482</v>
      </c>
      <c r="M397" s="128"/>
      <c r="N397" s="128"/>
      <c r="O397" s="128"/>
      <c r="P397" s="128"/>
      <c r="Q397" s="128" t="s">
        <v>482</v>
      </c>
      <c r="R397" s="128"/>
      <c r="S397" s="131"/>
      <c r="T397" s="128"/>
      <c r="U397" s="61"/>
      <c r="V397" s="132" t="s">
        <v>877</v>
      </c>
      <c r="W397" s="139" t="s">
        <v>878</v>
      </c>
      <c r="X397" s="133"/>
      <c r="Y397" s="71"/>
      <c r="Z397" s="72" t="s">
        <v>482</v>
      </c>
      <c r="AA397" s="73"/>
      <c r="AB397" s="74"/>
      <c r="AC397" s="79" t="s">
        <v>530</v>
      </c>
      <c r="AD397" s="10" t="s">
        <v>463</v>
      </c>
      <c r="AE397" s="80">
        <v>0</v>
      </c>
      <c r="AF397" s="80">
        <v>0</v>
      </c>
      <c r="AG397" s="80">
        <v>0</v>
      </c>
      <c r="AH397" s="80">
        <v>0</v>
      </c>
      <c r="AI397" s="80">
        <v>0</v>
      </c>
      <c r="AJ397" s="80">
        <v>0</v>
      </c>
      <c r="AK397" s="80">
        <v>0</v>
      </c>
      <c r="AL397" s="80">
        <v>0</v>
      </c>
      <c r="AM397" s="80">
        <v>0</v>
      </c>
      <c r="AN397" s="80">
        <v>0</v>
      </c>
      <c r="AO397" s="80">
        <v>0</v>
      </c>
      <c r="AP397" s="80">
        <v>0</v>
      </c>
      <c r="AQ397" s="80">
        <v>0</v>
      </c>
      <c r="AR397" s="80">
        <v>0</v>
      </c>
      <c r="AS397" s="80">
        <v>0</v>
      </c>
      <c r="AT397" s="80">
        <v>0</v>
      </c>
      <c r="AU397" s="80">
        <v>0</v>
      </c>
      <c r="AV397" s="80">
        <v>0</v>
      </c>
      <c r="AW397" s="80">
        <v>1.68001</v>
      </c>
      <c r="AX397" s="80">
        <v>0</v>
      </c>
      <c r="AY397" s="80">
        <v>17.127071999999998</v>
      </c>
      <c r="AZ397" s="80">
        <v>0</v>
      </c>
      <c r="BA397" s="80">
        <v>0.890621</v>
      </c>
      <c r="BB397" s="80">
        <v>0</v>
      </c>
      <c r="BC397" s="80">
        <v>0</v>
      </c>
      <c r="BD397" s="80">
        <v>0</v>
      </c>
      <c r="BE397" s="80">
        <v>0</v>
      </c>
      <c r="BF397" s="80">
        <v>0</v>
      </c>
      <c r="BG397" s="80">
        <v>0</v>
      </c>
      <c r="BH397" s="80">
        <v>0</v>
      </c>
      <c r="BI397" s="80">
        <v>0</v>
      </c>
      <c r="BJ397" s="80">
        <v>0</v>
      </c>
      <c r="BK397" s="80"/>
      <c r="BL397" s="80"/>
      <c r="BM397" s="80"/>
      <c r="BN397" s="80"/>
      <c r="BO397" s="80"/>
      <c r="BP397" s="80"/>
      <c r="BQ397" s="80"/>
      <c r="BR397" s="80"/>
      <c r="BS397" s="80"/>
      <c r="BT397" s="80"/>
    </row>
    <row r="398" spans="1:72" x14ac:dyDescent="0.25">
      <c r="A398" s="134" t="s">
        <v>1275</v>
      </c>
      <c r="B398" s="135" t="s">
        <v>1276</v>
      </c>
      <c r="C398" s="126"/>
      <c r="D398" s="127" t="s">
        <v>482</v>
      </c>
      <c r="E398" s="104" t="s">
        <v>482</v>
      </c>
      <c r="F398" s="128"/>
      <c r="G398" s="126"/>
      <c r="H398" s="104"/>
      <c r="I398" s="104" t="s">
        <v>482</v>
      </c>
      <c r="J398" s="104"/>
      <c r="K398" s="127"/>
      <c r="L398" s="104" t="s">
        <v>482</v>
      </c>
      <c r="M398" s="128"/>
      <c r="N398" s="128"/>
      <c r="O398" s="128"/>
      <c r="P398" s="128"/>
      <c r="Q398" s="128" t="s">
        <v>482</v>
      </c>
      <c r="R398" s="128"/>
      <c r="S398" s="131"/>
      <c r="T398" s="128"/>
      <c r="U398" s="61"/>
      <c r="V398" s="132" t="s">
        <v>877</v>
      </c>
      <c r="W398" s="139" t="s">
        <v>878</v>
      </c>
      <c r="X398" s="133"/>
      <c r="Y398" s="71"/>
      <c r="Z398" s="72" t="s">
        <v>482</v>
      </c>
      <c r="AA398" s="73"/>
      <c r="AB398" s="74"/>
      <c r="AC398" s="79" t="s">
        <v>530</v>
      </c>
      <c r="AD398" s="10" t="s">
        <v>463</v>
      </c>
      <c r="AE398" s="80">
        <v>0</v>
      </c>
      <c r="AF398" s="80">
        <v>0</v>
      </c>
      <c r="AG398" s="80">
        <v>0</v>
      </c>
      <c r="AH398" s="80">
        <v>0</v>
      </c>
      <c r="AI398" s="80">
        <v>0</v>
      </c>
      <c r="AJ398" s="80">
        <v>0</v>
      </c>
      <c r="AK398" s="80">
        <v>0</v>
      </c>
      <c r="AL398" s="80">
        <v>0</v>
      </c>
      <c r="AM398" s="80">
        <v>0</v>
      </c>
      <c r="AN398" s="80">
        <v>3.0154160000000001</v>
      </c>
      <c r="AO398" s="80">
        <v>3.710842</v>
      </c>
      <c r="AP398" s="80">
        <v>3.7058260000000001</v>
      </c>
      <c r="AQ398" s="80">
        <v>3.8631630000000001</v>
      </c>
      <c r="AR398" s="80">
        <v>3.6876920000000002</v>
      </c>
      <c r="AS398" s="80">
        <v>3.103145</v>
      </c>
      <c r="AT398" s="80">
        <v>2.024346</v>
      </c>
      <c r="AU398" s="80">
        <v>2.1286049999999999</v>
      </c>
      <c r="AV398" s="80">
        <v>2.1668790000000002</v>
      </c>
      <c r="AW398" s="80">
        <v>3.9560680000000001</v>
      </c>
      <c r="AX398" s="80">
        <v>3.2385959999999998</v>
      </c>
      <c r="AY398" s="80">
        <v>3.4938500000000001</v>
      </c>
      <c r="AZ398" s="80">
        <v>19.686157999999999</v>
      </c>
      <c r="BA398" s="80">
        <v>27.980695999999998</v>
      </c>
      <c r="BB398" s="80">
        <v>29.99099</v>
      </c>
      <c r="BC398" s="80">
        <v>24.118659000000001</v>
      </c>
      <c r="BD398" s="80">
        <v>24.945015000000001</v>
      </c>
      <c r="BE398" s="80">
        <v>24.394590999999998</v>
      </c>
      <c r="BF398" s="80">
        <v>11.405384</v>
      </c>
      <c r="BG398" s="80">
        <v>8.7021949999999997</v>
      </c>
      <c r="BH398" s="80">
        <v>2.0962679999999998</v>
      </c>
      <c r="BI398" s="80">
        <v>1.167389</v>
      </c>
      <c r="BJ398" s="80">
        <v>0.78850600000000004</v>
      </c>
      <c r="BK398" s="80"/>
      <c r="BL398" s="80"/>
      <c r="BM398" s="80"/>
      <c r="BN398" s="80"/>
      <c r="BO398" s="80"/>
      <c r="BP398" s="80"/>
      <c r="BQ398" s="80"/>
      <c r="BR398" s="80"/>
      <c r="BS398" s="80"/>
      <c r="BT398" s="80"/>
    </row>
    <row r="399" spans="1:72" x14ac:dyDescent="0.25">
      <c r="A399" s="134" t="s">
        <v>1277</v>
      </c>
      <c r="B399" s="135" t="s">
        <v>1278</v>
      </c>
      <c r="C399" s="126"/>
      <c r="D399" s="127" t="s">
        <v>482</v>
      </c>
      <c r="E399" s="104" t="s">
        <v>482</v>
      </c>
      <c r="F399" s="128"/>
      <c r="G399" s="126"/>
      <c r="H399" s="104"/>
      <c r="I399" s="104" t="s">
        <v>482</v>
      </c>
      <c r="J399" s="104"/>
      <c r="K399" s="127"/>
      <c r="L399" s="104" t="s">
        <v>482</v>
      </c>
      <c r="M399" s="128"/>
      <c r="N399" s="128"/>
      <c r="O399" s="128"/>
      <c r="P399" s="128"/>
      <c r="Q399" s="128" t="s">
        <v>482</v>
      </c>
      <c r="R399" s="128"/>
      <c r="S399" s="131"/>
      <c r="T399" s="128"/>
      <c r="U399" s="61"/>
      <c r="V399" s="132" t="s">
        <v>871</v>
      </c>
      <c r="W399" s="139" t="s">
        <v>872</v>
      </c>
      <c r="X399" s="133"/>
      <c r="Y399" s="71" t="s">
        <v>482</v>
      </c>
      <c r="Z399" s="72"/>
      <c r="AA399" s="73"/>
      <c r="AB399" s="74"/>
      <c r="AC399" s="79" t="s">
        <v>530</v>
      </c>
      <c r="AD399" s="10" t="s">
        <v>463</v>
      </c>
      <c r="AE399" s="80">
        <v>0</v>
      </c>
      <c r="AF399" s="80">
        <v>0</v>
      </c>
      <c r="AG399" s="80">
        <v>0</v>
      </c>
      <c r="AH399" s="80">
        <v>0</v>
      </c>
      <c r="AI399" s="80">
        <v>0</v>
      </c>
      <c r="AJ399" s="80">
        <v>0</v>
      </c>
      <c r="AK399" s="80">
        <v>0</v>
      </c>
      <c r="AL399" s="80">
        <v>15.6442615615882</v>
      </c>
      <c r="AM399" s="80">
        <v>35.233369517414303</v>
      </c>
      <c r="AN399" s="80">
        <v>68.394148295261701</v>
      </c>
      <c r="AO399" s="80">
        <v>165.852581855951</v>
      </c>
      <c r="AP399" s="80">
        <v>136.093159923412</v>
      </c>
      <c r="AQ399" s="80">
        <v>142.67400697539901</v>
      </c>
      <c r="AR399" s="80">
        <v>185.000065130835</v>
      </c>
      <c r="AS399" s="80">
        <v>173.91516380779501</v>
      </c>
      <c r="AT399" s="80">
        <v>132.703959066332</v>
      </c>
      <c r="AU399" s="80">
        <v>187.04959792838599</v>
      </c>
      <c r="AV399" s="80">
        <v>231.134525975841</v>
      </c>
      <c r="AW399" s="80">
        <v>235.36732710306401</v>
      </c>
      <c r="AX399" s="80">
        <v>238.463845863036</v>
      </c>
      <c r="AY399" s="80">
        <v>314.51963119401103</v>
      </c>
      <c r="AZ399" s="80">
        <v>152.89836677518599</v>
      </c>
      <c r="BA399" s="80">
        <v>227.34603380764301</v>
      </c>
      <c r="BB399" s="80">
        <v>228.22606412647701</v>
      </c>
      <c r="BC399" s="80">
        <v>211.720372350959</v>
      </c>
      <c r="BD399" s="80">
        <v>199.88734242587299</v>
      </c>
      <c r="BE399" s="80">
        <v>170.977374842979</v>
      </c>
      <c r="BF399" s="80">
        <v>173.10764057658201</v>
      </c>
      <c r="BG399" s="80">
        <v>218.22070159618801</v>
      </c>
      <c r="BH399" s="80">
        <v>7.4517235004710303</v>
      </c>
      <c r="BI399" s="80">
        <v>27.203653944179099</v>
      </c>
      <c r="BJ399" s="80">
        <v>15.255141951043701</v>
      </c>
      <c r="BK399" s="80"/>
      <c r="BL399" s="80"/>
      <c r="BM399" s="80"/>
      <c r="BN399" s="80"/>
      <c r="BO399" s="80"/>
      <c r="BP399" s="80"/>
      <c r="BQ399" s="80"/>
      <c r="BR399" s="80"/>
      <c r="BS399" s="80"/>
      <c r="BT399" s="80"/>
    </row>
    <row r="400" spans="1:72" x14ac:dyDescent="0.25">
      <c r="A400" s="134" t="s">
        <v>1279</v>
      </c>
      <c r="B400" s="135" t="s">
        <v>1280</v>
      </c>
      <c r="C400" s="126"/>
      <c r="D400" s="127" t="s">
        <v>482</v>
      </c>
      <c r="E400" s="104" t="s">
        <v>482</v>
      </c>
      <c r="F400" s="128"/>
      <c r="G400" s="126"/>
      <c r="H400" s="104"/>
      <c r="I400" s="104" t="s">
        <v>482</v>
      </c>
      <c r="J400" s="104"/>
      <c r="K400" s="127"/>
      <c r="L400" s="104" t="s">
        <v>482</v>
      </c>
      <c r="M400" s="128"/>
      <c r="N400" s="128"/>
      <c r="O400" s="128"/>
      <c r="P400" s="128"/>
      <c r="Q400" s="128" t="s">
        <v>482</v>
      </c>
      <c r="R400" s="128"/>
      <c r="S400" s="131"/>
      <c r="T400" s="128"/>
      <c r="U400" s="61"/>
      <c r="V400" s="132" t="s">
        <v>871</v>
      </c>
      <c r="W400" s="139" t="s">
        <v>872</v>
      </c>
      <c r="X400" s="133"/>
      <c r="Y400" s="71" t="s">
        <v>482</v>
      </c>
      <c r="Z400" s="72"/>
      <c r="AA400" s="73"/>
      <c r="AB400" s="74"/>
      <c r="AC400" s="79" t="s">
        <v>530</v>
      </c>
      <c r="AD400" s="10" t="s">
        <v>463</v>
      </c>
      <c r="AE400" s="80">
        <v>0</v>
      </c>
      <c r="AF400" s="80">
        <v>0</v>
      </c>
      <c r="AG400" s="80">
        <v>0</v>
      </c>
      <c r="AH400" s="80">
        <v>1.6685000000000001</v>
      </c>
      <c r="AI400" s="80">
        <v>3.1425000000000001</v>
      </c>
      <c r="AJ400" s="80">
        <v>3.25</v>
      </c>
      <c r="AK400" s="80">
        <v>5.806</v>
      </c>
      <c r="AL400" s="80">
        <v>7.1014999999999997</v>
      </c>
      <c r="AM400" s="80">
        <v>0</v>
      </c>
      <c r="AN400" s="80">
        <v>0</v>
      </c>
      <c r="AO400" s="80">
        <v>0</v>
      </c>
      <c r="AP400" s="80">
        <v>0</v>
      </c>
      <c r="AQ400" s="80">
        <v>0</v>
      </c>
      <c r="AR400" s="80">
        <v>0</v>
      </c>
      <c r="AS400" s="80">
        <v>0</v>
      </c>
      <c r="AT400" s="80">
        <v>0</v>
      </c>
      <c r="AU400" s="80">
        <v>0</v>
      </c>
      <c r="AV400" s="80">
        <v>0</v>
      </c>
      <c r="AW400" s="80">
        <v>0</v>
      </c>
      <c r="AX400" s="80">
        <v>1</v>
      </c>
      <c r="AY400" s="80">
        <v>2</v>
      </c>
      <c r="AZ400" s="80">
        <v>3</v>
      </c>
      <c r="BA400" s="80">
        <v>4</v>
      </c>
      <c r="BB400" s="80">
        <v>5</v>
      </c>
      <c r="BC400" s="80">
        <v>6</v>
      </c>
      <c r="BD400" s="80">
        <v>7</v>
      </c>
      <c r="BE400" s="80">
        <v>8</v>
      </c>
      <c r="BF400" s="80">
        <v>9</v>
      </c>
      <c r="BG400" s="80">
        <v>10</v>
      </c>
      <c r="BH400" s="80">
        <v>11</v>
      </c>
      <c r="BI400" s="80">
        <v>12</v>
      </c>
      <c r="BJ400" s="80">
        <v>13</v>
      </c>
      <c r="BK400" s="80"/>
      <c r="BL400" s="80"/>
      <c r="BM400" s="80"/>
      <c r="BN400" s="80"/>
      <c r="BO400" s="80"/>
      <c r="BP400" s="80"/>
      <c r="BQ400" s="80"/>
      <c r="BR400" s="80"/>
      <c r="BS400" s="80"/>
      <c r="BT400" s="80"/>
    </row>
    <row r="401" spans="1:72" x14ac:dyDescent="0.25">
      <c r="A401" s="134" t="s">
        <v>1281</v>
      </c>
      <c r="B401" s="135" t="s">
        <v>1282</v>
      </c>
      <c r="C401" s="126"/>
      <c r="D401" s="127" t="s">
        <v>482</v>
      </c>
      <c r="E401" s="104" t="s">
        <v>482</v>
      </c>
      <c r="F401" s="128"/>
      <c r="G401" s="126"/>
      <c r="H401" s="104"/>
      <c r="I401" s="104" t="s">
        <v>482</v>
      </c>
      <c r="J401" s="104"/>
      <c r="K401" s="127"/>
      <c r="L401" s="104" t="s">
        <v>482</v>
      </c>
      <c r="M401" s="128"/>
      <c r="N401" s="128"/>
      <c r="O401" s="128"/>
      <c r="P401" s="128"/>
      <c r="Q401" s="128" t="s">
        <v>482</v>
      </c>
      <c r="R401" s="128"/>
      <c r="S401" s="131"/>
      <c r="T401" s="128"/>
      <c r="U401" s="61"/>
      <c r="V401" s="132" t="s">
        <v>871</v>
      </c>
      <c r="W401" s="139" t="s">
        <v>872</v>
      </c>
      <c r="X401" s="133"/>
      <c r="Y401" s="71"/>
      <c r="Z401" s="72" t="s">
        <v>482</v>
      </c>
      <c r="AA401" s="73"/>
      <c r="AB401" s="74"/>
      <c r="AC401" s="79" t="s">
        <v>530</v>
      </c>
      <c r="AD401" s="10" t="s">
        <v>463</v>
      </c>
      <c r="AE401" s="80">
        <v>0</v>
      </c>
      <c r="AF401" s="80">
        <v>4.1631770000000001</v>
      </c>
      <c r="AG401" s="80">
        <v>4.1631770000000001</v>
      </c>
      <c r="AH401" s="80">
        <v>4.0905719999999999</v>
      </c>
      <c r="AI401" s="80">
        <v>2.8956689999999998</v>
      </c>
      <c r="AJ401" s="80">
        <v>4.5914820000000001</v>
      </c>
      <c r="AK401" s="80">
        <v>5.4220540000000002</v>
      </c>
      <c r="AL401" s="80">
        <v>78.105845000000002</v>
      </c>
      <c r="AM401" s="80">
        <v>95.011899999999997</v>
      </c>
      <c r="AN401" s="80">
        <v>170.76605799999999</v>
      </c>
      <c r="AO401" s="80">
        <v>135.62224900000001</v>
      </c>
      <c r="AP401" s="80">
        <v>161.59149199999999</v>
      </c>
      <c r="AQ401" s="80">
        <v>150.253229</v>
      </c>
      <c r="AR401" s="80">
        <v>169.52403799999999</v>
      </c>
      <c r="AS401" s="80">
        <v>186.14121399999999</v>
      </c>
      <c r="AT401" s="80">
        <v>191.42093</v>
      </c>
      <c r="AU401" s="80">
        <v>239.21567300000001</v>
      </c>
      <c r="AV401" s="80">
        <v>278.64533399999999</v>
      </c>
      <c r="AW401" s="80">
        <v>303.04687699999999</v>
      </c>
      <c r="AX401" s="80">
        <v>271.43109299999998</v>
      </c>
      <c r="AY401" s="80">
        <v>319.76126599999998</v>
      </c>
      <c r="AZ401" s="80">
        <v>268.100166</v>
      </c>
      <c r="BA401" s="80">
        <v>289.87376999999998</v>
      </c>
      <c r="BB401" s="80">
        <v>249.15565799999999</v>
      </c>
      <c r="BC401" s="80">
        <v>223.688278</v>
      </c>
      <c r="BD401" s="80">
        <v>232.504976</v>
      </c>
      <c r="BE401" s="80">
        <v>211.623143</v>
      </c>
      <c r="BF401" s="80">
        <v>220.80482799999999</v>
      </c>
      <c r="BG401" s="80">
        <v>214.477082</v>
      </c>
      <c r="BH401" s="80">
        <v>61.279935999999999</v>
      </c>
      <c r="BI401" s="80">
        <v>27.183631999999999</v>
      </c>
      <c r="BJ401" s="80">
        <v>22.950427000000001</v>
      </c>
      <c r="BK401" s="80"/>
      <c r="BL401" s="80"/>
      <c r="BM401" s="80"/>
      <c r="BN401" s="80"/>
      <c r="BO401" s="80"/>
      <c r="BP401" s="80"/>
      <c r="BQ401" s="80"/>
      <c r="BR401" s="80"/>
      <c r="BS401" s="80"/>
      <c r="BT401" s="80"/>
    </row>
    <row r="402" spans="1:72" x14ac:dyDescent="0.25">
      <c r="A402" s="134" t="s">
        <v>1283</v>
      </c>
      <c r="B402" s="135" t="s">
        <v>1284</v>
      </c>
      <c r="C402" s="126"/>
      <c r="D402" s="127" t="s">
        <v>482</v>
      </c>
      <c r="E402" s="104" t="s">
        <v>482</v>
      </c>
      <c r="F402" s="128"/>
      <c r="G402" s="126"/>
      <c r="H402" s="104"/>
      <c r="I402" s="104" t="s">
        <v>482</v>
      </c>
      <c r="J402" s="104"/>
      <c r="K402" s="127"/>
      <c r="L402" s="104" t="s">
        <v>482</v>
      </c>
      <c r="M402" s="128"/>
      <c r="N402" s="128"/>
      <c r="O402" s="128"/>
      <c r="P402" s="128"/>
      <c r="Q402" s="128" t="s">
        <v>482</v>
      </c>
      <c r="R402" s="128"/>
      <c r="S402" s="131"/>
      <c r="T402" s="128"/>
      <c r="U402" s="61"/>
      <c r="V402" s="132" t="s">
        <v>871</v>
      </c>
      <c r="W402" s="139" t="s">
        <v>872</v>
      </c>
      <c r="X402" s="133"/>
      <c r="Y402" s="71" t="s">
        <v>482</v>
      </c>
      <c r="Z402" s="72"/>
      <c r="AA402" s="73"/>
      <c r="AB402" s="74"/>
      <c r="AC402" s="79" t="s">
        <v>530</v>
      </c>
      <c r="AD402" s="10" t="s">
        <v>463</v>
      </c>
      <c r="AE402" s="80">
        <v>0</v>
      </c>
      <c r="AF402" s="80">
        <v>0</v>
      </c>
      <c r="AG402" s="80">
        <v>0</v>
      </c>
      <c r="AH402" s="80">
        <v>0</v>
      </c>
      <c r="AI402" s="80">
        <v>0</v>
      </c>
      <c r="AJ402" s="80">
        <v>0</v>
      </c>
      <c r="AK402" s="80">
        <v>0</v>
      </c>
      <c r="AL402" s="80">
        <v>0</v>
      </c>
      <c r="AM402" s="80">
        <v>0</v>
      </c>
      <c r="AN402" s="80">
        <v>0</v>
      </c>
      <c r="AO402" s="80">
        <v>0</v>
      </c>
      <c r="AP402" s="80">
        <v>0</v>
      </c>
      <c r="AQ402" s="80">
        <v>0</v>
      </c>
      <c r="AR402" s="80">
        <v>0</v>
      </c>
      <c r="AS402" s="80">
        <v>0</v>
      </c>
      <c r="AT402" s="80">
        <v>0</v>
      </c>
      <c r="AU402" s="80">
        <v>0</v>
      </c>
      <c r="AV402" s="80">
        <v>0</v>
      </c>
      <c r="AW402" s="80">
        <v>0</v>
      </c>
      <c r="AX402" s="80">
        <v>0</v>
      </c>
      <c r="AY402" s="80">
        <v>0</v>
      </c>
      <c r="AZ402" s="80">
        <v>0</v>
      </c>
      <c r="BA402" s="80">
        <v>0</v>
      </c>
      <c r="BB402" s="80">
        <v>0</v>
      </c>
      <c r="BC402" s="80">
        <v>10.3063390260755</v>
      </c>
      <c r="BD402" s="80">
        <v>8.5405300914350892</v>
      </c>
      <c r="BE402" s="80">
        <v>12.5766932181294</v>
      </c>
      <c r="BF402" s="80">
        <v>8.6556274022831303</v>
      </c>
      <c r="BG402" s="80">
        <v>4.563668802405E-2</v>
      </c>
      <c r="BH402" s="80">
        <v>-2.0442255848999999E-4</v>
      </c>
      <c r="BI402" s="80">
        <v>0</v>
      </c>
      <c r="BJ402" s="80">
        <v>0</v>
      </c>
      <c r="BK402" s="80"/>
      <c r="BL402" s="80"/>
      <c r="BM402" s="80"/>
      <c r="BN402" s="80"/>
      <c r="BO402" s="80"/>
      <c r="BP402" s="80"/>
      <c r="BQ402" s="80"/>
      <c r="BR402" s="80"/>
      <c r="BS402" s="80"/>
      <c r="BT402" s="80"/>
    </row>
    <row r="403" spans="1:72" x14ac:dyDescent="0.25">
      <c r="A403" s="134" t="s">
        <v>1285</v>
      </c>
      <c r="B403" s="135" t="s">
        <v>1286</v>
      </c>
      <c r="C403" s="126"/>
      <c r="D403" s="127" t="s">
        <v>482</v>
      </c>
      <c r="E403" s="104" t="s">
        <v>482</v>
      </c>
      <c r="F403" s="128"/>
      <c r="G403" s="126"/>
      <c r="H403" s="104"/>
      <c r="I403" s="104" t="s">
        <v>482</v>
      </c>
      <c r="J403" s="104"/>
      <c r="K403" s="127"/>
      <c r="L403" s="104" t="s">
        <v>482</v>
      </c>
      <c r="M403" s="128"/>
      <c r="N403" s="128"/>
      <c r="O403" s="128"/>
      <c r="P403" s="128"/>
      <c r="Q403" s="128" t="s">
        <v>482</v>
      </c>
      <c r="R403" s="128"/>
      <c r="S403" s="131"/>
      <c r="T403" s="128"/>
      <c r="U403" s="61"/>
      <c r="V403" s="132" t="s">
        <v>871</v>
      </c>
      <c r="W403" s="139" t="s">
        <v>872</v>
      </c>
      <c r="X403" s="133"/>
      <c r="Y403" s="71" t="s">
        <v>482</v>
      </c>
      <c r="Z403" s="72"/>
      <c r="AA403" s="73"/>
      <c r="AB403" s="74"/>
      <c r="AC403" s="79" t="s">
        <v>530</v>
      </c>
      <c r="AD403" s="10" t="s">
        <v>463</v>
      </c>
      <c r="AE403" s="80">
        <v>0</v>
      </c>
      <c r="AF403" s="80">
        <v>0</v>
      </c>
      <c r="AG403" s="80">
        <v>0</v>
      </c>
      <c r="AH403" s="80">
        <v>0</v>
      </c>
      <c r="AI403" s="80">
        <v>0</v>
      </c>
      <c r="AJ403" s="80">
        <v>0</v>
      </c>
      <c r="AK403" s="80">
        <v>0</v>
      </c>
      <c r="AL403" s="80">
        <v>0</v>
      </c>
      <c r="AM403" s="80">
        <v>0</v>
      </c>
      <c r="AN403" s="80">
        <v>0</v>
      </c>
      <c r="AO403" s="80">
        <v>0</v>
      </c>
      <c r="AP403" s="80">
        <v>0</v>
      </c>
      <c r="AQ403" s="80">
        <v>0</v>
      </c>
      <c r="AR403" s="80">
        <v>0</v>
      </c>
      <c r="AS403" s="80">
        <v>0</v>
      </c>
      <c r="AT403" s="80">
        <v>0</v>
      </c>
      <c r="AU403" s="80">
        <v>0</v>
      </c>
      <c r="AV403" s="80">
        <v>0</v>
      </c>
      <c r="AW403" s="80">
        <v>1.02566068603433</v>
      </c>
      <c r="AX403" s="80">
        <v>0.99520181844462996</v>
      </c>
      <c r="AY403" s="80">
        <v>1.57292697106863</v>
      </c>
      <c r="AZ403" s="80">
        <v>2.72889041875974</v>
      </c>
      <c r="BA403" s="80">
        <v>2.6510105720291901</v>
      </c>
      <c r="BB403" s="80">
        <v>3.4120526536673199</v>
      </c>
      <c r="BC403" s="80">
        <v>6.1440365611708696</v>
      </c>
      <c r="BD403" s="80">
        <v>5.7193641668293198</v>
      </c>
      <c r="BE403" s="80">
        <v>2.7199190689645998</v>
      </c>
      <c r="BF403" s="80">
        <v>1.0097065463858701</v>
      </c>
      <c r="BG403" s="80">
        <v>3.3563987150771801</v>
      </c>
      <c r="BH403" s="80">
        <v>0.3131038001493</v>
      </c>
      <c r="BI403" s="80">
        <v>1.71839474199652</v>
      </c>
      <c r="BJ403" s="80">
        <v>1.24150748882297</v>
      </c>
      <c r="BK403" s="80"/>
      <c r="BL403" s="80"/>
      <c r="BM403" s="80"/>
      <c r="BN403" s="80"/>
      <c r="BO403" s="80"/>
      <c r="BP403" s="80"/>
      <c r="BQ403" s="80"/>
      <c r="BR403" s="80"/>
      <c r="BS403" s="80"/>
      <c r="BT403" s="80"/>
    </row>
    <row r="404" spans="1:72" x14ac:dyDescent="0.25">
      <c r="A404" s="134" t="s">
        <v>1287</v>
      </c>
      <c r="B404" s="135" t="s">
        <v>1288</v>
      </c>
      <c r="C404" s="126"/>
      <c r="D404" s="127" t="s">
        <v>482</v>
      </c>
      <c r="E404" s="104" t="s">
        <v>482</v>
      </c>
      <c r="F404" s="128"/>
      <c r="G404" s="126"/>
      <c r="H404" s="104"/>
      <c r="I404" s="104" t="s">
        <v>482</v>
      </c>
      <c r="J404" s="104"/>
      <c r="K404" s="127"/>
      <c r="L404" s="104" t="s">
        <v>482</v>
      </c>
      <c r="M404" s="128"/>
      <c r="N404" s="128"/>
      <c r="O404" s="128"/>
      <c r="P404" s="128"/>
      <c r="Q404" s="128" t="s">
        <v>482</v>
      </c>
      <c r="R404" s="128"/>
      <c r="S404" s="131"/>
      <c r="T404" s="128"/>
      <c r="U404" s="61"/>
      <c r="V404" s="132" t="s">
        <v>871</v>
      </c>
      <c r="W404" s="139" t="s">
        <v>872</v>
      </c>
      <c r="X404" s="133"/>
      <c r="Y404" s="71"/>
      <c r="Z404" s="72" t="s">
        <v>482</v>
      </c>
      <c r="AA404" s="73"/>
      <c r="AB404" s="74"/>
      <c r="AC404" s="79" t="s">
        <v>530</v>
      </c>
      <c r="AD404" s="10" t="s">
        <v>463</v>
      </c>
      <c r="AE404" s="80">
        <v>0</v>
      </c>
      <c r="AF404" s="80">
        <v>0</v>
      </c>
      <c r="AG404" s="80">
        <v>0</v>
      </c>
      <c r="AH404" s="80">
        <v>0</v>
      </c>
      <c r="AI404" s="80">
        <v>0</v>
      </c>
      <c r="AJ404" s="80">
        <v>0</v>
      </c>
      <c r="AK404" s="80">
        <v>0</v>
      </c>
      <c r="AL404" s="80">
        <v>0</v>
      </c>
      <c r="AM404" s="80">
        <v>0</v>
      </c>
      <c r="AN404" s="80">
        <v>0</v>
      </c>
      <c r="AO404" s="80">
        <v>0</v>
      </c>
      <c r="AP404" s="80">
        <v>0</v>
      </c>
      <c r="AQ404" s="80">
        <v>0</v>
      </c>
      <c r="AR404" s="80">
        <v>0</v>
      </c>
      <c r="AS404" s="80">
        <v>0</v>
      </c>
      <c r="AT404" s="80">
        <v>0</v>
      </c>
      <c r="AU404" s="80">
        <v>0</v>
      </c>
      <c r="AV404" s="80">
        <v>0</v>
      </c>
      <c r="AW404" s="80">
        <v>0</v>
      </c>
      <c r="AX404" s="80">
        <v>0</v>
      </c>
      <c r="AY404" s="80">
        <v>0</v>
      </c>
      <c r="AZ404" s="80">
        <v>0</v>
      </c>
      <c r="BA404" s="80">
        <v>3.5810080000000002</v>
      </c>
      <c r="BB404" s="80">
        <v>52.270816000000003</v>
      </c>
      <c r="BC404" s="80">
        <v>47.783211000000001</v>
      </c>
      <c r="BD404" s="80">
        <v>134.72962000000001</v>
      </c>
      <c r="BE404" s="80">
        <v>224.84</v>
      </c>
      <c r="BF404" s="80">
        <v>267.90600000000001</v>
      </c>
      <c r="BG404" s="80">
        <v>0</v>
      </c>
      <c r="BH404" s="80">
        <v>0</v>
      </c>
      <c r="BI404" s="80">
        <v>0</v>
      </c>
      <c r="BJ404" s="80">
        <v>0</v>
      </c>
      <c r="BK404" s="80"/>
      <c r="BL404" s="80"/>
      <c r="BM404" s="80"/>
      <c r="BN404" s="80"/>
      <c r="BO404" s="80"/>
      <c r="BP404" s="80"/>
      <c r="BQ404" s="80"/>
      <c r="BR404" s="80"/>
      <c r="BS404" s="80"/>
      <c r="BT404" s="80"/>
    </row>
    <row r="405" spans="1:72" x14ac:dyDescent="0.25">
      <c r="A405" s="134" t="s">
        <v>1289</v>
      </c>
      <c r="B405" s="135" t="s">
        <v>1290</v>
      </c>
      <c r="C405" s="126"/>
      <c r="D405" s="127" t="s">
        <v>482</v>
      </c>
      <c r="E405" s="104" t="s">
        <v>482</v>
      </c>
      <c r="F405" s="128"/>
      <c r="G405" s="126"/>
      <c r="H405" s="104"/>
      <c r="I405" s="104" t="s">
        <v>482</v>
      </c>
      <c r="J405" s="104"/>
      <c r="K405" s="127"/>
      <c r="L405" s="104" t="s">
        <v>482</v>
      </c>
      <c r="M405" s="128"/>
      <c r="N405" s="128"/>
      <c r="O405" s="128"/>
      <c r="P405" s="128"/>
      <c r="Q405" s="128" t="s">
        <v>482</v>
      </c>
      <c r="R405" s="128"/>
      <c r="S405" s="131"/>
      <c r="T405" s="128"/>
      <c r="U405" s="61"/>
      <c r="V405" s="132" t="s">
        <v>871</v>
      </c>
      <c r="W405" s="139" t="s">
        <v>872</v>
      </c>
      <c r="X405" s="133"/>
      <c r="Y405" s="71" t="s">
        <v>482</v>
      </c>
      <c r="Z405" s="72"/>
      <c r="AA405" s="73"/>
      <c r="AB405" s="74"/>
      <c r="AC405" s="79" t="s">
        <v>530</v>
      </c>
      <c r="AD405" s="10" t="s">
        <v>463</v>
      </c>
      <c r="AE405" s="80">
        <v>0</v>
      </c>
      <c r="AF405" s="80">
        <v>0</v>
      </c>
      <c r="AG405" s="80">
        <v>0</v>
      </c>
      <c r="AH405" s="80">
        <v>0</v>
      </c>
      <c r="AI405" s="80">
        <v>0</v>
      </c>
      <c r="AJ405" s="80">
        <v>0</v>
      </c>
      <c r="AK405" s="80">
        <v>0</v>
      </c>
      <c r="AL405" s="80">
        <v>5.5977429239010001E-2</v>
      </c>
      <c r="AM405" s="80">
        <v>0.10698403714729</v>
      </c>
      <c r="AN405" s="80">
        <v>5.0164726580149997E-2</v>
      </c>
      <c r="AO405" s="80">
        <v>0.35327408227620999</v>
      </c>
      <c r="AP405" s="80">
        <v>0.78864142322316</v>
      </c>
      <c r="AQ405" s="80">
        <v>1.06718935262758</v>
      </c>
      <c r="AR405" s="80">
        <v>1.5687022992253501</v>
      </c>
      <c r="AS405" s="80">
        <v>1.47676472265639</v>
      </c>
      <c r="AT405" s="80">
        <v>1.9836844232402799</v>
      </c>
      <c r="AU405" s="80">
        <v>4.46287274555538</v>
      </c>
      <c r="AV405" s="80">
        <v>6.0361502236016404</v>
      </c>
      <c r="AW405" s="80">
        <v>4.6091377924100296</v>
      </c>
      <c r="AX405" s="80">
        <v>5.6806482615920402</v>
      </c>
      <c r="AY405" s="80">
        <v>6.4307776195697404</v>
      </c>
      <c r="AZ405" s="80">
        <v>2.5949201586356399</v>
      </c>
      <c r="BA405" s="80">
        <v>6.0723878255752197</v>
      </c>
      <c r="BB405" s="80">
        <v>5.89643991670098</v>
      </c>
      <c r="BC405" s="80">
        <v>3.66984766295767</v>
      </c>
      <c r="BD405" s="80">
        <v>6.7702233771305602</v>
      </c>
      <c r="BE405" s="80">
        <v>4.8882236012154898</v>
      </c>
      <c r="BF405" s="80">
        <v>4.6109466945361604</v>
      </c>
      <c r="BG405" s="80">
        <v>6.0304687241625903</v>
      </c>
      <c r="BH405" s="80">
        <v>0.46187163242668999</v>
      </c>
      <c r="BI405" s="80">
        <v>1.3582466722907101</v>
      </c>
      <c r="BJ405" s="80">
        <v>0</v>
      </c>
      <c r="BK405" s="80"/>
      <c r="BL405" s="80"/>
      <c r="BM405" s="80"/>
      <c r="BN405" s="80"/>
      <c r="BO405" s="80"/>
      <c r="BP405" s="80"/>
      <c r="BQ405" s="80"/>
      <c r="BR405" s="80"/>
      <c r="BS405" s="80"/>
      <c r="BT405" s="80"/>
    </row>
    <row r="406" spans="1:72" x14ac:dyDescent="0.25">
      <c r="A406" s="134" t="s">
        <v>1291</v>
      </c>
      <c r="B406" s="135" t="s">
        <v>1292</v>
      </c>
      <c r="C406" s="126"/>
      <c r="D406" s="127" t="s">
        <v>482</v>
      </c>
      <c r="E406" s="104" t="s">
        <v>482</v>
      </c>
      <c r="F406" s="128"/>
      <c r="G406" s="126"/>
      <c r="H406" s="104"/>
      <c r="I406" s="104" t="s">
        <v>482</v>
      </c>
      <c r="J406" s="104"/>
      <c r="K406" s="127"/>
      <c r="L406" s="104" t="s">
        <v>482</v>
      </c>
      <c r="M406" s="128"/>
      <c r="N406" s="128"/>
      <c r="O406" s="128"/>
      <c r="P406" s="128"/>
      <c r="Q406" s="128" t="s">
        <v>482</v>
      </c>
      <c r="R406" s="128"/>
      <c r="S406" s="131"/>
      <c r="T406" s="128"/>
      <c r="U406" s="61"/>
      <c r="V406" s="132" t="s">
        <v>871</v>
      </c>
      <c r="W406" s="139" t="s">
        <v>872</v>
      </c>
      <c r="X406" s="133"/>
      <c r="Y406" s="71"/>
      <c r="Z406" s="72" t="s">
        <v>482</v>
      </c>
      <c r="AA406" s="73"/>
      <c r="AB406" s="74"/>
      <c r="AC406" s="79" t="s">
        <v>530</v>
      </c>
      <c r="AD406" s="10" t="s">
        <v>463</v>
      </c>
      <c r="AE406" s="80">
        <v>0</v>
      </c>
      <c r="AF406" s="80">
        <v>0.33678900000000001</v>
      </c>
      <c r="AG406" s="80">
        <v>0.33678900000000001</v>
      </c>
      <c r="AH406" s="80">
        <v>0.33091599999999999</v>
      </c>
      <c r="AI406" s="80">
        <v>0.23425099999999999</v>
      </c>
      <c r="AJ406" s="80">
        <v>0.33680199999999999</v>
      </c>
      <c r="AK406" s="80">
        <v>0.27130500000000002</v>
      </c>
      <c r="AL406" s="80">
        <v>0.279474</v>
      </c>
      <c r="AM406" s="80">
        <v>0.28849799999999998</v>
      </c>
      <c r="AN406" s="80">
        <v>0.125251</v>
      </c>
      <c r="AO406" s="80">
        <v>0.28888200000000003</v>
      </c>
      <c r="AP406" s="80">
        <v>0.93640100000000004</v>
      </c>
      <c r="AQ406" s="80">
        <v>1.1238809999999999</v>
      </c>
      <c r="AR406" s="80">
        <v>1.437468</v>
      </c>
      <c r="AS406" s="80">
        <v>1.580579</v>
      </c>
      <c r="AT406" s="80">
        <v>2.8613930000000001</v>
      </c>
      <c r="AU406" s="80">
        <v>5.7075189999999996</v>
      </c>
      <c r="AV406" s="80">
        <v>7.27691</v>
      </c>
      <c r="AW406" s="80">
        <v>5.9344890000000001</v>
      </c>
      <c r="AX406" s="80">
        <v>6.3761450000000002</v>
      </c>
      <c r="AY406" s="80">
        <v>6.4421189999999999</v>
      </c>
      <c r="AZ406" s="80">
        <v>3.9747699999999999</v>
      </c>
      <c r="BA406" s="80">
        <v>6.8150839999999997</v>
      </c>
      <c r="BB406" s="80">
        <v>5.6872290000000003</v>
      </c>
      <c r="BC406" s="80">
        <v>3.1438299999999999</v>
      </c>
      <c r="BD406" s="80">
        <v>6.4778200000000004</v>
      </c>
      <c r="BE406" s="80">
        <v>4.7704029999999999</v>
      </c>
      <c r="BF406" s="80">
        <v>4.5514320000000001</v>
      </c>
      <c r="BG406" s="80">
        <v>4.6176440000000003</v>
      </c>
      <c r="BH406" s="80">
        <v>3.798244</v>
      </c>
      <c r="BI406" s="80">
        <v>1.3572470000000001</v>
      </c>
      <c r="BJ406" s="80">
        <v>0</v>
      </c>
      <c r="BK406" s="80"/>
      <c r="BL406" s="80"/>
      <c r="BM406" s="80"/>
      <c r="BN406" s="80"/>
      <c r="BO406" s="80"/>
      <c r="BP406" s="80"/>
      <c r="BQ406" s="80"/>
      <c r="BR406" s="80"/>
      <c r="BS406" s="80"/>
      <c r="BT406" s="80"/>
    </row>
    <row r="407" spans="1:72" x14ac:dyDescent="0.25">
      <c r="A407" s="134" t="s">
        <v>1293</v>
      </c>
      <c r="B407" s="135" t="s">
        <v>1294</v>
      </c>
      <c r="C407" s="126"/>
      <c r="D407" s="127" t="s">
        <v>482</v>
      </c>
      <c r="E407" s="104" t="s">
        <v>482</v>
      </c>
      <c r="F407" s="128"/>
      <c r="G407" s="126"/>
      <c r="H407" s="104"/>
      <c r="I407" s="104" t="s">
        <v>482</v>
      </c>
      <c r="J407" s="104"/>
      <c r="K407" s="127"/>
      <c r="L407" s="104" t="s">
        <v>482</v>
      </c>
      <c r="M407" s="128"/>
      <c r="N407" s="128"/>
      <c r="O407" s="128"/>
      <c r="P407" s="128"/>
      <c r="Q407" s="128" t="s">
        <v>482</v>
      </c>
      <c r="R407" s="128"/>
      <c r="S407" s="131"/>
      <c r="T407" s="128"/>
      <c r="U407" s="61"/>
      <c r="V407" s="132" t="s">
        <v>771</v>
      </c>
      <c r="W407" s="139" t="s">
        <v>772</v>
      </c>
      <c r="X407" s="133"/>
      <c r="Y407" s="71" t="s">
        <v>482</v>
      </c>
      <c r="Z407" s="72"/>
      <c r="AA407" s="73"/>
      <c r="AB407" s="74"/>
      <c r="AC407" s="79" t="s">
        <v>530</v>
      </c>
      <c r="AD407" s="10" t="s">
        <v>463</v>
      </c>
      <c r="AE407" s="80">
        <v>0</v>
      </c>
      <c r="AF407" s="80">
        <v>0</v>
      </c>
      <c r="AG407" s="80">
        <v>0</v>
      </c>
      <c r="AH407" s="80">
        <v>0</v>
      </c>
      <c r="AI407" s="80">
        <v>0</v>
      </c>
      <c r="AJ407" s="80">
        <v>0</v>
      </c>
      <c r="AK407" s="80">
        <v>0</v>
      </c>
      <c r="AL407" s="80">
        <v>0</v>
      </c>
      <c r="AM407" s="80">
        <v>0</v>
      </c>
      <c r="AN407" s="80">
        <v>2.276250451893</v>
      </c>
      <c r="AO407" s="80">
        <v>10.341879186764301</v>
      </c>
      <c r="AP407" s="80">
        <v>10.9019782327982</v>
      </c>
      <c r="AQ407" s="80">
        <v>13.88842375776</v>
      </c>
      <c r="AR407" s="80">
        <v>25.539852785195599</v>
      </c>
      <c r="AS407" s="80">
        <v>27.161301488987501</v>
      </c>
      <c r="AT407" s="80">
        <v>8.5343194580489197</v>
      </c>
      <c r="AU407" s="80">
        <v>23.309247544425801</v>
      </c>
      <c r="AV407" s="80">
        <v>24.204402405517801</v>
      </c>
      <c r="AW407" s="80">
        <v>3.2280008212867002</v>
      </c>
      <c r="AX407" s="80">
        <v>13.1238682244219</v>
      </c>
      <c r="AY407" s="80">
        <v>18.837499008004201</v>
      </c>
      <c r="AZ407" s="80">
        <v>13.321780071728</v>
      </c>
      <c r="BA407" s="80">
        <v>13.764520364658001</v>
      </c>
      <c r="BB407" s="80">
        <v>39.492151555434504</v>
      </c>
      <c r="BC407" s="80">
        <v>14.1654768036543</v>
      </c>
      <c r="BD407" s="80">
        <v>15.1246770596481</v>
      </c>
      <c r="BE407" s="80">
        <v>13.5470293493466</v>
      </c>
      <c r="BF407" s="80">
        <v>21.347687179865598</v>
      </c>
      <c r="BG407" s="80">
        <v>25.7956640196881</v>
      </c>
      <c r="BH407" s="80">
        <v>2.7217188284095801</v>
      </c>
      <c r="BI407" s="80">
        <v>28.958313377061302</v>
      </c>
      <c r="BJ407" s="80">
        <v>20.385627918011402</v>
      </c>
      <c r="BK407" s="80"/>
      <c r="BL407" s="80"/>
      <c r="BM407" s="80"/>
      <c r="BN407" s="80"/>
      <c r="BO407" s="80"/>
      <c r="BP407" s="80"/>
      <c r="BQ407" s="80"/>
      <c r="BR407" s="80"/>
      <c r="BS407" s="80"/>
      <c r="BT407" s="80"/>
    </row>
    <row r="408" spans="1:72" x14ac:dyDescent="0.25">
      <c r="A408" s="134" t="s">
        <v>1295</v>
      </c>
      <c r="B408" s="135" t="s">
        <v>1296</v>
      </c>
      <c r="C408" s="126"/>
      <c r="D408" s="127" t="s">
        <v>482</v>
      </c>
      <c r="E408" s="104" t="s">
        <v>482</v>
      </c>
      <c r="F408" s="128"/>
      <c r="G408" s="126"/>
      <c r="H408" s="104"/>
      <c r="I408" s="104" t="s">
        <v>482</v>
      </c>
      <c r="J408" s="104"/>
      <c r="K408" s="127"/>
      <c r="L408" s="104" t="s">
        <v>482</v>
      </c>
      <c r="M408" s="128"/>
      <c r="N408" s="128"/>
      <c r="O408" s="128"/>
      <c r="P408" s="128"/>
      <c r="Q408" s="128" t="s">
        <v>482</v>
      </c>
      <c r="R408" s="128"/>
      <c r="S408" s="131"/>
      <c r="T408" s="128"/>
      <c r="U408" s="61"/>
      <c r="V408" s="132" t="s">
        <v>771</v>
      </c>
      <c r="W408" s="139" t="s">
        <v>772</v>
      </c>
      <c r="X408" s="133"/>
      <c r="Y408" s="71"/>
      <c r="Z408" s="72" t="s">
        <v>482</v>
      </c>
      <c r="AA408" s="73"/>
      <c r="AB408" s="74"/>
      <c r="AC408" s="79" t="s">
        <v>530</v>
      </c>
      <c r="AD408" s="10" t="s">
        <v>463</v>
      </c>
      <c r="AE408" s="80">
        <v>0</v>
      </c>
      <c r="AF408" s="80">
        <v>0</v>
      </c>
      <c r="AG408" s="80">
        <v>0</v>
      </c>
      <c r="AH408" s="80">
        <v>0</v>
      </c>
      <c r="AI408" s="80">
        <v>0</v>
      </c>
      <c r="AJ408" s="80">
        <v>0</v>
      </c>
      <c r="AK408" s="80">
        <v>0</v>
      </c>
      <c r="AL408" s="80">
        <v>0</v>
      </c>
      <c r="AM408" s="80">
        <v>0</v>
      </c>
      <c r="AN408" s="80">
        <v>5.6833169999999997</v>
      </c>
      <c r="AO408" s="80">
        <v>8.4568680000000001</v>
      </c>
      <c r="AP408" s="80">
        <v>12.944534000000001</v>
      </c>
      <c r="AQ408" s="80">
        <v>14.626255</v>
      </c>
      <c r="AR408" s="80">
        <v>23.403984000000001</v>
      </c>
      <c r="AS408" s="80">
        <v>29.070802</v>
      </c>
      <c r="AT408" s="80">
        <v>12.310696999999999</v>
      </c>
      <c r="AU408" s="80">
        <v>29.809936</v>
      </c>
      <c r="AV408" s="80">
        <v>29.179728000000001</v>
      </c>
      <c r="AW408" s="80">
        <v>4.1562080000000003</v>
      </c>
      <c r="AX408" s="80">
        <v>14.730658</v>
      </c>
      <c r="AY408" s="80">
        <v>18.870721</v>
      </c>
      <c r="AZ408" s="80">
        <v>20.405642</v>
      </c>
      <c r="BA408" s="80">
        <v>15.448019</v>
      </c>
      <c r="BB408" s="80">
        <v>38.090935000000002</v>
      </c>
      <c r="BC408" s="80">
        <v>12.135068</v>
      </c>
      <c r="BD408" s="80">
        <v>14.471448000000001</v>
      </c>
      <c r="BE408" s="80">
        <v>13.220506</v>
      </c>
      <c r="BF408" s="80">
        <v>21.072147000000001</v>
      </c>
      <c r="BG408" s="80">
        <v>19.752227999999999</v>
      </c>
      <c r="BH408" s="80">
        <v>22.382306</v>
      </c>
      <c r="BI408" s="80">
        <v>28.937000000000001</v>
      </c>
      <c r="BJ408" s="80">
        <v>30.668928999999999</v>
      </c>
      <c r="BK408" s="80"/>
      <c r="BL408" s="80"/>
      <c r="BM408" s="80"/>
      <c r="BN408" s="80"/>
      <c r="BO408" s="80"/>
      <c r="BP408" s="80"/>
      <c r="BQ408" s="80"/>
      <c r="BR408" s="80"/>
      <c r="BS408" s="80"/>
      <c r="BT408" s="80"/>
    </row>
    <row r="409" spans="1:72" x14ac:dyDescent="0.25">
      <c r="A409" s="134" t="s">
        <v>1297</v>
      </c>
      <c r="B409" s="135" t="s">
        <v>1298</v>
      </c>
      <c r="C409" s="126"/>
      <c r="D409" s="127" t="s">
        <v>482</v>
      </c>
      <c r="E409" s="104" t="s">
        <v>482</v>
      </c>
      <c r="F409" s="128"/>
      <c r="G409" s="126"/>
      <c r="H409" s="104"/>
      <c r="I409" s="104" t="s">
        <v>482</v>
      </c>
      <c r="J409" s="104"/>
      <c r="K409" s="127"/>
      <c r="L409" s="104" t="s">
        <v>482</v>
      </c>
      <c r="M409" s="128"/>
      <c r="N409" s="128"/>
      <c r="O409" s="128"/>
      <c r="P409" s="128"/>
      <c r="Q409" s="128" t="s">
        <v>482</v>
      </c>
      <c r="R409" s="128"/>
      <c r="S409" s="131"/>
      <c r="T409" s="128"/>
      <c r="U409" s="61"/>
      <c r="V409" s="132" t="s">
        <v>771</v>
      </c>
      <c r="W409" s="139" t="s">
        <v>772</v>
      </c>
      <c r="X409" s="133"/>
      <c r="Y409" s="71" t="s">
        <v>482</v>
      </c>
      <c r="Z409" s="72"/>
      <c r="AA409" s="73"/>
      <c r="AB409" s="74"/>
      <c r="AC409" s="79" t="s">
        <v>530</v>
      </c>
      <c r="AD409" s="10" t="s">
        <v>463</v>
      </c>
      <c r="AE409" s="80">
        <v>0</v>
      </c>
      <c r="AF409" s="80">
        <v>0</v>
      </c>
      <c r="AG409" s="80">
        <v>0</v>
      </c>
      <c r="AH409" s="80">
        <v>0</v>
      </c>
      <c r="AI409" s="80">
        <v>0</v>
      </c>
      <c r="AJ409" s="80">
        <v>0</v>
      </c>
      <c r="AK409" s="80">
        <v>0</v>
      </c>
      <c r="AL409" s="80">
        <v>0</v>
      </c>
      <c r="AM409" s="80">
        <v>0</v>
      </c>
      <c r="AN409" s="80">
        <v>29.9689798326852</v>
      </c>
      <c r="AO409" s="80">
        <v>62.996012601541501</v>
      </c>
      <c r="AP409" s="80">
        <v>48.632457118037202</v>
      </c>
      <c r="AQ409" s="80">
        <v>54.479188390237297</v>
      </c>
      <c r="AR409" s="80">
        <v>71.274380107421806</v>
      </c>
      <c r="AS409" s="80">
        <v>62.013790391216901</v>
      </c>
      <c r="AT409" s="80">
        <v>30.239354748575799</v>
      </c>
      <c r="AU409" s="80">
        <v>53.722622015760102</v>
      </c>
      <c r="AV409" s="80">
        <v>57.176806746140997</v>
      </c>
      <c r="AW409" s="80">
        <v>64.686628343589305</v>
      </c>
      <c r="AX409" s="80">
        <v>73.479912634738895</v>
      </c>
      <c r="AY409" s="80">
        <v>79.582742120850696</v>
      </c>
      <c r="AZ409" s="80">
        <v>8.0262874238734003</v>
      </c>
      <c r="BA409" s="80">
        <v>4.8459614810733704</v>
      </c>
      <c r="BB409" s="80">
        <v>28.013323559707501</v>
      </c>
      <c r="BC409" s="80">
        <v>35.654765244490797</v>
      </c>
      <c r="BD409" s="80">
        <v>45.362180345967403</v>
      </c>
      <c r="BE409" s="80">
        <v>89.453798283998694</v>
      </c>
      <c r="BF409" s="80">
        <v>109.964853109823</v>
      </c>
      <c r="BG409" s="80">
        <v>2.2424625467846102</v>
      </c>
      <c r="BH409" s="80">
        <v>0.22489611991174999</v>
      </c>
      <c r="BI409" s="80">
        <v>4.3212804711439998E-2</v>
      </c>
      <c r="BJ409" s="80">
        <v>3.4780411823640001E-2</v>
      </c>
      <c r="BK409" s="80"/>
      <c r="BL409" s="80"/>
      <c r="BM409" s="80"/>
      <c r="BN409" s="80"/>
      <c r="BO409" s="80"/>
      <c r="BP409" s="80"/>
      <c r="BQ409" s="80"/>
      <c r="BR409" s="80"/>
      <c r="BS409" s="80"/>
      <c r="BT409" s="80"/>
    </row>
    <row r="410" spans="1:72" x14ac:dyDescent="0.25">
      <c r="A410" s="134" t="s">
        <v>1299</v>
      </c>
      <c r="B410" s="135" t="s">
        <v>1300</v>
      </c>
      <c r="C410" s="126"/>
      <c r="D410" s="127" t="s">
        <v>482</v>
      </c>
      <c r="E410" s="104" t="s">
        <v>482</v>
      </c>
      <c r="F410" s="128"/>
      <c r="G410" s="126"/>
      <c r="H410" s="104"/>
      <c r="I410" s="104" t="s">
        <v>482</v>
      </c>
      <c r="J410" s="104"/>
      <c r="K410" s="127"/>
      <c r="L410" s="104" t="s">
        <v>482</v>
      </c>
      <c r="M410" s="128"/>
      <c r="N410" s="128"/>
      <c r="O410" s="128"/>
      <c r="P410" s="128"/>
      <c r="Q410" s="128" t="s">
        <v>482</v>
      </c>
      <c r="R410" s="128"/>
      <c r="S410" s="131"/>
      <c r="T410" s="128"/>
      <c r="U410" s="61"/>
      <c r="V410" s="132" t="s">
        <v>771</v>
      </c>
      <c r="W410" s="139" t="s">
        <v>772</v>
      </c>
      <c r="X410" s="133"/>
      <c r="Y410" s="71"/>
      <c r="Z410" s="72" t="s">
        <v>482</v>
      </c>
      <c r="AA410" s="73"/>
      <c r="AB410" s="74"/>
      <c r="AC410" s="79" t="s">
        <v>530</v>
      </c>
      <c r="AD410" s="10" t="s">
        <v>463</v>
      </c>
      <c r="AE410" s="80">
        <v>0</v>
      </c>
      <c r="AF410" s="80">
        <v>0</v>
      </c>
      <c r="AG410" s="80">
        <v>0</v>
      </c>
      <c r="AH410" s="80">
        <v>0</v>
      </c>
      <c r="AI410" s="80">
        <v>0</v>
      </c>
      <c r="AJ410" s="80">
        <v>0</v>
      </c>
      <c r="AK410" s="80">
        <v>0</v>
      </c>
      <c r="AL410" s="80">
        <v>0</v>
      </c>
      <c r="AM410" s="80">
        <v>0</v>
      </c>
      <c r="AN410" s="80">
        <v>74.826313999999996</v>
      </c>
      <c r="AO410" s="80">
        <v>51.513674999999999</v>
      </c>
      <c r="AP410" s="80">
        <v>57.744124999999997</v>
      </c>
      <c r="AQ410" s="80">
        <v>57.373345</v>
      </c>
      <c r="AR410" s="80">
        <v>65.313063999999997</v>
      </c>
      <c r="AS410" s="80">
        <v>66.373424</v>
      </c>
      <c r="AT410" s="80">
        <v>43.619427000000002</v>
      </c>
      <c r="AU410" s="80">
        <v>68.705267000000006</v>
      </c>
      <c r="AV410" s="80">
        <v>68.929768999999993</v>
      </c>
      <c r="AW410" s="80">
        <v>83.287178999999995</v>
      </c>
      <c r="AX410" s="80">
        <v>82.476252000000002</v>
      </c>
      <c r="AY410" s="80">
        <v>79.723095000000001</v>
      </c>
      <c r="AZ410" s="80">
        <v>12.294269</v>
      </c>
      <c r="BA410" s="80">
        <v>5.4386570000000001</v>
      </c>
      <c r="BB410" s="80">
        <v>27.019386000000001</v>
      </c>
      <c r="BC410" s="80">
        <v>30.544188999999999</v>
      </c>
      <c r="BD410" s="80">
        <v>43.403005</v>
      </c>
      <c r="BE410" s="80">
        <v>87.297697999999997</v>
      </c>
      <c r="BF410" s="80">
        <v>108.545508</v>
      </c>
      <c r="BG410" s="80">
        <v>1.717096</v>
      </c>
      <c r="BH410" s="80">
        <v>1.8494539999999999</v>
      </c>
      <c r="BI410" s="80">
        <v>4.3180999999999997E-2</v>
      </c>
      <c r="BJ410" s="80">
        <v>5.2325000000000003E-2</v>
      </c>
      <c r="BK410" s="80"/>
      <c r="BL410" s="80"/>
      <c r="BM410" s="80"/>
      <c r="BN410" s="80"/>
      <c r="BO410" s="80"/>
      <c r="BP410" s="80"/>
      <c r="BQ410" s="80"/>
      <c r="BR410" s="80"/>
      <c r="BS410" s="80"/>
      <c r="BT410" s="80"/>
    </row>
    <row r="411" spans="1:72" x14ac:dyDescent="0.25">
      <c r="A411" s="134" t="s">
        <v>1301</v>
      </c>
      <c r="B411" s="135" t="s">
        <v>1302</v>
      </c>
      <c r="C411" s="126"/>
      <c r="D411" s="127" t="s">
        <v>482</v>
      </c>
      <c r="E411" s="104" t="s">
        <v>482</v>
      </c>
      <c r="F411" s="128"/>
      <c r="G411" s="126"/>
      <c r="H411" s="104"/>
      <c r="I411" s="104" t="s">
        <v>482</v>
      </c>
      <c r="J411" s="104"/>
      <c r="K411" s="127"/>
      <c r="L411" s="104" t="s">
        <v>482</v>
      </c>
      <c r="M411" s="128"/>
      <c r="N411" s="128"/>
      <c r="O411" s="128"/>
      <c r="P411" s="128"/>
      <c r="Q411" s="128" t="s">
        <v>482</v>
      </c>
      <c r="R411" s="128"/>
      <c r="S411" s="131"/>
      <c r="T411" s="128"/>
      <c r="U411" s="61"/>
      <c r="V411" s="132" t="s">
        <v>1303</v>
      </c>
      <c r="W411" s="139" t="s">
        <v>1304</v>
      </c>
      <c r="X411" s="133"/>
      <c r="Y411" s="71"/>
      <c r="Z411" s="72" t="s">
        <v>482</v>
      </c>
      <c r="AA411" s="73"/>
      <c r="AB411" s="74"/>
      <c r="AC411" s="79" t="s">
        <v>530</v>
      </c>
      <c r="AD411" s="10" t="s">
        <v>463</v>
      </c>
      <c r="AE411" s="80">
        <v>0</v>
      </c>
      <c r="AF411" s="80">
        <v>0</v>
      </c>
      <c r="AG411" s="80">
        <v>0</v>
      </c>
      <c r="AH411" s="80">
        <v>0</v>
      </c>
      <c r="AI411" s="80">
        <v>0</v>
      </c>
      <c r="AJ411" s="80">
        <v>0</v>
      </c>
      <c r="AK411" s="80">
        <v>0</v>
      </c>
      <c r="AL411" s="80">
        <v>0</v>
      </c>
      <c r="AM411" s="80">
        <v>0</v>
      </c>
      <c r="AN411" s="80">
        <v>25.609172821627201</v>
      </c>
      <c r="AO411" s="80">
        <v>95.021693339825504</v>
      </c>
      <c r="AP411" s="80">
        <v>40.4519609691882</v>
      </c>
      <c r="AQ411" s="80">
        <v>71.227603572494601</v>
      </c>
      <c r="AR411" s="80">
        <v>81.979637151933701</v>
      </c>
      <c r="AS411" s="80">
        <v>94.993362452375706</v>
      </c>
      <c r="AT411" s="80">
        <v>42.544640899274199</v>
      </c>
      <c r="AU411" s="80">
        <v>65.062113286008994</v>
      </c>
      <c r="AV411" s="80">
        <v>51.8997982756581</v>
      </c>
      <c r="AW411" s="80">
        <v>40.245837112536698</v>
      </c>
      <c r="AX411" s="80">
        <v>47.172316914281801</v>
      </c>
      <c r="AY411" s="80">
        <v>51.7570567635792</v>
      </c>
      <c r="AZ411" s="80">
        <v>37.525832452365798</v>
      </c>
      <c r="BA411" s="80">
        <v>33.327417102345599</v>
      </c>
      <c r="BB411" s="80">
        <v>37.697057009198403</v>
      </c>
      <c r="BC411" s="80">
        <v>42.5214075027408</v>
      </c>
      <c r="BD411" s="80">
        <v>37.666028468463601</v>
      </c>
      <c r="BE411" s="80">
        <v>34.504664139220402</v>
      </c>
      <c r="BF411" s="80">
        <v>36.303360971715598</v>
      </c>
      <c r="BG411" s="80">
        <v>45.810409110770898</v>
      </c>
      <c r="BH411" s="80">
        <v>3.5257088316617899</v>
      </c>
      <c r="BI411" s="80">
        <v>25.9595863078892</v>
      </c>
      <c r="BJ411" s="80">
        <v>20.9165428450153</v>
      </c>
      <c r="BK411" s="80"/>
      <c r="BL411" s="80"/>
      <c r="BM411" s="80"/>
      <c r="BN411" s="80"/>
      <c r="BO411" s="80"/>
      <c r="BP411" s="80"/>
      <c r="BQ411" s="80"/>
      <c r="BR411" s="80"/>
      <c r="BS411" s="80"/>
      <c r="BT411" s="80"/>
    </row>
    <row r="412" spans="1:72" x14ac:dyDescent="0.25">
      <c r="A412" s="134" t="s">
        <v>1305</v>
      </c>
      <c r="B412" s="135" t="s">
        <v>1306</v>
      </c>
      <c r="C412" s="126"/>
      <c r="D412" s="127" t="s">
        <v>482</v>
      </c>
      <c r="E412" s="104" t="s">
        <v>482</v>
      </c>
      <c r="F412" s="128"/>
      <c r="G412" s="126"/>
      <c r="H412" s="104"/>
      <c r="I412" s="104" t="s">
        <v>482</v>
      </c>
      <c r="J412" s="104"/>
      <c r="K412" s="127"/>
      <c r="L412" s="104" t="s">
        <v>482</v>
      </c>
      <c r="M412" s="128"/>
      <c r="N412" s="128"/>
      <c r="O412" s="128"/>
      <c r="P412" s="128"/>
      <c r="Q412" s="128" t="s">
        <v>482</v>
      </c>
      <c r="R412" s="128"/>
      <c r="S412" s="131"/>
      <c r="T412" s="128"/>
      <c r="U412" s="61"/>
      <c r="V412" s="132" t="s">
        <v>771</v>
      </c>
      <c r="W412" s="139" t="s">
        <v>772</v>
      </c>
      <c r="X412" s="133"/>
      <c r="Y412" s="71"/>
      <c r="Z412" s="72" t="s">
        <v>482</v>
      </c>
      <c r="AA412" s="73"/>
      <c r="AB412" s="74"/>
      <c r="AC412" s="79" t="s">
        <v>530</v>
      </c>
      <c r="AD412" s="10" t="s">
        <v>463</v>
      </c>
      <c r="AE412" s="80">
        <v>0</v>
      </c>
      <c r="AF412" s="80">
        <v>0</v>
      </c>
      <c r="AG412" s="80">
        <v>0</v>
      </c>
      <c r="AH412" s="80">
        <v>0</v>
      </c>
      <c r="AI412" s="80">
        <v>0</v>
      </c>
      <c r="AJ412" s="80">
        <v>0</v>
      </c>
      <c r="AK412" s="80">
        <v>0</v>
      </c>
      <c r="AL412" s="80">
        <v>0</v>
      </c>
      <c r="AM412" s="80">
        <v>0</v>
      </c>
      <c r="AN412" s="80">
        <v>63.940835</v>
      </c>
      <c r="AO412" s="80">
        <v>77.70187</v>
      </c>
      <c r="AP412" s="80">
        <v>48.031025</v>
      </c>
      <c r="AQ412" s="80">
        <v>75.011455999999995</v>
      </c>
      <c r="AR412" s="80">
        <v>75.122264999999999</v>
      </c>
      <c r="AS412" s="80">
        <v>101.671459</v>
      </c>
      <c r="AT412" s="80">
        <v>61.369492000000001</v>
      </c>
      <c r="AU412" s="80">
        <v>83.207217</v>
      </c>
      <c r="AV412" s="80">
        <v>62.568049000000002</v>
      </c>
      <c r="AW412" s="80">
        <v>51.818472</v>
      </c>
      <c r="AX412" s="80">
        <v>52.947747999999997</v>
      </c>
      <c r="AY412" s="80">
        <v>51.848336000000003</v>
      </c>
      <c r="AZ412" s="80">
        <v>57.480209000000002</v>
      </c>
      <c r="BA412" s="80">
        <v>37.403596999999998</v>
      </c>
      <c r="BB412" s="80">
        <v>36.359532000000002</v>
      </c>
      <c r="BC412" s="80">
        <v>36.426600999999998</v>
      </c>
      <c r="BD412" s="80">
        <v>36.039247000000003</v>
      </c>
      <c r="BE412" s="80">
        <v>33.673000000000002</v>
      </c>
      <c r="BF412" s="80">
        <v>35.834783999999999</v>
      </c>
      <c r="BG412" s="80">
        <v>35.077897</v>
      </c>
      <c r="BH412" s="80">
        <v>28.993991999999999</v>
      </c>
      <c r="BI412" s="80">
        <v>25.940480000000001</v>
      </c>
      <c r="BJ412" s="80">
        <v>31.467658</v>
      </c>
      <c r="BK412" s="80"/>
      <c r="BL412" s="80"/>
      <c r="BM412" s="80"/>
      <c r="BN412" s="80"/>
      <c r="BO412" s="80"/>
      <c r="BP412" s="80"/>
      <c r="BQ412" s="80"/>
      <c r="BR412" s="80"/>
      <c r="BS412" s="80"/>
      <c r="BT412" s="80"/>
    </row>
    <row r="413" spans="1:72" x14ac:dyDescent="0.25">
      <c r="A413" s="134" t="s">
        <v>1307</v>
      </c>
      <c r="B413" s="135" t="s">
        <v>1308</v>
      </c>
      <c r="C413" s="126"/>
      <c r="D413" s="127" t="s">
        <v>482</v>
      </c>
      <c r="E413" s="104" t="s">
        <v>482</v>
      </c>
      <c r="F413" s="128"/>
      <c r="G413" s="126"/>
      <c r="H413" s="104"/>
      <c r="I413" s="104" t="s">
        <v>482</v>
      </c>
      <c r="J413" s="104"/>
      <c r="K413" s="127"/>
      <c r="L413" s="104" t="s">
        <v>482</v>
      </c>
      <c r="M413" s="128"/>
      <c r="N413" s="128"/>
      <c r="O413" s="128"/>
      <c r="P413" s="128"/>
      <c r="Q413" s="128" t="s">
        <v>482</v>
      </c>
      <c r="R413" s="128"/>
      <c r="S413" s="131"/>
      <c r="T413" s="128"/>
      <c r="U413" s="61"/>
      <c r="V413" s="132" t="s">
        <v>771</v>
      </c>
      <c r="W413" s="139" t="s">
        <v>772</v>
      </c>
      <c r="X413" s="133"/>
      <c r="Y413" s="71"/>
      <c r="Z413" s="72" t="s">
        <v>482</v>
      </c>
      <c r="AA413" s="73"/>
      <c r="AB413" s="74"/>
      <c r="AC413" s="79" t="s">
        <v>530</v>
      </c>
      <c r="AD413" s="10" t="s">
        <v>463</v>
      </c>
      <c r="AE413" s="80">
        <v>0</v>
      </c>
      <c r="AF413" s="80">
        <v>0</v>
      </c>
      <c r="AG413" s="80">
        <v>0</v>
      </c>
      <c r="AH413" s="80">
        <v>0</v>
      </c>
      <c r="AI413" s="80">
        <v>0</v>
      </c>
      <c r="AJ413" s="80">
        <v>0</v>
      </c>
      <c r="AK413" s="80">
        <v>0</v>
      </c>
      <c r="AL413" s="80">
        <v>0</v>
      </c>
      <c r="AM413" s="80">
        <v>0</v>
      </c>
      <c r="AN413" s="80">
        <v>0</v>
      </c>
      <c r="AO413" s="80">
        <v>0</v>
      </c>
      <c r="AP413" s="80">
        <v>0</v>
      </c>
      <c r="AQ413" s="80">
        <v>0</v>
      </c>
      <c r="AR413" s="80">
        <v>0</v>
      </c>
      <c r="AS413" s="80">
        <v>0</v>
      </c>
      <c r="AT413" s="80">
        <v>0</v>
      </c>
      <c r="AU413" s="80">
        <v>0</v>
      </c>
      <c r="AV413" s="80">
        <v>0</v>
      </c>
      <c r="AW413" s="80">
        <v>0</v>
      </c>
      <c r="AX413" s="80">
        <v>0</v>
      </c>
      <c r="AY413" s="80">
        <v>0</v>
      </c>
      <c r="AZ413" s="80">
        <v>0</v>
      </c>
      <c r="BA413" s="80">
        <v>0</v>
      </c>
      <c r="BB413" s="80">
        <v>0</v>
      </c>
      <c r="BC413" s="80">
        <v>0</v>
      </c>
      <c r="BD413" s="80">
        <v>0</v>
      </c>
      <c r="BE413" s="80">
        <v>4.6963795949257703</v>
      </c>
      <c r="BF413" s="80">
        <v>0</v>
      </c>
      <c r="BG413" s="80">
        <v>0</v>
      </c>
      <c r="BH413" s="80">
        <v>0</v>
      </c>
      <c r="BI413" s="80">
        <v>0</v>
      </c>
      <c r="BJ413" s="80">
        <v>0</v>
      </c>
      <c r="BK413" s="80"/>
      <c r="BL413" s="80"/>
      <c r="BM413" s="80"/>
      <c r="BN413" s="80"/>
      <c r="BO413" s="80"/>
      <c r="BP413" s="80"/>
      <c r="BQ413" s="80"/>
      <c r="BR413" s="80"/>
      <c r="BS413" s="80"/>
      <c r="BT413" s="80"/>
    </row>
    <row r="414" spans="1:72" x14ac:dyDescent="0.25">
      <c r="A414" s="134" t="s">
        <v>1309</v>
      </c>
      <c r="B414" s="135" t="s">
        <v>1310</v>
      </c>
      <c r="C414" s="126"/>
      <c r="D414" s="127" t="s">
        <v>482</v>
      </c>
      <c r="E414" s="104" t="s">
        <v>482</v>
      </c>
      <c r="F414" s="128"/>
      <c r="G414" s="126"/>
      <c r="H414" s="104"/>
      <c r="I414" s="104" t="s">
        <v>482</v>
      </c>
      <c r="J414" s="104"/>
      <c r="K414" s="127"/>
      <c r="L414" s="104" t="s">
        <v>482</v>
      </c>
      <c r="M414" s="128"/>
      <c r="N414" s="128"/>
      <c r="O414" s="128"/>
      <c r="P414" s="128"/>
      <c r="Q414" s="128" t="s">
        <v>482</v>
      </c>
      <c r="R414" s="128"/>
      <c r="S414" s="131"/>
      <c r="T414" s="128"/>
      <c r="U414" s="61"/>
      <c r="V414" s="132" t="s">
        <v>1303</v>
      </c>
      <c r="W414" s="139" t="s">
        <v>1304</v>
      </c>
      <c r="X414" s="133"/>
      <c r="Y414" s="71" t="s">
        <v>482</v>
      </c>
      <c r="Z414" s="72"/>
      <c r="AA414" s="73"/>
      <c r="AB414" s="74"/>
      <c r="AC414" s="79" t="s">
        <v>530</v>
      </c>
      <c r="AD414" s="10" t="s">
        <v>463</v>
      </c>
      <c r="AE414" s="80">
        <v>0</v>
      </c>
      <c r="AF414" s="80">
        <v>0</v>
      </c>
      <c r="AG414" s="80">
        <v>0</v>
      </c>
      <c r="AH414" s="80">
        <v>0</v>
      </c>
      <c r="AI414" s="80">
        <v>0</v>
      </c>
      <c r="AJ414" s="80">
        <v>0</v>
      </c>
      <c r="AK414" s="80">
        <v>0</v>
      </c>
      <c r="AL414" s="80">
        <v>0.13912336237046999</v>
      </c>
      <c r="AM414" s="80">
        <v>0.26589258971389002</v>
      </c>
      <c r="AN414" s="80">
        <v>0.12467667377178</v>
      </c>
      <c r="AO414" s="80">
        <v>0.87800866582209003</v>
      </c>
      <c r="AP414" s="80">
        <v>1.96004892921203</v>
      </c>
      <c r="AQ414" s="80">
        <v>2.65233749709805</v>
      </c>
      <c r="AR414" s="80">
        <v>4.6055472951202301</v>
      </c>
      <c r="AS414" s="80">
        <v>4.63379441514624</v>
      </c>
      <c r="AT414" s="80">
        <v>5.6624990641989399</v>
      </c>
      <c r="AU414" s="80">
        <v>13.1407093154286</v>
      </c>
      <c r="AV414" s="80">
        <v>20.2099809842205</v>
      </c>
      <c r="AW414" s="80">
        <v>19.549058284880001</v>
      </c>
      <c r="AX414" s="80">
        <v>26.0984392931041</v>
      </c>
      <c r="AY414" s="80">
        <v>26.7782156847252</v>
      </c>
      <c r="AZ414" s="80">
        <v>14.3976002551282</v>
      </c>
      <c r="BA414" s="80">
        <v>18.5461875009048</v>
      </c>
      <c r="BB414" s="80">
        <v>22.631380445780501</v>
      </c>
      <c r="BC414" s="80">
        <v>9.6313799752139602</v>
      </c>
      <c r="BD414" s="80">
        <v>62.505650304416598</v>
      </c>
      <c r="BE414" s="80">
        <v>43.206731622726799</v>
      </c>
      <c r="BF414" s="80">
        <v>42.918224747957197</v>
      </c>
      <c r="BG414" s="80">
        <v>23.6756145379623</v>
      </c>
      <c r="BH414" s="80">
        <v>0.97306805932323004</v>
      </c>
      <c r="BI414" s="80">
        <v>0.43165569946555998</v>
      </c>
      <c r="BJ414" s="80">
        <v>0</v>
      </c>
      <c r="BK414" s="80"/>
      <c r="BL414" s="80"/>
      <c r="BM414" s="80"/>
      <c r="BN414" s="80"/>
      <c r="BO414" s="80"/>
      <c r="BP414" s="80"/>
      <c r="BQ414" s="80"/>
      <c r="BR414" s="80"/>
      <c r="BS414" s="80"/>
      <c r="BT414" s="80"/>
    </row>
    <row r="415" spans="1:72" x14ac:dyDescent="0.25">
      <c r="A415" s="134" t="s">
        <v>1311</v>
      </c>
      <c r="B415" s="135" t="s">
        <v>1312</v>
      </c>
      <c r="C415" s="126"/>
      <c r="D415" s="127" t="s">
        <v>482</v>
      </c>
      <c r="E415" s="104" t="s">
        <v>482</v>
      </c>
      <c r="F415" s="128"/>
      <c r="G415" s="126"/>
      <c r="H415" s="104"/>
      <c r="I415" s="104" t="s">
        <v>482</v>
      </c>
      <c r="J415" s="104"/>
      <c r="K415" s="127"/>
      <c r="L415" s="104" t="s">
        <v>482</v>
      </c>
      <c r="M415" s="128"/>
      <c r="N415" s="128"/>
      <c r="O415" s="128"/>
      <c r="P415" s="128"/>
      <c r="Q415" s="128" t="s">
        <v>482</v>
      </c>
      <c r="R415" s="128"/>
      <c r="S415" s="131"/>
      <c r="T415" s="128"/>
      <c r="U415" s="61"/>
      <c r="V415" s="132" t="s">
        <v>1303</v>
      </c>
      <c r="W415" s="139" t="s">
        <v>1304</v>
      </c>
      <c r="X415" s="133"/>
      <c r="Y415" s="71"/>
      <c r="Z415" s="72" t="s">
        <v>482</v>
      </c>
      <c r="AA415" s="73"/>
      <c r="AB415" s="74"/>
      <c r="AC415" s="79" t="s">
        <v>530</v>
      </c>
      <c r="AD415" s="10" t="s">
        <v>463</v>
      </c>
      <c r="AE415" s="80">
        <v>0</v>
      </c>
      <c r="AF415" s="80">
        <v>0.83703799999999995</v>
      </c>
      <c r="AG415" s="80">
        <v>0.83703799999999995</v>
      </c>
      <c r="AH415" s="80">
        <v>0.82243999999999995</v>
      </c>
      <c r="AI415" s="80">
        <v>0.58219600000000005</v>
      </c>
      <c r="AJ415" s="80">
        <v>0.83706999999999998</v>
      </c>
      <c r="AK415" s="80">
        <v>0.67428699999999997</v>
      </c>
      <c r="AL415" s="80">
        <v>0.69459000000000004</v>
      </c>
      <c r="AM415" s="80">
        <v>0.71701800000000004</v>
      </c>
      <c r="AN415" s="80">
        <v>0.31129200000000001</v>
      </c>
      <c r="AO415" s="80">
        <v>0.71797200000000005</v>
      </c>
      <c r="AP415" s="80">
        <v>2.327283</v>
      </c>
      <c r="AQ415" s="80">
        <v>2.7932359999999998</v>
      </c>
      <c r="AR415" s="80">
        <v>4.2202570000000001</v>
      </c>
      <c r="AS415" s="80">
        <v>4.959543</v>
      </c>
      <c r="AT415" s="80">
        <v>8.1679499999999994</v>
      </c>
      <c r="AU415" s="80">
        <v>16.805509000000001</v>
      </c>
      <c r="AV415" s="80">
        <v>24.364239999999999</v>
      </c>
      <c r="AW415" s="80">
        <v>25.170362999999998</v>
      </c>
      <c r="AX415" s="80">
        <v>29.29374</v>
      </c>
      <c r="AY415" s="80">
        <v>26.825441999999999</v>
      </c>
      <c r="AZ415" s="80">
        <v>22.053529999999999</v>
      </c>
      <c r="BA415" s="80">
        <v>20.814518</v>
      </c>
      <c r="BB415" s="80">
        <v>21.828399000000001</v>
      </c>
      <c r="BC415" s="80">
        <v>8.2508660000000003</v>
      </c>
      <c r="BD415" s="80">
        <v>59.806055000000001</v>
      </c>
      <c r="BE415" s="80">
        <v>42.165322000000003</v>
      </c>
      <c r="BF415" s="80">
        <v>42.364268000000003</v>
      </c>
      <c r="BG415" s="80">
        <v>18.128865999999999</v>
      </c>
      <c r="BH415" s="80">
        <v>8.0021149999999999</v>
      </c>
      <c r="BI415" s="80">
        <v>0.431338</v>
      </c>
      <c r="BJ415" s="80">
        <v>0</v>
      </c>
      <c r="BK415" s="80"/>
      <c r="BL415" s="80"/>
      <c r="BM415" s="80"/>
      <c r="BN415" s="80"/>
      <c r="BO415" s="80"/>
      <c r="BP415" s="80"/>
      <c r="BQ415" s="80"/>
      <c r="BR415" s="80"/>
      <c r="BS415" s="80"/>
      <c r="BT415" s="80"/>
    </row>
    <row r="416" spans="1:72" x14ac:dyDescent="0.25">
      <c r="A416" s="134" t="s">
        <v>1313</v>
      </c>
      <c r="B416" s="135" t="s">
        <v>1314</v>
      </c>
      <c r="C416" s="126"/>
      <c r="D416" s="127" t="s">
        <v>482</v>
      </c>
      <c r="E416" s="104" t="s">
        <v>482</v>
      </c>
      <c r="F416" s="128"/>
      <c r="G416" s="126"/>
      <c r="H416" s="104"/>
      <c r="I416" s="104" t="s">
        <v>482</v>
      </c>
      <c r="J416" s="104"/>
      <c r="K416" s="127"/>
      <c r="L416" s="104" t="s">
        <v>482</v>
      </c>
      <c r="M416" s="128"/>
      <c r="N416" s="128"/>
      <c r="O416" s="128"/>
      <c r="P416" s="128"/>
      <c r="Q416" s="128" t="s">
        <v>482</v>
      </c>
      <c r="R416" s="128"/>
      <c r="S416" s="131"/>
      <c r="T416" s="128"/>
      <c r="U416" s="61"/>
      <c r="V416" s="132" t="s">
        <v>1303</v>
      </c>
      <c r="W416" s="139" t="s">
        <v>1304</v>
      </c>
      <c r="X416" s="133"/>
      <c r="Y416" s="71" t="s">
        <v>482</v>
      </c>
      <c r="Z416" s="72"/>
      <c r="AA416" s="73"/>
      <c r="AB416" s="74"/>
      <c r="AC416" s="79" t="s">
        <v>530</v>
      </c>
      <c r="AD416" s="10" t="s">
        <v>463</v>
      </c>
      <c r="AE416" s="80">
        <v>0</v>
      </c>
      <c r="AF416" s="80">
        <v>0</v>
      </c>
      <c r="AG416" s="80">
        <v>0</v>
      </c>
      <c r="AH416" s="80">
        <v>0</v>
      </c>
      <c r="AI416" s="80">
        <v>0</v>
      </c>
      <c r="AJ416" s="80">
        <v>0</v>
      </c>
      <c r="AK416" s="80">
        <v>0</v>
      </c>
      <c r="AL416" s="80">
        <v>0</v>
      </c>
      <c r="AM416" s="80">
        <v>0</v>
      </c>
      <c r="AN416" s="80">
        <v>0</v>
      </c>
      <c r="AO416" s="80">
        <v>0</v>
      </c>
      <c r="AP416" s="80">
        <v>0</v>
      </c>
      <c r="AQ416" s="80">
        <v>0</v>
      </c>
      <c r="AR416" s="80">
        <v>0</v>
      </c>
      <c r="AS416" s="80">
        <v>0</v>
      </c>
      <c r="AT416" s="80">
        <v>0</v>
      </c>
      <c r="AU416" s="80">
        <v>0</v>
      </c>
      <c r="AV416" s="80">
        <v>0</v>
      </c>
      <c r="AW416" s="80">
        <v>0</v>
      </c>
      <c r="AX416" s="80">
        <v>0</v>
      </c>
      <c r="AY416" s="80">
        <v>0</v>
      </c>
      <c r="AZ416" s="80">
        <v>0</v>
      </c>
      <c r="BA416" s="80">
        <v>0</v>
      </c>
      <c r="BB416" s="80">
        <v>0</v>
      </c>
      <c r="BC416" s="80">
        <v>250.48017489343599</v>
      </c>
      <c r="BD416" s="80">
        <v>135.32648775952501</v>
      </c>
      <c r="BE416" s="80">
        <v>176.51342707528499</v>
      </c>
      <c r="BF416" s="80">
        <v>194.062005074231</v>
      </c>
      <c r="BG416" s="80">
        <v>104.63409259455</v>
      </c>
      <c r="BH416" s="80">
        <v>-0.46869240164581</v>
      </c>
      <c r="BI416" s="80">
        <v>0</v>
      </c>
      <c r="BJ416" s="80">
        <v>0</v>
      </c>
      <c r="BK416" s="80"/>
      <c r="BL416" s="80"/>
      <c r="BM416" s="80"/>
      <c r="BN416" s="80"/>
      <c r="BO416" s="80"/>
      <c r="BP416" s="80"/>
      <c r="BQ416" s="80"/>
      <c r="BR416" s="80"/>
      <c r="BS416" s="80"/>
      <c r="BT416" s="80"/>
    </row>
    <row r="417" spans="1:72" x14ac:dyDescent="0.25">
      <c r="A417" s="134" t="s">
        <v>1315</v>
      </c>
      <c r="B417" s="135" t="s">
        <v>1316</v>
      </c>
      <c r="C417" s="126"/>
      <c r="D417" s="127" t="s">
        <v>482</v>
      </c>
      <c r="E417" s="104" t="s">
        <v>482</v>
      </c>
      <c r="F417" s="128"/>
      <c r="G417" s="126"/>
      <c r="H417" s="104"/>
      <c r="I417" s="104" t="s">
        <v>482</v>
      </c>
      <c r="J417" s="104"/>
      <c r="K417" s="127"/>
      <c r="L417" s="104" t="s">
        <v>482</v>
      </c>
      <c r="M417" s="128"/>
      <c r="N417" s="128"/>
      <c r="O417" s="128"/>
      <c r="P417" s="128"/>
      <c r="Q417" s="128" t="s">
        <v>482</v>
      </c>
      <c r="R417" s="128"/>
      <c r="S417" s="131"/>
      <c r="T417" s="128"/>
      <c r="U417" s="61"/>
      <c r="V417" s="132" t="s">
        <v>721</v>
      </c>
      <c r="W417" s="139" t="s">
        <v>722</v>
      </c>
      <c r="X417" s="133"/>
      <c r="Y417" s="71" t="s">
        <v>482</v>
      </c>
      <c r="Z417" s="72"/>
      <c r="AA417" s="73"/>
      <c r="AB417" s="74"/>
      <c r="AC417" s="79" t="s">
        <v>530</v>
      </c>
      <c r="AD417" s="10" t="s">
        <v>463</v>
      </c>
      <c r="AE417" s="80">
        <v>0</v>
      </c>
      <c r="AF417" s="80">
        <v>0</v>
      </c>
      <c r="AG417" s="80">
        <v>0</v>
      </c>
      <c r="AH417" s="80">
        <v>0</v>
      </c>
      <c r="AI417" s="80">
        <v>0</v>
      </c>
      <c r="AJ417" s="80">
        <v>0</v>
      </c>
      <c r="AK417" s="80">
        <v>0</v>
      </c>
      <c r="AL417" s="80">
        <v>0</v>
      </c>
      <c r="AM417" s="80">
        <v>0</v>
      </c>
      <c r="AN417" s="80">
        <v>0</v>
      </c>
      <c r="AO417" s="80">
        <v>0</v>
      </c>
      <c r="AP417" s="80">
        <v>0</v>
      </c>
      <c r="AQ417" s="80">
        <v>0</v>
      </c>
      <c r="AR417" s="80">
        <v>0</v>
      </c>
      <c r="AS417" s="80">
        <v>0</v>
      </c>
      <c r="AT417" s="80">
        <v>0</v>
      </c>
      <c r="AU417" s="80">
        <v>0</v>
      </c>
      <c r="AV417" s="80">
        <v>0</v>
      </c>
      <c r="AW417" s="80">
        <v>1.02566068603433</v>
      </c>
      <c r="AX417" s="80">
        <v>0.99520181844462996</v>
      </c>
      <c r="AY417" s="80">
        <v>1.57292697106863</v>
      </c>
      <c r="AZ417" s="80">
        <v>2.72889041875974</v>
      </c>
      <c r="BA417" s="80">
        <v>2.6510105720291901</v>
      </c>
      <c r="BB417" s="80">
        <v>3.4120526536673199</v>
      </c>
      <c r="BC417" s="80">
        <v>6.1440365611708696</v>
      </c>
      <c r="BD417" s="80">
        <v>5.7193641668293198</v>
      </c>
      <c r="BE417" s="80">
        <v>2.7199190689645998</v>
      </c>
      <c r="BF417" s="80">
        <v>1.0097065463858701</v>
      </c>
      <c r="BG417" s="80">
        <v>3.3563987150771801</v>
      </c>
      <c r="BH417" s="80">
        <v>0.3131038001493</v>
      </c>
      <c r="BI417" s="80">
        <v>1.71839474199652</v>
      </c>
      <c r="BJ417" s="80">
        <v>1.24150748882297</v>
      </c>
      <c r="BK417" s="80"/>
      <c r="BL417" s="80"/>
      <c r="BM417" s="80"/>
      <c r="BN417" s="80"/>
      <c r="BO417" s="80"/>
      <c r="BP417" s="80"/>
      <c r="BQ417" s="80"/>
      <c r="BR417" s="80"/>
      <c r="BS417" s="80"/>
      <c r="BT417" s="80"/>
    </row>
    <row r="418" spans="1:72" x14ac:dyDescent="0.25">
      <c r="A418" s="134" t="s">
        <v>1317</v>
      </c>
      <c r="B418" s="135" t="s">
        <v>1318</v>
      </c>
      <c r="C418" s="126"/>
      <c r="D418" s="127" t="s">
        <v>482</v>
      </c>
      <c r="E418" s="104" t="s">
        <v>482</v>
      </c>
      <c r="F418" s="128"/>
      <c r="G418" s="126"/>
      <c r="H418" s="104"/>
      <c r="I418" s="104" t="s">
        <v>482</v>
      </c>
      <c r="J418" s="104"/>
      <c r="K418" s="127"/>
      <c r="L418" s="104" t="s">
        <v>482</v>
      </c>
      <c r="M418" s="128"/>
      <c r="N418" s="128"/>
      <c r="O418" s="128"/>
      <c r="P418" s="128"/>
      <c r="Q418" s="128" t="s">
        <v>482</v>
      </c>
      <c r="R418" s="128"/>
      <c r="S418" s="131"/>
      <c r="T418" s="128"/>
      <c r="U418" s="61"/>
      <c r="V418" s="132" t="s">
        <v>721</v>
      </c>
      <c r="W418" s="139" t="s">
        <v>722</v>
      </c>
      <c r="X418" s="133"/>
      <c r="Y418" s="71"/>
      <c r="Z418" s="72" t="s">
        <v>482</v>
      </c>
      <c r="AA418" s="73"/>
      <c r="AB418" s="74"/>
      <c r="AC418" s="79" t="s">
        <v>530</v>
      </c>
      <c r="AD418" s="10" t="s">
        <v>463</v>
      </c>
      <c r="AE418" s="80">
        <v>0</v>
      </c>
      <c r="AF418" s="80">
        <v>0</v>
      </c>
      <c r="AG418" s="80">
        <v>0</v>
      </c>
      <c r="AH418" s="80">
        <v>0</v>
      </c>
      <c r="AI418" s="80">
        <v>0</v>
      </c>
      <c r="AJ418" s="80">
        <v>0</v>
      </c>
      <c r="AK418" s="80">
        <v>0</v>
      </c>
      <c r="AL418" s="80">
        <v>0</v>
      </c>
      <c r="AM418" s="80">
        <v>0</v>
      </c>
      <c r="AN418" s="80">
        <v>0</v>
      </c>
      <c r="AO418" s="80">
        <v>0</v>
      </c>
      <c r="AP418" s="80">
        <v>0</v>
      </c>
      <c r="AQ418" s="80">
        <v>0</v>
      </c>
      <c r="AR418" s="80">
        <v>0</v>
      </c>
      <c r="AS418" s="80">
        <v>0</v>
      </c>
      <c r="AT418" s="80">
        <v>0</v>
      </c>
      <c r="AU418" s="80">
        <v>0</v>
      </c>
      <c r="AV418" s="80">
        <v>0</v>
      </c>
      <c r="AW418" s="80">
        <v>1.3205880000000001</v>
      </c>
      <c r="AX418" s="80">
        <v>1.1170469999999999</v>
      </c>
      <c r="AY418" s="80">
        <v>1.575701</v>
      </c>
      <c r="AZ418" s="80">
        <v>4.1799790000000003</v>
      </c>
      <c r="BA418" s="80">
        <v>2.9752480000000001</v>
      </c>
      <c r="BB418" s="80">
        <v>3.2909899999999999</v>
      </c>
      <c r="BC418" s="80">
        <v>5.2633809999999999</v>
      </c>
      <c r="BD418" s="80">
        <v>5.4723470000000001</v>
      </c>
      <c r="BE418" s="80">
        <v>2.6543610000000002</v>
      </c>
      <c r="BF418" s="80">
        <v>0.99667399999999995</v>
      </c>
      <c r="BG418" s="80">
        <v>2.570058</v>
      </c>
      <c r="BH418" s="80">
        <v>2.5748380000000002</v>
      </c>
      <c r="BI418" s="80">
        <v>1.71713</v>
      </c>
      <c r="BJ418" s="80">
        <v>1.867772</v>
      </c>
      <c r="BK418" s="80"/>
      <c r="BL418" s="80"/>
      <c r="BM418" s="80"/>
      <c r="BN418" s="80"/>
      <c r="BO418" s="80"/>
      <c r="BP418" s="80"/>
      <c r="BQ418" s="80"/>
      <c r="BR418" s="80"/>
      <c r="BS418" s="80"/>
      <c r="BT418" s="80"/>
    </row>
    <row r="419" spans="1:72" x14ac:dyDescent="0.25">
      <c r="A419" s="134" t="s">
        <v>1319</v>
      </c>
      <c r="B419" s="135" t="s">
        <v>1320</v>
      </c>
      <c r="C419" s="126"/>
      <c r="D419" s="127" t="s">
        <v>482</v>
      </c>
      <c r="E419" s="104" t="s">
        <v>482</v>
      </c>
      <c r="F419" s="128"/>
      <c r="G419" s="126"/>
      <c r="H419" s="104"/>
      <c r="I419" s="104" t="s">
        <v>482</v>
      </c>
      <c r="J419" s="104"/>
      <c r="K419" s="127"/>
      <c r="L419" s="104"/>
      <c r="M419" s="128" t="s">
        <v>482</v>
      </c>
      <c r="N419" s="128"/>
      <c r="O419" s="128"/>
      <c r="P419" s="128"/>
      <c r="Q419" s="128" t="s">
        <v>482</v>
      </c>
      <c r="R419" s="128"/>
      <c r="S419" s="131"/>
      <c r="T419" s="128"/>
      <c r="U419" s="61"/>
      <c r="V419" s="132" t="s">
        <v>877</v>
      </c>
      <c r="W419" s="139" t="s">
        <v>878</v>
      </c>
      <c r="X419" s="133"/>
      <c r="Y419" s="71" t="s">
        <v>482</v>
      </c>
      <c r="Z419" s="72"/>
      <c r="AA419" s="73"/>
      <c r="AB419" s="74"/>
      <c r="AC419" s="79" t="s">
        <v>530</v>
      </c>
      <c r="AD419" s="10" t="s">
        <v>463</v>
      </c>
      <c r="AE419" s="80">
        <v>0</v>
      </c>
      <c r="AF419" s="80">
        <v>0</v>
      </c>
      <c r="AG419" s="80">
        <v>0</v>
      </c>
      <c r="AH419" s="80">
        <v>0</v>
      </c>
      <c r="AI419" s="80">
        <v>0</v>
      </c>
      <c r="AJ419" s="80">
        <v>0</v>
      </c>
      <c r="AK419" s="80">
        <v>0</v>
      </c>
      <c r="AL419" s="80">
        <v>0</v>
      </c>
      <c r="AM419" s="80">
        <v>0</v>
      </c>
      <c r="AN419" s="80">
        <v>0</v>
      </c>
      <c r="AO419" s="80">
        <v>0</v>
      </c>
      <c r="AP419" s="80">
        <v>0</v>
      </c>
      <c r="AQ419" s="80">
        <v>0</v>
      </c>
      <c r="AR419" s="80">
        <v>0</v>
      </c>
      <c r="AS419" s="80">
        <v>0</v>
      </c>
      <c r="AT419" s="80">
        <v>0</v>
      </c>
      <c r="AU419" s="80">
        <v>0</v>
      </c>
      <c r="AV419" s="80">
        <v>0</v>
      </c>
      <c r="AW419" s="80">
        <v>0</v>
      </c>
      <c r="AX419" s="80">
        <v>0</v>
      </c>
      <c r="AY419" s="80">
        <v>0</v>
      </c>
      <c r="AZ419" s="80">
        <v>0</v>
      </c>
      <c r="BA419" s="80">
        <v>0</v>
      </c>
      <c r="BB419" s="80">
        <v>0</v>
      </c>
      <c r="BC419" s="80">
        <v>10.1703087253715</v>
      </c>
      <c r="BD419" s="80">
        <v>9.2304543845464604</v>
      </c>
      <c r="BE419" s="80">
        <v>20.546660727800202</v>
      </c>
      <c r="BF419" s="80">
        <v>22.8046895797671</v>
      </c>
      <c r="BG419" s="80">
        <v>32.439309576007297</v>
      </c>
      <c r="BH419" s="80">
        <v>-0.14530692182543001</v>
      </c>
      <c r="BI419" s="80">
        <v>0</v>
      </c>
      <c r="BJ419" s="80">
        <v>0</v>
      </c>
      <c r="BK419" s="80"/>
      <c r="BL419" s="80"/>
      <c r="BM419" s="80"/>
      <c r="BN419" s="80"/>
      <c r="BO419" s="80"/>
      <c r="BP419" s="80"/>
      <c r="BQ419" s="80"/>
      <c r="BR419" s="80"/>
      <c r="BS419" s="80"/>
      <c r="BT419" s="80"/>
    </row>
    <row r="420" spans="1:72" x14ac:dyDescent="0.25">
      <c r="A420" s="134" t="s">
        <v>1321</v>
      </c>
      <c r="B420" s="135" t="s">
        <v>1322</v>
      </c>
      <c r="C420" s="126"/>
      <c r="D420" s="127" t="s">
        <v>482</v>
      </c>
      <c r="E420" s="104" t="s">
        <v>482</v>
      </c>
      <c r="F420" s="128"/>
      <c r="G420" s="126"/>
      <c r="H420" s="104" t="s">
        <v>482</v>
      </c>
      <c r="I420" s="104"/>
      <c r="J420" s="104"/>
      <c r="K420" s="127"/>
      <c r="L420" s="104"/>
      <c r="M420" s="128" t="s">
        <v>482</v>
      </c>
      <c r="N420" s="128"/>
      <c r="O420" s="128"/>
      <c r="P420" s="128"/>
      <c r="Q420" s="128" t="s">
        <v>482</v>
      </c>
      <c r="R420" s="128"/>
      <c r="S420" s="131"/>
      <c r="T420" s="128"/>
      <c r="U420" s="61"/>
      <c r="V420" s="132" t="s">
        <v>767</v>
      </c>
      <c r="W420" s="139" t="s">
        <v>768</v>
      </c>
      <c r="X420" s="133"/>
      <c r="Y420" s="71" t="s">
        <v>482</v>
      </c>
      <c r="Z420" s="72"/>
      <c r="AA420" s="73"/>
      <c r="AB420" s="74"/>
      <c r="AC420" s="79" t="s">
        <v>530</v>
      </c>
      <c r="AD420" s="10" t="s">
        <v>463</v>
      </c>
      <c r="AE420" s="80">
        <v>0</v>
      </c>
      <c r="AF420" s="80">
        <v>0</v>
      </c>
      <c r="AG420" s="80">
        <v>0</v>
      </c>
      <c r="AH420" s="80">
        <v>0</v>
      </c>
      <c r="AI420" s="80">
        <v>0</v>
      </c>
      <c r="AJ420" s="80">
        <v>0</v>
      </c>
      <c r="AK420" s="80">
        <v>0</v>
      </c>
      <c r="AL420" s="80">
        <v>0</v>
      </c>
      <c r="AM420" s="80">
        <v>0</v>
      </c>
      <c r="AN420" s="80">
        <v>0</v>
      </c>
      <c r="AO420" s="80">
        <v>0</v>
      </c>
      <c r="AP420" s="80">
        <v>0</v>
      </c>
      <c r="AQ420" s="80">
        <v>0</v>
      </c>
      <c r="AR420" s="80">
        <v>0</v>
      </c>
      <c r="AS420" s="80">
        <v>0</v>
      </c>
      <c r="AT420" s="80">
        <v>0</v>
      </c>
      <c r="AU420" s="80">
        <v>0</v>
      </c>
      <c r="AV420" s="80">
        <v>0</v>
      </c>
      <c r="AW420" s="80">
        <v>0</v>
      </c>
      <c r="AX420" s="80">
        <v>0</v>
      </c>
      <c r="AY420" s="80">
        <v>0</v>
      </c>
      <c r="AZ420" s="80">
        <v>29.176948119999999</v>
      </c>
      <c r="BA420" s="80">
        <v>35.144618579999999</v>
      </c>
      <c r="BB420" s="80">
        <v>30.159911080000001</v>
      </c>
      <c r="BC420" s="80">
        <v>62.380645553309002</v>
      </c>
      <c r="BD420" s="80">
        <v>64.800237559999999</v>
      </c>
      <c r="BE420" s="80">
        <v>95.394778528127006</v>
      </c>
      <c r="BF420" s="80">
        <v>95.658462369999995</v>
      </c>
      <c r="BG420" s="80">
        <v>242.87728415999999</v>
      </c>
      <c r="BH420" s="80">
        <v>243.97508081798199</v>
      </c>
      <c r="BI420" s="80">
        <v>266.74475813881003</v>
      </c>
      <c r="BJ420" s="80">
        <v>246.91215700124999</v>
      </c>
      <c r="BK420" s="80"/>
      <c r="BL420" s="80"/>
      <c r="BM420" s="80"/>
      <c r="BN420" s="80"/>
      <c r="BO420" s="80"/>
      <c r="BP420" s="80"/>
      <c r="BQ420" s="80"/>
      <c r="BR420" s="80"/>
      <c r="BS420" s="80"/>
      <c r="BT420" s="80"/>
    </row>
    <row r="421" spans="1:72" x14ac:dyDescent="0.25">
      <c r="A421" s="134" t="s">
        <v>1323</v>
      </c>
      <c r="B421" s="135" t="s">
        <v>1324</v>
      </c>
      <c r="C421" s="126"/>
      <c r="D421" s="127" t="s">
        <v>482</v>
      </c>
      <c r="E421" s="104" t="s">
        <v>482</v>
      </c>
      <c r="F421" s="128"/>
      <c r="G421" s="126"/>
      <c r="H421" s="104" t="s">
        <v>482</v>
      </c>
      <c r="I421" s="104"/>
      <c r="J421" s="104"/>
      <c r="K421" s="127"/>
      <c r="L421" s="104"/>
      <c r="M421" s="128" t="s">
        <v>482</v>
      </c>
      <c r="N421" s="128"/>
      <c r="O421" s="128"/>
      <c r="P421" s="128"/>
      <c r="Q421" s="128" t="s">
        <v>482</v>
      </c>
      <c r="R421" s="128"/>
      <c r="S421" s="131"/>
      <c r="T421" s="128"/>
      <c r="U421" s="61"/>
      <c r="V421" s="132" t="s">
        <v>767</v>
      </c>
      <c r="W421" s="139" t="s">
        <v>768</v>
      </c>
      <c r="X421" s="133"/>
      <c r="Y421" s="71"/>
      <c r="Z421" s="72" t="s">
        <v>482</v>
      </c>
      <c r="AA421" s="73"/>
      <c r="AB421" s="74"/>
      <c r="AC421" s="79" t="s">
        <v>530</v>
      </c>
      <c r="AD421" s="10" t="s">
        <v>463</v>
      </c>
      <c r="AE421" s="80">
        <v>0</v>
      </c>
      <c r="AF421" s="80">
        <v>0</v>
      </c>
      <c r="AG421" s="80">
        <v>0</v>
      </c>
      <c r="AH421" s="80">
        <v>0</v>
      </c>
      <c r="AI421" s="80">
        <v>0</v>
      </c>
      <c r="AJ421" s="80">
        <v>0</v>
      </c>
      <c r="AK421" s="80">
        <v>0</v>
      </c>
      <c r="AL421" s="80">
        <v>0</v>
      </c>
      <c r="AM421" s="80">
        <v>0</v>
      </c>
      <c r="AN421" s="80">
        <v>0</v>
      </c>
      <c r="AO421" s="80">
        <v>0</v>
      </c>
      <c r="AP421" s="80">
        <v>0</v>
      </c>
      <c r="AQ421" s="80">
        <v>0</v>
      </c>
      <c r="AR421" s="80">
        <v>0</v>
      </c>
      <c r="AS421" s="80">
        <v>0</v>
      </c>
      <c r="AT421" s="80">
        <v>0</v>
      </c>
      <c r="AU421" s="80">
        <v>0</v>
      </c>
      <c r="AV421" s="80">
        <v>1.2787299999999999</v>
      </c>
      <c r="AW421" s="80">
        <v>0.94213499999999994</v>
      </c>
      <c r="AX421" s="80">
        <v>1.2834380000000001</v>
      </c>
      <c r="AY421" s="80">
        <v>0.11043600000000001</v>
      </c>
      <c r="AZ421" s="80">
        <v>6.3006409999999997</v>
      </c>
      <c r="BA421" s="80">
        <v>40.748773999999997</v>
      </c>
      <c r="BB421" s="80">
        <v>22.483632</v>
      </c>
      <c r="BC421" s="80">
        <v>66.560580000000002</v>
      </c>
      <c r="BD421" s="80">
        <v>274.896367</v>
      </c>
      <c r="BE421" s="80">
        <v>272.89490499999999</v>
      </c>
      <c r="BF421" s="80">
        <v>156.66887199999999</v>
      </c>
      <c r="BG421" s="80">
        <v>137.05944600000001</v>
      </c>
      <c r="BH421" s="80">
        <v>100.08363900000001</v>
      </c>
      <c r="BI421" s="80">
        <v>229.41201899999999</v>
      </c>
      <c r="BJ421" s="80">
        <v>219.015187</v>
      </c>
      <c r="BK421" s="80"/>
      <c r="BL421" s="80"/>
      <c r="BM421" s="80"/>
      <c r="BN421" s="80"/>
      <c r="BO421" s="80"/>
      <c r="BP421" s="80"/>
      <c r="BQ421" s="80"/>
      <c r="BR421" s="80"/>
      <c r="BS421" s="80"/>
      <c r="BT421" s="80"/>
    </row>
    <row r="422" spans="1:72" x14ac:dyDescent="0.25">
      <c r="A422" s="134" t="s">
        <v>1325</v>
      </c>
      <c r="B422" s="135" t="s">
        <v>1326</v>
      </c>
      <c r="C422" s="126"/>
      <c r="D422" s="127" t="s">
        <v>482</v>
      </c>
      <c r="E422" s="104" t="s">
        <v>482</v>
      </c>
      <c r="F422" s="128"/>
      <c r="G422" s="126"/>
      <c r="H422" s="104"/>
      <c r="I422" s="104"/>
      <c r="J422" s="104"/>
      <c r="K422" s="127" t="s">
        <v>482</v>
      </c>
      <c r="L422" s="104"/>
      <c r="M422" s="128" t="s">
        <v>482</v>
      </c>
      <c r="N422" s="128"/>
      <c r="O422" s="128"/>
      <c r="P422" s="128"/>
      <c r="Q422" s="128" t="s">
        <v>482</v>
      </c>
      <c r="R422" s="128"/>
      <c r="S422" s="131"/>
      <c r="T422" s="128"/>
      <c r="U422" s="61"/>
      <c r="V422" s="132" t="s">
        <v>767</v>
      </c>
      <c r="W422" s="139" t="s">
        <v>768</v>
      </c>
      <c r="X422" s="133"/>
      <c r="Y422" s="71" t="s">
        <v>482</v>
      </c>
      <c r="Z422" s="72"/>
      <c r="AA422" s="73"/>
      <c r="AB422" s="74"/>
      <c r="AC422" s="79" t="s">
        <v>530</v>
      </c>
      <c r="AD422" s="10" t="s">
        <v>463</v>
      </c>
      <c r="AE422" s="80">
        <v>0</v>
      </c>
      <c r="AF422" s="80">
        <v>0</v>
      </c>
      <c r="AG422" s="80">
        <v>0</v>
      </c>
      <c r="AH422" s="80">
        <v>0</v>
      </c>
      <c r="AI422" s="80">
        <v>0</v>
      </c>
      <c r="AJ422" s="80">
        <v>0</v>
      </c>
      <c r="AK422" s="80">
        <v>0</v>
      </c>
      <c r="AL422" s="80">
        <v>0</v>
      </c>
      <c r="AM422" s="80">
        <v>0</v>
      </c>
      <c r="AN422" s="80">
        <v>0</v>
      </c>
      <c r="AO422" s="80">
        <v>0</v>
      </c>
      <c r="AP422" s="80">
        <v>0</v>
      </c>
      <c r="AQ422" s="80">
        <v>0</v>
      </c>
      <c r="AR422" s="80">
        <v>0</v>
      </c>
      <c r="AS422" s="80">
        <v>0</v>
      </c>
      <c r="AT422" s="80">
        <v>0</v>
      </c>
      <c r="AU422" s="80">
        <v>0</v>
      </c>
      <c r="AV422" s="80">
        <v>0</v>
      </c>
      <c r="AW422" s="80">
        <v>0</v>
      </c>
      <c r="AX422" s="80">
        <v>0</v>
      </c>
      <c r="AY422" s="80">
        <v>0</v>
      </c>
      <c r="AZ422" s="80">
        <v>108</v>
      </c>
      <c r="BA422" s="80">
        <v>245</v>
      </c>
      <c r="BB422" s="80">
        <v>70</v>
      </c>
      <c r="BC422" s="80">
        <v>0</v>
      </c>
      <c r="BD422" s="80">
        <v>0</v>
      </c>
      <c r="BE422" s="80">
        <v>0</v>
      </c>
      <c r="BF422" s="80">
        <v>0</v>
      </c>
      <c r="BG422" s="80">
        <v>0</v>
      </c>
      <c r="BH422" s="80">
        <v>0</v>
      </c>
      <c r="BI422" s="80">
        <v>0</v>
      </c>
      <c r="BJ422" s="80">
        <v>0</v>
      </c>
      <c r="BK422" s="80"/>
      <c r="BL422" s="80"/>
      <c r="BM422" s="80"/>
      <c r="BN422" s="80"/>
      <c r="BO422" s="80"/>
      <c r="BP422" s="80"/>
      <c r="BQ422" s="80"/>
      <c r="BR422" s="80"/>
      <c r="BS422" s="80"/>
      <c r="BT422" s="80"/>
    </row>
    <row r="423" spans="1:72" x14ac:dyDescent="0.25">
      <c r="A423" s="134" t="s">
        <v>1327</v>
      </c>
      <c r="B423" s="135" t="s">
        <v>1328</v>
      </c>
      <c r="C423" s="126"/>
      <c r="D423" s="127" t="s">
        <v>482</v>
      </c>
      <c r="E423" s="104" t="s">
        <v>482</v>
      </c>
      <c r="F423" s="128"/>
      <c r="G423" s="126"/>
      <c r="H423" s="104"/>
      <c r="I423" s="104" t="s">
        <v>482</v>
      </c>
      <c r="J423" s="104"/>
      <c r="K423" s="127"/>
      <c r="L423" s="104" t="s">
        <v>482</v>
      </c>
      <c r="M423" s="128"/>
      <c r="N423" s="128"/>
      <c r="O423" s="128"/>
      <c r="P423" s="128"/>
      <c r="Q423" s="128" t="s">
        <v>482</v>
      </c>
      <c r="R423" s="128"/>
      <c r="S423" s="131"/>
      <c r="T423" s="128"/>
      <c r="U423" s="61"/>
      <c r="V423" s="132" t="s">
        <v>771</v>
      </c>
      <c r="W423" s="139" t="s">
        <v>772</v>
      </c>
      <c r="X423" s="133"/>
      <c r="Y423" s="71" t="s">
        <v>482</v>
      </c>
      <c r="Z423" s="72"/>
      <c r="AA423" s="73"/>
      <c r="AB423" s="74"/>
      <c r="AC423" s="79" t="s">
        <v>530</v>
      </c>
      <c r="AD423" s="10" t="s">
        <v>463</v>
      </c>
      <c r="AE423" s="80">
        <v>0</v>
      </c>
      <c r="AF423" s="80">
        <v>0</v>
      </c>
      <c r="AG423" s="80">
        <v>0</v>
      </c>
      <c r="AH423" s="80">
        <v>0</v>
      </c>
      <c r="AI423" s="80">
        <v>0</v>
      </c>
      <c r="AJ423" s="80">
        <v>0</v>
      </c>
      <c r="AK423" s="80">
        <v>0</v>
      </c>
      <c r="AL423" s="80">
        <v>0</v>
      </c>
      <c r="AM423" s="80">
        <v>0</v>
      </c>
      <c r="AN423" s="80">
        <v>0.34034763014928998</v>
      </c>
      <c r="AO423" s="80">
        <v>10.9481543621712</v>
      </c>
      <c r="AP423" s="80">
        <v>7.9539405292253296</v>
      </c>
      <c r="AQ423" s="80">
        <v>9.1392388057460803</v>
      </c>
      <c r="AR423" s="80">
        <v>9.7232275443661607</v>
      </c>
      <c r="AS423" s="80">
        <v>8.3274136894497897</v>
      </c>
      <c r="AT423" s="80">
        <v>6.7510948294214401</v>
      </c>
      <c r="AU423" s="80">
        <v>7.4770912643333096</v>
      </c>
      <c r="AV423" s="80">
        <v>7.94859664294402</v>
      </c>
      <c r="AW423" s="80">
        <v>8.3581884521510101</v>
      </c>
      <c r="AX423" s="80">
        <v>36.290846068766903</v>
      </c>
      <c r="AY423" s="80">
        <v>43.423398083104601</v>
      </c>
      <c r="AZ423" s="80">
        <v>52.078948906124097</v>
      </c>
      <c r="BA423" s="80">
        <v>65.476590750386407</v>
      </c>
      <c r="BB423" s="80">
        <v>70.493307041232399</v>
      </c>
      <c r="BC423" s="80">
        <v>82.395204755541499</v>
      </c>
      <c r="BD423" s="80">
        <v>105.326855916383</v>
      </c>
      <c r="BE423" s="80">
        <v>101.383889660832</v>
      </c>
      <c r="BF423" s="80">
        <v>76.464576277977997</v>
      </c>
      <c r="BG423" s="80">
        <v>62.173746451438198</v>
      </c>
      <c r="BH423" s="80">
        <v>3.25501873434174</v>
      </c>
      <c r="BI423" s="80">
        <v>24.890619546196199</v>
      </c>
      <c r="BJ423" s="80">
        <v>33.524693055221398</v>
      </c>
      <c r="BK423" s="80"/>
      <c r="BL423" s="80"/>
      <c r="BM423" s="80"/>
      <c r="BN423" s="80"/>
      <c r="BO423" s="80"/>
      <c r="BP423" s="80"/>
      <c r="BQ423" s="80"/>
      <c r="BR423" s="80"/>
      <c r="BS423" s="80"/>
      <c r="BT423" s="80"/>
    </row>
    <row r="424" spans="1:72" x14ac:dyDescent="0.25">
      <c r="A424" s="134" t="s">
        <v>1329</v>
      </c>
      <c r="B424" s="135" t="s">
        <v>1330</v>
      </c>
      <c r="C424" s="126"/>
      <c r="D424" s="127" t="s">
        <v>482</v>
      </c>
      <c r="E424" s="104" t="s">
        <v>482</v>
      </c>
      <c r="F424" s="128"/>
      <c r="G424" s="126"/>
      <c r="H424" s="104"/>
      <c r="I424" s="104" t="s">
        <v>482</v>
      </c>
      <c r="J424" s="104"/>
      <c r="K424" s="127"/>
      <c r="L424" s="104" t="s">
        <v>482</v>
      </c>
      <c r="M424" s="128"/>
      <c r="N424" s="128"/>
      <c r="O424" s="128"/>
      <c r="P424" s="128"/>
      <c r="Q424" s="128" t="s">
        <v>482</v>
      </c>
      <c r="R424" s="128"/>
      <c r="S424" s="131"/>
      <c r="T424" s="128"/>
      <c r="U424" s="61"/>
      <c r="V424" s="132" t="s">
        <v>771</v>
      </c>
      <c r="W424" s="139" t="s">
        <v>772</v>
      </c>
      <c r="X424" s="133"/>
      <c r="Y424" s="71"/>
      <c r="Z424" s="72" t="s">
        <v>482</v>
      </c>
      <c r="AA424" s="73"/>
      <c r="AB424" s="74"/>
      <c r="AC424" s="79" t="s">
        <v>530</v>
      </c>
      <c r="AD424" s="10" t="s">
        <v>463</v>
      </c>
      <c r="AE424" s="80">
        <v>0</v>
      </c>
      <c r="AF424" s="80">
        <v>0</v>
      </c>
      <c r="AG424" s="80">
        <v>0</v>
      </c>
      <c r="AH424" s="80">
        <v>0</v>
      </c>
      <c r="AI424" s="80">
        <v>0</v>
      </c>
      <c r="AJ424" s="80">
        <v>0</v>
      </c>
      <c r="AK424" s="80">
        <v>0</v>
      </c>
      <c r="AL424" s="80">
        <v>0</v>
      </c>
      <c r="AM424" s="80">
        <v>0</v>
      </c>
      <c r="AN424" s="80">
        <v>0.84977800000000003</v>
      </c>
      <c r="AO424" s="80">
        <v>8.9526090000000007</v>
      </c>
      <c r="AP424" s="80">
        <v>9.4441880000000005</v>
      </c>
      <c r="AQ424" s="80">
        <v>9.6247369999999997</v>
      </c>
      <c r="AR424" s="80">
        <v>8.9098030000000001</v>
      </c>
      <c r="AS424" s="80">
        <v>8.9128179999999997</v>
      </c>
      <c r="AT424" s="80">
        <v>9.7382100000000005</v>
      </c>
      <c r="AU424" s="80">
        <v>9.5623699999999996</v>
      </c>
      <c r="AV424" s="80">
        <v>9.5824689999999997</v>
      </c>
      <c r="AW424" s="80">
        <v>10.761574</v>
      </c>
      <c r="AX424" s="80">
        <v>40.734029999999997</v>
      </c>
      <c r="AY424" s="80">
        <v>43.499980000000001</v>
      </c>
      <c r="AZ424" s="80">
        <v>79.771951000000001</v>
      </c>
      <c r="BA424" s="80">
        <v>73.484842999999998</v>
      </c>
      <c r="BB424" s="80">
        <v>67.992142000000001</v>
      </c>
      <c r="BC424" s="80">
        <v>70.585087000000001</v>
      </c>
      <c r="BD424" s="80">
        <v>100.777829</v>
      </c>
      <c r="BE424" s="80">
        <v>98.940239000000005</v>
      </c>
      <c r="BF424" s="80">
        <v>75.477627999999996</v>
      </c>
      <c r="BG424" s="80">
        <v>47.607613999999998</v>
      </c>
      <c r="BH424" s="80">
        <v>26.767946999999999</v>
      </c>
      <c r="BI424" s="80">
        <v>24.872299999999999</v>
      </c>
      <c r="BJ424" s="80">
        <v>50.435848</v>
      </c>
      <c r="BK424" s="80"/>
      <c r="BL424" s="80"/>
      <c r="BM424" s="80"/>
      <c r="BN424" s="80"/>
      <c r="BO424" s="80"/>
      <c r="BP424" s="80"/>
      <c r="BQ424" s="80"/>
      <c r="BR424" s="80"/>
      <c r="BS424" s="80"/>
      <c r="BT424" s="80"/>
    </row>
    <row r="425" spans="1:72" x14ac:dyDescent="0.25">
      <c r="A425" s="134" t="s">
        <v>1331</v>
      </c>
      <c r="B425" s="135" t="s">
        <v>1332</v>
      </c>
      <c r="C425" s="126"/>
      <c r="D425" s="127" t="s">
        <v>482</v>
      </c>
      <c r="E425" s="104" t="s">
        <v>482</v>
      </c>
      <c r="F425" s="128"/>
      <c r="G425" s="126" t="s">
        <v>482</v>
      </c>
      <c r="H425" s="104"/>
      <c r="I425" s="104"/>
      <c r="J425" s="104"/>
      <c r="K425" s="127"/>
      <c r="L425" s="104" t="s">
        <v>482</v>
      </c>
      <c r="M425" s="128"/>
      <c r="N425" s="128"/>
      <c r="O425" s="128"/>
      <c r="P425" s="128"/>
      <c r="Q425" s="128" t="s">
        <v>482</v>
      </c>
      <c r="R425" s="128"/>
      <c r="S425" s="131"/>
      <c r="T425" s="128"/>
      <c r="U425" s="61"/>
      <c r="V425" s="132" t="s">
        <v>771</v>
      </c>
      <c r="W425" s="139" t="s">
        <v>772</v>
      </c>
      <c r="X425" s="133"/>
      <c r="Y425" s="71" t="s">
        <v>482</v>
      </c>
      <c r="Z425" s="72"/>
      <c r="AA425" s="73"/>
      <c r="AB425" s="74"/>
      <c r="AC425" s="79" t="s">
        <v>530</v>
      </c>
      <c r="AD425" s="10" t="s">
        <v>463</v>
      </c>
      <c r="AE425" s="80">
        <v>0</v>
      </c>
      <c r="AF425" s="80">
        <v>0</v>
      </c>
      <c r="AG425" s="80">
        <v>0</v>
      </c>
      <c r="AH425" s="80">
        <v>0</v>
      </c>
      <c r="AI425" s="80">
        <v>0</v>
      </c>
      <c r="AJ425" s="80">
        <v>0</v>
      </c>
      <c r="AK425" s="80">
        <v>0</v>
      </c>
      <c r="AL425" s="80">
        <v>0</v>
      </c>
      <c r="AM425" s="80">
        <v>0</v>
      </c>
      <c r="AN425" s="80">
        <v>0</v>
      </c>
      <c r="AO425" s="80">
        <v>0</v>
      </c>
      <c r="AP425" s="80">
        <v>0</v>
      </c>
      <c r="AQ425" s="80">
        <v>0</v>
      </c>
      <c r="AR425" s="80">
        <v>0</v>
      </c>
      <c r="AS425" s="80">
        <v>0</v>
      </c>
      <c r="AT425" s="80">
        <v>0</v>
      </c>
      <c r="AU425" s="80">
        <v>0</v>
      </c>
      <c r="AV425" s="80">
        <v>0</v>
      </c>
      <c r="AW425" s="80">
        <v>0</v>
      </c>
      <c r="AX425" s="80">
        <v>199</v>
      </c>
      <c r="AY425" s="80">
        <v>420</v>
      </c>
      <c r="AZ425" s="80">
        <v>423</v>
      </c>
      <c r="BA425" s="80">
        <v>429</v>
      </c>
      <c r="BB425" s="80">
        <v>434</v>
      </c>
      <c r="BC425" s="80">
        <v>235.575922161802</v>
      </c>
      <c r="BD425" s="80">
        <v>202.60056316299799</v>
      </c>
      <c r="BE425" s="80">
        <v>16.1106013466737</v>
      </c>
      <c r="BF425" s="80">
        <v>17.8039113549648</v>
      </c>
      <c r="BG425" s="80">
        <v>36.136974500950203</v>
      </c>
      <c r="BH425" s="80">
        <v>-0.15739069893053001</v>
      </c>
      <c r="BI425" s="80">
        <v>0</v>
      </c>
      <c r="BJ425" s="80">
        <v>0</v>
      </c>
      <c r="BK425" s="80"/>
      <c r="BL425" s="80"/>
      <c r="BM425" s="80"/>
      <c r="BN425" s="80"/>
      <c r="BO425" s="80"/>
      <c r="BP425" s="80"/>
      <c r="BQ425" s="80"/>
      <c r="BR425" s="80"/>
      <c r="BS425" s="80"/>
      <c r="BT425" s="80"/>
    </row>
    <row r="426" spans="1:72" x14ac:dyDescent="0.25">
      <c r="A426" s="134" t="s">
        <v>1333</v>
      </c>
      <c r="B426" s="135" t="s">
        <v>1334</v>
      </c>
      <c r="C426" s="126"/>
      <c r="D426" s="127" t="s">
        <v>482</v>
      </c>
      <c r="E426" s="104"/>
      <c r="F426" s="128" t="s">
        <v>482</v>
      </c>
      <c r="G426" s="126"/>
      <c r="H426" s="104"/>
      <c r="I426" s="104"/>
      <c r="J426" s="104"/>
      <c r="K426" s="127" t="s">
        <v>482</v>
      </c>
      <c r="L426" s="104" t="s">
        <v>482</v>
      </c>
      <c r="M426" s="128"/>
      <c r="N426" s="128"/>
      <c r="O426" s="128"/>
      <c r="P426" s="128"/>
      <c r="Q426" s="128" t="s">
        <v>482</v>
      </c>
      <c r="R426" s="128"/>
      <c r="S426" s="131"/>
      <c r="T426" s="128"/>
      <c r="U426" s="61"/>
      <c r="V426" s="132" t="s">
        <v>771</v>
      </c>
      <c r="W426" s="139" t="s">
        <v>772</v>
      </c>
      <c r="X426" s="133"/>
      <c r="Y426" s="71"/>
      <c r="Z426" s="72" t="s">
        <v>482</v>
      </c>
      <c r="AA426" s="73"/>
      <c r="AB426" s="74"/>
      <c r="AC426" s="79" t="s">
        <v>530</v>
      </c>
      <c r="AD426" s="10" t="s">
        <v>463</v>
      </c>
      <c r="AE426" s="80">
        <v>0</v>
      </c>
      <c r="AF426" s="80">
        <v>0</v>
      </c>
      <c r="AG426" s="80">
        <v>0</v>
      </c>
      <c r="AH426" s="80">
        <v>0</v>
      </c>
      <c r="AI426" s="80">
        <v>0</v>
      </c>
      <c r="AJ426" s="80">
        <v>0</v>
      </c>
      <c r="AK426" s="80">
        <v>0</v>
      </c>
      <c r="AL426" s="80">
        <v>0</v>
      </c>
      <c r="AM426" s="80">
        <v>0</v>
      </c>
      <c r="AN426" s="80">
        <v>27.816783999999998</v>
      </c>
      <c r="AO426" s="80">
        <v>8.6</v>
      </c>
      <c r="AP426" s="80">
        <v>2.4876779999999998</v>
      </c>
      <c r="AQ426" s="80">
        <v>52.893984000000003</v>
      </c>
      <c r="AR426" s="80">
        <v>68.618437</v>
      </c>
      <c r="AS426" s="80">
        <v>10.071319000000001</v>
      </c>
      <c r="AT426" s="80">
        <v>2.8268870000000001</v>
      </c>
      <c r="AU426" s="80">
        <v>9.9</v>
      </c>
      <c r="AV426" s="80">
        <v>7.9991289999999999</v>
      </c>
      <c r="AW426" s="80">
        <v>43.431392000000002</v>
      </c>
      <c r="AX426" s="80">
        <v>26.649623999999999</v>
      </c>
      <c r="AY426" s="80">
        <v>42.382801999999998</v>
      </c>
      <c r="AZ426" s="80">
        <v>168.22668200000001</v>
      </c>
      <c r="BA426" s="80">
        <v>46.707045999999998</v>
      </c>
      <c r="BB426" s="80">
        <v>44.033028999999999</v>
      </c>
      <c r="BC426" s="80">
        <v>30.759184999999999</v>
      </c>
      <c r="BD426" s="80">
        <v>12.206206</v>
      </c>
      <c r="BE426" s="80">
        <v>19.635477999999999</v>
      </c>
      <c r="BF426" s="80">
        <v>69.207085000000006</v>
      </c>
      <c r="BG426" s="80">
        <v>21.602081999999999</v>
      </c>
      <c r="BH426" s="80">
        <v>20.784884999999999</v>
      </c>
      <c r="BI426" s="80">
        <v>143.96301099999999</v>
      </c>
      <c r="BJ426" s="80">
        <v>40.193373999999999</v>
      </c>
      <c r="BK426" s="80"/>
      <c r="BL426" s="80"/>
      <c r="BM426" s="80"/>
      <c r="BN426" s="80"/>
      <c r="BO426" s="80"/>
      <c r="BP426" s="80"/>
      <c r="BQ426" s="80"/>
      <c r="BR426" s="80"/>
      <c r="BS426" s="80"/>
      <c r="BT426" s="80"/>
    </row>
    <row r="427" spans="1:72" x14ac:dyDescent="0.25">
      <c r="A427" s="134" t="s">
        <v>1335</v>
      </c>
      <c r="B427" s="135" t="s">
        <v>1336</v>
      </c>
      <c r="C427" s="126"/>
      <c r="D427" s="127" t="s">
        <v>482</v>
      </c>
      <c r="E427" s="104"/>
      <c r="F427" s="128" t="s">
        <v>482</v>
      </c>
      <c r="G427" s="126"/>
      <c r="H427" s="104"/>
      <c r="I427" s="104"/>
      <c r="J427" s="104"/>
      <c r="K427" s="127" t="s">
        <v>482</v>
      </c>
      <c r="L427" s="104" t="s">
        <v>482</v>
      </c>
      <c r="M427" s="128"/>
      <c r="N427" s="128"/>
      <c r="O427" s="128"/>
      <c r="P427" s="128"/>
      <c r="Q427" s="128" t="s">
        <v>482</v>
      </c>
      <c r="R427" s="128"/>
      <c r="S427" s="131"/>
      <c r="T427" s="128"/>
      <c r="U427" s="61"/>
      <c r="V427" s="132" t="s">
        <v>767</v>
      </c>
      <c r="W427" s="139" t="s">
        <v>768</v>
      </c>
      <c r="X427" s="133"/>
      <c r="Y427" s="71"/>
      <c r="Z427" s="72" t="s">
        <v>482</v>
      </c>
      <c r="AA427" s="73"/>
      <c r="AB427" s="74"/>
      <c r="AC427" s="79" t="s">
        <v>530</v>
      </c>
      <c r="AD427" s="10" t="s">
        <v>463</v>
      </c>
      <c r="AE427" s="80">
        <v>0</v>
      </c>
      <c r="AF427" s="80">
        <v>0</v>
      </c>
      <c r="AG427" s="80">
        <v>0</v>
      </c>
      <c r="AH427" s="80">
        <v>0</v>
      </c>
      <c r="AI427" s="80">
        <v>0</v>
      </c>
      <c r="AJ427" s="80">
        <v>0</v>
      </c>
      <c r="AK427" s="80">
        <v>0</v>
      </c>
      <c r="AL427" s="80">
        <v>0</v>
      </c>
      <c r="AM427" s="80">
        <v>0</v>
      </c>
      <c r="AN427" s="80">
        <v>0</v>
      </c>
      <c r="AO427" s="80">
        <v>0</v>
      </c>
      <c r="AP427" s="80">
        <v>0</v>
      </c>
      <c r="AQ427" s="80">
        <v>0</v>
      </c>
      <c r="AR427" s="80">
        <v>0</v>
      </c>
      <c r="AS427" s="80">
        <v>0</v>
      </c>
      <c r="AT427" s="80">
        <v>0</v>
      </c>
      <c r="AU427" s="80">
        <v>0.29260000000000003</v>
      </c>
      <c r="AV427" s="80">
        <v>0.41370000000000001</v>
      </c>
      <c r="AW427" s="80">
        <v>0.42499999999999999</v>
      </c>
      <c r="AX427" s="80">
        <v>0.537296</v>
      </c>
      <c r="AY427" s="80">
        <v>8.5393179999999997</v>
      </c>
      <c r="AZ427" s="80">
        <v>0.47699200000000003</v>
      </c>
      <c r="BA427" s="80">
        <v>0</v>
      </c>
      <c r="BB427" s="80">
        <v>67.933199999999999</v>
      </c>
      <c r="BC427" s="80">
        <v>63.250380999999997</v>
      </c>
      <c r="BD427" s="80">
        <v>70.404656000000003</v>
      </c>
      <c r="BE427" s="80">
        <v>64.145167999999998</v>
      </c>
      <c r="BF427" s="80">
        <v>70.123200999999995</v>
      </c>
      <c r="BG427" s="80">
        <v>12.829200999999999</v>
      </c>
      <c r="BH427" s="80">
        <v>12.829331</v>
      </c>
      <c r="BI427" s="80">
        <v>6.0000000000000001E-3</v>
      </c>
      <c r="BJ427" s="80">
        <v>0.27675100000000002</v>
      </c>
      <c r="BK427" s="80"/>
      <c r="BL427" s="80"/>
      <c r="BM427" s="80"/>
      <c r="BN427" s="80"/>
      <c r="BO427" s="80"/>
      <c r="BP427" s="80"/>
      <c r="BQ427" s="80"/>
      <c r="BR427" s="80"/>
      <c r="BS427" s="80"/>
      <c r="BT427" s="80"/>
    </row>
    <row r="428" spans="1:72" x14ac:dyDescent="0.25">
      <c r="A428" s="134" t="s">
        <v>1337</v>
      </c>
      <c r="B428" s="135" t="s">
        <v>1338</v>
      </c>
      <c r="C428" s="126"/>
      <c r="D428" s="127" t="s">
        <v>482</v>
      </c>
      <c r="E428" s="104"/>
      <c r="F428" s="128" t="s">
        <v>482</v>
      </c>
      <c r="G428" s="126"/>
      <c r="H428" s="104"/>
      <c r="I428" s="104"/>
      <c r="J428" s="104"/>
      <c r="K428" s="127" t="s">
        <v>482</v>
      </c>
      <c r="L428" s="104"/>
      <c r="M428" s="128"/>
      <c r="N428" s="128" t="s">
        <v>482</v>
      </c>
      <c r="O428" s="128"/>
      <c r="P428" s="128"/>
      <c r="Q428" s="128" t="s">
        <v>482</v>
      </c>
      <c r="R428" s="128"/>
      <c r="S428" s="131"/>
      <c r="T428" s="128"/>
      <c r="U428" s="61"/>
      <c r="V428" s="132" t="s">
        <v>771</v>
      </c>
      <c r="W428" s="139" t="s">
        <v>772</v>
      </c>
      <c r="X428" s="133"/>
      <c r="Y428" s="71"/>
      <c r="Z428" s="72" t="s">
        <v>482</v>
      </c>
      <c r="AA428" s="73"/>
      <c r="AB428" s="74"/>
      <c r="AC428" s="79" t="s">
        <v>530</v>
      </c>
      <c r="AD428" s="10" t="s">
        <v>463</v>
      </c>
      <c r="AE428" s="80">
        <v>0</v>
      </c>
      <c r="AF428" s="80">
        <v>0</v>
      </c>
      <c r="AG428" s="80">
        <v>0</v>
      </c>
      <c r="AH428" s="80">
        <v>0</v>
      </c>
      <c r="AI428" s="80">
        <v>0</v>
      </c>
      <c r="AJ428" s="80">
        <v>0</v>
      </c>
      <c r="AK428" s="80">
        <v>0</v>
      </c>
      <c r="AL428" s="80">
        <v>0</v>
      </c>
      <c r="AM428" s="80">
        <v>0</v>
      </c>
      <c r="AN428" s="80">
        <v>0</v>
      </c>
      <c r="AO428" s="80">
        <v>0</v>
      </c>
      <c r="AP428" s="80">
        <v>0</v>
      </c>
      <c r="AQ428" s="80">
        <v>0</v>
      </c>
      <c r="AR428" s="80">
        <v>0</v>
      </c>
      <c r="AS428" s="80">
        <v>0</v>
      </c>
      <c r="AT428" s="80">
        <v>0</v>
      </c>
      <c r="AU428" s="80">
        <v>0</v>
      </c>
      <c r="AV428" s="80">
        <v>0</v>
      </c>
      <c r="AW428" s="80">
        <v>22.450861</v>
      </c>
      <c r="AX428" s="80">
        <v>12.920895</v>
      </c>
      <c r="AY428" s="80">
        <v>16.551931</v>
      </c>
      <c r="AZ428" s="80">
        <v>9.2918909999999997</v>
      </c>
      <c r="BA428" s="80">
        <v>5.7009829999999999</v>
      </c>
      <c r="BB428" s="80">
        <v>1.0082420000000001</v>
      </c>
      <c r="BC428" s="80">
        <v>0.486649</v>
      </c>
      <c r="BD428" s="80">
        <v>0.41266199999999997</v>
      </c>
      <c r="BE428" s="80">
        <v>0.45190999999999998</v>
      </c>
      <c r="BF428" s="80">
        <v>6.0219459999999998</v>
      </c>
      <c r="BG428" s="80">
        <v>5.739554</v>
      </c>
      <c r="BH428" s="80">
        <v>0.47411199999999998</v>
      </c>
      <c r="BI428" s="80">
        <v>0.91484399999999999</v>
      </c>
      <c r="BJ428" s="80">
        <v>4.2129560000000001</v>
      </c>
      <c r="BK428" s="80"/>
      <c r="BL428" s="80"/>
      <c r="BM428" s="80"/>
      <c r="BN428" s="80"/>
      <c r="BO428" s="80"/>
      <c r="BP428" s="80"/>
      <c r="BQ428" s="80"/>
      <c r="BR428" s="80"/>
      <c r="BS428" s="80"/>
      <c r="BT428" s="80"/>
    </row>
    <row r="429" spans="1:72" x14ac:dyDescent="0.25">
      <c r="A429" s="134" t="s">
        <v>1339</v>
      </c>
      <c r="B429" s="135" t="s">
        <v>1340</v>
      </c>
      <c r="C429" s="126"/>
      <c r="D429" s="127" t="s">
        <v>482</v>
      </c>
      <c r="E429" s="104"/>
      <c r="F429" s="128" t="s">
        <v>482</v>
      </c>
      <c r="G429" s="126"/>
      <c r="H429" s="104"/>
      <c r="I429" s="104"/>
      <c r="J429" s="104"/>
      <c r="K429" s="127" t="s">
        <v>482</v>
      </c>
      <c r="L429" s="104"/>
      <c r="M429" s="128"/>
      <c r="N429" s="128" t="s">
        <v>482</v>
      </c>
      <c r="O429" s="128"/>
      <c r="P429" s="128"/>
      <c r="Q429" s="128" t="s">
        <v>482</v>
      </c>
      <c r="R429" s="128"/>
      <c r="S429" s="131"/>
      <c r="T429" s="128"/>
      <c r="U429" s="61"/>
      <c r="V429" s="132" t="s">
        <v>767</v>
      </c>
      <c r="W429" s="139" t="s">
        <v>768</v>
      </c>
      <c r="X429" s="133"/>
      <c r="Y429" s="71"/>
      <c r="Z429" s="72" t="s">
        <v>482</v>
      </c>
      <c r="AA429" s="73"/>
      <c r="AB429" s="74"/>
      <c r="AC429" s="79" t="s">
        <v>530</v>
      </c>
      <c r="AD429" s="10" t="s">
        <v>463</v>
      </c>
      <c r="AE429" s="80">
        <v>0</v>
      </c>
      <c r="AF429" s="80">
        <v>0</v>
      </c>
      <c r="AG429" s="80">
        <v>0</v>
      </c>
      <c r="AH429" s="80">
        <v>0</v>
      </c>
      <c r="AI429" s="80">
        <v>0</v>
      </c>
      <c r="AJ429" s="80">
        <v>0</v>
      </c>
      <c r="AK429" s="80">
        <v>9.6145999999999995E-2</v>
      </c>
      <c r="AL429" s="80">
        <v>2.4711E-2</v>
      </c>
      <c r="AM429" s="80">
        <v>0</v>
      </c>
      <c r="AN429" s="80">
        <v>0</v>
      </c>
      <c r="AO429" s="80">
        <v>0</v>
      </c>
      <c r="AP429" s="80">
        <v>0</v>
      </c>
      <c r="AQ429" s="80">
        <v>0</v>
      </c>
      <c r="AR429" s="80">
        <v>23.469276000000001</v>
      </c>
      <c r="AS429" s="80">
        <v>133.722827</v>
      </c>
      <c r="AT429" s="80">
        <v>1.0438240000000001</v>
      </c>
      <c r="AU429" s="80">
        <v>19.711594000000002</v>
      </c>
      <c r="AV429" s="80">
        <v>34.695217</v>
      </c>
      <c r="AW429" s="80">
        <v>30.611457999999999</v>
      </c>
      <c r="AX429" s="80">
        <v>29.539674000000002</v>
      </c>
      <c r="AY429" s="80">
        <v>91.108157000000006</v>
      </c>
      <c r="AZ429" s="80">
        <v>2.0179999999999998E-3</v>
      </c>
      <c r="BA429" s="80">
        <v>0</v>
      </c>
      <c r="BB429" s="80">
        <v>0</v>
      </c>
      <c r="BC429" s="80">
        <v>0</v>
      </c>
      <c r="BD429" s="80">
        <v>0</v>
      </c>
      <c r="BE429" s="80">
        <v>0</v>
      </c>
      <c r="BF429" s="80">
        <v>0</v>
      </c>
      <c r="BG429" s="80">
        <v>0</v>
      </c>
      <c r="BH429" s="80">
        <v>0</v>
      </c>
      <c r="BI429" s="80">
        <v>0</v>
      </c>
      <c r="BJ429" s="80">
        <v>0</v>
      </c>
      <c r="BK429" s="80"/>
      <c r="BL429" s="80"/>
      <c r="BM429" s="80"/>
      <c r="BN429" s="80"/>
      <c r="BO429" s="80"/>
      <c r="BP429" s="80"/>
      <c r="BQ429" s="80"/>
      <c r="BR429" s="80"/>
      <c r="BS429" s="80"/>
      <c r="BT429" s="80"/>
    </row>
    <row r="430" spans="1:72" x14ac:dyDescent="0.25">
      <c r="A430" s="134" t="s">
        <v>1341</v>
      </c>
      <c r="B430" s="135" t="s">
        <v>1342</v>
      </c>
      <c r="C430" s="126"/>
      <c r="D430" s="127" t="s">
        <v>482</v>
      </c>
      <c r="E430" s="104" t="s">
        <v>482</v>
      </c>
      <c r="F430" s="128"/>
      <c r="G430" s="126"/>
      <c r="H430" s="104"/>
      <c r="I430" s="104"/>
      <c r="J430" s="104"/>
      <c r="K430" s="127" t="s">
        <v>482</v>
      </c>
      <c r="L430" s="104"/>
      <c r="M430" s="128"/>
      <c r="N430" s="128"/>
      <c r="O430" s="128" t="s">
        <v>482</v>
      </c>
      <c r="P430" s="128"/>
      <c r="Q430" s="128" t="s">
        <v>482</v>
      </c>
      <c r="R430" s="128"/>
      <c r="S430" s="131"/>
      <c r="T430" s="128"/>
      <c r="U430" s="61"/>
      <c r="V430" s="132" t="s">
        <v>767</v>
      </c>
      <c r="W430" s="139" t="s">
        <v>768</v>
      </c>
      <c r="X430" s="133"/>
      <c r="Y430" s="71"/>
      <c r="Z430" s="72" t="s">
        <v>482</v>
      </c>
      <c r="AA430" s="73"/>
      <c r="AB430" s="74"/>
      <c r="AC430" s="79" t="s">
        <v>530</v>
      </c>
      <c r="AD430" s="10" t="s">
        <v>463</v>
      </c>
      <c r="AE430" s="80">
        <v>0</v>
      </c>
      <c r="AF430" s="80">
        <v>0</v>
      </c>
      <c r="AG430" s="80">
        <v>0</v>
      </c>
      <c r="AH430" s="80">
        <v>0</v>
      </c>
      <c r="AI430" s="80">
        <v>0</v>
      </c>
      <c r="AJ430" s="80">
        <v>0</v>
      </c>
      <c r="AK430" s="80">
        <v>0</v>
      </c>
      <c r="AL430" s="80">
        <v>0</v>
      </c>
      <c r="AM430" s="80">
        <v>0</v>
      </c>
      <c r="AN430" s="80">
        <v>0</v>
      </c>
      <c r="AO430" s="80">
        <v>0</v>
      </c>
      <c r="AP430" s="80">
        <v>0</v>
      </c>
      <c r="AQ430" s="80">
        <v>0</v>
      </c>
      <c r="AR430" s="80">
        <v>0</v>
      </c>
      <c r="AS430" s="80">
        <v>0</v>
      </c>
      <c r="AT430" s="80">
        <v>0</v>
      </c>
      <c r="AU430" s="80">
        <v>0</v>
      </c>
      <c r="AV430" s="80">
        <v>0</v>
      </c>
      <c r="AW430" s="80">
        <v>0</v>
      </c>
      <c r="AX430" s="80">
        <v>0</v>
      </c>
      <c r="AY430" s="80">
        <v>0</v>
      </c>
      <c r="AZ430" s="80">
        <v>0</v>
      </c>
      <c r="BA430" s="80">
        <v>0</v>
      </c>
      <c r="BB430" s="80">
        <v>0</v>
      </c>
      <c r="BC430" s="80">
        <v>0</v>
      </c>
      <c r="BD430" s="80">
        <v>0</v>
      </c>
      <c r="BE430" s="80">
        <v>0</v>
      </c>
      <c r="BF430" s="80">
        <v>6.4588000000000007E-2</v>
      </c>
      <c r="BG430" s="80">
        <v>0.23551900000000001</v>
      </c>
      <c r="BH430" s="80">
        <v>0.2293</v>
      </c>
      <c r="BI430" s="80">
        <v>0.15920000000000001</v>
      </c>
      <c r="BJ430" s="80">
        <v>5.6159569999999999</v>
      </c>
      <c r="BK430" s="80"/>
      <c r="BL430" s="80"/>
      <c r="BM430" s="80"/>
      <c r="BN430" s="80"/>
      <c r="BO430" s="80"/>
      <c r="BP430" s="80"/>
      <c r="BQ430" s="80"/>
      <c r="BR430" s="80"/>
      <c r="BS430" s="80"/>
      <c r="BT430" s="80"/>
    </row>
    <row r="431" spans="1:72" x14ac:dyDescent="0.25">
      <c r="A431" s="134" t="s">
        <v>1343</v>
      </c>
      <c r="B431" s="135" t="s">
        <v>1344</v>
      </c>
      <c r="C431" s="126"/>
      <c r="D431" s="127" t="s">
        <v>482</v>
      </c>
      <c r="E431" s="104" t="s">
        <v>482</v>
      </c>
      <c r="F431" s="128"/>
      <c r="G431" s="126"/>
      <c r="H431" s="104"/>
      <c r="I431" s="104"/>
      <c r="J431" s="104"/>
      <c r="K431" s="127" t="s">
        <v>482</v>
      </c>
      <c r="L431" s="104" t="s">
        <v>482</v>
      </c>
      <c r="M431" s="128"/>
      <c r="N431" s="128"/>
      <c r="O431" s="128"/>
      <c r="P431" s="128"/>
      <c r="Q431" s="128" t="s">
        <v>482</v>
      </c>
      <c r="R431" s="128"/>
      <c r="S431" s="131"/>
      <c r="T431" s="128"/>
      <c r="U431" s="61"/>
      <c r="V431" s="132" t="s">
        <v>871</v>
      </c>
      <c r="W431" s="139" t="s">
        <v>872</v>
      </c>
      <c r="X431" s="133"/>
      <c r="Y431" s="71" t="s">
        <v>482</v>
      </c>
      <c r="Z431" s="72"/>
      <c r="AA431" s="73"/>
      <c r="AB431" s="74"/>
      <c r="AC431" s="79" t="s">
        <v>530</v>
      </c>
      <c r="AD431" s="10" t="s">
        <v>463</v>
      </c>
      <c r="AE431" s="80">
        <v>0</v>
      </c>
      <c r="AF431" s="80">
        <v>0</v>
      </c>
      <c r="AG431" s="80">
        <v>0</v>
      </c>
      <c r="AH431" s="80">
        <v>0</v>
      </c>
      <c r="AI431" s="80">
        <v>0</v>
      </c>
      <c r="AJ431" s="80">
        <v>0</v>
      </c>
      <c r="AK431" s="80">
        <v>0</v>
      </c>
      <c r="AL431" s="80">
        <v>0</v>
      </c>
      <c r="AM431" s="80">
        <v>0</v>
      </c>
      <c r="AN431" s="80">
        <v>0</v>
      </c>
      <c r="AO431" s="80">
        <v>0</v>
      </c>
      <c r="AP431" s="80">
        <v>0</v>
      </c>
      <c r="AQ431" s="80">
        <v>0</v>
      </c>
      <c r="AR431" s="80">
        <v>0</v>
      </c>
      <c r="AS431" s="80">
        <v>0</v>
      </c>
      <c r="AT431" s="80">
        <v>0</v>
      </c>
      <c r="AU431" s="80">
        <v>0</v>
      </c>
      <c r="AV431" s="80">
        <v>0</v>
      </c>
      <c r="AW431" s="80">
        <v>0</v>
      </c>
      <c r="AX431" s="80">
        <v>0</v>
      </c>
      <c r="AY431" s="80">
        <v>0.57698242831455004</v>
      </c>
      <c r="AZ431" s="80">
        <v>0.67991103356715998</v>
      </c>
      <c r="BA431" s="80">
        <v>1.07323030817792</v>
      </c>
      <c r="BB431" s="80">
        <v>1.22719289197657</v>
      </c>
      <c r="BC431" s="80">
        <v>1.13697071192264</v>
      </c>
      <c r="BD431" s="80">
        <v>0.29118622238691</v>
      </c>
      <c r="BE431" s="80">
        <v>0.14839065223344999</v>
      </c>
      <c r="BF431" s="80">
        <v>-3.3757719714439999E-2</v>
      </c>
      <c r="BG431" s="80">
        <v>1.62461703259E-3</v>
      </c>
      <c r="BH431" s="80">
        <v>1.22501209113E-3</v>
      </c>
      <c r="BI431" s="80">
        <v>5.6231386413800001E-3</v>
      </c>
      <c r="BJ431" s="80">
        <v>0</v>
      </c>
      <c r="BK431" s="80"/>
      <c r="BL431" s="80"/>
      <c r="BM431" s="80"/>
      <c r="BN431" s="80"/>
      <c r="BO431" s="80"/>
      <c r="BP431" s="80"/>
      <c r="BQ431" s="80"/>
      <c r="BR431" s="80"/>
      <c r="BS431" s="80"/>
      <c r="BT431" s="80"/>
    </row>
    <row r="432" spans="1:72" x14ac:dyDescent="0.25">
      <c r="A432" s="134" t="s">
        <v>1345</v>
      </c>
      <c r="B432" s="135" t="s">
        <v>1346</v>
      </c>
      <c r="C432" s="126"/>
      <c r="D432" s="127" t="s">
        <v>482</v>
      </c>
      <c r="E432" s="104" t="s">
        <v>482</v>
      </c>
      <c r="F432" s="128"/>
      <c r="G432" s="126"/>
      <c r="H432" s="104"/>
      <c r="I432" s="104"/>
      <c r="J432" s="104"/>
      <c r="K432" s="127" t="s">
        <v>482</v>
      </c>
      <c r="L432" s="104" t="s">
        <v>482</v>
      </c>
      <c r="M432" s="128"/>
      <c r="N432" s="128"/>
      <c r="O432" s="128"/>
      <c r="P432" s="128"/>
      <c r="Q432" s="128" t="s">
        <v>482</v>
      </c>
      <c r="R432" s="128"/>
      <c r="S432" s="131"/>
      <c r="T432" s="128"/>
      <c r="U432" s="61"/>
      <c r="V432" s="132" t="s">
        <v>871</v>
      </c>
      <c r="W432" s="139" t="s">
        <v>872</v>
      </c>
      <c r="X432" s="133"/>
      <c r="Y432" s="71"/>
      <c r="Z432" s="72" t="s">
        <v>482</v>
      </c>
      <c r="AA432" s="73"/>
      <c r="AB432" s="74"/>
      <c r="AC432" s="79" t="s">
        <v>530</v>
      </c>
      <c r="AD432" s="10" t="s">
        <v>463</v>
      </c>
      <c r="AE432" s="80">
        <v>0</v>
      </c>
      <c r="AF432" s="80">
        <v>0</v>
      </c>
      <c r="AG432" s="80">
        <v>0</v>
      </c>
      <c r="AH432" s="80">
        <v>0</v>
      </c>
      <c r="AI432" s="80">
        <v>0</v>
      </c>
      <c r="AJ432" s="80">
        <v>0</v>
      </c>
      <c r="AK432" s="80">
        <v>0</v>
      </c>
      <c r="AL432" s="80">
        <v>0</v>
      </c>
      <c r="AM432" s="80">
        <v>0</v>
      </c>
      <c r="AN432" s="80">
        <v>0</v>
      </c>
      <c r="AO432" s="80">
        <v>0</v>
      </c>
      <c r="AP432" s="80">
        <v>0</v>
      </c>
      <c r="AQ432" s="80">
        <v>0</v>
      </c>
      <c r="AR432" s="80">
        <v>0</v>
      </c>
      <c r="AS432" s="80">
        <v>0</v>
      </c>
      <c r="AT432" s="80">
        <v>0</v>
      </c>
      <c r="AU432" s="80">
        <v>0</v>
      </c>
      <c r="AV432" s="80">
        <v>0</v>
      </c>
      <c r="AW432" s="80">
        <v>0</v>
      </c>
      <c r="AX432" s="80">
        <v>0</v>
      </c>
      <c r="AY432" s="80">
        <v>0.57799999999999996</v>
      </c>
      <c r="AZ432" s="80">
        <v>1.0414540000000001</v>
      </c>
      <c r="BA432" s="80">
        <v>1.204494</v>
      </c>
      <c r="BB432" s="80">
        <v>1.183651</v>
      </c>
      <c r="BC432" s="80">
        <v>0.97400299999999995</v>
      </c>
      <c r="BD432" s="80">
        <v>0.27861000000000002</v>
      </c>
      <c r="BE432" s="80">
        <v>0.144814</v>
      </c>
      <c r="BF432" s="80">
        <v>-3.3321999999999997E-2</v>
      </c>
      <c r="BG432" s="80">
        <v>1.2440000000000001E-3</v>
      </c>
      <c r="BH432" s="80">
        <v>1.0074E-2</v>
      </c>
      <c r="BI432" s="80">
        <v>5.6189999999999999E-3</v>
      </c>
      <c r="BJ432" s="80">
        <v>0</v>
      </c>
      <c r="BK432" s="80"/>
      <c r="BL432" s="80"/>
      <c r="BM432" s="80"/>
      <c r="BN432" s="80"/>
      <c r="BO432" s="80"/>
      <c r="BP432" s="80"/>
      <c r="BQ432" s="80"/>
      <c r="BR432" s="80"/>
      <c r="BS432" s="80"/>
      <c r="BT432" s="80"/>
    </row>
    <row r="433" spans="1:72" x14ac:dyDescent="0.25">
      <c r="A433" s="134" t="s">
        <v>1347</v>
      </c>
      <c r="B433" s="135" t="s">
        <v>1348</v>
      </c>
      <c r="C433" s="126"/>
      <c r="D433" s="127" t="s">
        <v>482</v>
      </c>
      <c r="E433" s="104" t="s">
        <v>482</v>
      </c>
      <c r="F433" s="128"/>
      <c r="G433" s="126"/>
      <c r="H433" s="104"/>
      <c r="I433" s="104"/>
      <c r="J433" s="104"/>
      <c r="K433" s="127" t="s">
        <v>482</v>
      </c>
      <c r="L433" s="104" t="s">
        <v>482</v>
      </c>
      <c r="M433" s="128"/>
      <c r="N433" s="128"/>
      <c r="O433" s="128"/>
      <c r="P433" s="128"/>
      <c r="Q433" s="128" t="s">
        <v>482</v>
      </c>
      <c r="R433" s="128"/>
      <c r="S433" s="131"/>
      <c r="T433" s="128"/>
      <c r="U433" s="61"/>
      <c r="V433" s="132" t="s">
        <v>871</v>
      </c>
      <c r="W433" s="139" t="s">
        <v>872</v>
      </c>
      <c r="X433" s="133"/>
      <c r="Y433" s="71"/>
      <c r="Z433" s="72" t="s">
        <v>482</v>
      </c>
      <c r="AA433" s="73"/>
      <c r="AB433" s="74"/>
      <c r="AC433" s="79" t="s">
        <v>530</v>
      </c>
      <c r="AD433" s="10" t="s">
        <v>463</v>
      </c>
      <c r="AE433" s="80">
        <v>0</v>
      </c>
      <c r="AF433" s="80">
        <v>0</v>
      </c>
      <c r="AG433" s="80">
        <v>0</v>
      </c>
      <c r="AH433" s="80">
        <v>0</v>
      </c>
      <c r="AI433" s="80">
        <v>0</v>
      </c>
      <c r="AJ433" s="80">
        <v>0</v>
      </c>
      <c r="AK433" s="80">
        <v>0</v>
      </c>
      <c r="AL433" s="80">
        <v>0</v>
      </c>
      <c r="AM433" s="80">
        <v>0</v>
      </c>
      <c r="AN433" s="80">
        <v>0</v>
      </c>
      <c r="AO433" s="80">
        <v>0</v>
      </c>
      <c r="AP433" s="80">
        <v>0</v>
      </c>
      <c r="AQ433" s="80">
        <v>0</v>
      </c>
      <c r="AR433" s="80">
        <v>0</v>
      </c>
      <c r="AS433" s="80">
        <v>0</v>
      </c>
      <c r="AT433" s="80">
        <v>0</v>
      </c>
      <c r="AU433" s="80">
        <v>0</v>
      </c>
      <c r="AV433" s="80">
        <v>0</v>
      </c>
      <c r="AW433" s="80">
        <v>0</v>
      </c>
      <c r="AX433" s="80">
        <v>0</v>
      </c>
      <c r="AY433" s="80">
        <v>0</v>
      </c>
      <c r="AZ433" s="80">
        <v>0</v>
      </c>
      <c r="BA433" s="80">
        <v>0</v>
      </c>
      <c r="BB433" s="80">
        <v>0</v>
      </c>
      <c r="BC433" s="80">
        <v>0</v>
      </c>
      <c r="BD433" s="80">
        <v>0</v>
      </c>
      <c r="BE433" s="80">
        <v>0.28178277569554999</v>
      </c>
      <c r="BF433" s="80">
        <v>0.46273158714389001</v>
      </c>
      <c r="BG433" s="80">
        <v>0</v>
      </c>
      <c r="BH433" s="80">
        <v>0</v>
      </c>
      <c r="BI433" s="80">
        <v>0</v>
      </c>
      <c r="BJ433" s="80">
        <v>0</v>
      </c>
      <c r="BK433" s="80"/>
      <c r="BL433" s="80"/>
      <c r="BM433" s="80"/>
      <c r="BN433" s="80"/>
      <c r="BO433" s="80"/>
      <c r="BP433" s="80"/>
      <c r="BQ433" s="80"/>
      <c r="BR433" s="80"/>
      <c r="BS433" s="80"/>
      <c r="BT433" s="80"/>
    </row>
    <row r="434" spans="1:72" x14ac:dyDescent="0.25">
      <c r="A434" s="134" t="s">
        <v>1349</v>
      </c>
      <c r="B434" s="135" t="s">
        <v>1350</v>
      </c>
      <c r="C434" s="126"/>
      <c r="D434" s="127" t="s">
        <v>482</v>
      </c>
      <c r="E434" s="104" t="s">
        <v>482</v>
      </c>
      <c r="F434" s="128"/>
      <c r="G434" s="126"/>
      <c r="H434" s="104"/>
      <c r="I434" s="104"/>
      <c r="J434" s="104"/>
      <c r="K434" s="127" t="s">
        <v>482</v>
      </c>
      <c r="L434" s="104"/>
      <c r="M434" s="128" t="s">
        <v>482</v>
      </c>
      <c r="N434" s="128"/>
      <c r="O434" s="128"/>
      <c r="P434" s="128"/>
      <c r="Q434" s="128" t="s">
        <v>482</v>
      </c>
      <c r="R434" s="128"/>
      <c r="S434" s="131"/>
      <c r="T434" s="128"/>
      <c r="U434" s="61"/>
      <c r="V434" s="132" t="s">
        <v>721</v>
      </c>
      <c r="W434" s="139" t="s">
        <v>722</v>
      </c>
      <c r="X434" s="133"/>
      <c r="Y434" s="71"/>
      <c r="Z434" s="72" t="s">
        <v>482</v>
      </c>
      <c r="AA434" s="73"/>
      <c r="AB434" s="74"/>
      <c r="AC434" s="79" t="s">
        <v>530</v>
      </c>
      <c r="AD434" s="10" t="s">
        <v>463</v>
      </c>
      <c r="AE434" s="80">
        <v>0</v>
      </c>
      <c r="AF434" s="80">
        <v>0</v>
      </c>
      <c r="AG434" s="80">
        <v>0</v>
      </c>
      <c r="AH434" s="80">
        <v>0</v>
      </c>
      <c r="AI434" s="80">
        <v>0</v>
      </c>
      <c r="AJ434" s="80">
        <v>0</v>
      </c>
      <c r="AK434" s="80">
        <v>0</v>
      </c>
      <c r="AL434" s="80">
        <v>0</v>
      </c>
      <c r="AM434" s="80">
        <v>0</v>
      </c>
      <c r="AN434" s="80">
        <v>0</v>
      </c>
      <c r="AO434" s="80">
        <v>0</v>
      </c>
      <c r="AP434" s="80">
        <v>0</v>
      </c>
      <c r="AQ434" s="80">
        <v>0</v>
      </c>
      <c r="AR434" s="80">
        <v>0</v>
      </c>
      <c r="AS434" s="80">
        <v>0</v>
      </c>
      <c r="AT434" s="80">
        <v>0</v>
      </c>
      <c r="AU434" s="80">
        <v>0</v>
      </c>
      <c r="AV434" s="80">
        <v>0</v>
      </c>
      <c r="AW434" s="80">
        <v>0</v>
      </c>
      <c r="AX434" s="80">
        <v>69.294972999999999</v>
      </c>
      <c r="AY434" s="80">
        <v>93.056749999999994</v>
      </c>
      <c r="AZ434" s="80">
        <v>138.388104</v>
      </c>
      <c r="BA434" s="80">
        <v>176.446417</v>
      </c>
      <c r="BB434" s="80">
        <v>125.523578</v>
      </c>
      <c r="BC434" s="80">
        <v>114.08378399999999</v>
      </c>
      <c r="BD434" s="80">
        <v>86.313582999999994</v>
      </c>
      <c r="BE434" s="80">
        <v>5.336538</v>
      </c>
      <c r="BF434" s="80">
        <v>1.3224560000000001</v>
      </c>
      <c r="BG434" s="80">
        <v>9.3663450000000008</v>
      </c>
      <c r="BH434" s="80">
        <v>9.6158239999999999</v>
      </c>
      <c r="BI434" s="80">
        <v>29.610711999999999</v>
      </c>
      <c r="BJ434" s="80">
        <v>8.4832619999999999</v>
      </c>
      <c r="BK434" s="80"/>
      <c r="BL434" s="80"/>
      <c r="BM434" s="80"/>
      <c r="BN434" s="80"/>
      <c r="BO434" s="80"/>
      <c r="BP434" s="80"/>
      <c r="BQ434" s="80"/>
      <c r="BR434" s="80"/>
      <c r="BS434" s="80"/>
      <c r="BT434" s="80"/>
    </row>
    <row r="435" spans="1:72" x14ac:dyDescent="0.25">
      <c r="A435" s="134" t="s">
        <v>1351</v>
      </c>
      <c r="B435" s="135" t="s">
        <v>1352</v>
      </c>
      <c r="C435" s="126"/>
      <c r="D435" s="127" t="s">
        <v>482</v>
      </c>
      <c r="E435" s="104" t="s">
        <v>482</v>
      </c>
      <c r="F435" s="128"/>
      <c r="G435" s="126"/>
      <c r="H435" s="104"/>
      <c r="I435" s="104"/>
      <c r="J435" s="104"/>
      <c r="K435" s="127" t="s">
        <v>482</v>
      </c>
      <c r="L435" s="104"/>
      <c r="M435" s="128" t="s">
        <v>482</v>
      </c>
      <c r="N435" s="128"/>
      <c r="O435" s="128"/>
      <c r="P435" s="128"/>
      <c r="Q435" s="128" t="s">
        <v>482</v>
      </c>
      <c r="R435" s="128"/>
      <c r="S435" s="131"/>
      <c r="T435" s="128"/>
      <c r="U435" s="61"/>
      <c r="V435" s="132" t="s">
        <v>721</v>
      </c>
      <c r="W435" s="139" t="s">
        <v>722</v>
      </c>
      <c r="X435" s="133"/>
      <c r="Y435" s="71"/>
      <c r="Z435" s="72" t="s">
        <v>482</v>
      </c>
      <c r="AA435" s="73"/>
      <c r="AB435" s="74"/>
      <c r="AC435" s="79" t="s">
        <v>530</v>
      </c>
      <c r="AD435" s="10" t="s">
        <v>463</v>
      </c>
      <c r="AE435" s="80">
        <v>0</v>
      </c>
      <c r="AF435" s="80">
        <v>0</v>
      </c>
      <c r="AG435" s="80">
        <v>0</v>
      </c>
      <c r="AH435" s="80">
        <v>0</v>
      </c>
      <c r="AI435" s="80">
        <v>0</v>
      </c>
      <c r="AJ435" s="80">
        <v>0</v>
      </c>
      <c r="AK435" s="80">
        <v>0</v>
      </c>
      <c r="AL435" s="80">
        <v>0</v>
      </c>
      <c r="AM435" s="80">
        <v>0</v>
      </c>
      <c r="AN435" s="80">
        <v>0</v>
      </c>
      <c r="AO435" s="80">
        <v>0</v>
      </c>
      <c r="AP435" s="80">
        <v>0</v>
      </c>
      <c r="AQ435" s="80">
        <v>0</v>
      </c>
      <c r="AR435" s="80">
        <v>0</v>
      </c>
      <c r="AS435" s="80">
        <v>0</v>
      </c>
      <c r="AT435" s="80">
        <v>0</v>
      </c>
      <c r="AU435" s="80">
        <v>0</v>
      </c>
      <c r="AV435" s="80">
        <v>0</v>
      </c>
      <c r="AW435" s="80">
        <v>0</v>
      </c>
      <c r="AX435" s="80">
        <v>0</v>
      </c>
      <c r="AY435" s="80">
        <v>0</v>
      </c>
      <c r="AZ435" s="80">
        <v>0</v>
      </c>
      <c r="BA435" s="80">
        <v>0</v>
      </c>
      <c r="BB435" s="80">
        <v>0</v>
      </c>
      <c r="BC435" s="80">
        <v>0</v>
      </c>
      <c r="BD435" s="80">
        <v>0</v>
      </c>
      <c r="BE435" s="80">
        <v>33.798871153897501</v>
      </c>
      <c r="BF435" s="80">
        <v>36.762252506535198</v>
      </c>
      <c r="BG435" s="80">
        <v>0</v>
      </c>
      <c r="BH435" s="80">
        <v>0</v>
      </c>
      <c r="BI435" s="80">
        <v>0</v>
      </c>
      <c r="BJ435" s="80">
        <v>0</v>
      </c>
      <c r="BK435" s="80"/>
      <c r="BL435" s="80"/>
      <c r="BM435" s="80"/>
      <c r="BN435" s="80"/>
      <c r="BO435" s="80"/>
      <c r="BP435" s="80"/>
      <c r="BQ435" s="80"/>
      <c r="BR435" s="80"/>
      <c r="BS435" s="80"/>
      <c r="BT435" s="80"/>
    </row>
    <row r="436" spans="1:72" x14ac:dyDescent="0.25">
      <c r="A436" s="134" t="s">
        <v>1353</v>
      </c>
      <c r="B436" s="135" t="s">
        <v>1354</v>
      </c>
      <c r="C436" s="126"/>
      <c r="D436" s="127" t="s">
        <v>482</v>
      </c>
      <c r="E436" s="104" t="s">
        <v>482</v>
      </c>
      <c r="F436" s="128"/>
      <c r="G436" s="126"/>
      <c r="H436" s="104"/>
      <c r="I436" s="104"/>
      <c r="J436" s="104"/>
      <c r="K436" s="127" t="s">
        <v>482</v>
      </c>
      <c r="L436" s="104"/>
      <c r="M436" s="128" t="s">
        <v>482</v>
      </c>
      <c r="N436" s="128"/>
      <c r="O436" s="128"/>
      <c r="P436" s="128"/>
      <c r="Q436" s="128" t="s">
        <v>482</v>
      </c>
      <c r="R436" s="128"/>
      <c r="S436" s="131"/>
      <c r="T436" s="128"/>
      <c r="U436" s="61"/>
      <c r="V436" s="132" t="s">
        <v>767</v>
      </c>
      <c r="W436" s="139" t="s">
        <v>768</v>
      </c>
      <c r="X436" s="133"/>
      <c r="Y436" s="71"/>
      <c r="Z436" s="72" t="s">
        <v>482</v>
      </c>
      <c r="AA436" s="73"/>
      <c r="AB436" s="74"/>
      <c r="AC436" s="79" t="s">
        <v>530</v>
      </c>
      <c r="AD436" s="10" t="s">
        <v>463</v>
      </c>
      <c r="AE436" s="80">
        <v>0</v>
      </c>
      <c r="AF436" s="80">
        <v>0</v>
      </c>
      <c r="AG436" s="80">
        <v>0</v>
      </c>
      <c r="AH436" s="80">
        <v>0</v>
      </c>
      <c r="AI436" s="80">
        <v>0</v>
      </c>
      <c r="AJ436" s="80">
        <v>0</v>
      </c>
      <c r="AK436" s="80">
        <v>0</v>
      </c>
      <c r="AL436" s="80">
        <v>0</v>
      </c>
      <c r="AM436" s="80">
        <v>0</v>
      </c>
      <c r="AN436" s="80">
        <v>3.105445</v>
      </c>
      <c r="AO436" s="80">
        <v>3.0979000000000001</v>
      </c>
      <c r="AP436" s="80">
        <v>3.0094630000000002</v>
      </c>
      <c r="AQ436" s="80">
        <v>2.9838290000000001</v>
      </c>
      <c r="AR436" s="80">
        <v>0</v>
      </c>
      <c r="AS436" s="80">
        <v>0.4</v>
      </c>
      <c r="AT436" s="80">
        <v>0.4</v>
      </c>
      <c r="AU436" s="80">
        <v>0.4</v>
      </c>
      <c r="AV436" s="80">
        <v>0.4</v>
      </c>
      <c r="AW436" s="80">
        <v>0.4</v>
      </c>
      <c r="AX436" s="80">
        <v>0</v>
      </c>
      <c r="AY436" s="80">
        <v>0</v>
      </c>
      <c r="AZ436" s="80">
        <v>0</v>
      </c>
      <c r="BA436" s="80">
        <v>0</v>
      </c>
      <c r="BB436" s="80">
        <v>0</v>
      </c>
      <c r="BC436" s="80">
        <v>0</v>
      </c>
      <c r="BD436" s="80">
        <v>0</v>
      </c>
      <c r="BE436" s="80">
        <v>0</v>
      </c>
      <c r="BF436" s="80">
        <v>0</v>
      </c>
      <c r="BG436" s="80">
        <v>0</v>
      </c>
      <c r="BH436" s="80">
        <v>0</v>
      </c>
      <c r="BI436" s="80">
        <v>0</v>
      </c>
      <c r="BJ436" s="80">
        <v>0</v>
      </c>
      <c r="BK436" s="80"/>
      <c r="BL436" s="80"/>
      <c r="BM436" s="80"/>
      <c r="BN436" s="80"/>
      <c r="BO436" s="80"/>
      <c r="BP436" s="80"/>
      <c r="BQ436" s="80"/>
      <c r="BR436" s="80"/>
      <c r="BS436" s="80"/>
      <c r="BT436" s="80"/>
    </row>
    <row r="437" spans="1:72" x14ac:dyDescent="0.25">
      <c r="A437" s="134" t="s">
        <v>1355</v>
      </c>
      <c r="B437" s="135" t="s">
        <v>1356</v>
      </c>
      <c r="C437" s="126"/>
      <c r="D437" s="127" t="s">
        <v>482</v>
      </c>
      <c r="E437" s="104" t="s">
        <v>482</v>
      </c>
      <c r="F437" s="128"/>
      <c r="G437" s="126"/>
      <c r="H437" s="104"/>
      <c r="I437" s="104"/>
      <c r="J437" s="104"/>
      <c r="K437" s="127" t="s">
        <v>482</v>
      </c>
      <c r="L437" s="104" t="s">
        <v>482</v>
      </c>
      <c r="M437" s="128"/>
      <c r="N437" s="128"/>
      <c r="O437" s="128"/>
      <c r="P437" s="128"/>
      <c r="Q437" s="128" t="s">
        <v>482</v>
      </c>
      <c r="R437" s="128"/>
      <c r="S437" s="131"/>
      <c r="T437" s="128"/>
      <c r="U437" s="61"/>
      <c r="V437" s="132" t="s">
        <v>771</v>
      </c>
      <c r="W437" s="139" t="s">
        <v>772</v>
      </c>
      <c r="X437" s="133"/>
      <c r="Y437" s="71"/>
      <c r="Z437" s="72" t="s">
        <v>482</v>
      </c>
      <c r="AA437" s="73"/>
      <c r="AB437" s="74"/>
      <c r="AC437" s="79" t="s">
        <v>530</v>
      </c>
      <c r="AD437" s="10" t="s">
        <v>463</v>
      </c>
      <c r="AE437" s="80">
        <v>0</v>
      </c>
      <c r="AF437" s="80">
        <v>0</v>
      </c>
      <c r="AG437" s="80">
        <v>0</v>
      </c>
      <c r="AH437" s="80">
        <v>0</v>
      </c>
      <c r="AI437" s="80">
        <v>0</v>
      </c>
      <c r="AJ437" s="80">
        <v>0</v>
      </c>
      <c r="AK437" s="80">
        <v>0</v>
      </c>
      <c r="AL437" s="80">
        <v>0</v>
      </c>
      <c r="AM437" s="80">
        <v>0</v>
      </c>
      <c r="AN437" s="80">
        <v>24.116695</v>
      </c>
      <c r="AO437" s="80">
        <v>22.977968000000001</v>
      </c>
      <c r="AP437" s="80">
        <v>30.900182000000001</v>
      </c>
      <c r="AQ437" s="80">
        <v>37.711824</v>
      </c>
      <c r="AR437" s="80">
        <v>47.9</v>
      </c>
      <c r="AS437" s="80">
        <v>63.5</v>
      </c>
      <c r="AT437" s="80">
        <v>66.7</v>
      </c>
      <c r="AU437" s="80">
        <v>66.599999999999994</v>
      </c>
      <c r="AV437" s="80">
        <v>68.2</v>
      </c>
      <c r="AW437" s="80">
        <v>65.7</v>
      </c>
      <c r="AX437" s="80">
        <v>65.900000000000006</v>
      </c>
      <c r="AY437" s="80">
        <v>40.700000000000003</v>
      </c>
      <c r="AZ437" s="80">
        <v>41.9</v>
      </c>
      <c r="BA437" s="80">
        <v>79.099999999999994</v>
      </c>
      <c r="BB437" s="80">
        <v>79.5</v>
      </c>
      <c r="BC437" s="80">
        <v>41.5</v>
      </c>
      <c r="BD437" s="80">
        <v>41.1</v>
      </c>
      <c r="BE437" s="80">
        <v>39.9</v>
      </c>
      <c r="BF437" s="80">
        <v>39.6</v>
      </c>
      <c r="BG437" s="80">
        <v>37.4</v>
      </c>
      <c r="BH437" s="80">
        <v>21.1</v>
      </c>
      <c r="BI437" s="80">
        <v>10.1</v>
      </c>
      <c r="BJ437" s="80">
        <v>17.2</v>
      </c>
      <c r="BK437" s="80"/>
      <c r="BL437" s="80"/>
      <c r="BM437" s="80"/>
      <c r="BN437" s="80"/>
      <c r="BO437" s="80"/>
      <c r="BP437" s="80"/>
      <c r="BQ437" s="80"/>
      <c r="BR437" s="80"/>
      <c r="BS437" s="80"/>
      <c r="BT437" s="80"/>
    </row>
    <row r="438" spans="1:72" x14ac:dyDescent="0.25">
      <c r="A438" s="134" t="s">
        <v>1357</v>
      </c>
      <c r="B438" s="135" t="s">
        <v>1358</v>
      </c>
      <c r="C438" s="126"/>
      <c r="D438" s="127" t="s">
        <v>482</v>
      </c>
      <c r="E438" s="104" t="s">
        <v>482</v>
      </c>
      <c r="F438" s="128"/>
      <c r="G438" s="126"/>
      <c r="H438" s="104"/>
      <c r="I438" s="104"/>
      <c r="J438" s="104"/>
      <c r="K438" s="127" t="s">
        <v>482</v>
      </c>
      <c r="L438" s="104"/>
      <c r="M438" s="128" t="s">
        <v>482</v>
      </c>
      <c r="N438" s="128"/>
      <c r="O438" s="128"/>
      <c r="P438" s="128"/>
      <c r="Q438" s="128" t="s">
        <v>482</v>
      </c>
      <c r="R438" s="128"/>
      <c r="S438" s="131"/>
      <c r="T438" s="128"/>
      <c r="U438" s="61"/>
      <c r="V438" s="132" t="s">
        <v>767</v>
      </c>
      <c r="W438" s="139" t="s">
        <v>768</v>
      </c>
      <c r="X438" s="133"/>
      <c r="Y438" s="71"/>
      <c r="Z438" s="72" t="s">
        <v>482</v>
      </c>
      <c r="AA438" s="73"/>
      <c r="AB438" s="74"/>
      <c r="AC438" s="79" t="s">
        <v>530</v>
      </c>
      <c r="AD438" s="10" t="s">
        <v>463</v>
      </c>
      <c r="AE438" s="80">
        <v>0</v>
      </c>
      <c r="AF438" s="80">
        <v>0</v>
      </c>
      <c r="AG438" s="80">
        <v>0</v>
      </c>
      <c r="AH438" s="80">
        <v>0</v>
      </c>
      <c r="AI438" s="80">
        <v>0</v>
      </c>
      <c r="AJ438" s="80">
        <v>0</v>
      </c>
      <c r="AK438" s="80">
        <v>0</v>
      </c>
      <c r="AL438" s="80">
        <v>0</v>
      </c>
      <c r="AM438" s="80">
        <v>0</v>
      </c>
      <c r="AN438" s="80">
        <v>442.375991</v>
      </c>
      <c r="AO438" s="80">
        <v>40.639876000000001</v>
      </c>
      <c r="AP438" s="80">
        <v>54.651463999999997</v>
      </c>
      <c r="AQ438" s="80">
        <v>66.698842999999997</v>
      </c>
      <c r="AR438" s="80">
        <v>66.900000000000006</v>
      </c>
      <c r="AS438" s="80">
        <v>182</v>
      </c>
      <c r="AT438" s="80">
        <v>172.6</v>
      </c>
      <c r="AU438" s="80">
        <v>174.1</v>
      </c>
      <c r="AV438" s="80">
        <v>177.7</v>
      </c>
      <c r="AW438" s="80">
        <v>181.1</v>
      </c>
      <c r="AX438" s="80">
        <v>150.6</v>
      </c>
      <c r="AY438" s="80">
        <v>151</v>
      </c>
      <c r="AZ438" s="80">
        <v>147.5</v>
      </c>
      <c r="BA438" s="80">
        <v>153.19999999999999</v>
      </c>
      <c r="BB438" s="80">
        <v>158.69999999999999</v>
      </c>
      <c r="BC438" s="80">
        <v>145.9</v>
      </c>
      <c r="BD438" s="80">
        <v>132.9</v>
      </c>
      <c r="BE438" s="80">
        <v>120.2</v>
      </c>
      <c r="BF438" s="80">
        <v>105.1</v>
      </c>
      <c r="BG438" s="80">
        <v>67.7</v>
      </c>
      <c r="BH438" s="80">
        <v>59</v>
      </c>
      <c r="BI438" s="80">
        <v>59.3</v>
      </c>
      <c r="BJ438" s="80">
        <v>63.8</v>
      </c>
      <c r="BK438" s="80"/>
      <c r="BL438" s="80"/>
      <c r="BM438" s="80"/>
      <c r="BN438" s="80"/>
      <c r="BO438" s="80"/>
      <c r="BP438" s="80"/>
      <c r="BQ438" s="80"/>
      <c r="BR438" s="80"/>
      <c r="BS438" s="80"/>
      <c r="BT438" s="80"/>
    </row>
    <row r="439" spans="1:72" x14ac:dyDescent="0.25">
      <c r="A439" s="134" t="s">
        <v>1359</v>
      </c>
      <c r="B439" s="135" t="s">
        <v>1360</v>
      </c>
      <c r="C439" s="126"/>
      <c r="D439" s="127" t="s">
        <v>482</v>
      </c>
      <c r="E439" s="104" t="s">
        <v>482</v>
      </c>
      <c r="F439" s="128"/>
      <c r="G439" s="126" t="s">
        <v>482</v>
      </c>
      <c r="H439" s="104"/>
      <c r="I439" s="104"/>
      <c r="J439" s="104"/>
      <c r="K439" s="127"/>
      <c r="L439" s="104" t="s">
        <v>482</v>
      </c>
      <c r="M439" s="128"/>
      <c r="N439" s="128"/>
      <c r="O439" s="128"/>
      <c r="P439" s="128"/>
      <c r="Q439" s="128" t="s">
        <v>482</v>
      </c>
      <c r="R439" s="128"/>
      <c r="S439" s="131"/>
      <c r="T439" s="128"/>
      <c r="U439" s="61"/>
      <c r="V439" s="132" t="s">
        <v>771</v>
      </c>
      <c r="W439" s="139" t="s">
        <v>772</v>
      </c>
      <c r="X439" s="133"/>
      <c r="Y439" s="71"/>
      <c r="Z439" s="72" t="s">
        <v>482</v>
      </c>
      <c r="AA439" s="73"/>
      <c r="AB439" s="74"/>
      <c r="AC439" s="79" t="s">
        <v>530</v>
      </c>
      <c r="AD439" s="10" t="s">
        <v>463</v>
      </c>
      <c r="AE439" s="80">
        <v>0</v>
      </c>
      <c r="AF439" s="80">
        <v>0</v>
      </c>
      <c r="AG439" s="80">
        <v>0</v>
      </c>
      <c r="AH439" s="80">
        <v>0</v>
      </c>
      <c r="AI439" s="80">
        <v>0</v>
      </c>
      <c r="AJ439" s="80">
        <v>0</v>
      </c>
      <c r="AK439" s="80">
        <v>0</v>
      </c>
      <c r="AL439" s="80">
        <v>0</v>
      </c>
      <c r="AM439" s="80">
        <v>0</v>
      </c>
      <c r="AN439" s="80">
        <v>35.032612999999998</v>
      </c>
      <c r="AO439" s="80">
        <v>19.041588999999998</v>
      </c>
      <c r="AP439" s="80">
        <v>16.840619</v>
      </c>
      <c r="AQ439" s="80">
        <v>17.730906000000001</v>
      </c>
      <c r="AR439" s="80">
        <v>22</v>
      </c>
      <c r="AS439" s="80">
        <v>14.8</v>
      </c>
      <c r="AT439" s="80">
        <v>23</v>
      </c>
      <c r="AU439" s="80">
        <v>23.4</v>
      </c>
      <c r="AV439" s="80">
        <v>25.4</v>
      </c>
      <c r="AW439" s="80">
        <v>23.5</v>
      </c>
      <c r="AX439" s="80">
        <v>143.80000000000001</v>
      </c>
      <c r="AY439" s="80">
        <v>119.9</v>
      </c>
      <c r="AZ439" s="80">
        <v>120.3</v>
      </c>
      <c r="BA439" s="80">
        <v>119.8</v>
      </c>
      <c r="BB439" s="80">
        <v>120</v>
      </c>
      <c r="BC439" s="80">
        <v>119.7</v>
      </c>
      <c r="BD439" s="80">
        <v>119.7</v>
      </c>
      <c r="BE439" s="80">
        <v>119.4</v>
      </c>
      <c r="BF439" s="80">
        <v>119.3</v>
      </c>
      <c r="BG439" s="80">
        <v>118.6</v>
      </c>
      <c r="BH439" s="80">
        <v>0</v>
      </c>
      <c r="BI439" s="80">
        <v>0</v>
      </c>
      <c r="BJ439" s="80">
        <v>0</v>
      </c>
      <c r="BK439" s="80"/>
      <c r="BL439" s="80"/>
      <c r="BM439" s="80"/>
      <c r="BN439" s="80"/>
      <c r="BO439" s="80"/>
      <c r="BP439" s="80"/>
      <c r="BQ439" s="80"/>
      <c r="BR439" s="80"/>
      <c r="BS439" s="80"/>
      <c r="BT439" s="80"/>
    </row>
    <row r="440" spans="1:72" x14ac:dyDescent="0.25">
      <c r="A440" s="134" t="s">
        <v>1361</v>
      </c>
      <c r="B440" s="135" t="s">
        <v>1362</v>
      </c>
      <c r="C440" s="126"/>
      <c r="D440" s="127" t="s">
        <v>482</v>
      </c>
      <c r="E440" s="104" t="s">
        <v>482</v>
      </c>
      <c r="F440" s="128"/>
      <c r="G440" s="126"/>
      <c r="H440" s="104"/>
      <c r="I440" s="104" t="s">
        <v>482</v>
      </c>
      <c r="J440" s="104"/>
      <c r="K440" s="127"/>
      <c r="L440" s="104" t="s">
        <v>482</v>
      </c>
      <c r="M440" s="128"/>
      <c r="N440" s="128"/>
      <c r="O440" s="128"/>
      <c r="P440" s="128"/>
      <c r="Q440" s="128" t="s">
        <v>482</v>
      </c>
      <c r="R440" s="128"/>
      <c r="S440" s="131"/>
      <c r="T440" s="128"/>
      <c r="U440" s="61"/>
      <c r="V440" s="132" t="s">
        <v>771</v>
      </c>
      <c r="W440" s="139" t="s">
        <v>772</v>
      </c>
      <c r="X440" s="133"/>
      <c r="Y440" s="71"/>
      <c r="Z440" s="72" t="s">
        <v>482</v>
      </c>
      <c r="AA440" s="73"/>
      <c r="AB440" s="74"/>
      <c r="AC440" s="79" t="s">
        <v>530</v>
      </c>
      <c r="AD440" s="10" t="s">
        <v>463</v>
      </c>
      <c r="AE440" s="80">
        <v>0</v>
      </c>
      <c r="AF440" s="80">
        <v>0</v>
      </c>
      <c r="AG440" s="80">
        <v>0</v>
      </c>
      <c r="AH440" s="80">
        <v>0</v>
      </c>
      <c r="AI440" s="80">
        <v>0</v>
      </c>
      <c r="AJ440" s="80">
        <v>0</v>
      </c>
      <c r="AK440" s="80">
        <v>0</v>
      </c>
      <c r="AL440" s="80">
        <v>0</v>
      </c>
      <c r="AM440" s="80">
        <v>0</v>
      </c>
      <c r="AN440" s="80">
        <v>0</v>
      </c>
      <c r="AO440" s="80">
        <v>0</v>
      </c>
      <c r="AP440" s="80">
        <v>20.923193999999999</v>
      </c>
      <c r="AQ440" s="80">
        <v>66.072715000000002</v>
      </c>
      <c r="AR440" s="80">
        <v>66.599999999999994</v>
      </c>
      <c r="AS440" s="80">
        <v>71.400000000000006</v>
      </c>
      <c r="AT440" s="80">
        <v>71.400000000000006</v>
      </c>
      <c r="AU440" s="80">
        <v>60.4</v>
      </c>
      <c r="AV440" s="80">
        <v>96.9</v>
      </c>
      <c r="AW440" s="80">
        <v>59.4</v>
      </c>
      <c r="AX440" s="80">
        <v>54.6</v>
      </c>
      <c r="AY440" s="80">
        <v>54.4</v>
      </c>
      <c r="AZ440" s="80">
        <v>14.4</v>
      </c>
      <c r="BA440" s="80">
        <v>14.1</v>
      </c>
      <c r="BB440" s="80">
        <v>0</v>
      </c>
      <c r="BC440" s="80">
        <v>0</v>
      </c>
      <c r="BD440" s="80">
        <v>0</v>
      </c>
      <c r="BE440" s="80">
        <v>0</v>
      </c>
      <c r="BF440" s="80">
        <v>0</v>
      </c>
      <c r="BG440" s="80">
        <v>0</v>
      </c>
      <c r="BH440" s="80">
        <v>0</v>
      </c>
      <c r="BI440" s="80">
        <v>0</v>
      </c>
      <c r="BJ440" s="80">
        <v>0</v>
      </c>
      <c r="BK440" s="80"/>
      <c r="BL440" s="80"/>
      <c r="BM440" s="80"/>
      <c r="BN440" s="80"/>
      <c r="BO440" s="80"/>
      <c r="BP440" s="80"/>
      <c r="BQ440" s="80"/>
      <c r="BR440" s="80"/>
      <c r="BS440" s="80"/>
      <c r="BT440" s="80"/>
    </row>
    <row r="441" spans="1:72" x14ac:dyDescent="0.25">
      <c r="A441" s="134" t="s">
        <v>1363</v>
      </c>
      <c r="B441" s="135" t="s">
        <v>1364</v>
      </c>
      <c r="C441" s="126"/>
      <c r="D441" s="127" t="s">
        <v>482</v>
      </c>
      <c r="E441" s="104" t="s">
        <v>482</v>
      </c>
      <c r="F441" s="128"/>
      <c r="G441" s="126"/>
      <c r="H441" s="104"/>
      <c r="I441" s="104"/>
      <c r="J441" s="104"/>
      <c r="K441" s="127" t="s">
        <v>482</v>
      </c>
      <c r="L441" s="104"/>
      <c r="M441" s="128" t="s">
        <v>482</v>
      </c>
      <c r="N441" s="128"/>
      <c r="O441" s="128"/>
      <c r="P441" s="128"/>
      <c r="Q441" s="128" t="s">
        <v>482</v>
      </c>
      <c r="R441" s="128"/>
      <c r="S441" s="131"/>
      <c r="T441" s="128"/>
      <c r="U441" s="61"/>
      <c r="V441" s="132" t="s">
        <v>767</v>
      </c>
      <c r="W441" s="139" t="s">
        <v>768</v>
      </c>
      <c r="X441" s="133"/>
      <c r="Y441" s="71"/>
      <c r="Z441" s="72" t="s">
        <v>482</v>
      </c>
      <c r="AA441" s="73"/>
      <c r="AB441" s="74"/>
      <c r="AC441" s="79" t="s">
        <v>530</v>
      </c>
      <c r="AD441" s="10" t="s">
        <v>463</v>
      </c>
      <c r="AE441" s="80">
        <v>0</v>
      </c>
      <c r="AF441" s="80">
        <v>0</v>
      </c>
      <c r="AG441" s="80">
        <v>0</v>
      </c>
      <c r="AH441" s="80">
        <v>0</v>
      </c>
      <c r="AI441" s="80">
        <v>0</v>
      </c>
      <c r="AJ441" s="80">
        <v>0</v>
      </c>
      <c r="AK441" s="80">
        <v>0</v>
      </c>
      <c r="AL441" s="80">
        <v>0</v>
      </c>
      <c r="AM441" s="80">
        <v>0</v>
      </c>
      <c r="AN441" s="80">
        <v>30.025068999999998</v>
      </c>
      <c r="AO441" s="80">
        <v>31.713253999999999</v>
      </c>
      <c r="AP441" s="80">
        <v>33.748249999999999</v>
      </c>
      <c r="AQ441" s="80">
        <v>32.852818999999997</v>
      </c>
      <c r="AR441" s="80">
        <v>32.600971000000001</v>
      </c>
      <c r="AS441" s="80">
        <v>36.448118000000001</v>
      </c>
      <c r="AT441" s="80">
        <v>7.9634530000000003</v>
      </c>
      <c r="AU441" s="80">
        <v>9.7888040000000007</v>
      </c>
      <c r="AV441" s="80">
        <v>12.427771</v>
      </c>
      <c r="AW441" s="80">
        <v>2.57565</v>
      </c>
      <c r="AX441" s="80">
        <v>2.4664410000000001</v>
      </c>
      <c r="AY441" s="80">
        <v>2.333917</v>
      </c>
      <c r="AZ441" s="80">
        <v>2.2249490000000001</v>
      </c>
      <c r="BA441" s="80">
        <v>2.1271529999999998</v>
      </c>
      <c r="BB441" s="80">
        <v>1.9877389999999999</v>
      </c>
      <c r="BC441" s="80">
        <v>2.238264</v>
      </c>
      <c r="BD441" s="80">
        <v>2.5004979999999999</v>
      </c>
      <c r="BE441" s="80">
        <v>2.3181029999999998</v>
      </c>
      <c r="BF441" s="80">
        <v>2.0535169999999998</v>
      </c>
      <c r="BG441" s="80">
        <v>2.0697920000000001</v>
      </c>
      <c r="BH441" s="80">
        <v>1.905062</v>
      </c>
      <c r="BI441" s="80">
        <v>2.1081650000000001</v>
      </c>
      <c r="BJ441" s="80">
        <v>2.0852919999999999</v>
      </c>
      <c r="BK441" s="80"/>
      <c r="BL441" s="80"/>
      <c r="BM441" s="80"/>
      <c r="BN441" s="80"/>
      <c r="BO441" s="80"/>
      <c r="BP441" s="80"/>
      <c r="BQ441" s="80"/>
      <c r="BR441" s="80"/>
      <c r="BS441" s="80"/>
      <c r="BT441" s="80"/>
    </row>
    <row r="442" spans="1:72" x14ac:dyDescent="0.25">
      <c r="A442" s="134" t="s">
        <v>1365</v>
      </c>
      <c r="B442" s="135" t="s">
        <v>1366</v>
      </c>
      <c r="C442" s="126" t="s">
        <v>482</v>
      </c>
      <c r="D442" s="127"/>
      <c r="E442" s="104" t="s">
        <v>482</v>
      </c>
      <c r="F442" s="128"/>
      <c r="G442" s="126"/>
      <c r="H442" s="104"/>
      <c r="I442" s="104"/>
      <c r="J442" s="104"/>
      <c r="K442" s="127" t="s">
        <v>482</v>
      </c>
      <c r="L442" s="104" t="s">
        <v>482</v>
      </c>
      <c r="M442" s="128"/>
      <c r="N442" s="128"/>
      <c r="O442" s="128"/>
      <c r="P442" s="128"/>
      <c r="Q442" s="128" t="s">
        <v>482</v>
      </c>
      <c r="R442" s="128"/>
      <c r="S442" s="131"/>
      <c r="T442" s="128"/>
      <c r="U442" s="61"/>
      <c r="V442" s="132" t="s">
        <v>771</v>
      </c>
      <c r="W442" s="139" t="s">
        <v>772</v>
      </c>
      <c r="X442" s="133"/>
      <c r="Y442" s="71"/>
      <c r="Z442" s="72" t="s">
        <v>482</v>
      </c>
      <c r="AA442" s="73"/>
      <c r="AB442" s="74"/>
      <c r="AC442" s="79" t="s">
        <v>530</v>
      </c>
      <c r="AD442" s="10" t="s">
        <v>463</v>
      </c>
      <c r="AE442" s="80">
        <v>0</v>
      </c>
      <c r="AF442" s="80">
        <v>0</v>
      </c>
      <c r="AG442" s="80">
        <v>0</v>
      </c>
      <c r="AH442" s="80">
        <v>0</v>
      </c>
      <c r="AI442" s="80">
        <v>3.7</v>
      </c>
      <c r="AJ442" s="80">
        <v>4.7</v>
      </c>
      <c r="AK442" s="80">
        <v>0</v>
      </c>
      <c r="AL442" s="80">
        <v>0</v>
      </c>
      <c r="AM442" s="80">
        <v>0</v>
      </c>
      <c r="AN442" s="80">
        <v>248.502419</v>
      </c>
      <c r="AO442" s="80">
        <v>0.86124400000000001</v>
      </c>
      <c r="AP442" s="80">
        <v>8.1414E-2</v>
      </c>
      <c r="AQ442" s="80">
        <v>0.25730399999999998</v>
      </c>
      <c r="AR442" s="80">
        <v>183.53635399999999</v>
      </c>
      <c r="AS442" s="80">
        <v>103.884784</v>
      </c>
      <c r="AT442" s="80">
        <v>23.457231</v>
      </c>
      <c r="AU442" s="80">
        <v>27.092283999999999</v>
      </c>
      <c r="AV442" s="80">
        <v>51.679544</v>
      </c>
      <c r="AW442" s="80">
        <v>100.841325</v>
      </c>
      <c r="AX442" s="80">
        <v>10.061973999999999</v>
      </c>
      <c r="AY442" s="80">
        <v>1.172196</v>
      </c>
      <c r="AZ442" s="80">
        <v>1.469851</v>
      </c>
      <c r="BA442" s="80">
        <v>0.90453899999999998</v>
      </c>
      <c r="BB442" s="80">
        <v>18.337643</v>
      </c>
      <c r="BC442" s="80">
        <v>0</v>
      </c>
      <c r="BD442" s="80">
        <v>0</v>
      </c>
      <c r="BE442" s="80">
        <v>0</v>
      </c>
      <c r="BF442" s="80">
        <v>0.155968</v>
      </c>
      <c r="BG442" s="80">
        <v>0.13863800000000001</v>
      </c>
      <c r="BH442" s="80">
        <v>0.31132100000000001</v>
      </c>
      <c r="BI442" s="80">
        <v>0.17737600000000001</v>
      </c>
      <c r="BJ442" s="80">
        <v>0.15664800000000001</v>
      </c>
      <c r="BK442" s="80"/>
      <c r="BL442" s="80"/>
      <c r="BM442" s="80"/>
      <c r="BN442" s="80"/>
      <c r="BO442" s="80"/>
      <c r="BP442" s="80"/>
      <c r="BQ442" s="80"/>
      <c r="BR442" s="80"/>
      <c r="BS442" s="80"/>
      <c r="BT442" s="80"/>
    </row>
    <row r="443" spans="1:72" x14ac:dyDescent="0.25">
      <c r="A443" s="134" t="s">
        <v>1367</v>
      </c>
      <c r="B443" s="135" t="s">
        <v>1368</v>
      </c>
      <c r="C443" s="126"/>
      <c r="D443" s="127" t="s">
        <v>482</v>
      </c>
      <c r="E443" s="104" t="s">
        <v>482</v>
      </c>
      <c r="F443" s="128"/>
      <c r="G443" s="126"/>
      <c r="H443" s="104"/>
      <c r="I443" s="104"/>
      <c r="J443" s="104"/>
      <c r="K443" s="127" t="s">
        <v>482</v>
      </c>
      <c r="L443" s="104"/>
      <c r="M443" s="128" t="s">
        <v>482</v>
      </c>
      <c r="N443" s="128"/>
      <c r="O443" s="128"/>
      <c r="P443" s="128"/>
      <c r="Q443" s="128" t="s">
        <v>482</v>
      </c>
      <c r="R443" s="128"/>
      <c r="S443" s="131"/>
      <c r="T443" s="128"/>
      <c r="U443" s="61"/>
      <c r="V443" s="132" t="s">
        <v>767</v>
      </c>
      <c r="W443" s="139" t="s">
        <v>768</v>
      </c>
      <c r="X443" s="133"/>
      <c r="Y443" s="71"/>
      <c r="Z443" s="72" t="s">
        <v>482</v>
      </c>
      <c r="AA443" s="73"/>
      <c r="AB443" s="74"/>
      <c r="AC443" s="79" t="s">
        <v>530</v>
      </c>
      <c r="AD443" s="10" t="s">
        <v>463</v>
      </c>
      <c r="AE443" s="80">
        <v>0</v>
      </c>
      <c r="AF443" s="80">
        <v>0</v>
      </c>
      <c r="AG443" s="80">
        <v>0</v>
      </c>
      <c r="AH443" s="80">
        <v>0</v>
      </c>
      <c r="AI443" s="80">
        <v>0</v>
      </c>
      <c r="AJ443" s="80">
        <v>0</v>
      </c>
      <c r="AK443" s="80">
        <v>0</v>
      </c>
      <c r="AL443" s="80">
        <v>8.3721010000000007</v>
      </c>
      <c r="AM443" s="80">
        <v>0</v>
      </c>
      <c r="AN443" s="80">
        <v>0</v>
      </c>
      <c r="AO443" s="80">
        <v>0</v>
      </c>
      <c r="AP443" s="80">
        <v>1.0576829999999999</v>
      </c>
      <c r="AQ443" s="80">
        <v>1.050473</v>
      </c>
      <c r="AR443" s="80">
        <v>1.0547059999999999</v>
      </c>
      <c r="AS443" s="80">
        <v>0.93758200000000003</v>
      </c>
      <c r="AT443" s="80">
        <v>0.93755299999999997</v>
      </c>
      <c r="AU443" s="80">
        <v>0.93</v>
      </c>
      <c r="AV443" s="80">
        <v>0.93</v>
      </c>
      <c r="AW443" s="80">
        <v>17.531366999999999</v>
      </c>
      <c r="AX443" s="80">
        <v>0.30873299999999998</v>
      </c>
      <c r="AY443" s="80">
        <v>11.542992</v>
      </c>
      <c r="AZ443" s="80">
        <v>0.297259</v>
      </c>
      <c r="BA443" s="80">
        <v>76.353584999999995</v>
      </c>
      <c r="BB443" s="80">
        <v>98.511723000000003</v>
      </c>
      <c r="BC443" s="80">
        <v>96.391451000000004</v>
      </c>
      <c r="BD443" s="80">
        <v>482.81207699999999</v>
      </c>
      <c r="BE443" s="80">
        <v>363.04031900000001</v>
      </c>
      <c r="BF443" s="80">
        <v>465.32919500000003</v>
      </c>
      <c r="BG443" s="80">
        <v>12.316837</v>
      </c>
      <c r="BH443" s="80">
        <v>2.2413080000000001</v>
      </c>
      <c r="BI443" s="80">
        <v>6.5895000000000001</v>
      </c>
      <c r="BJ443" s="80">
        <v>1.838829</v>
      </c>
      <c r="BK443" s="80"/>
      <c r="BL443" s="80"/>
      <c r="BM443" s="80"/>
      <c r="BN443" s="80"/>
      <c r="BO443" s="80"/>
      <c r="BP443" s="80"/>
      <c r="BQ443" s="80"/>
      <c r="BR443" s="80"/>
      <c r="BS443" s="80"/>
      <c r="BT443" s="80"/>
    </row>
    <row r="444" spans="1:72" x14ac:dyDescent="0.25">
      <c r="A444" s="134" t="s">
        <v>1369</v>
      </c>
      <c r="B444" s="135" t="s">
        <v>1370</v>
      </c>
      <c r="C444" s="126" t="s">
        <v>482</v>
      </c>
      <c r="D444" s="127"/>
      <c r="E444" s="104" t="s">
        <v>482</v>
      </c>
      <c r="F444" s="128"/>
      <c r="G444" s="126" t="s">
        <v>482</v>
      </c>
      <c r="H444" s="104"/>
      <c r="I444" s="104"/>
      <c r="J444" s="104"/>
      <c r="K444" s="127"/>
      <c r="L444" s="104" t="s">
        <v>482</v>
      </c>
      <c r="M444" s="128"/>
      <c r="N444" s="128"/>
      <c r="O444" s="128"/>
      <c r="P444" s="128"/>
      <c r="Q444" s="128"/>
      <c r="R444" s="128" t="s">
        <v>482</v>
      </c>
      <c r="S444" s="131"/>
      <c r="T444" s="128"/>
      <c r="U444" s="61"/>
      <c r="V444" s="132"/>
      <c r="W444" s="139"/>
      <c r="X444" s="133" t="s">
        <v>775</v>
      </c>
      <c r="Y444" s="71" t="s">
        <v>482</v>
      </c>
      <c r="Z444" s="72"/>
      <c r="AA444" s="73"/>
      <c r="AB444" s="74"/>
      <c r="AC444" s="79" t="s">
        <v>530</v>
      </c>
      <c r="AD444" s="10" t="s">
        <v>463</v>
      </c>
      <c r="AE444" s="80">
        <v>0</v>
      </c>
      <c r="AF444" s="80">
        <v>0</v>
      </c>
      <c r="AG444" s="80">
        <v>0</v>
      </c>
      <c r="AH444" s="80">
        <v>0</v>
      </c>
      <c r="AI444" s="80">
        <v>0</v>
      </c>
      <c r="AJ444" s="80">
        <v>0</v>
      </c>
      <c r="AK444" s="80">
        <v>0</v>
      </c>
      <c r="AL444" s="80">
        <v>0</v>
      </c>
      <c r="AM444" s="80">
        <v>0</v>
      </c>
      <c r="AN444" s="80">
        <v>0</v>
      </c>
      <c r="AO444" s="80">
        <v>0</v>
      </c>
      <c r="AP444" s="80">
        <v>0</v>
      </c>
      <c r="AQ444" s="80">
        <v>0</v>
      </c>
      <c r="AR444" s="80">
        <v>0</v>
      </c>
      <c r="AS444" s="80">
        <v>642.37909748809102</v>
      </c>
      <c r="AT444" s="80">
        <v>865.31559542641605</v>
      </c>
      <c r="AU444" s="80">
        <v>861.98690881833602</v>
      </c>
      <c r="AV444" s="80">
        <v>924.50812655050004</v>
      </c>
      <c r="AW444" s="80">
        <v>1404.7286822715901</v>
      </c>
      <c r="AX444" s="80">
        <v>1564.75436392388</v>
      </c>
      <c r="AY444" s="80">
        <v>1691.7839961041</v>
      </c>
      <c r="AZ444" s="80">
        <v>1166.84455798916</v>
      </c>
      <c r="BA444" s="80">
        <v>2018.84276276691</v>
      </c>
      <c r="BB444" s="80">
        <v>1732.7055589642</v>
      </c>
      <c r="BC444" s="80">
        <v>1945.0118368743099</v>
      </c>
      <c r="BD444" s="80">
        <v>1976.81682123878</v>
      </c>
      <c r="BE444" s="80">
        <v>1998.8202987439499</v>
      </c>
      <c r="BF444" s="80">
        <v>2004.0594154969399</v>
      </c>
      <c r="BG444" s="80">
        <v>1333.68160321962</v>
      </c>
      <c r="BH444" s="80">
        <v>2800.1044088386898</v>
      </c>
      <c r="BI444" s="80">
        <v>2980.3760184439002</v>
      </c>
      <c r="BJ444" s="80">
        <v>1594.5501356300001</v>
      </c>
      <c r="BK444" s="80"/>
      <c r="BL444" s="80"/>
      <c r="BM444" s="80"/>
      <c r="BN444" s="80"/>
      <c r="BO444" s="80"/>
      <c r="BP444" s="80"/>
      <c r="BQ444" s="80"/>
      <c r="BR444" s="80"/>
      <c r="BS444" s="80"/>
      <c r="BT444" s="80"/>
    </row>
    <row r="445" spans="1:72" x14ac:dyDescent="0.25">
      <c r="A445" s="134" t="s">
        <v>1371</v>
      </c>
      <c r="B445" s="135" t="s">
        <v>1372</v>
      </c>
      <c r="C445" s="126" t="s">
        <v>482</v>
      </c>
      <c r="D445" s="127"/>
      <c r="E445" s="104" t="s">
        <v>482</v>
      </c>
      <c r="F445" s="128"/>
      <c r="G445" s="126" t="s">
        <v>482</v>
      </c>
      <c r="H445" s="104"/>
      <c r="I445" s="104"/>
      <c r="J445" s="104"/>
      <c r="K445" s="127"/>
      <c r="L445" s="104" t="s">
        <v>482</v>
      </c>
      <c r="M445" s="128"/>
      <c r="N445" s="128"/>
      <c r="O445" s="128"/>
      <c r="P445" s="128"/>
      <c r="Q445" s="128"/>
      <c r="R445" s="128" t="s">
        <v>482</v>
      </c>
      <c r="S445" s="131"/>
      <c r="T445" s="128"/>
      <c r="U445" s="61"/>
      <c r="V445" s="132"/>
      <c r="W445" s="139"/>
      <c r="X445" s="133" t="s">
        <v>775</v>
      </c>
      <c r="Y445" s="71" t="s">
        <v>482</v>
      </c>
      <c r="Z445" s="72"/>
      <c r="AA445" s="73"/>
      <c r="AB445" s="74"/>
      <c r="AC445" s="79" t="s">
        <v>530</v>
      </c>
      <c r="AD445" s="10" t="s">
        <v>463</v>
      </c>
      <c r="AE445" s="80">
        <v>0</v>
      </c>
      <c r="AF445" s="80">
        <v>0</v>
      </c>
      <c r="AG445" s="80">
        <v>0</v>
      </c>
      <c r="AH445" s="80">
        <v>0</v>
      </c>
      <c r="AI445" s="80">
        <v>0</v>
      </c>
      <c r="AJ445" s="80">
        <v>0</v>
      </c>
      <c r="AK445" s="80">
        <v>0</v>
      </c>
      <c r="AL445" s="80">
        <v>0</v>
      </c>
      <c r="AM445" s="80">
        <v>0</v>
      </c>
      <c r="AN445" s="80">
        <v>0</v>
      </c>
      <c r="AO445" s="80">
        <v>0</v>
      </c>
      <c r="AP445" s="80">
        <v>0</v>
      </c>
      <c r="AQ445" s="80">
        <v>0</v>
      </c>
      <c r="AR445" s="80">
        <v>0</v>
      </c>
      <c r="AS445" s="80">
        <v>916.27720648667605</v>
      </c>
      <c r="AT445" s="80">
        <v>958.92080228403404</v>
      </c>
      <c r="AU445" s="80">
        <v>796.23401267729605</v>
      </c>
      <c r="AV445" s="80">
        <v>1056.5232073815801</v>
      </c>
      <c r="AW445" s="80">
        <v>1305.9804052506399</v>
      </c>
      <c r="AX445" s="80">
        <v>1331.58994129805</v>
      </c>
      <c r="AY445" s="80">
        <v>1331.1345186532401</v>
      </c>
      <c r="AZ445" s="80">
        <v>0</v>
      </c>
      <c r="BA445" s="80">
        <v>0</v>
      </c>
      <c r="BB445" s="80">
        <v>0</v>
      </c>
      <c r="BC445" s="80">
        <v>0</v>
      </c>
      <c r="BD445" s="80">
        <v>0</v>
      </c>
      <c r="BE445" s="80">
        <v>0</v>
      </c>
      <c r="BF445" s="80">
        <v>0</v>
      </c>
      <c r="BG445" s="80">
        <v>0</v>
      </c>
      <c r="BH445" s="80">
        <v>0</v>
      </c>
      <c r="BI445" s="80">
        <v>0</v>
      </c>
      <c r="BJ445" s="80">
        <v>0</v>
      </c>
      <c r="BK445" s="80"/>
      <c r="BL445" s="80"/>
      <c r="BM445" s="80"/>
      <c r="BN445" s="80"/>
      <c r="BO445" s="80"/>
      <c r="BP445" s="80"/>
      <c r="BQ445" s="80"/>
      <c r="BR445" s="80"/>
      <c r="BS445" s="80"/>
      <c r="BT445" s="80"/>
    </row>
    <row r="446" spans="1:72" x14ac:dyDescent="0.25">
      <c r="A446" s="134" t="s">
        <v>1373</v>
      </c>
      <c r="B446" s="135" t="s">
        <v>1374</v>
      </c>
      <c r="C446" s="126" t="s">
        <v>482</v>
      </c>
      <c r="D446" s="127"/>
      <c r="E446" s="104" t="s">
        <v>482</v>
      </c>
      <c r="F446" s="128"/>
      <c r="G446" s="126" t="s">
        <v>482</v>
      </c>
      <c r="H446" s="104"/>
      <c r="I446" s="104"/>
      <c r="J446" s="104"/>
      <c r="K446" s="127"/>
      <c r="L446" s="104" t="s">
        <v>482</v>
      </c>
      <c r="M446" s="128"/>
      <c r="N446" s="128"/>
      <c r="O446" s="128"/>
      <c r="P446" s="128"/>
      <c r="Q446" s="128"/>
      <c r="R446" s="128" t="s">
        <v>482</v>
      </c>
      <c r="S446" s="131"/>
      <c r="T446" s="128"/>
      <c r="U446" s="61"/>
      <c r="V446" s="132"/>
      <c r="W446" s="139"/>
      <c r="X446" s="133" t="s">
        <v>775</v>
      </c>
      <c r="Y446" s="71"/>
      <c r="Z446" s="72" t="s">
        <v>482</v>
      </c>
      <c r="AA446" s="73"/>
      <c r="AB446" s="74"/>
      <c r="AC446" s="79" t="s">
        <v>530</v>
      </c>
      <c r="AD446" s="10" t="s">
        <v>463</v>
      </c>
      <c r="AE446" s="80">
        <v>0</v>
      </c>
      <c r="AF446" s="80">
        <v>0</v>
      </c>
      <c r="AG446" s="80">
        <v>0</v>
      </c>
      <c r="AH446" s="80">
        <v>0</v>
      </c>
      <c r="AI446" s="80">
        <v>0</v>
      </c>
      <c r="AJ446" s="80">
        <v>0</v>
      </c>
      <c r="AK446" s="80">
        <v>0</v>
      </c>
      <c r="AL446" s="80">
        <v>0</v>
      </c>
      <c r="AM446" s="80">
        <v>0</v>
      </c>
      <c r="AN446" s="80">
        <v>0</v>
      </c>
      <c r="AO446" s="80">
        <v>0</v>
      </c>
      <c r="AP446" s="80">
        <v>0</v>
      </c>
      <c r="AQ446" s="80">
        <v>0</v>
      </c>
      <c r="AR446" s="80">
        <v>0</v>
      </c>
      <c r="AS446" s="80">
        <v>1135.8912</v>
      </c>
      <c r="AT446" s="80">
        <v>1292.670617</v>
      </c>
      <c r="AU446" s="80">
        <v>1271.3679090000001</v>
      </c>
      <c r="AV446" s="80">
        <v>1294.5440180000001</v>
      </c>
      <c r="AW446" s="80">
        <v>1380.3419799999999</v>
      </c>
      <c r="AX446" s="80">
        <v>1484.3229980000001</v>
      </c>
      <c r="AY446" s="80">
        <v>1512.8108580000001</v>
      </c>
      <c r="AZ446" s="80">
        <v>1557.7814499999999</v>
      </c>
      <c r="BA446" s="80">
        <v>1266.869408</v>
      </c>
      <c r="BB446" s="80">
        <v>1249.77432</v>
      </c>
      <c r="BC446" s="80">
        <v>1301.9631879999999</v>
      </c>
      <c r="BD446" s="80">
        <v>1413.43902</v>
      </c>
      <c r="BE446" s="80">
        <v>1250.178874</v>
      </c>
      <c r="BF446" s="80">
        <v>1265.7777739999999</v>
      </c>
      <c r="BG446" s="80">
        <v>1168.2111259999999</v>
      </c>
      <c r="BH446" s="80">
        <v>1260.4343710000001</v>
      </c>
      <c r="BI446" s="80">
        <v>1570.47136</v>
      </c>
      <c r="BJ446" s="80">
        <v>1476.627508</v>
      </c>
      <c r="BK446" s="80"/>
      <c r="BL446" s="80"/>
      <c r="BM446" s="80"/>
      <c r="BN446" s="80"/>
      <c r="BO446" s="80"/>
      <c r="BP446" s="80"/>
      <c r="BQ446" s="80"/>
      <c r="BR446" s="80"/>
      <c r="BS446" s="80"/>
      <c r="BT446" s="80"/>
    </row>
    <row r="447" spans="1:72" x14ac:dyDescent="0.25">
      <c r="A447" s="134" t="s">
        <v>1375</v>
      </c>
      <c r="B447" s="135" t="s">
        <v>1376</v>
      </c>
      <c r="C447" s="126"/>
      <c r="D447" s="127" t="s">
        <v>482</v>
      </c>
      <c r="E447" s="104" t="s">
        <v>482</v>
      </c>
      <c r="F447" s="128"/>
      <c r="G447" s="126"/>
      <c r="H447" s="104"/>
      <c r="I447" s="104"/>
      <c r="J447" s="104"/>
      <c r="K447" s="127" t="s">
        <v>482</v>
      </c>
      <c r="L447" s="104" t="s">
        <v>482</v>
      </c>
      <c r="M447" s="128"/>
      <c r="N447" s="128"/>
      <c r="O447" s="128"/>
      <c r="P447" s="128"/>
      <c r="Q447" s="128"/>
      <c r="R447" s="128" t="s">
        <v>482</v>
      </c>
      <c r="S447" s="131"/>
      <c r="T447" s="128"/>
      <c r="U447" s="61"/>
      <c r="V447" s="132"/>
      <c r="W447" s="139"/>
      <c r="X447" s="133" t="s">
        <v>775</v>
      </c>
      <c r="Y447" s="71" t="s">
        <v>482</v>
      </c>
      <c r="Z447" s="72"/>
      <c r="AA447" s="73"/>
      <c r="AB447" s="74"/>
      <c r="AC447" s="79" t="s">
        <v>530</v>
      </c>
      <c r="AD447" s="10" t="s">
        <v>463</v>
      </c>
      <c r="AE447" s="80">
        <v>0</v>
      </c>
      <c r="AF447" s="80">
        <v>0</v>
      </c>
      <c r="AG447" s="80">
        <v>0</v>
      </c>
      <c r="AH447" s="80">
        <v>0</v>
      </c>
      <c r="AI447" s="80">
        <v>0</v>
      </c>
      <c r="AJ447" s="80">
        <v>0</v>
      </c>
      <c r="AK447" s="80">
        <v>0</v>
      </c>
      <c r="AL447" s="80">
        <v>0</v>
      </c>
      <c r="AM447" s="80">
        <v>0</v>
      </c>
      <c r="AN447" s="80">
        <v>0</v>
      </c>
      <c r="AO447" s="80">
        <v>0</v>
      </c>
      <c r="AP447" s="80">
        <v>0</v>
      </c>
      <c r="AQ447" s="80">
        <v>0</v>
      </c>
      <c r="AR447" s="80">
        <v>0</v>
      </c>
      <c r="AS447" s="80">
        <v>0</v>
      </c>
      <c r="AT447" s="80">
        <v>0</v>
      </c>
      <c r="AU447" s="80">
        <v>0</v>
      </c>
      <c r="AV447" s="80">
        <v>0</v>
      </c>
      <c r="AW447" s="80">
        <v>0</v>
      </c>
      <c r="AX447" s="80">
        <v>176</v>
      </c>
      <c r="AY447" s="80">
        <v>78</v>
      </c>
      <c r="AZ447" s="80">
        <v>91</v>
      </c>
      <c r="BA447" s="80">
        <v>92</v>
      </c>
      <c r="BB447" s="80">
        <v>1</v>
      </c>
      <c r="BC447" s="80">
        <v>0</v>
      </c>
      <c r="BD447" s="80">
        <v>0</v>
      </c>
      <c r="BE447" s="80">
        <v>0</v>
      </c>
      <c r="BF447" s="80">
        <v>0</v>
      </c>
      <c r="BG447" s="80">
        <v>0</v>
      </c>
      <c r="BH447" s="80">
        <v>0</v>
      </c>
      <c r="BI447" s="80">
        <v>0</v>
      </c>
      <c r="BJ447" s="80">
        <v>0</v>
      </c>
      <c r="BK447" s="80"/>
      <c r="BL447" s="80"/>
      <c r="BM447" s="80"/>
      <c r="BN447" s="80"/>
      <c r="BO447" s="80"/>
      <c r="BP447" s="80"/>
      <c r="BQ447" s="80"/>
      <c r="BR447" s="80"/>
      <c r="BS447" s="80"/>
      <c r="BT447" s="80"/>
    </row>
    <row r="448" spans="1:72" x14ac:dyDescent="0.25">
      <c r="A448" s="134" t="s">
        <v>1377</v>
      </c>
      <c r="B448" s="135" t="s">
        <v>1378</v>
      </c>
      <c r="C448" s="126"/>
      <c r="D448" s="127" t="s">
        <v>482</v>
      </c>
      <c r="E448" s="104" t="s">
        <v>482</v>
      </c>
      <c r="F448" s="128"/>
      <c r="G448" s="126"/>
      <c r="H448" s="104"/>
      <c r="I448" s="104"/>
      <c r="J448" s="104"/>
      <c r="K448" s="127" t="s">
        <v>482</v>
      </c>
      <c r="L448" s="104" t="s">
        <v>482</v>
      </c>
      <c r="M448" s="128"/>
      <c r="N448" s="128"/>
      <c r="O448" s="128"/>
      <c r="P448" s="128"/>
      <c r="Q448" s="128"/>
      <c r="R448" s="128" t="s">
        <v>482</v>
      </c>
      <c r="S448" s="131"/>
      <c r="T448" s="128"/>
      <c r="U448" s="61"/>
      <c r="V448" s="132"/>
      <c r="W448" s="139"/>
      <c r="X448" s="133" t="s">
        <v>775</v>
      </c>
      <c r="Y448" s="71"/>
      <c r="Z448" s="72" t="s">
        <v>482</v>
      </c>
      <c r="AA448" s="73"/>
      <c r="AB448" s="74"/>
      <c r="AC448" s="79" t="s">
        <v>530</v>
      </c>
      <c r="AD448" s="10" t="s">
        <v>463</v>
      </c>
      <c r="AE448" s="80">
        <v>0</v>
      </c>
      <c r="AF448" s="80">
        <v>0</v>
      </c>
      <c r="AG448" s="80">
        <v>0</v>
      </c>
      <c r="AH448" s="80">
        <v>0</v>
      </c>
      <c r="AI448" s="80">
        <v>0</v>
      </c>
      <c r="AJ448" s="80">
        <v>0</v>
      </c>
      <c r="AK448" s="80">
        <v>0</v>
      </c>
      <c r="AL448" s="80">
        <v>0</v>
      </c>
      <c r="AM448" s="80">
        <v>0</v>
      </c>
      <c r="AN448" s="80">
        <v>754.42731300000003</v>
      </c>
      <c r="AO448" s="80">
        <v>577.59487100000001</v>
      </c>
      <c r="AP448" s="80">
        <v>461.33090099999998</v>
      </c>
      <c r="AQ448" s="80">
        <v>303.76721800000001</v>
      </c>
      <c r="AR448" s="80">
        <v>213.24958799999999</v>
      </c>
      <c r="AS448" s="80">
        <v>0</v>
      </c>
      <c r="AT448" s="80">
        <v>0</v>
      </c>
      <c r="AU448" s="80">
        <v>0</v>
      </c>
      <c r="AV448" s="80">
        <v>0</v>
      </c>
      <c r="AW448" s="80">
        <v>0</v>
      </c>
      <c r="AX448" s="80">
        <v>0</v>
      </c>
      <c r="AY448" s="80">
        <v>0</v>
      </c>
      <c r="AZ448" s="80">
        <v>0</v>
      </c>
      <c r="BA448" s="80">
        <v>0</v>
      </c>
      <c r="BB448" s="80">
        <v>0</v>
      </c>
      <c r="BC448" s="80">
        <v>0</v>
      </c>
      <c r="BD448" s="80">
        <v>0</v>
      </c>
      <c r="BE448" s="80">
        <v>0</v>
      </c>
      <c r="BF448" s="80">
        <v>0</v>
      </c>
      <c r="BG448" s="80">
        <v>0</v>
      </c>
      <c r="BH448" s="80">
        <v>0</v>
      </c>
      <c r="BI448" s="80">
        <v>0</v>
      </c>
      <c r="BJ448" s="80">
        <v>0</v>
      </c>
      <c r="BK448" s="80"/>
      <c r="BL448" s="80"/>
      <c r="BM448" s="80"/>
      <c r="BN448" s="80"/>
      <c r="BO448" s="80"/>
      <c r="BP448" s="80"/>
      <c r="BQ448" s="80"/>
      <c r="BR448" s="80"/>
      <c r="BS448" s="80"/>
      <c r="BT448" s="80"/>
    </row>
    <row r="449" spans="1:72" x14ac:dyDescent="0.25">
      <c r="A449" s="134" t="s">
        <v>1379</v>
      </c>
      <c r="B449" s="135" t="s">
        <v>1380</v>
      </c>
      <c r="C449" s="126"/>
      <c r="D449" s="127" t="s">
        <v>482</v>
      </c>
      <c r="E449" s="104"/>
      <c r="F449" s="128" t="s">
        <v>482</v>
      </c>
      <c r="G449" s="126"/>
      <c r="H449" s="104"/>
      <c r="I449" s="104"/>
      <c r="J449" s="104"/>
      <c r="K449" s="127" t="s">
        <v>482</v>
      </c>
      <c r="L449" s="104" t="s">
        <v>482</v>
      </c>
      <c r="M449" s="128"/>
      <c r="N449" s="128"/>
      <c r="O449" s="128"/>
      <c r="P449" s="128"/>
      <c r="Q449" s="128"/>
      <c r="R449" s="128" t="s">
        <v>482</v>
      </c>
      <c r="S449" s="131"/>
      <c r="T449" s="128"/>
      <c r="U449" s="61"/>
      <c r="V449" s="132"/>
      <c r="W449" s="139"/>
      <c r="X449" s="133" t="s">
        <v>775</v>
      </c>
      <c r="Y449" s="71"/>
      <c r="Z449" s="72" t="s">
        <v>482</v>
      </c>
      <c r="AA449" s="73"/>
      <c r="AB449" s="74"/>
      <c r="AC449" s="79" t="s">
        <v>530</v>
      </c>
      <c r="AD449" s="10" t="s">
        <v>463</v>
      </c>
      <c r="AE449" s="80">
        <v>56.85</v>
      </c>
      <c r="AF449" s="80">
        <v>37.75</v>
      </c>
      <c r="AG449" s="80">
        <v>44.65</v>
      </c>
      <c r="AH449" s="80">
        <v>145.905</v>
      </c>
      <c r="AI449" s="80">
        <v>212.36627200000001</v>
      </c>
      <c r="AJ449" s="80">
        <v>80.752645000000001</v>
      </c>
      <c r="AK449" s="80">
        <v>133.81019699999999</v>
      </c>
      <c r="AL449" s="80">
        <v>155.74760800000001</v>
      </c>
      <c r="AM449" s="80">
        <v>106.314522</v>
      </c>
      <c r="AN449" s="80">
        <v>284.60292900000002</v>
      </c>
      <c r="AO449" s="80">
        <v>271.10212300000001</v>
      </c>
      <c r="AP449" s="80">
        <v>241.246464</v>
      </c>
      <c r="AQ449" s="80">
        <v>240.908558</v>
      </c>
      <c r="AR449" s="80">
        <v>226.68983800000001</v>
      </c>
      <c r="AS449" s="80">
        <v>167.976046</v>
      </c>
      <c r="AT449" s="80">
        <v>948.85319700000002</v>
      </c>
      <c r="AU449" s="80">
        <v>659.15509099999997</v>
      </c>
      <c r="AV449" s="80">
        <v>699.11575400000004</v>
      </c>
      <c r="AW449" s="80">
        <v>477.30761999999999</v>
      </c>
      <c r="AX449" s="80">
        <v>40.513128999999999</v>
      </c>
      <c r="AY449" s="80">
        <v>227.41125700000001</v>
      </c>
      <c r="AZ449" s="80">
        <v>321.61460699999998</v>
      </c>
      <c r="BA449" s="80">
        <v>217.27481</v>
      </c>
      <c r="BB449" s="80">
        <v>362.61591900000002</v>
      </c>
      <c r="BC449" s="80">
        <v>233.299001</v>
      </c>
      <c r="BD449" s="80">
        <v>205.34156999999999</v>
      </c>
      <c r="BE449" s="80">
        <v>57.178817000000002</v>
      </c>
      <c r="BF449" s="80">
        <v>68.756197</v>
      </c>
      <c r="BG449" s="80">
        <v>133.36449999999999</v>
      </c>
      <c r="BH449" s="80">
        <v>16.294</v>
      </c>
      <c r="BI449" s="80">
        <v>6.9790000000000001</v>
      </c>
      <c r="BJ449" s="80">
        <v>3.9399630000000001</v>
      </c>
      <c r="BK449" s="80"/>
      <c r="BL449" s="80"/>
      <c r="BM449" s="80"/>
      <c r="BN449" s="80"/>
      <c r="BO449" s="80"/>
      <c r="BP449" s="80"/>
      <c r="BQ449" s="80"/>
      <c r="BR449" s="80"/>
      <c r="BS449" s="80"/>
      <c r="BT449" s="80"/>
    </row>
    <row r="450" spans="1:72" x14ac:dyDescent="0.25">
      <c r="A450" s="134" t="s">
        <v>1381</v>
      </c>
      <c r="B450" s="135" t="s">
        <v>1382</v>
      </c>
      <c r="C450" s="126"/>
      <c r="D450" s="127" t="s">
        <v>482</v>
      </c>
      <c r="E450" s="104"/>
      <c r="F450" s="128" t="s">
        <v>482</v>
      </c>
      <c r="G450" s="126"/>
      <c r="H450" s="104"/>
      <c r="I450" s="104"/>
      <c r="J450" s="104"/>
      <c r="K450" s="127" t="s">
        <v>482</v>
      </c>
      <c r="L450" s="104"/>
      <c r="M450" s="128"/>
      <c r="N450" s="128" t="s">
        <v>482</v>
      </c>
      <c r="O450" s="128"/>
      <c r="P450" s="128"/>
      <c r="Q450" s="128"/>
      <c r="R450" s="128" t="s">
        <v>482</v>
      </c>
      <c r="S450" s="131"/>
      <c r="T450" s="128"/>
      <c r="U450" s="61"/>
      <c r="V450" s="132"/>
      <c r="W450" s="139"/>
      <c r="X450" s="133" t="s">
        <v>775</v>
      </c>
      <c r="Y450" s="71"/>
      <c r="Z450" s="72" t="s">
        <v>482</v>
      </c>
      <c r="AA450" s="73"/>
      <c r="AB450" s="74"/>
      <c r="AC450" s="79" t="s">
        <v>530</v>
      </c>
      <c r="AD450" s="10" t="s">
        <v>463</v>
      </c>
      <c r="AE450" s="80">
        <v>72.627145999999996</v>
      </c>
      <c r="AF450" s="80">
        <v>62.249851</v>
      </c>
      <c r="AG450" s="80">
        <v>138.82519300000001</v>
      </c>
      <c r="AH450" s="80">
        <v>149.589179</v>
      </c>
      <c r="AI450" s="80">
        <v>260.86989299999999</v>
      </c>
      <c r="AJ450" s="80">
        <v>116.886364</v>
      </c>
      <c r="AK450" s="80">
        <v>105.880416</v>
      </c>
      <c r="AL450" s="80">
        <v>63.888334</v>
      </c>
      <c r="AM450" s="80">
        <v>57.929729999999999</v>
      </c>
      <c r="AN450" s="80">
        <v>55.858215999999999</v>
      </c>
      <c r="AO450" s="80">
        <v>52.730590999999997</v>
      </c>
      <c r="AP450" s="80">
        <v>32.013458999999997</v>
      </c>
      <c r="AQ450" s="80">
        <v>34.693474999999999</v>
      </c>
      <c r="AR450" s="80">
        <v>24.750098000000001</v>
      </c>
      <c r="AS450" s="80">
        <v>83.603195999999997</v>
      </c>
      <c r="AT450" s="80">
        <v>33.009872000000001</v>
      </c>
      <c r="AU450" s="80">
        <v>22.443387000000001</v>
      </c>
      <c r="AV450" s="80">
        <v>309.11769199999998</v>
      </c>
      <c r="AW450" s="80">
        <v>231.00332499999999</v>
      </c>
      <c r="AX450" s="80">
        <v>393.43368900000002</v>
      </c>
      <c r="AY450" s="80">
        <v>450.26082400000001</v>
      </c>
      <c r="AZ450" s="80">
        <v>399.53262999999998</v>
      </c>
      <c r="BA450" s="80">
        <v>306.61363699999998</v>
      </c>
      <c r="BB450" s="80">
        <v>246.409322</v>
      </c>
      <c r="BC450" s="80">
        <v>463.53848199999999</v>
      </c>
      <c r="BD450" s="80">
        <v>464.859622</v>
      </c>
      <c r="BE450" s="80">
        <v>721.84166000000005</v>
      </c>
      <c r="BF450" s="80">
        <v>629.53936599999997</v>
      </c>
      <c r="BG450" s="80">
        <v>88.403937999999997</v>
      </c>
      <c r="BH450" s="80">
        <v>77.083467999999996</v>
      </c>
      <c r="BI450" s="80">
        <v>49.977421999999997</v>
      </c>
      <c r="BJ450" s="80">
        <v>92.836070000000007</v>
      </c>
      <c r="BK450" s="80"/>
      <c r="BL450" s="80"/>
      <c r="BM450" s="80"/>
      <c r="BN450" s="80"/>
      <c r="BO450" s="80"/>
      <c r="BP450" s="80"/>
      <c r="BQ450" s="80"/>
      <c r="BR450" s="80"/>
      <c r="BS450" s="80"/>
      <c r="BT450" s="80"/>
    </row>
    <row r="451" spans="1:72" x14ac:dyDescent="0.25">
      <c r="A451" s="134" t="s">
        <v>1383</v>
      </c>
      <c r="B451" s="135" t="s">
        <v>1384</v>
      </c>
      <c r="C451" s="126"/>
      <c r="D451" s="127" t="s">
        <v>482</v>
      </c>
      <c r="E451" s="104" t="s">
        <v>482</v>
      </c>
      <c r="F451" s="128"/>
      <c r="G451" s="126"/>
      <c r="H451" s="104"/>
      <c r="I451" s="104" t="s">
        <v>482</v>
      </c>
      <c r="J451" s="104"/>
      <c r="K451" s="127"/>
      <c r="L451" s="104" t="s">
        <v>482</v>
      </c>
      <c r="M451" s="128"/>
      <c r="N451" s="128"/>
      <c r="O451" s="128"/>
      <c r="P451" s="128"/>
      <c r="Q451" s="128"/>
      <c r="R451" s="128" t="s">
        <v>482</v>
      </c>
      <c r="S451" s="131"/>
      <c r="T451" s="128"/>
      <c r="U451" s="61"/>
      <c r="V451" s="132"/>
      <c r="W451" s="139"/>
      <c r="X451" s="133" t="s">
        <v>775</v>
      </c>
      <c r="Y451" s="71" t="s">
        <v>482</v>
      </c>
      <c r="Z451" s="72"/>
      <c r="AA451" s="73"/>
      <c r="AB451" s="74"/>
      <c r="AC451" s="79" t="s">
        <v>530</v>
      </c>
      <c r="AD451" s="10" t="s">
        <v>463</v>
      </c>
      <c r="AE451" s="80">
        <v>0</v>
      </c>
      <c r="AF451" s="80">
        <v>0</v>
      </c>
      <c r="AG451" s="80">
        <v>0</v>
      </c>
      <c r="AH451" s="80">
        <v>0</v>
      </c>
      <c r="AI451" s="80">
        <v>0</v>
      </c>
      <c r="AJ451" s="80">
        <v>0</v>
      </c>
      <c r="AK451" s="80">
        <v>0</v>
      </c>
      <c r="AL451" s="80">
        <v>34.270764260235097</v>
      </c>
      <c r="AM451" s="80">
        <v>63.6823906964934</v>
      </c>
      <c r="AN451" s="80">
        <v>119.723655281484</v>
      </c>
      <c r="AO451" s="80">
        <v>316.59871431753697</v>
      </c>
      <c r="AP451" s="80">
        <v>159.43862574408399</v>
      </c>
      <c r="AQ451" s="80">
        <v>135.85845345710601</v>
      </c>
      <c r="AR451" s="80">
        <v>158.06326685593601</v>
      </c>
      <c r="AS451" s="80">
        <v>70.3812144159415</v>
      </c>
      <c r="AT451" s="80">
        <v>46.826667205736399</v>
      </c>
      <c r="AU451" s="80">
        <v>57.813647799961302</v>
      </c>
      <c r="AV451" s="80">
        <v>58.939612521262397</v>
      </c>
      <c r="AW451" s="80">
        <v>60.384816421535298</v>
      </c>
      <c r="AX451" s="80">
        <v>68.860792666464704</v>
      </c>
      <c r="AY451" s="80">
        <v>75.620292334892099</v>
      </c>
      <c r="AZ451" s="80">
        <v>115.45588798129501</v>
      </c>
      <c r="BA451" s="80">
        <v>172.50768097670701</v>
      </c>
      <c r="BB451" s="80">
        <v>155.896373569768</v>
      </c>
      <c r="BC451" s="80">
        <v>179.21683079528299</v>
      </c>
      <c r="BD451" s="80">
        <v>338.85828152070201</v>
      </c>
      <c r="BE451" s="80">
        <v>454.118215924796</v>
      </c>
      <c r="BF451" s="80">
        <v>523.34029603019906</v>
      </c>
      <c r="BG451" s="80">
        <v>80.311309247545793</v>
      </c>
      <c r="BH451" s="80">
        <v>5.1164269172413999</v>
      </c>
      <c r="BI451" s="80">
        <v>31.293305936295098</v>
      </c>
      <c r="BJ451" s="80">
        <v>25.0437842601692</v>
      </c>
      <c r="BK451" s="80"/>
      <c r="BL451" s="80"/>
      <c r="BM451" s="80"/>
      <c r="BN451" s="80"/>
      <c r="BO451" s="80"/>
      <c r="BP451" s="80"/>
      <c r="BQ451" s="80"/>
      <c r="BR451" s="80"/>
      <c r="BS451" s="80"/>
      <c r="BT451" s="80"/>
    </row>
    <row r="452" spans="1:72" x14ac:dyDescent="0.25">
      <c r="A452" s="134" t="s">
        <v>1385</v>
      </c>
      <c r="B452" s="135" t="s">
        <v>1386</v>
      </c>
      <c r="C452" s="126"/>
      <c r="D452" s="127" t="s">
        <v>482</v>
      </c>
      <c r="E452" s="104" t="s">
        <v>482</v>
      </c>
      <c r="F452" s="128"/>
      <c r="G452" s="126"/>
      <c r="H452" s="104"/>
      <c r="I452" s="104" t="s">
        <v>482</v>
      </c>
      <c r="J452" s="104"/>
      <c r="K452" s="127"/>
      <c r="L452" s="104" t="s">
        <v>482</v>
      </c>
      <c r="M452" s="128"/>
      <c r="N452" s="128"/>
      <c r="O452" s="128"/>
      <c r="P452" s="128"/>
      <c r="Q452" s="128"/>
      <c r="R452" s="128" t="s">
        <v>482</v>
      </c>
      <c r="S452" s="131"/>
      <c r="T452" s="128"/>
      <c r="U452" s="61"/>
      <c r="V452" s="132"/>
      <c r="W452" s="139"/>
      <c r="X452" s="133" t="s">
        <v>775</v>
      </c>
      <c r="Y452" s="71"/>
      <c r="Z452" s="72" t="s">
        <v>482</v>
      </c>
      <c r="AA452" s="73"/>
      <c r="AB452" s="74"/>
      <c r="AC452" s="79" t="s">
        <v>530</v>
      </c>
      <c r="AD452" s="10" t="s">
        <v>463</v>
      </c>
      <c r="AE452" s="80">
        <v>0</v>
      </c>
      <c r="AF452" s="80">
        <v>0</v>
      </c>
      <c r="AG452" s="80">
        <v>0</v>
      </c>
      <c r="AH452" s="80">
        <v>0</v>
      </c>
      <c r="AI452" s="80">
        <v>0</v>
      </c>
      <c r="AJ452" s="80">
        <v>25.466305999999999</v>
      </c>
      <c r="AK452" s="80">
        <v>166.70311599999999</v>
      </c>
      <c r="AL452" s="80">
        <v>171.10088300000001</v>
      </c>
      <c r="AM452" s="80">
        <v>171.72881899999999</v>
      </c>
      <c r="AN452" s="80">
        <v>298.92533200000003</v>
      </c>
      <c r="AO452" s="80">
        <v>258.89153599999997</v>
      </c>
      <c r="AP452" s="80">
        <v>189.31099</v>
      </c>
      <c r="AQ452" s="80">
        <v>143.075579</v>
      </c>
      <c r="AR452" s="80">
        <v>144.84003000000001</v>
      </c>
      <c r="AS452" s="80">
        <v>75.328905000000006</v>
      </c>
      <c r="AT452" s="80">
        <v>67.545772999999997</v>
      </c>
      <c r="AU452" s="80">
        <v>73.937240000000003</v>
      </c>
      <c r="AV452" s="80">
        <v>71.054934000000003</v>
      </c>
      <c r="AW452" s="80">
        <v>77.748386999999994</v>
      </c>
      <c r="AX452" s="80">
        <v>77.291601</v>
      </c>
      <c r="AY452" s="80">
        <v>75.753657000000004</v>
      </c>
      <c r="AZ452" s="80">
        <v>176.849603</v>
      </c>
      <c r="BA452" s="80">
        <v>193.606596</v>
      </c>
      <c r="BB452" s="80">
        <v>150.36503200000001</v>
      </c>
      <c r="BC452" s="80">
        <v>153.528784</v>
      </c>
      <c r="BD452" s="80">
        <v>324.22312099999999</v>
      </c>
      <c r="BE452" s="80">
        <v>443.17262799999997</v>
      </c>
      <c r="BF452" s="80">
        <v>516.58540600000003</v>
      </c>
      <c r="BG452" s="80">
        <v>61.495888999999998</v>
      </c>
      <c r="BH452" s="80">
        <v>42.075409000000001</v>
      </c>
      <c r="BI452" s="80">
        <v>31.270274000000001</v>
      </c>
      <c r="BJ452" s="80">
        <v>37.676839999999999</v>
      </c>
      <c r="BK452" s="80"/>
      <c r="BL452" s="80"/>
      <c r="BM452" s="80"/>
      <c r="BN452" s="80"/>
      <c r="BO452" s="80"/>
      <c r="BP452" s="80"/>
      <c r="BQ452" s="80"/>
      <c r="BR452" s="80"/>
      <c r="BS452" s="80"/>
      <c r="BT452" s="80"/>
    </row>
    <row r="453" spans="1:72" x14ac:dyDescent="0.25">
      <c r="A453" s="134" t="s">
        <v>1387</v>
      </c>
      <c r="B453" s="135" t="s">
        <v>1388</v>
      </c>
      <c r="C453" s="126"/>
      <c r="D453" s="127" t="s">
        <v>482</v>
      </c>
      <c r="E453" s="104" t="s">
        <v>482</v>
      </c>
      <c r="F453" s="128"/>
      <c r="G453" s="126"/>
      <c r="H453" s="104"/>
      <c r="I453" s="104" t="s">
        <v>482</v>
      </c>
      <c r="J453" s="104"/>
      <c r="K453" s="127"/>
      <c r="L453" s="104" t="s">
        <v>482</v>
      </c>
      <c r="M453" s="128"/>
      <c r="N453" s="128"/>
      <c r="O453" s="128"/>
      <c r="P453" s="128"/>
      <c r="Q453" s="128"/>
      <c r="R453" s="128" t="s">
        <v>482</v>
      </c>
      <c r="S453" s="131"/>
      <c r="T453" s="128"/>
      <c r="U453" s="61"/>
      <c r="V453" s="132"/>
      <c r="W453" s="139"/>
      <c r="X453" s="133" t="s">
        <v>775</v>
      </c>
      <c r="Y453" s="71" t="s">
        <v>482</v>
      </c>
      <c r="Z453" s="72"/>
      <c r="AA453" s="73"/>
      <c r="AB453" s="74"/>
      <c r="AC453" s="79" t="s">
        <v>530</v>
      </c>
      <c r="AD453" s="10" t="s">
        <v>463</v>
      </c>
      <c r="AE453" s="80">
        <v>0</v>
      </c>
      <c r="AF453" s="80">
        <v>0</v>
      </c>
      <c r="AG453" s="80">
        <v>0</v>
      </c>
      <c r="AH453" s="80">
        <v>0</v>
      </c>
      <c r="AI453" s="80">
        <v>0</v>
      </c>
      <c r="AJ453" s="80">
        <v>0</v>
      </c>
      <c r="AK453" s="80">
        <v>0</v>
      </c>
      <c r="AL453" s="80">
        <v>0.80249597801429995</v>
      </c>
      <c r="AM453" s="80">
        <v>2.3437335346900099</v>
      </c>
      <c r="AN453" s="80">
        <v>19.267799634386201</v>
      </c>
      <c r="AO453" s="80">
        <v>56.011183721763501</v>
      </c>
      <c r="AP453" s="80">
        <v>45.176930379665798</v>
      </c>
      <c r="AQ453" s="80">
        <v>61.142758623632503</v>
      </c>
      <c r="AR453" s="80">
        <v>87.153843232010601</v>
      </c>
      <c r="AS453" s="80">
        <v>90.893330370262305</v>
      </c>
      <c r="AT453" s="80">
        <v>60.839793771674302</v>
      </c>
      <c r="AU453" s="80">
        <v>80.8890204789341</v>
      </c>
      <c r="AV453" s="80">
        <v>83.820615431422596</v>
      </c>
      <c r="AW453" s="80">
        <v>105.843122329644</v>
      </c>
      <c r="AX453" s="80">
        <v>122.94562687054</v>
      </c>
      <c r="AY453" s="80">
        <v>124.278604074599</v>
      </c>
      <c r="AZ453" s="80">
        <v>147.208845179386</v>
      </c>
      <c r="BA453" s="80">
        <v>147.79060676385001</v>
      </c>
      <c r="BB453" s="80">
        <v>129.895024654492</v>
      </c>
      <c r="BC453" s="80">
        <v>205.51430804170201</v>
      </c>
      <c r="BD453" s="80">
        <v>169.56849491330701</v>
      </c>
      <c r="BE453" s="80">
        <v>159.46721505557599</v>
      </c>
      <c r="BF453" s="80">
        <v>149.63321401547799</v>
      </c>
      <c r="BG453" s="80">
        <v>270.71353537318498</v>
      </c>
      <c r="BH453" s="80">
        <v>262.43962181837497</v>
      </c>
      <c r="BI453" s="80">
        <v>1179.4921319847499</v>
      </c>
      <c r="BJ453" s="80">
        <v>929.809109061762</v>
      </c>
      <c r="BK453" s="80"/>
      <c r="BL453" s="80"/>
      <c r="BM453" s="80"/>
      <c r="BN453" s="80"/>
      <c r="BO453" s="80"/>
      <c r="BP453" s="80"/>
      <c r="BQ453" s="80"/>
      <c r="BR453" s="80"/>
      <c r="BS453" s="80"/>
      <c r="BT453" s="80"/>
    </row>
    <row r="454" spans="1:72" x14ac:dyDescent="0.25">
      <c r="A454" s="134" t="s">
        <v>1389</v>
      </c>
      <c r="B454" s="135" t="s">
        <v>1390</v>
      </c>
      <c r="C454" s="126"/>
      <c r="D454" s="127" t="s">
        <v>482</v>
      </c>
      <c r="E454" s="104" t="s">
        <v>482</v>
      </c>
      <c r="F454" s="128"/>
      <c r="G454" s="126"/>
      <c r="H454" s="104"/>
      <c r="I454" s="104" t="s">
        <v>482</v>
      </c>
      <c r="J454" s="104"/>
      <c r="K454" s="127"/>
      <c r="L454" s="104" t="s">
        <v>482</v>
      </c>
      <c r="M454" s="128"/>
      <c r="N454" s="128"/>
      <c r="O454" s="128"/>
      <c r="P454" s="128"/>
      <c r="Q454" s="128"/>
      <c r="R454" s="128" t="s">
        <v>482</v>
      </c>
      <c r="S454" s="131"/>
      <c r="T454" s="128"/>
      <c r="U454" s="61"/>
      <c r="V454" s="132"/>
      <c r="W454" s="139"/>
      <c r="X454" s="133" t="s">
        <v>775</v>
      </c>
      <c r="Y454" s="71"/>
      <c r="Z454" s="72" t="s">
        <v>482</v>
      </c>
      <c r="AA454" s="73"/>
      <c r="AB454" s="74"/>
      <c r="AC454" s="79" t="s">
        <v>530</v>
      </c>
      <c r="AD454" s="10" t="s">
        <v>463</v>
      </c>
      <c r="AE454" s="80">
        <v>0</v>
      </c>
      <c r="AF454" s="80">
        <v>0.98729299999999998</v>
      </c>
      <c r="AG454" s="80">
        <v>0.98729299999999998</v>
      </c>
      <c r="AH454" s="80">
        <v>2.8370299999999999</v>
      </c>
      <c r="AI454" s="80">
        <v>3.665613</v>
      </c>
      <c r="AJ454" s="80">
        <v>4.8141740000000004</v>
      </c>
      <c r="AK454" s="80">
        <v>4.7851879999999998</v>
      </c>
      <c r="AL454" s="80">
        <v>4.0065569999999999</v>
      </c>
      <c r="AM454" s="80">
        <v>6.3202179999999997</v>
      </c>
      <c r="AN454" s="80">
        <v>48.107731000000001</v>
      </c>
      <c r="AO454" s="80">
        <v>45.801895999999999</v>
      </c>
      <c r="AP454" s="80">
        <v>53.641264</v>
      </c>
      <c r="AQ454" s="80">
        <v>64.390808000000007</v>
      </c>
      <c r="AR454" s="80">
        <v>79.862737999999993</v>
      </c>
      <c r="AS454" s="80">
        <v>97.282476000000003</v>
      </c>
      <c r="AT454" s="80">
        <v>87.758795000000006</v>
      </c>
      <c r="AU454" s="80">
        <v>103.44814</v>
      </c>
      <c r="AV454" s="80">
        <v>101.04970900000001</v>
      </c>
      <c r="AW454" s="80">
        <v>136.278166</v>
      </c>
      <c r="AX454" s="80">
        <v>137.99818400000001</v>
      </c>
      <c r="AY454" s="80">
        <v>124.497783</v>
      </c>
      <c r="AZ454" s="80">
        <v>225.48720800000001</v>
      </c>
      <c r="BA454" s="80">
        <v>165.86644799999999</v>
      </c>
      <c r="BB454" s="80">
        <v>125.28623399999999</v>
      </c>
      <c r="BC454" s="80">
        <v>176.05691200000001</v>
      </c>
      <c r="BD454" s="80">
        <v>162.24489600000001</v>
      </c>
      <c r="BE454" s="80">
        <v>155.62358499999999</v>
      </c>
      <c r="BF454" s="80">
        <v>147.70185900000001</v>
      </c>
      <c r="BG454" s="80">
        <v>207.29047600000001</v>
      </c>
      <c r="BH454" s="80">
        <v>151.63993199999999</v>
      </c>
      <c r="BI454" s="80">
        <v>384.20914499999998</v>
      </c>
      <c r="BJ454" s="80">
        <v>420.95567199999999</v>
      </c>
      <c r="BK454" s="80"/>
      <c r="BL454" s="80"/>
      <c r="BM454" s="80"/>
      <c r="BN454" s="80"/>
      <c r="BO454" s="80"/>
      <c r="BP454" s="80"/>
      <c r="BQ454" s="80"/>
      <c r="BR454" s="80"/>
      <c r="BS454" s="80"/>
      <c r="BT454" s="80"/>
    </row>
    <row r="455" spans="1:72" x14ac:dyDescent="0.25">
      <c r="A455" s="134" t="s">
        <v>1391</v>
      </c>
      <c r="B455" s="135" t="s">
        <v>1392</v>
      </c>
      <c r="C455" s="126"/>
      <c r="D455" s="127" t="s">
        <v>482</v>
      </c>
      <c r="E455" s="104" t="s">
        <v>482</v>
      </c>
      <c r="F455" s="128"/>
      <c r="G455" s="126"/>
      <c r="H455" s="104"/>
      <c r="I455" s="104" t="s">
        <v>482</v>
      </c>
      <c r="J455" s="104"/>
      <c r="K455" s="127"/>
      <c r="L455" s="104" t="s">
        <v>482</v>
      </c>
      <c r="M455" s="128"/>
      <c r="N455" s="128"/>
      <c r="O455" s="128"/>
      <c r="P455" s="128"/>
      <c r="Q455" s="128"/>
      <c r="R455" s="128" t="s">
        <v>482</v>
      </c>
      <c r="S455" s="131"/>
      <c r="T455" s="128"/>
      <c r="U455" s="61"/>
      <c r="V455" s="132"/>
      <c r="W455" s="139"/>
      <c r="X455" s="133" t="s">
        <v>775</v>
      </c>
      <c r="Y455" s="71" t="s">
        <v>482</v>
      </c>
      <c r="Z455" s="72"/>
      <c r="AA455" s="73"/>
      <c r="AB455" s="74"/>
      <c r="AC455" s="79" t="s">
        <v>530</v>
      </c>
      <c r="AD455" s="10" t="s">
        <v>463</v>
      </c>
      <c r="AE455" s="80">
        <v>0</v>
      </c>
      <c r="AF455" s="80">
        <v>0</v>
      </c>
      <c r="AG455" s="80">
        <v>0</v>
      </c>
      <c r="AH455" s="80">
        <v>0</v>
      </c>
      <c r="AI455" s="80">
        <v>0</v>
      </c>
      <c r="AJ455" s="80">
        <v>0</v>
      </c>
      <c r="AK455" s="80">
        <v>0</v>
      </c>
      <c r="AL455" s="80">
        <v>0</v>
      </c>
      <c r="AM455" s="80">
        <v>0</v>
      </c>
      <c r="AN455" s="80">
        <v>0</v>
      </c>
      <c r="AO455" s="80">
        <v>0</v>
      </c>
      <c r="AP455" s="80">
        <v>0</v>
      </c>
      <c r="AQ455" s="80">
        <v>0</v>
      </c>
      <c r="AR455" s="80">
        <v>0</v>
      </c>
      <c r="AS455" s="80">
        <v>0</v>
      </c>
      <c r="AT455" s="80">
        <v>0</v>
      </c>
      <c r="AU455" s="80">
        <v>0</v>
      </c>
      <c r="AV455" s="80">
        <v>0</v>
      </c>
      <c r="AW455" s="80">
        <v>0</v>
      </c>
      <c r="AX455" s="80">
        <v>0</v>
      </c>
      <c r="AY455" s="80">
        <v>0</v>
      </c>
      <c r="AZ455" s="80">
        <v>0</v>
      </c>
      <c r="BA455" s="80">
        <v>0</v>
      </c>
      <c r="BB455" s="80">
        <v>0</v>
      </c>
      <c r="BC455" s="80">
        <v>51.430766923788298</v>
      </c>
      <c r="BD455" s="80">
        <v>69.909053563932801</v>
      </c>
      <c r="BE455" s="80">
        <v>115.176361375757</v>
      </c>
      <c r="BF455" s="80">
        <v>112.748654514834</v>
      </c>
      <c r="BG455" s="80">
        <v>223.44182550925001</v>
      </c>
      <c r="BH455" s="80">
        <v>-1.0008734555749299</v>
      </c>
      <c r="BI455" s="80">
        <v>0</v>
      </c>
      <c r="BJ455" s="80">
        <v>0</v>
      </c>
      <c r="BK455" s="80"/>
      <c r="BL455" s="80"/>
      <c r="BM455" s="80"/>
      <c r="BN455" s="80"/>
      <c r="BO455" s="80"/>
      <c r="BP455" s="80"/>
      <c r="BQ455" s="80"/>
      <c r="BR455" s="80"/>
      <c r="BS455" s="80"/>
      <c r="BT455" s="80"/>
    </row>
    <row r="456" spans="1:72" x14ac:dyDescent="0.25">
      <c r="A456" s="134" t="s">
        <v>1393</v>
      </c>
      <c r="B456" s="135" t="s">
        <v>1394</v>
      </c>
      <c r="C456" s="126"/>
      <c r="D456" s="127" t="s">
        <v>482</v>
      </c>
      <c r="E456" s="104" t="s">
        <v>482</v>
      </c>
      <c r="F456" s="128"/>
      <c r="G456" s="126"/>
      <c r="H456" s="104"/>
      <c r="I456" s="104" t="s">
        <v>482</v>
      </c>
      <c r="J456" s="104"/>
      <c r="K456" s="127"/>
      <c r="L456" s="104" t="s">
        <v>482</v>
      </c>
      <c r="M456" s="128"/>
      <c r="N456" s="128"/>
      <c r="O456" s="128"/>
      <c r="P456" s="128"/>
      <c r="Q456" s="128"/>
      <c r="R456" s="128" t="s">
        <v>482</v>
      </c>
      <c r="S456" s="131"/>
      <c r="T456" s="128"/>
      <c r="U456" s="61"/>
      <c r="V456" s="132"/>
      <c r="W456" s="139"/>
      <c r="X456" s="133" t="s">
        <v>775</v>
      </c>
      <c r="Y456" s="71" t="s">
        <v>482</v>
      </c>
      <c r="Z456" s="72"/>
      <c r="AA456" s="73"/>
      <c r="AB456" s="74"/>
      <c r="AC456" s="79" t="s">
        <v>530</v>
      </c>
      <c r="AD456" s="10" t="s">
        <v>463</v>
      </c>
      <c r="AE456" s="80">
        <v>0</v>
      </c>
      <c r="AF456" s="80">
        <v>0</v>
      </c>
      <c r="AG456" s="80">
        <v>0</v>
      </c>
      <c r="AH456" s="80">
        <v>0</v>
      </c>
      <c r="AI456" s="80">
        <v>0</v>
      </c>
      <c r="AJ456" s="80">
        <v>0</v>
      </c>
      <c r="AK456" s="80">
        <v>0</v>
      </c>
      <c r="AL456" s="80">
        <v>4.8121208537503799</v>
      </c>
      <c r="AM456" s="80">
        <v>13.1661227810349</v>
      </c>
      <c r="AN456" s="80">
        <v>13.6530694265258</v>
      </c>
      <c r="AO456" s="80">
        <v>49.3645346574068</v>
      </c>
      <c r="AP456" s="80">
        <v>45.392688933667301</v>
      </c>
      <c r="AQ456" s="80">
        <v>58.437402597434001</v>
      </c>
      <c r="AR456" s="80">
        <v>85.961274464360997</v>
      </c>
      <c r="AS456" s="80">
        <v>78.022987574880503</v>
      </c>
      <c r="AT456" s="80">
        <v>58.891168113506701</v>
      </c>
      <c r="AU456" s="80">
        <v>68.472708650474601</v>
      </c>
      <c r="AV456" s="80">
        <v>77.671189562727704</v>
      </c>
      <c r="AW456" s="80">
        <v>73.694812444498893</v>
      </c>
      <c r="AX456" s="80">
        <v>85.601311789442903</v>
      </c>
      <c r="AY456" s="80">
        <v>84.795532793756806</v>
      </c>
      <c r="AZ456" s="80">
        <v>57.626193504656797</v>
      </c>
      <c r="BA456" s="80">
        <v>73.161416419162506</v>
      </c>
      <c r="BB456" s="80">
        <v>84.157464433797301</v>
      </c>
      <c r="BC456" s="80">
        <v>104.22689916138999</v>
      </c>
      <c r="BD456" s="80">
        <v>117.782449684959</v>
      </c>
      <c r="BE456" s="80">
        <v>91.281591887424</v>
      </c>
      <c r="BF456" s="80">
        <v>113.83112948794199</v>
      </c>
      <c r="BG456" s="80">
        <v>126.382798953952</v>
      </c>
      <c r="BH456" s="80">
        <v>77.643514043509796</v>
      </c>
      <c r="BI456" s="80">
        <v>351.72635658410798</v>
      </c>
      <c r="BJ456" s="80">
        <v>132.90616574660299</v>
      </c>
      <c r="BK456" s="80"/>
      <c r="BL456" s="80"/>
      <c r="BM456" s="80"/>
      <c r="BN456" s="80"/>
      <c r="BO456" s="80"/>
      <c r="BP456" s="80"/>
      <c r="BQ456" s="80"/>
      <c r="BR456" s="80"/>
      <c r="BS456" s="80"/>
      <c r="BT456" s="80"/>
    </row>
    <row r="457" spans="1:72" x14ac:dyDescent="0.25">
      <c r="A457" s="134" t="s">
        <v>1395</v>
      </c>
      <c r="B457" s="135" t="s">
        <v>1396</v>
      </c>
      <c r="C457" s="126"/>
      <c r="D457" s="127" t="s">
        <v>482</v>
      </c>
      <c r="E457" s="104" t="s">
        <v>482</v>
      </c>
      <c r="F457" s="128"/>
      <c r="G457" s="126"/>
      <c r="H457" s="104"/>
      <c r="I457" s="104" t="s">
        <v>482</v>
      </c>
      <c r="J457" s="104"/>
      <c r="K457" s="127"/>
      <c r="L457" s="104" t="s">
        <v>482</v>
      </c>
      <c r="M457" s="128"/>
      <c r="N457" s="128"/>
      <c r="O457" s="128"/>
      <c r="P457" s="128"/>
      <c r="Q457" s="128"/>
      <c r="R457" s="128" t="s">
        <v>482</v>
      </c>
      <c r="S457" s="131"/>
      <c r="T457" s="128"/>
      <c r="U457" s="61"/>
      <c r="V457" s="132"/>
      <c r="W457" s="139"/>
      <c r="X457" s="133" t="s">
        <v>775</v>
      </c>
      <c r="Y457" s="71"/>
      <c r="Z457" s="72" t="s">
        <v>482</v>
      </c>
      <c r="AA457" s="73"/>
      <c r="AB457" s="74"/>
      <c r="AC457" s="79" t="s">
        <v>530</v>
      </c>
      <c r="AD457" s="10" t="s">
        <v>463</v>
      </c>
      <c r="AE457" s="80">
        <v>0</v>
      </c>
      <c r="AF457" s="80">
        <v>0</v>
      </c>
      <c r="AG457" s="80">
        <v>0</v>
      </c>
      <c r="AH457" s="80">
        <v>10.099482</v>
      </c>
      <c r="AI457" s="80">
        <v>11.402984</v>
      </c>
      <c r="AJ457" s="80">
        <v>21.315117999999998</v>
      </c>
      <c r="AK457" s="80">
        <v>27.44351</v>
      </c>
      <c r="AL457" s="80">
        <v>24.025088</v>
      </c>
      <c r="AM457" s="80">
        <v>35.504362999999998</v>
      </c>
      <c r="AN457" s="80">
        <v>34.088904999999997</v>
      </c>
      <c r="AO457" s="80">
        <v>40.366746999999997</v>
      </c>
      <c r="AP457" s="80">
        <v>53.897447</v>
      </c>
      <c r="AQ457" s="80">
        <v>61.541736999999998</v>
      </c>
      <c r="AR457" s="80">
        <v>78.769936999999999</v>
      </c>
      <c r="AS457" s="80">
        <v>83.507883000000007</v>
      </c>
      <c r="AT457" s="80">
        <v>84.948379000000003</v>
      </c>
      <c r="AU457" s="80">
        <v>87.568995999999999</v>
      </c>
      <c r="AV457" s="80">
        <v>93.636876999999998</v>
      </c>
      <c r="AW457" s="80">
        <v>94.885654000000002</v>
      </c>
      <c r="AX457" s="80">
        <v>96.081705999999997</v>
      </c>
      <c r="AY457" s="80">
        <v>84.945079000000007</v>
      </c>
      <c r="AZ457" s="80">
        <v>77.058578999999995</v>
      </c>
      <c r="BA457" s="80">
        <v>68.602046000000001</v>
      </c>
      <c r="BB457" s="80">
        <v>61.404187999999998</v>
      </c>
      <c r="BC457" s="80">
        <v>69.546232000000003</v>
      </c>
      <c r="BD457" s="80">
        <v>84.185519999999997</v>
      </c>
      <c r="BE457" s="80">
        <v>50.441763999999999</v>
      </c>
      <c r="BF457" s="80">
        <v>72.122996999999998</v>
      </c>
      <c r="BG457" s="80">
        <v>62.749640999999997</v>
      </c>
      <c r="BH457" s="80">
        <v>78.396319000000005</v>
      </c>
      <c r="BI457" s="80">
        <v>273.79479700000002</v>
      </c>
      <c r="BJ457" s="80">
        <v>110.56629599999999</v>
      </c>
      <c r="BK457" s="80"/>
      <c r="BL457" s="80"/>
      <c r="BM457" s="80"/>
      <c r="BN457" s="80"/>
      <c r="BO457" s="80"/>
      <c r="BP457" s="80"/>
      <c r="BQ457" s="80"/>
      <c r="BR457" s="80"/>
      <c r="BS457" s="80"/>
      <c r="BT457" s="80"/>
    </row>
    <row r="458" spans="1:72" x14ac:dyDescent="0.25">
      <c r="A458" s="134" t="s">
        <v>1397</v>
      </c>
      <c r="B458" s="135" t="s">
        <v>1398</v>
      </c>
      <c r="C458" s="126"/>
      <c r="D458" s="127" t="s">
        <v>482</v>
      </c>
      <c r="E458" s="104" t="s">
        <v>482</v>
      </c>
      <c r="F458" s="128"/>
      <c r="G458" s="126"/>
      <c r="H458" s="104"/>
      <c r="I458" s="104" t="s">
        <v>482</v>
      </c>
      <c r="J458" s="104"/>
      <c r="K458" s="127"/>
      <c r="L458" s="104" t="s">
        <v>482</v>
      </c>
      <c r="M458" s="128"/>
      <c r="N458" s="128"/>
      <c r="O458" s="128"/>
      <c r="P458" s="128"/>
      <c r="Q458" s="128"/>
      <c r="R458" s="128" t="s">
        <v>482</v>
      </c>
      <c r="S458" s="131"/>
      <c r="T458" s="128"/>
      <c r="U458" s="61"/>
      <c r="V458" s="132"/>
      <c r="W458" s="139"/>
      <c r="X458" s="133" t="s">
        <v>775</v>
      </c>
      <c r="Y458" s="71" t="s">
        <v>482</v>
      </c>
      <c r="Z458" s="72"/>
      <c r="AA458" s="73"/>
      <c r="AB458" s="74"/>
      <c r="AC458" s="79" t="s">
        <v>530</v>
      </c>
      <c r="AD458" s="10" t="s">
        <v>463</v>
      </c>
      <c r="AE458" s="80">
        <v>0</v>
      </c>
      <c r="AF458" s="80">
        <v>0</v>
      </c>
      <c r="AG458" s="80">
        <v>0</v>
      </c>
      <c r="AH458" s="80">
        <v>0</v>
      </c>
      <c r="AI458" s="80">
        <v>0</v>
      </c>
      <c r="AJ458" s="80">
        <v>0</v>
      </c>
      <c r="AK458" s="80">
        <v>0</v>
      </c>
      <c r="AL458" s="80">
        <v>0</v>
      </c>
      <c r="AM458" s="80">
        <v>0</v>
      </c>
      <c r="AN458" s="80">
        <v>0</v>
      </c>
      <c r="AO458" s="80">
        <v>0</v>
      </c>
      <c r="AP458" s="80">
        <v>0</v>
      </c>
      <c r="AQ458" s="80">
        <v>0</v>
      </c>
      <c r="AR458" s="80">
        <v>0</v>
      </c>
      <c r="AS458" s="80">
        <v>0</v>
      </c>
      <c r="AT458" s="80">
        <v>0</v>
      </c>
      <c r="AU458" s="80">
        <v>0</v>
      </c>
      <c r="AV458" s="80">
        <v>0</v>
      </c>
      <c r="AW458" s="80">
        <v>0</v>
      </c>
      <c r="AX458" s="80">
        <v>0</v>
      </c>
      <c r="AY458" s="80">
        <v>0</v>
      </c>
      <c r="AZ458" s="80">
        <v>0</v>
      </c>
      <c r="BA458" s="80">
        <v>0</v>
      </c>
      <c r="BB458" s="80">
        <v>0</v>
      </c>
      <c r="BC458" s="80">
        <v>0.96860083098776995</v>
      </c>
      <c r="BD458" s="80">
        <v>0.80264820735187004</v>
      </c>
      <c r="BE458" s="80">
        <v>1.1740948987314399</v>
      </c>
      <c r="BF458" s="80">
        <v>0</v>
      </c>
      <c r="BG458" s="80">
        <v>11.179477670895899</v>
      </c>
      <c r="BH458" s="80">
        <v>-5.0076759006469997E-2</v>
      </c>
      <c r="BI458" s="80">
        <v>0</v>
      </c>
      <c r="BJ458" s="80">
        <v>0</v>
      </c>
      <c r="BK458" s="80"/>
      <c r="BL458" s="80"/>
      <c r="BM458" s="80"/>
      <c r="BN458" s="80"/>
      <c r="BO458" s="80"/>
      <c r="BP458" s="80"/>
      <c r="BQ458" s="80"/>
      <c r="BR458" s="80"/>
      <c r="BS458" s="80"/>
      <c r="BT458" s="80"/>
    </row>
    <row r="459" spans="1:72" x14ac:dyDescent="0.25">
      <c r="A459" s="134" t="s">
        <v>1399</v>
      </c>
      <c r="B459" s="135" t="s">
        <v>1400</v>
      </c>
      <c r="C459" s="126"/>
      <c r="D459" s="127" t="s">
        <v>482</v>
      </c>
      <c r="E459" s="104" t="s">
        <v>482</v>
      </c>
      <c r="F459" s="128"/>
      <c r="G459" s="126"/>
      <c r="H459" s="104"/>
      <c r="I459" s="104" t="s">
        <v>482</v>
      </c>
      <c r="J459" s="104"/>
      <c r="K459" s="127"/>
      <c r="L459" s="104" t="s">
        <v>482</v>
      </c>
      <c r="M459" s="128"/>
      <c r="N459" s="128"/>
      <c r="O459" s="128"/>
      <c r="P459" s="128"/>
      <c r="Q459" s="128"/>
      <c r="R459" s="128" t="s">
        <v>482</v>
      </c>
      <c r="S459" s="131"/>
      <c r="T459" s="128"/>
      <c r="U459" s="61"/>
      <c r="V459" s="132"/>
      <c r="W459" s="139"/>
      <c r="X459" s="133" t="s">
        <v>775</v>
      </c>
      <c r="Y459" s="71" t="s">
        <v>482</v>
      </c>
      <c r="Z459" s="72"/>
      <c r="AA459" s="73"/>
      <c r="AB459" s="74"/>
      <c r="AC459" s="79" t="s">
        <v>530</v>
      </c>
      <c r="AD459" s="10" t="s">
        <v>463</v>
      </c>
      <c r="AE459" s="80">
        <v>0</v>
      </c>
      <c r="AF459" s="80">
        <v>0</v>
      </c>
      <c r="AG459" s="80">
        <v>0</v>
      </c>
      <c r="AH459" s="80">
        <v>0</v>
      </c>
      <c r="AI459" s="80">
        <v>0</v>
      </c>
      <c r="AJ459" s="80">
        <v>0</v>
      </c>
      <c r="AK459" s="80">
        <v>0</v>
      </c>
      <c r="AL459" s="80">
        <v>2.22912144422199</v>
      </c>
      <c r="AM459" s="80">
        <v>10.2879125746308</v>
      </c>
      <c r="AN459" s="80">
        <v>76.299340778936397</v>
      </c>
      <c r="AO459" s="80">
        <v>246.83544771072101</v>
      </c>
      <c r="AP459" s="80">
        <v>733.933861537805</v>
      </c>
      <c r="AQ459" s="80">
        <v>761.05546968430303</v>
      </c>
      <c r="AR459" s="80">
        <v>857.817892095356</v>
      </c>
      <c r="AS459" s="80">
        <v>1381.4356388932299</v>
      </c>
      <c r="AT459" s="80">
        <v>1541.0914232893399</v>
      </c>
      <c r="AU459" s="80">
        <v>1253.60231375073</v>
      </c>
      <c r="AV459" s="80">
        <v>1209.22208270893</v>
      </c>
      <c r="AW459" s="80">
        <v>1171.4043769612899</v>
      </c>
      <c r="AX459" s="80">
        <v>1253.8236197011499</v>
      </c>
      <c r="AY459" s="80">
        <v>1411.47094245272</v>
      </c>
      <c r="AZ459" s="80">
        <v>902.28769899851295</v>
      </c>
      <c r="BA459" s="80">
        <v>1266.5105138044401</v>
      </c>
      <c r="BB459" s="80">
        <v>1325.7868469227101</v>
      </c>
      <c r="BC459" s="80">
        <v>1538.55103593848</v>
      </c>
      <c r="BD459" s="80">
        <v>1405.9206302172099</v>
      </c>
      <c r="BE459" s="80">
        <v>1185.32751902519</v>
      </c>
      <c r="BF459" s="80">
        <v>1099.0305547154901</v>
      </c>
      <c r="BG459" s="80">
        <v>1779.9523832777199</v>
      </c>
      <c r="BH459" s="80">
        <v>1296.28874986555</v>
      </c>
      <c r="BI459" s="80">
        <v>1153.7798834668899</v>
      </c>
      <c r="BJ459" s="80">
        <v>708.42513296509901</v>
      </c>
      <c r="BK459" s="80"/>
      <c r="BL459" s="80"/>
      <c r="BM459" s="80"/>
      <c r="BN459" s="80"/>
      <c r="BO459" s="80"/>
      <c r="BP459" s="80"/>
      <c r="BQ459" s="80"/>
      <c r="BR459" s="80"/>
      <c r="BS459" s="80"/>
      <c r="BT459" s="80"/>
    </row>
    <row r="460" spans="1:72" x14ac:dyDescent="0.25">
      <c r="A460" s="134" t="s">
        <v>1401</v>
      </c>
      <c r="B460" s="135" t="s">
        <v>1402</v>
      </c>
      <c r="C460" s="126"/>
      <c r="D460" s="127" t="s">
        <v>482</v>
      </c>
      <c r="E460" s="104" t="s">
        <v>482</v>
      </c>
      <c r="F460" s="128"/>
      <c r="G460" s="126"/>
      <c r="H460" s="104"/>
      <c r="I460" s="104" t="s">
        <v>482</v>
      </c>
      <c r="J460" s="104"/>
      <c r="K460" s="127"/>
      <c r="L460" s="104" t="s">
        <v>482</v>
      </c>
      <c r="M460" s="128"/>
      <c r="N460" s="128"/>
      <c r="O460" s="128"/>
      <c r="P460" s="128"/>
      <c r="Q460" s="128"/>
      <c r="R460" s="128" t="s">
        <v>482</v>
      </c>
      <c r="S460" s="131"/>
      <c r="T460" s="128"/>
      <c r="U460" s="61"/>
      <c r="V460" s="132"/>
      <c r="W460" s="139"/>
      <c r="X460" s="133" t="s">
        <v>775</v>
      </c>
      <c r="Y460" s="71"/>
      <c r="Z460" s="72" t="s">
        <v>482</v>
      </c>
      <c r="AA460" s="73"/>
      <c r="AB460" s="74"/>
      <c r="AC460" s="79" t="s">
        <v>530</v>
      </c>
      <c r="AD460" s="10" t="s">
        <v>463</v>
      </c>
      <c r="AE460" s="80">
        <v>0</v>
      </c>
      <c r="AF460" s="80">
        <v>1.6579410000000001</v>
      </c>
      <c r="AG460" s="80">
        <v>1.6579410000000001</v>
      </c>
      <c r="AH460" s="80">
        <v>2.074592</v>
      </c>
      <c r="AI460" s="80">
        <v>10.643751999999999</v>
      </c>
      <c r="AJ460" s="80">
        <v>11.234603999999999</v>
      </c>
      <c r="AK460" s="80">
        <v>10.178537</v>
      </c>
      <c r="AL460" s="80">
        <v>11.129155000000001</v>
      </c>
      <c r="AM460" s="80">
        <v>27.742851000000002</v>
      </c>
      <c r="AN460" s="80">
        <v>190.50375399999999</v>
      </c>
      <c r="AO460" s="80">
        <v>201.84418099999999</v>
      </c>
      <c r="AP460" s="80">
        <v>871.44344899999999</v>
      </c>
      <c r="AQ460" s="80">
        <v>801.484554</v>
      </c>
      <c r="AR460" s="80">
        <v>786.05467099999998</v>
      </c>
      <c r="AS460" s="80">
        <v>1478.54838</v>
      </c>
      <c r="AT460" s="80">
        <v>2222.968472</v>
      </c>
      <c r="AU460" s="80">
        <v>1603.2182700000001</v>
      </c>
      <c r="AV460" s="80">
        <v>1457.783124</v>
      </c>
      <c r="AW460" s="80">
        <v>1508.240088</v>
      </c>
      <c r="AX460" s="80">
        <v>1407.3325500000001</v>
      </c>
      <c r="AY460" s="80">
        <v>1413.9602259999999</v>
      </c>
      <c r="AZ460" s="80">
        <v>1382.079547</v>
      </c>
      <c r="BA460" s="80">
        <v>1421.4137479999999</v>
      </c>
      <c r="BB460" s="80">
        <v>1278.746754</v>
      </c>
      <c r="BC460" s="80">
        <v>1318.0228030000001</v>
      </c>
      <c r="BD460" s="80">
        <v>1345.1994520000001</v>
      </c>
      <c r="BE460" s="80">
        <v>1156.7576309999999</v>
      </c>
      <c r="BF460" s="80">
        <v>1084.8450800000001</v>
      </c>
      <c r="BG460" s="80">
        <v>1362.943217</v>
      </c>
      <c r="BH460" s="80">
        <v>1254.7398840000001</v>
      </c>
      <c r="BI460" s="80">
        <v>1027.1642939999999</v>
      </c>
      <c r="BJ460" s="80">
        <v>1065.782236</v>
      </c>
      <c r="BK460" s="80"/>
      <c r="BL460" s="80"/>
      <c r="BM460" s="80"/>
      <c r="BN460" s="80"/>
      <c r="BO460" s="80"/>
      <c r="BP460" s="80"/>
      <c r="BQ460" s="80"/>
      <c r="BR460" s="80"/>
      <c r="BS460" s="80"/>
      <c r="BT460" s="80"/>
    </row>
    <row r="461" spans="1:72" x14ac:dyDescent="0.25">
      <c r="A461" s="134" t="s">
        <v>1403</v>
      </c>
      <c r="B461" s="135" t="s">
        <v>1404</v>
      </c>
      <c r="C461" s="126"/>
      <c r="D461" s="127" t="s">
        <v>482</v>
      </c>
      <c r="E461" s="104" t="s">
        <v>482</v>
      </c>
      <c r="F461" s="128"/>
      <c r="G461" s="126"/>
      <c r="H461" s="104"/>
      <c r="I461" s="104" t="s">
        <v>482</v>
      </c>
      <c r="J461" s="104"/>
      <c r="K461" s="127"/>
      <c r="L461" s="104" t="s">
        <v>482</v>
      </c>
      <c r="M461" s="128"/>
      <c r="N461" s="128"/>
      <c r="O461" s="128"/>
      <c r="P461" s="128"/>
      <c r="Q461" s="128"/>
      <c r="R461" s="128" t="s">
        <v>482</v>
      </c>
      <c r="S461" s="131"/>
      <c r="T461" s="128"/>
      <c r="U461" s="61"/>
      <c r="V461" s="132"/>
      <c r="W461" s="139"/>
      <c r="X461" s="133" t="s">
        <v>775</v>
      </c>
      <c r="Y461" s="71" t="s">
        <v>482</v>
      </c>
      <c r="Z461" s="72"/>
      <c r="AA461" s="73"/>
      <c r="AB461" s="74"/>
      <c r="AC461" s="79" t="s">
        <v>530</v>
      </c>
      <c r="AD461" s="10" t="s">
        <v>463</v>
      </c>
      <c r="AE461" s="80">
        <v>0</v>
      </c>
      <c r="AF461" s="80">
        <v>0</v>
      </c>
      <c r="AG461" s="80">
        <v>0</v>
      </c>
      <c r="AH461" s="80">
        <v>0</v>
      </c>
      <c r="AI461" s="80">
        <v>0</v>
      </c>
      <c r="AJ461" s="80">
        <v>0</v>
      </c>
      <c r="AK461" s="80">
        <v>0</v>
      </c>
      <c r="AL461" s="80">
        <v>0</v>
      </c>
      <c r="AM461" s="80">
        <v>0</v>
      </c>
      <c r="AN461" s="80">
        <v>0</v>
      </c>
      <c r="AO461" s="80">
        <v>0</v>
      </c>
      <c r="AP461" s="80">
        <v>0</v>
      </c>
      <c r="AQ461" s="80">
        <v>0</v>
      </c>
      <c r="AR461" s="80">
        <v>0</v>
      </c>
      <c r="AS461" s="80">
        <v>0</v>
      </c>
      <c r="AT461" s="80">
        <v>0</v>
      </c>
      <c r="AU461" s="80">
        <v>0</v>
      </c>
      <c r="AV461" s="80">
        <v>0</v>
      </c>
      <c r="AW461" s="80">
        <v>0</v>
      </c>
      <c r="AX461" s="80">
        <v>0</v>
      </c>
      <c r="AY461" s="80">
        <v>0</v>
      </c>
      <c r="AZ461" s="80">
        <v>0</v>
      </c>
      <c r="BA461" s="80">
        <v>0</v>
      </c>
      <c r="BB461" s="80">
        <v>0</v>
      </c>
      <c r="BC461" s="80">
        <v>11.1389095563593</v>
      </c>
      <c r="BD461" s="80">
        <v>9.2304543845464604</v>
      </c>
      <c r="BE461" s="80">
        <v>32.9216209604296</v>
      </c>
      <c r="BF461" s="80">
        <v>38.0644323536578</v>
      </c>
      <c r="BG461" s="80">
        <v>86.236963128886899</v>
      </c>
      <c r="BH461" s="80">
        <v>-0.38625638169315002</v>
      </c>
      <c r="BI461" s="80">
        <v>0</v>
      </c>
      <c r="BJ461" s="80">
        <v>0</v>
      </c>
      <c r="BK461" s="80"/>
      <c r="BL461" s="80"/>
      <c r="BM461" s="80"/>
      <c r="BN461" s="80"/>
      <c r="BO461" s="80"/>
      <c r="BP461" s="80"/>
      <c r="BQ461" s="80"/>
      <c r="BR461" s="80"/>
      <c r="BS461" s="80"/>
      <c r="BT461" s="80"/>
    </row>
    <row r="462" spans="1:72" x14ac:dyDescent="0.25">
      <c r="A462" s="134" t="s">
        <v>1405</v>
      </c>
      <c r="B462" s="135" t="s">
        <v>1406</v>
      </c>
      <c r="C462" s="126"/>
      <c r="D462" s="127" t="s">
        <v>482</v>
      </c>
      <c r="E462" s="104" t="s">
        <v>482</v>
      </c>
      <c r="F462" s="128"/>
      <c r="G462" s="126"/>
      <c r="H462" s="104"/>
      <c r="I462" s="104" t="s">
        <v>482</v>
      </c>
      <c r="J462" s="104"/>
      <c r="K462" s="127"/>
      <c r="L462" s="104" t="s">
        <v>482</v>
      </c>
      <c r="M462" s="128"/>
      <c r="N462" s="128"/>
      <c r="O462" s="128"/>
      <c r="P462" s="128"/>
      <c r="Q462" s="128"/>
      <c r="R462" s="128" t="s">
        <v>482</v>
      </c>
      <c r="S462" s="131"/>
      <c r="T462" s="128"/>
      <c r="U462" s="61"/>
      <c r="V462" s="132"/>
      <c r="W462" s="139"/>
      <c r="X462" s="133" t="s">
        <v>775</v>
      </c>
      <c r="Y462" s="71" t="s">
        <v>482</v>
      </c>
      <c r="Z462" s="72"/>
      <c r="AA462" s="73"/>
      <c r="AB462" s="74"/>
      <c r="AC462" s="79" t="s">
        <v>530</v>
      </c>
      <c r="AD462" s="10" t="s">
        <v>463</v>
      </c>
      <c r="AE462" s="80">
        <v>0</v>
      </c>
      <c r="AF462" s="80">
        <v>0</v>
      </c>
      <c r="AG462" s="80">
        <v>0</v>
      </c>
      <c r="AH462" s="80">
        <v>0</v>
      </c>
      <c r="AI462" s="80">
        <v>0</v>
      </c>
      <c r="AJ462" s="80">
        <v>0</v>
      </c>
      <c r="AK462" s="80">
        <v>0</v>
      </c>
      <c r="AL462" s="80">
        <v>0</v>
      </c>
      <c r="AM462" s="80">
        <v>0</v>
      </c>
      <c r="AN462" s="80">
        <v>0</v>
      </c>
      <c r="AO462" s="80">
        <v>0</v>
      </c>
      <c r="AP462" s="80">
        <v>0</v>
      </c>
      <c r="AQ462" s="80">
        <v>0</v>
      </c>
      <c r="AR462" s="80">
        <v>2.65026667549192</v>
      </c>
      <c r="AS462" s="80">
        <v>3.6130062456154599</v>
      </c>
      <c r="AT462" s="80">
        <v>2.74617980711733</v>
      </c>
      <c r="AU462" s="80">
        <v>2.3874190227190599</v>
      </c>
      <c r="AV462" s="80">
        <v>2.3215924752220101</v>
      </c>
      <c r="AW462" s="80">
        <v>2.2444993199180798</v>
      </c>
      <c r="AX462" s="80">
        <v>11.1359930243494</v>
      </c>
      <c r="AY462" s="80">
        <v>18.003141488842001</v>
      </c>
      <c r="AZ462" s="80">
        <v>12.4491424690485</v>
      </c>
      <c r="BA462" s="80">
        <v>9.4646233229487198</v>
      </c>
      <c r="BB462" s="80">
        <v>22.356581329465399</v>
      </c>
      <c r="BC462" s="80">
        <v>6.6495457236062201</v>
      </c>
      <c r="BD462" s="80">
        <v>8.68663653373806</v>
      </c>
      <c r="BE462" s="80">
        <v>8.77072943907846</v>
      </c>
      <c r="BF462" s="80">
        <v>9.9779145518853998</v>
      </c>
      <c r="BG462" s="80">
        <v>4.4815544050152702</v>
      </c>
      <c r="BH462" s="80">
        <v>0.18091339474658999</v>
      </c>
      <c r="BI462" s="80">
        <v>15.674924776255301</v>
      </c>
      <c r="BJ462" s="80">
        <v>6.0296877334759502</v>
      </c>
      <c r="BK462" s="80"/>
      <c r="BL462" s="80"/>
      <c r="BM462" s="80"/>
      <c r="BN462" s="80"/>
      <c r="BO462" s="80"/>
      <c r="BP462" s="80"/>
      <c r="BQ462" s="80"/>
      <c r="BR462" s="80"/>
      <c r="BS462" s="80"/>
      <c r="BT462" s="80"/>
    </row>
    <row r="463" spans="1:72" x14ac:dyDescent="0.25">
      <c r="A463" s="134" t="s">
        <v>1407</v>
      </c>
      <c r="B463" s="135" t="s">
        <v>1408</v>
      </c>
      <c r="C463" s="126"/>
      <c r="D463" s="127" t="s">
        <v>482</v>
      </c>
      <c r="E463" s="104" t="s">
        <v>482</v>
      </c>
      <c r="F463" s="128"/>
      <c r="G463" s="126"/>
      <c r="H463" s="104"/>
      <c r="I463" s="104" t="s">
        <v>482</v>
      </c>
      <c r="J463" s="104"/>
      <c r="K463" s="127"/>
      <c r="L463" s="104" t="s">
        <v>482</v>
      </c>
      <c r="M463" s="128"/>
      <c r="N463" s="128"/>
      <c r="O463" s="128"/>
      <c r="P463" s="128"/>
      <c r="Q463" s="128"/>
      <c r="R463" s="128" t="s">
        <v>482</v>
      </c>
      <c r="S463" s="131"/>
      <c r="T463" s="128"/>
      <c r="U463" s="61"/>
      <c r="V463" s="132"/>
      <c r="W463" s="139"/>
      <c r="X463" s="133" t="s">
        <v>775</v>
      </c>
      <c r="Y463" s="71"/>
      <c r="Z463" s="72" t="s">
        <v>482</v>
      </c>
      <c r="AA463" s="73"/>
      <c r="AB463" s="74"/>
      <c r="AC463" s="79" t="s">
        <v>530</v>
      </c>
      <c r="AD463" s="10" t="s">
        <v>463</v>
      </c>
      <c r="AE463" s="80">
        <v>0</v>
      </c>
      <c r="AF463" s="80">
        <v>0</v>
      </c>
      <c r="AG463" s="80">
        <v>0</v>
      </c>
      <c r="AH463" s="80">
        <v>0</v>
      </c>
      <c r="AI463" s="80">
        <v>0</v>
      </c>
      <c r="AJ463" s="80">
        <v>0</v>
      </c>
      <c r="AK463" s="80">
        <v>0</v>
      </c>
      <c r="AL463" s="80">
        <v>0</v>
      </c>
      <c r="AM463" s="80">
        <v>0</v>
      </c>
      <c r="AN463" s="80">
        <v>0</v>
      </c>
      <c r="AO463" s="80">
        <v>0</v>
      </c>
      <c r="AP463" s="80">
        <v>0</v>
      </c>
      <c r="AQ463" s="80">
        <v>0</v>
      </c>
      <c r="AR463" s="80">
        <v>2.4285510000000001</v>
      </c>
      <c r="AS463" s="80">
        <v>3.8669950000000002</v>
      </c>
      <c r="AT463" s="80">
        <v>3.961265</v>
      </c>
      <c r="AU463" s="80">
        <v>3.0532439999999998</v>
      </c>
      <c r="AV463" s="80">
        <v>2.798807</v>
      </c>
      <c r="AW463" s="80">
        <v>2.8899020000000002</v>
      </c>
      <c r="AX463" s="80">
        <v>12.499402</v>
      </c>
      <c r="AY463" s="80">
        <v>18.034891999999999</v>
      </c>
      <c r="AZ463" s="80">
        <v>19.068978999999999</v>
      </c>
      <c r="BA463" s="80">
        <v>10.622214</v>
      </c>
      <c r="BB463" s="80">
        <v>21.56335</v>
      </c>
      <c r="BC463" s="80">
        <v>5.6964329999999999</v>
      </c>
      <c r="BD463" s="80">
        <v>8.3114640000000009</v>
      </c>
      <c r="BE463" s="80">
        <v>8.559329</v>
      </c>
      <c r="BF463" s="80">
        <v>9.8491269999999993</v>
      </c>
      <c r="BG463" s="80">
        <v>3.4316110000000002</v>
      </c>
      <c r="BH463" s="80">
        <v>1.4877579999999999</v>
      </c>
      <c r="BI463" s="80">
        <v>15.663387999999999</v>
      </c>
      <c r="BJ463" s="80">
        <v>9.0712960000000002</v>
      </c>
      <c r="BK463" s="80"/>
      <c r="BL463" s="80"/>
      <c r="BM463" s="80"/>
      <c r="BN463" s="80"/>
      <c r="BO463" s="80"/>
      <c r="BP463" s="80"/>
      <c r="BQ463" s="80"/>
      <c r="BR463" s="80"/>
      <c r="BS463" s="80"/>
      <c r="BT463" s="80"/>
    </row>
    <row r="464" spans="1:72" x14ac:dyDescent="0.25">
      <c r="A464" s="134" t="s">
        <v>1409</v>
      </c>
      <c r="B464" s="135" t="s">
        <v>1410</v>
      </c>
      <c r="C464" s="126"/>
      <c r="D464" s="127" t="s">
        <v>482</v>
      </c>
      <c r="E464" s="104" t="s">
        <v>482</v>
      </c>
      <c r="F464" s="128"/>
      <c r="G464" s="126"/>
      <c r="H464" s="104"/>
      <c r="I464" s="104" t="s">
        <v>482</v>
      </c>
      <c r="J464" s="104"/>
      <c r="K464" s="127"/>
      <c r="L464" s="104" t="s">
        <v>482</v>
      </c>
      <c r="M464" s="128"/>
      <c r="N464" s="128"/>
      <c r="O464" s="128"/>
      <c r="P464" s="128"/>
      <c r="Q464" s="128"/>
      <c r="R464" s="128" t="s">
        <v>482</v>
      </c>
      <c r="S464" s="131"/>
      <c r="T464" s="128"/>
      <c r="U464" s="61"/>
      <c r="V464" s="132"/>
      <c r="W464" s="139"/>
      <c r="X464" s="133" t="s">
        <v>775</v>
      </c>
      <c r="Y464" s="71" t="s">
        <v>482</v>
      </c>
      <c r="Z464" s="72"/>
      <c r="AA464" s="73"/>
      <c r="AB464" s="74"/>
      <c r="AC464" s="79" t="s">
        <v>530</v>
      </c>
      <c r="AD464" s="10" t="s">
        <v>463</v>
      </c>
      <c r="AE464" s="80">
        <v>0</v>
      </c>
      <c r="AF464" s="80">
        <v>0</v>
      </c>
      <c r="AG464" s="80">
        <v>0</v>
      </c>
      <c r="AH464" s="80">
        <v>0</v>
      </c>
      <c r="AI464" s="80">
        <v>0</v>
      </c>
      <c r="AJ464" s="80">
        <v>0</v>
      </c>
      <c r="AK464" s="80">
        <v>0</v>
      </c>
      <c r="AL464" s="80">
        <v>64.154079532110899</v>
      </c>
      <c r="AM464" s="80">
        <v>103.94637029992499</v>
      </c>
      <c r="AN464" s="80">
        <v>97.955567109599301</v>
      </c>
      <c r="AO464" s="80">
        <v>298.16430009320698</v>
      </c>
      <c r="AP464" s="80">
        <v>214.67724472355201</v>
      </c>
      <c r="AQ464" s="80">
        <v>244.079047043055</v>
      </c>
      <c r="AR464" s="80">
        <v>283.43837592809598</v>
      </c>
      <c r="AS464" s="80">
        <v>174.803033911874</v>
      </c>
      <c r="AT464" s="80">
        <v>22.696269861254301</v>
      </c>
      <c r="AU464" s="80">
        <v>27.748940014533702</v>
      </c>
      <c r="AV464" s="80">
        <v>32.241071360217902</v>
      </c>
      <c r="AW464" s="80">
        <v>29.452639253038399</v>
      </c>
      <c r="AX464" s="80">
        <v>37.363218665443704</v>
      </c>
      <c r="AY464" s="80">
        <v>62.767926888546803</v>
      </c>
      <c r="AZ464" s="80">
        <v>24.120614504787198</v>
      </c>
      <c r="BA464" s="80">
        <v>30.082785589019998</v>
      </c>
      <c r="BB464" s="80">
        <v>38.375897885424699</v>
      </c>
      <c r="BC464" s="80">
        <v>34.192495840230499</v>
      </c>
      <c r="BD464" s="80">
        <v>34.0987908292391</v>
      </c>
      <c r="BE464" s="80">
        <v>136.10163672684101</v>
      </c>
      <c r="BF464" s="80">
        <v>152.382066168921</v>
      </c>
      <c r="BG464" s="80">
        <v>114.54025841837699</v>
      </c>
      <c r="BH464" s="80">
        <v>17.024922672840098</v>
      </c>
      <c r="BI464" s="80">
        <v>67.900407837139298</v>
      </c>
      <c r="BJ464" s="80">
        <v>5.9779747614842202</v>
      </c>
      <c r="BK464" s="80"/>
      <c r="BL464" s="80"/>
      <c r="BM464" s="80"/>
      <c r="BN464" s="80"/>
      <c r="BO464" s="80"/>
      <c r="BP464" s="80"/>
      <c r="BQ464" s="80"/>
      <c r="BR464" s="80"/>
      <c r="BS464" s="80"/>
      <c r="BT464" s="80"/>
    </row>
    <row r="465" spans="1:72" x14ac:dyDescent="0.25">
      <c r="A465" s="134" t="s">
        <v>1411</v>
      </c>
      <c r="B465" s="135" t="s">
        <v>1412</v>
      </c>
      <c r="C465" s="126"/>
      <c r="D465" s="127" t="s">
        <v>482</v>
      </c>
      <c r="E465" s="104" t="s">
        <v>482</v>
      </c>
      <c r="F465" s="128"/>
      <c r="G465" s="126"/>
      <c r="H465" s="104"/>
      <c r="I465" s="104" t="s">
        <v>482</v>
      </c>
      <c r="J465" s="104"/>
      <c r="K465" s="127"/>
      <c r="L465" s="104" t="s">
        <v>482</v>
      </c>
      <c r="M465" s="128"/>
      <c r="N465" s="128"/>
      <c r="O465" s="128"/>
      <c r="P465" s="128"/>
      <c r="Q465" s="128"/>
      <c r="R465" s="128" t="s">
        <v>482</v>
      </c>
      <c r="S465" s="131"/>
      <c r="T465" s="128"/>
      <c r="U465" s="61"/>
      <c r="V465" s="132"/>
      <c r="W465" s="139"/>
      <c r="X465" s="133" t="s">
        <v>775</v>
      </c>
      <c r="Y465" s="71"/>
      <c r="Z465" s="72" t="s">
        <v>482</v>
      </c>
      <c r="AA465" s="73"/>
      <c r="AB465" s="74"/>
      <c r="AC465" s="79" t="s">
        <v>530</v>
      </c>
      <c r="AD465" s="10" t="s">
        <v>463</v>
      </c>
      <c r="AE465" s="80">
        <v>0</v>
      </c>
      <c r="AF465" s="80">
        <v>0.357792</v>
      </c>
      <c r="AG465" s="80">
        <v>0.357792</v>
      </c>
      <c r="AH465" s="80">
        <v>0.35155199999999998</v>
      </c>
      <c r="AI465" s="80">
        <v>486.72886</v>
      </c>
      <c r="AJ465" s="80">
        <v>338.51780600000001</v>
      </c>
      <c r="AK465" s="80">
        <v>240.28822400000001</v>
      </c>
      <c r="AL465" s="80">
        <v>320.29690299999999</v>
      </c>
      <c r="AM465" s="80">
        <v>280.30649</v>
      </c>
      <c r="AN465" s="80">
        <v>244.574895</v>
      </c>
      <c r="AO465" s="80">
        <v>243.817205</v>
      </c>
      <c r="AP465" s="80">
        <v>254.89909700000001</v>
      </c>
      <c r="AQ465" s="80">
        <v>257.04510900000002</v>
      </c>
      <c r="AR465" s="80">
        <v>259.72652399999998</v>
      </c>
      <c r="AS465" s="80">
        <v>187.09141700000001</v>
      </c>
      <c r="AT465" s="80">
        <v>32.738548000000002</v>
      </c>
      <c r="AU465" s="80">
        <v>35.487814999999998</v>
      </c>
      <c r="AV465" s="80">
        <v>38.868378999999997</v>
      </c>
      <c r="AW465" s="80">
        <v>37.921705000000003</v>
      </c>
      <c r="AX465" s="80">
        <v>41.937696000000003</v>
      </c>
      <c r="AY465" s="80">
        <v>62.878625</v>
      </c>
      <c r="AZ465" s="80">
        <v>36.946761000000002</v>
      </c>
      <c r="BA465" s="80">
        <v>33.762124</v>
      </c>
      <c r="BB465" s="80">
        <v>37.014287000000003</v>
      </c>
      <c r="BC465" s="80">
        <v>29.291513999999999</v>
      </c>
      <c r="BD465" s="80">
        <v>32.626077000000002</v>
      </c>
      <c r="BE465" s="80">
        <v>132.82118600000001</v>
      </c>
      <c r="BF465" s="80">
        <v>150.41523100000001</v>
      </c>
      <c r="BG465" s="80">
        <v>87.705642999999995</v>
      </c>
      <c r="BH465" s="80">
        <v>140.006023</v>
      </c>
      <c r="BI465" s="80">
        <v>67.850432999999995</v>
      </c>
      <c r="BJ465" s="80">
        <v>8.9934969999999996</v>
      </c>
      <c r="BK465" s="80"/>
      <c r="BL465" s="80"/>
      <c r="BM465" s="80"/>
      <c r="BN465" s="80"/>
      <c r="BO465" s="80"/>
      <c r="BP465" s="80"/>
      <c r="BQ465" s="80"/>
      <c r="BR465" s="80"/>
      <c r="BS465" s="80"/>
      <c r="BT465" s="80"/>
    </row>
    <row r="466" spans="1:72" x14ac:dyDescent="0.25">
      <c r="A466" s="134" t="s">
        <v>1413</v>
      </c>
      <c r="B466" s="135" t="s">
        <v>1414</v>
      </c>
      <c r="C466" s="126"/>
      <c r="D466" s="127" t="s">
        <v>482</v>
      </c>
      <c r="E466" s="104" t="s">
        <v>482</v>
      </c>
      <c r="F466" s="128"/>
      <c r="G466" s="126"/>
      <c r="H466" s="104"/>
      <c r="I466" s="104"/>
      <c r="J466" s="104"/>
      <c r="K466" s="127" t="s">
        <v>482</v>
      </c>
      <c r="L466" s="104"/>
      <c r="M466" s="128"/>
      <c r="N466" s="128"/>
      <c r="O466" s="128" t="s">
        <v>482</v>
      </c>
      <c r="P466" s="128"/>
      <c r="Q466" s="128"/>
      <c r="R466" s="128" t="s">
        <v>482</v>
      </c>
      <c r="S466" s="131"/>
      <c r="T466" s="128"/>
      <c r="U466" s="61"/>
      <c r="V466" s="132"/>
      <c r="W466" s="139"/>
      <c r="X466" s="133" t="s">
        <v>775</v>
      </c>
      <c r="Y466" s="71"/>
      <c r="Z466" s="72" t="s">
        <v>482</v>
      </c>
      <c r="AA466" s="73"/>
      <c r="AB466" s="74"/>
      <c r="AC466" s="79" t="s">
        <v>530</v>
      </c>
      <c r="AD466" s="10" t="s">
        <v>463</v>
      </c>
      <c r="AE466" s="80">
        <v>50.915643000000003</v>
      </c>
      <c r="AF466" s="80">
        <v>48.470984000000001</v>
      </c>
      <c r="AG466" s="80">
        <v>23.080985999999999</v>
      </c>
      <c r="AH466" s="80">
        <v>18.851033999999999</v>
      </c>
      <c r="AI466" s="80">
        <v>46.977514999999997</v>
      </c>
      <c r="AJ466" s="80">
        <v>73.351363000000006</v>
      </c>
      <c r="AK466" s="80">
        <v>50.371276999999999</v>
      </c>
      <c r="AL466" s="80">
        <v>45.769053999999997</v>
      </c>
      <c r="AM466" s="80">
        <v>42.228546000000001</v>
      </c>
      <c r="AN466" s="80">
        <v>24.742000000000001</v>
      </c>
      <c r="AO466" s="80">
        <v>17.323868999999998</v>
      </c>
      <c r="AP466" s="80">
        <v>10.675031000000001</v>
      </c>
      <c r="AQ466" s="80">
        <v>8.7504240000000006</v>
      </c>
      <c r="AR466" s="80">
        <v>7.406199</v>
      </c>
      <c r="AS466" s="80">
        <v>10.609311</v>
      </c>
      <c r="AT466" s="80">
        <v>10.377561999999999</v>
      </c>
      <c r="AU466" s="80">
        <v>7.9268070000000002</v>
      </c>
      <c r="AV466" s="80">
        <v>5.4502000000000002E-2</v>
      </c>
      <c r="AW466" s="80">
        <v>5.8728689999999997</v>
      </c>
      <c r="AX466" s="80">
        <v>3.9340000000000002</v>
      </c>
      <c r="AY466" s="80">
        <v>9.1358069999999998</v>
      </c>
      <c r="AZ466" s="80">
        <v>27.928781000000001</v>
      </c>
      <c r="BA466" s="80">
        <v>21.864903999999999</v>
      </c>
      <c r="BB466" s="80">
        <v>317.03238199999998</v>
      </c>
      <c r="BC466" s="80">
        <v>388.74036799999999</v>
      </c>
      <c r="BD466" s="80">
        <v>361.39202299999999</v>
      </c>
      <c r="BE466" s="80">
        <v>404.43422700000002</v>
      </c>
      <c r="BF466" s="80">
        <v>333.18629199999998</v>
      </c>
      <c r="BG466" s="80">
        <v>290.897201</v>
      </c>
      <c r="BH466" s="80">
        <v>37.733333000000002</v>
      </c>
      <c r="BI466" s="80">
        <v>89.893878000000001</v>
      </c>
      <c r="BJ466" s="80">
        <v>89.733333000000002</v>
      </c>
      <c r="BK466" s="80"/>
      <c r="BL466" s="80"/>
      <c r="BM466" s="80"/>
      <c r="BN466" s="80"/>
      <c r="BO466" s="80"/>
      <c r="BP466" s="80"/>
      <c r="BQ466" s="80"/>
      <c r="BR466" s="80"/>
      <c r="BS466" s="80"/>
      <c r="BT466" s="80"/>
    </row>
    <row r="467" spans="1:72" x14ac:dyDescent="0.25">
      <c r="A467" s="134" t="s">
        <v>1415</v>
      </c>
      <c r="B467" s="135" t="s">
        <v>1416</v>
      </c>
      <c r="C467" s="126" t="s">
        <v>482</v>
      </c>
      <c r="D467" s="127"/>
      <c r="E467" s="104" t="s">
        <v>482</v>
      </c>
      <c r="F467" s="128"/>
      <c r="G467" s="126" t="s">
        <v>482</v>
      </c>
      <c r="H467" s="104"/>
      <c r="I467" s="104"/>
      <c r="J467" s="104"/>
      <c r="K467" s="127"/>
      <c r="L467" s="104"/>
      <c r="M467" s="128"/>
      <c r="N467" s="128"/>
      <c r="O467" s="128" t="s">
        <v>482</v>
      </c>
      <c r="P467" s="128"/>
      <c r="Q467" s="128"/>
      <c r="R467" s="128" t="s">
        <v>482</v>
      </c>
      <c r="S467" s="131"/>
      <c r="T467" s="128"/>
      <c r="U467" s="61"/>
      <c r="V467" s="132"/>
      <c r="W467" s="139"/>
      <c r="X467" s="133" t="s">
        <v>775</v>
      </c>
      <c r="Y467" s="71" t="s">
        <v>482</v>
      </c>
      <c r="Z467" s="72"/>
      <c r="AA467" s="73"/>
      <c r="AB467" s="74"/>
      <c r="AC467" s="79" t="s">
        <v>530</v>
      </c>
      <c r="AD467" s="10" t="s">
        <v>463</v>
      </c>
      <c r="AE467" s="80">
        <v>0</v>
      </c>
      <c r="AF467" s="80">
        <v>0</v>
      </c>
      <c r="AG467" s="80">
        <v>0</v>
      </c>
      <c r="AH467" s="80">
        <v>0</v>
      </c>
      <c r="AI467" s="80">
        <v>0</v>
      </c>
      <c r="AJ467" s="80">
        <v>0</v>
      </c>
      <c r="AK467" s="80">
        <v>0</v>
      </c>
      <c r="AL467" s="80">
        <v>0</v>
      </c>
      <c r="AM467" s="80">
        <v>0</v>
      </c>
      <c r="AN467" s="80">
        <v>0</v>
      </c>
      <c r="AO467" s="80">
        <v>0</v>
      </c>
      <c r="AP467" s="80">
        <v>0</v>
      </c>
      <c r="AQ467" s="80">
        <v>0</v>
      </c>
      <c r="AR467" s="80">
        <v>0</v>
      </c>
      <c r="AS467" s="80">
        <v>0</v>
      </c>
      <c r="AT467" s="80">
        <v>0</v>
      </c>
      <c r="AU467" s="80">
        <v>0</v>
      </c>
      <c r="AV467" s="80">
        <v>0</v>
      </c>
      <c r="AW467" s="80">
        <v>0</v>
      </c>
      <c r="AX467" s="80">
        <v>0</v>
      </c>
      <c r="AY467" s="80">
        <v>0</v>
      </c>
      <c r="AZ467" s="80">
        <v>30.307082130000001</v>
      </c>
      <c r="BA467" s="80">
        <v>3.4478350400000002</v>
      </c>
      <c r="BB467" s="80">
        <v>9.99531861</v>
      </c>
      <c r="BC467" s="80">
        <v>2.9441664444739999</v>
      </c>
      <c r="BD467" s="80">
        <v>4.9558541700000003</v>
      </c>
      <c r="BE467" s="80">
        <v>5.6791461311239999</v>
      </c>
      <c r="BF467" s="80">
        <v>3.9141378800000002</v>
      </c>
      <c r="BG467" s="80">
        <v>2.2488055400000002</v>
      </c>
      <c r="BH467" s="80">
        <v>0.24555271040000001</v>
      </c>
      <c r="BI467" s="80">
        <v>3.0081024334351398</v>
      </c>
      <c r="BJ467" s="80">
        <v>0.33102504488161999</v>
      </c>
      <c r="BK467" s="80"/>
      <c r="BL467" s="80"/>
      <c r="BM467" s="80"/>
      <c r="BN467" s="80"/>
      <c r="BO467" s="80"/>
      <c r="BP467" s="80"/>
      <c r="BQ467" s="80"/>
      <c r="BR467" s="80"/>
      <c r="BS467" s="80"/>
      <c r="BT467" s="80"/>
    </row>
    <row r="468" spans="1:72" x14ac:dyDescent="0.25">
      <c r="A468" s="134" t="s">
        <v>1417</v>
      </c>
      <c r="B468" s="135" t="s">
        <v>1418</v>
      </c>
      <c r="C468" s="126" t="s">
        <v>482</v>
      </c>
      <c r="D468" s="127"/>
      <c r="E468" s="104" t="s">
        <v>482</v>
      </c>
      <c r="F468" s="128"/>
      <c r="G468" s="126" t="s">
        <v>482</v>
      </c>
      <c r="H468" s="104"/>
      <c r="I468" s="104"/>
      <c r="J468" s="104"/>
      <c r="K468" s="127"/>
      <c r="L468" s="104"/>
      <c r="M468" s="128"/>
      <c r="N468" s="128"/>
      <c r="O468" s="128" t="s">
        <v>482</v>
      </c>
      <c r="P468" s="128"/>
      <c r="Q468" s="128"/>
      <c r="R468" s="128" t="s">
        <v>482</v>
      </c>
      <c r="S468" s="131"/>
      <c r="T468" s="128"/>
      <c r="U468" s="61"/>
      <c r="V468" s="132"/>
      <c r="W468" s="139"/>
      <c r="X468" s="133" t="s">
        <v>775</v>
      </c>
      <c r="Y468" s="71"/>
      <c r="Z468" s="72" t="s">
        <v>482</v>
      </c>
      <c r="AA468" s="73"/>
      <c r="AB468" s="74"/>
      <c r="AC468" s="79" t="s">
        <v>530</v>
      </c>
      <c r="AD468" s="10" t="s">
        <v>463</v>
      </c>
      <c r="AE468" s="80">
        <v>0</v>
      </c>
      <c r="AF468" s="80">
        <v>0</v>
      </c>
      <c r="AG468" s="80">
        <v>0</v>
      </c>
      <c r="AH468" s="80">
        <v>0</v>
      </c>
      <c r="AI468" s="80">
        <v>0</v>
      </c>
      <c r="AJ468" s="80">
        <v>0</v>
      </c>
      <c r="AK468" s="80">
        <v>0</v>
      </c>
      <c r="AL468" s="80">
        <v>0</v>
      </c>
      <c r="AM468" s="80">
        <v>0</v>
      </c>
      <c r="AN468" s="80">
        <v>0</v>
      </c>
      <c r="AO468" s="80">
        <v>0</v>
      </c>
      <c r="AP468" s="80">
        <v>0</v>
      </c>
      <c r="AQ468" s="80">
        <v>0</v>
      </c>
      <c r="AR468" s="80">
        <v>0</v>
      </c>
      <c r="AS468" s="80">
        <v>0</v>
      </c>
      <c r="AT468" s="80">
        <v>0</v>
      </c>
      <c r="AU468" s="80">
        <v>0</v>
      </c>
      <c r="AV468" s="80">
        <v>0</v>
      </c>
      <c r="AW468" s="80">
        <v>0</v>
      </c>
      <c r="AX468" s="80">
        <v>0.17547599999999999</v>
      </c>
      <c r="AY468" s="80">
        <v>0.84674400000000005</v>
      </c>
      <c r="AZ468" s="80">
        <v>9.6832630000000002</v>
      </c>
      <c r="BA468" s="80">
        <v>6.5590999999999997E-2</v>
      </c>
      <c r="BB468" s="80">
        <v>11.967181</v>
      </c>
      <c r="BC468" s="80">
        <v>14.308546</v>
      </c>
      <c r="BD468" s="80">
        <v>21.706468000000001</v>
      </c>
      <c r="BE468" s="80">
        <v>15.74944</v>
      </c>
      <c r="BF468" s="80">
        <v>6.3053540000000003</v>
      </c>
      <c r="BG468" s="80">
        <v>8.372465</v>
      </c>
      <c r="BH468" s="80">
        <v>23.949145000000001</v>
      </c>
      <c r="BI468" s="80">
        <v>7.3996999999999993E-2</v>
      </c>
      <c r="BJ468" s="80">
        <v>0</v>
      </c>
      <c r="BK468" s="80"/>
      <c r="BL468" s="80"/>
      <c r="BM468" s="80"/>
      <c r="BN468" s="80"/>
      <c r="BO468" s="80"/>
      <c r="BP468" s="80"/>
      <c r="BQ468" s="80"/>
      <c r="BR468" s="80"/>
      <c r="BS468" s="80"/>
      <c r="BT468" s="80"/>
    </row>
    <row r="469" spans="1:72" x14ac:dyDescent="0.25">
      <c r="A469" s="134" t="s">
        <v>1419</v>
      </c>
      <c r="B469" s="135" t="s">
        <v>1420</v>
      </c>
      <c r="C469" s="126" t="s">
        <v>482</v>
      </c>
      <c r="D469" s="127"/>
      <c r="E469" s="104" t="s">
        <v>482</v>
      </c>
      <c r="F469" s="128"/>
      <c r="G469" s="126" t="s">
        <v>482</v>
      </c>
      <c r="H469" s="104"/>
      <c r="I469" s="104"/>
      <c r="J469" s="104"/>
      <c r="K469" s="127"/>
      <c r="L469" s="104"/>
      <c r="M469" s="128"/>
      <c r="N469" s="128"/>
      <c r="O469" s="128" t="s">
        <v>482</v>
      </c>
      <c r="P469" s="128"/>
      <c r="Q469" s="128"/>
      <c r="R469" s="128" t="s">
        <v>482</v>
      </c>
      <c r="S469" s="131"/>
      <c r="T469" s="128"/>
      <c r="U469" s="61"/>
      <c r="V469" s="132"/>
      <c r="W469" s="139"/>
      <c r="X469" s="133" t="s">
        <v>775</v>
      </c>
      <c r="Y469" s="71" t="s">
        <v>482</v>
      </c>
      <c r="Z469" s="72"/>
      <c r="AA469" s="73"/>
      <c r="AB469" s="74"/>
      <c r="AC469" s="79" t="s">
        <v>530</v>
      </c>
      <c r="AD469" s="10" t="s">
        <v>463</v>
      </c>
      <c r="AE469" s="80">
        <v>0</v>
      </c>
      <c r="AF469" s="80">
        <v>0</v>
      </c>
      <c r="AG469" s="80">
        <v>0</v>
      </c>
      <c r="AH469" s="80">
        <v>0</v>
      </c>
      <c r="AI469" s="80">
        <v>0</v>
      </c>
      <c r="AJ469" s="80">
        <v>0</v>
      </c>
      <c r="AK469" s="80">
        <v>0</v>
      </c>
      <c r="AL469" s="80">
        <v>0</v>
      </c>
      <c r="AM469" s="80">
        <v>0</v>
      </c>
      <c r="AN469" s="80">
        <v>0</v>
      </c>
      <c r="AO469" s="80">
        <v>0</v>
      </c>
      <c r="AP469" s="80">
        <v>0</v>
      </c>
      <c r="AQ469" s="80">
        <v>0</v>
      </c>
      <c r="AR469" s="80">
        <v>0</v>
      </c>
      <c r="AS469" s="80">
        <v>0</v>
      </c>
      <c r="AT469" s="80">
        <v>0</v>
      </c>
      <c r="AU469" s="80">
        <v>0</v>
      </c>
      <c r="AV469" s="80">
        <v>0</v>
      </c>
      <c r="AW469" s="80">
        <v>0</v>
      </c>
      <c r="AX469" s="80">
        <v>0</v>
      </c>
      <c r="AY469" s="80">
        <v>0</v>
      </c>
      <c r="AZ469" s="80">
        <v>0.24589574</v>
      </c>
      <c r="BA469" s="80">
        <v>3.78001129</v>
      </c>
      <c r="BB469" s="80">
        <v>5.2233018700000002</v>
      </c>
      <c r="BC469" s="80">
        <v>9.4949980272160008</v>
      </c>
      <c r="BD469" s="80">
        <v>15.393397029999999</v>
      </c>
      <c r="BE469" s="80">
        <v>17.125060428619001</v>
      </c>
      <c r="BF469" s="80">
        <v>16.31039127</v>
      </c>
      <c r="BG469" s="80">
        <v>14.27443034</v>
      </c>
      <c r="BH469" s="80">
        <v>11.292831494942</v>
      </c>
      <c r="BI469" s="80">
        <v>16.1101070110258</v>
      </c>
      <c r="BJ469" s="80">
        <v>15.2694664383556</v>
      </c>
      <c r="BK469" s="80"/>
      <c r="BL469" s="80"/>
      <c r="BM469" s="80"/>
      <c r="BN469" s="80"/>
      <c r="BO469" s="80"/>
      <c r="BP469" s="80"/>
      <c r="BQ469" s="80"/>
      <c r="BR469" s="80"/>
      <c r="BS469" s="80"/>
      <c r="BT469" s="80"/>
    </row>
    <row r="470" spans="1:72" x14ac:dyDescent="0.25">
      <c r="A470" s="134" t="s">
        <v>1421</v>
      </c>
      <c r="B470" s="135" t="s">
        <v>1422</v>
      </c>
      <c r="C470" s="126" t="s">
        <v>482</v>
      </c>
      <c r="D470" s="127"/>
      <c r="E470" s="104" t="s">
        <v>482</v>
      </c>
      <c r="F470" s="128"/>
      <c r="G470" s="126" t="s">
        <v>482</v>
      </c>
      <c r="H470" s="104"/>
      <c r="I470" s="104"/>
      <c r="J470" s="104"/>
      <c r="K470" s="127"/>
      <c r="L470" s="104"/>
      <c r="M470" s="128"/>
      <c r="N470" s="128"/>
      <c r="O470" s="128" t="s">
        <v>482</v>
      </c>
      <c r="P470" s="128"/>
      <c r="Q470" s="128"/>
      <c r="R470" s="128" t="s">
        <v>482</v>
      </c>
      <c r="S470" s="131"/>
      <c r="T470" s="128"/>
      <c r="U470" s="61"/>
      <c r="V470" s="132"/>
      <c r="W470" s="139"/>
      <c r="X470" s="133" t="s">
        <v>775</v>
      </c>
      <c r="Y470" s="71"/>
      <c r="Z470" s="72" t="s">
        <v>482</v>
      </c>
      <c r="AA470" s="73"/>
      <c r="AB470" s="74"/>
      <c r="AC470" s="79" t="s">
        <v>530</v>
      </c>
      <c r="AD470" s="10" t="s">
        <v>463</v>
      </c>
      <c r="AE470" s="80">
        <v>0</v>
      </c>
      <c r="AF470" s="80">
        <v>0</v>
      </c>
      <c r="AG470" s="80">
        <v>0</v>
      </c>
      <c r="AH470" s="80">
        <v>0</v>
      </c>
      <c r="AI470" s="80">
        <v>0</v>
      </c>
      <c r="AJ470" s="80">
        <v>0</v>
      </c>
      <c r="AK470" s="80">
        <v>0</v>
      </c>
      <c r="AL470" s="80">
        <v>0</v>
      </c>
      <c r="AM470" s="80">
        <v>0</v>
      </c>
      <c r="AN470" s="80">
        <v>0</v>
      </c>
      <c r="AO470" s="80">
        <v>0</v>
      </c>
      <c r="AP470" s="80">
        <v>0</v>
      </c>
      <c r="AQ470" s="80">
        <v>0</v>
      </c>
      <c r="AR470" s="80">
        <v>0</v>
      </c>
      <c r="AS470" s="80">
        <v>0</v>
      </c>
      <c r="AT470" s="80">
        <v>0.03</v>
      </c>
      <c r="AU470" s="80">
        <v>0.52600000000000002</v>
      </c>
      <c r="AV470" s="80">
        <v>0.53600000000000003</v>
      </c>
      <c r="AW470" s="80">
        <v>0.56769499999999995</v>
      </c>
      <c r="AX470" s="80">
        <v>0.64648399999999995</v>
      </c>
      <c r="AY470" s="80">
        <v>0.68999600000000005</v>
      </c>
      <c r="AZ470" s="80">
        <v>0.17100399999999999</v>
      </c>
      <c r="BA470" s="80">
        <v>0.97268399999999999</v>
      </c>
      <c r="BB470" s="80">
        <v>2.7068650000000001</v>
      </c>
      <c r="BC470" s="80">
        <v>3.044943</v>
      </c>
      <c r="BD470" s="80">
        <v>5.4662639999999998</v>
      </c>
      <c r="BE470" s="80">
        <v>8.3471609999999998</v>
      </c>
      <c r="BF470" s="80">
        <v>5.4255269999999998</v>
      </c>
      <c r="BG470" s="80">
        <v>4.1848749999999999</v>
      </c>
      <c r="BH470" s="80">
        <v>3.4063300000000001</v>
      </c>
      <c r="BI470" s="80">
        <v>8.8639200000000002</v>
      </c>
      <c r="BJ470" s="80">
        <v>8.5135819999999995</v>
      </c>
      <c r="BK470" s="80"/>
      <c r="BL470" s="80"/>
      <c r="BM470" s="80"/>
      <c r="BN470" s="80"/>
      <c r="BO470" s="80"/>
      <c r="BP470" s="80"/>
      <c r="BQ470" s="80"/>
      <c r="BR470" s="80"/>
      <c r="BS470" s="80"/>
      <c r="BT470" s="80"/>
    </row>
    <row r="471" spans="1:72" x14ac:dyDescent="0.25">
      <c r="A471" s="134" t="s">
        <v>1423</v>
      </c>
      <c r="B471" s="135" t="s">
        <v>1424</v>
      </c>
      <c r="C471" s="126" t="s">
        <v>482</v>
      </c>
      <c r="D471" s="127"/>
      <c r="E471" s="104" t="s">
        <v>482</v>
      </c>
      <c r="F471" s="128"/>
      <c r="G471" s="126" t="s">
        <v>482</v>
      </c>
      <c r="H471" s="104"/>
      <c r="I471" s="104"/>
      <c r="J471" s="104"/>
      <c r="K471" s="127"/>
      <c r="L471" s="104"/>
      <c r="M471" s="128"/>
      <c r="N471" s="128"/>
      <c r="O471" s="128" t="s">
        <v>482</v>
      </c>
      <c r="P471" s="128"/>
      <c r="Q471" s="128"/>
      <c r="R471" s="128" t="s">
        <v>482</v>
      </c>
      <c r="S471" s="131"/>
      <c r="T471" s="128"/>
      <c r="U471" s="61"/>
      <c r="V471" s="132"/>
      <c r="W471" s="139"/>
      <c r="X471" s="133" t="s">
        <v>775</v>
      </c>
      <c r="Y471" s="71"/>
      <c r="Z471" s="72" t="s">
        <v>482</v>
      </c>
      <c r="AA471" s="73"/>
      <c r="AB471" s="74"/>
      <c r="AC471" s="79" t="s">
        <v>530</v>
      </c>
      <c r="AD471" s="10" t="s">
        <v>463</v>
      </c>
      <c r="AE471" s="80">
        <v>0</v>
      </c>
      <c r="AF471" s="80">
        <v>0</v>
      </c>
      <c r="AG471" s="80">
        <v>0</v>
      </c>
      <c r="AH471" s="80">
        <v>0</v>
      </c>
      <c r="AI471" s="80">
        <v>0</v>
      </c>
      <c r="AJ471" s="80">
        <v>0</v>
      </c>
      <c r="AK471" s="80">
        <v>0</v>
      </c>
      <c r="AL471" s="80">
        <v>0</v>
      </c>
      <c r="AM471" s="80">
        <v>0</v>
      </c>
      <c r="AN471" s="80">
        <v>0</v>
      </c>
      <c r="AO471" s="80">
        <v>0</v>
      </c>
      <c r="AP471" s="80">
        <v>0</v>
      </c>
      <c r="AQ471" s="80">
        <v>0</v>
      </c>
      <c r="AR471" s="80">
        <v>0</v>
      </c>
      <c r="AS471" s="80">
        <v>0</v>
      </c>
      <c r="AT471" s="80">
        <v>0</v>
      </c>
      <c r="AU471" s="80">
        <v>0</v>
      </c>
      <c r="AV471" s="80">
        <v>0</v>
      </c>
      <c r="AW471" s="80">
        <v>0</v>
      </c>
      <c r="AX471" s="80">
        <v>0</v>
      </c>
      <c r="AY471" s="80">
        <v>0</v>
      </c>
      <c r="AZ471" s="80">
        <v>0</v>
      </c>
      <c r="BA471" s="80">
        <v>0</v>
      </c>
      <c r="BB471" s="80">
        <v>0</v>
      </c>
      <c r="BC471" s="80">
        <v>0</v>
      </c>
      <c r="BD471" s="80">
        <v>0</v>
      </c>
      <c r="BE471" s="80">
        <v>2.243071</v>
      </c>
      <c r="BF471" s="80">
        <v>1.563725</v>
      </c>
      <c r="BG471" s="80">
        <v>0.153254</v>
      </c>
      <c r="BH471" s="80">
        <v>0.26147199999999998</v>
      </c>
      <c r="BI471" s="80">
        <v>0.12782499999999999</v>
      </c>
      <c r="BJ471" s="80">
        <v>0</v>
      </c>
      <c r="BK471" s="80"/>
      <c r="BL471" s="80"/>
      <c r="BM471" s="80"/>
      <c r="BN471" s="80"/>
      <c r="BO471" s="80"/>
      <c r="BP471" s="80"/>
      <c r="BQ471" s="80"/>
      <c r="BR471" s="80"/>
      <c r="BS471" s="80"/>
      <c r="BT471" s="80"/>
    </row>
    <row r="472" spans="1:72" x14ac:dyDescent="0.25">
      <c r="A472" s="134" t="s">
        <v>1425</v>
      </c>
      <c r="B472" s="135" t="s">
        <v>1426</v>
      </c>
      <c r="C472" s="126"/>
      <c r="D472" s="127" t="s">
        <v>482</v>
      </c>
      <c r="E472" s="104" t="s">
        <v>482</v>
      </c>
      <c r="F472" s="128"/>
      <c r="G472" s="126"/>
      <c r="H472" s="104"/>
      <c r="I472" s="104"/>
      <c r="J472" s="104"/>
      <c r="K472" s="127" t="s">
        <v>482</v>
      </c>
      <c r="L472" s="104" t="s">
        <v>482</v>
      </c>
      <c r="M472" s="128"/>
      <c r="N472" s="128"/>
      <c r="O472" s="128"/>
      <c r="P472" s="128"/>
      <c r="Q472" s="128"/>
      <c r="R472" s="128" t="s">
        <v>482</v>
      </c>
      <c r="S472" s="131"/>
      <c r="T472" s="128"/>
      <c r="U472" s="61"/>
      <c r="V472" s="132"/>
      <c r="W472" s="139"/>
      <c r="X472" s="133" t="s">
        <v>775</v>
      </c>
      <c r="Y472" s="71"/>
      <c r="Z472" s="72" t="s">
        <v>482</v>
      </c>
      <c r="AA472" s="73"/>
      <c r="AB472" s="74"/>
      <c r="AC472" s="79" t="s">
        <v>530</v>
      </c>
      <c r="AD472" s="10" t="s">
        <v>463</v>
      </c>
      <c r="AE472" s="80">
        <v>56.8</v>
      </c>
      <c r="AF472" s="80">
        <v>56</v>
      </c>
      <c r="AG472" s="80">
        <v>110.217472</v>
      </c>
      <c r="AH472" s="80">
        <v>99.055711000000002</v>
      </c>
      <c r="AI472" s="80">
        <v>214.48682400000001</v>
      </c>
      <c r="AJ472" s="80">
        <v>142.82728599999999</v>
      </c>
      <c r="AK472" s="80">
        <v>194.82848100000001</v>
      </c>
      <c r="AL472" s="80">
        <v>249.018709</v>
      </c>
      <c r="AM472" s="80">
        <v>443.26788499999998</v>
      </c>
      <c r="AN472" s="80">
        <v>914.85763499999996</v>
      </c>
      <c r="AO472" s="80">
        <v>686.14476300000001</v>
      </c>
      <c r="AP472" s="80">
        <v>261.36535600000002</v>
      </c>
      <c r="AQ472" s="80">
        <v>165.981031</v>
      </c>
      <c r="AR472" s="80">
        <v>114.214634</v>
      </c>
      <c r="AS472" s="80">
        <v>184.82882599999999</v>
      </c>
      <c r="AT472" s="80">
        <v>379.642762</v>
      </c>
      <c r="AU472" s="80">
        <v>178.42288600000001</v>
      </c>
      <c r="AV472" s="80">
        <v>83.616208999999998</v>
      </c>
      <c r="AW472" s="80">
        <v>74.293447999999998</v>
      </c>
      <c r="AX472" s="80">
        <v>98.951040000000006</v>
      </c>
      <c r="AY472" s="80">
        <v>93.797492000000005</v>
      </c>
      <c r="AZ472" s="80">
        <v>144.77283600000001</v>
      </c>
      <c r="BA472" s="80">
        <v>95.273233000000005</v>
      </c>
      <c r="BB472" s="80">
        <v>105.475684</v>
      </c>
      <c r="BC472" s="80">
        <v>48.690199</v>
      </c>
      <c r="BD472" s="80">
        <v>68.569570999999996</v>
      </c>
      <c r="BE472" s="80">
        <v>70.776082000000002</v>
      </c>
      <c r="BF472" s="80">
        <v>296.72448400000002</v>
      </c>
      <c r="BG472" s="80">
        <v>305.579072</v>
      </c>
      <c r="BH472" s="80">
        <v>221.548779</v>
      </c>
      <c r="BI472" s="80">
        <v>192.04064700000001</v>
      </c>
      <c r="BJ472" s="80">
        <v>190.54364699999999</v>
      </c>
      <c r="BK472" s="80"/>
      <c r="BL472" s="80"/>
      <c r="BM472" s="80"/>
      <c r="BN472" s="80"/>
      <c r="BO472" s="80"/>
      <c r="BP472" s="80"/>
      <c r="BQ472" s="80"/>
      <c r="BR472" s="80"/>
      <c r="BS472" s="80"/>
      <c r="BT472" s="80"/>
    </row>
    <row r="473" spans="1:72" x14ac:dyDescent="0.25">
      <c r="A473" s="134" t="s">
        <v>1427</v>
      </c>
      <c r="B473" s="135" t="s">
        <v>1428</v>
      </c>
      <c r="C473" s="126" t="s">
        <v>482</v>
      </c>
      <c r="D473" s="127"/>
      <c r="E473" s="104" t="s">
        <v>482</v>
      </c>
      <c r="F473" s="128"/>
      <c r="G473" s="126"/>
      <c r="H473" s="104"/>
      <c r="I473" s="104"/>
      <c r="J473" s="104"/>
      <c r="K473" s="127" t="s">
        <v>482</v>
      </c>
      <c r="L473" s="104" t="s">
        <v>482</v>
      </c>
      <c r="M473" s="128"/>
      <c r="N473" s="128"/>
      <c r="O473" s="128"/>
      <c r="P473" s="128" t="s">
        <v>482</v>
      </c>
      <c r="Q473" s="128"/>
      <c r="R473" s="128"/>
      <c r="S473" s="131"/>
      <c r="T473" s="128"/>
      <c r="U473" s="61" t="s">
        <v>518</v>
      </c>
      <c r="V473" s="132"/>
      <c r="W473" s="139"/>
      <c r="X473" s="133"/>
      <c r="Y473" s="71" t="s">
        <v>482</v>
      </c>
      <c r="Z473" s="72"/>
      <c r="AA473" s="73"/>
      <c r="AB473" s="74"/>
      <c r="AC473" s="79" t="s">
        <v>530</v>
      </c>
      <c r="AD473" s="10" t="s">
        <v>463</v>
      </c>
      <c r="AE473" s="80">
        <v>0</v>
      </c>
      <c r="AF473" s="80">
        <v>0</v>
      </c>
      <c r="AG473" s="80">
        <v>0</v>
      </c>
      <c r="AH473" s="80">
        <v>0</v>
      </c>
      <c r="AI473" s="80">
        <v>0</v>
      </c>
      <c r="AJ473" s="80">
        <v>0</v>
      </c>
      <c r="AK473" s="80">
        <v>0</v>
      </c>
      <c r="AL473" s="80">
        <v>0</v>
      </c>
      <c r="AM473" s="80">
        <v>0</v>
      </c>
      <c r="AN473" s="80">
        <v>0</v>
      </c>
      <c r="AO473" s="80">
        <v>0</v>
      </c>
      <c r="AP473" s="80">
        <v>0</v>
      </c>
      <c r="AQ473" s="80">
        <v>0</v>
      </c>
      <c r="AR473" s="80">
        <v>0</v>
      </c>
      <c r="AS473" s="80">
        <v>0</v>
      </c>
      <c r="AT473" s="80">
        <v>0</v>
      </c>
      <c r="AU473" s="80">
        <v>0</v>
      </c>
      <c r="AV473" s="80">
        <v>0</v>
      </c>
      <c r="AW473" s="80">
        <v>0</v>
      </c>
      <c r="AX473" s="80">
        <v>0</v>
      </c>
      <c r="AY473" s="80">
        <v>0</v>
      </c>
      <c r="AZ473" s="80">
        <v>0</v>
      </c>
      <c r="BA473" s="80">
        <v>249</v>
      </c>
      <c r="BB473" s="80">
        <v>325.66666666666703</v>
      </c>
      <c r="BC473" s="80">
        <v>280.66666666666703</v>
      </c>
      <c r="BD473" s="80">
        <v>356.66666666666703</v>
      </c>
      <c r="BE473" s="80">
        <v>348.66666666666703</v>
      </c>
      <c r="BF473" s="80">
        <v>339.66666666666703</v>
      </c>
      <c r="BG473" s="80">
        <v>364.66666666666703</v>
      </c>
      <c r="BH473" s="80">
        <v>342.66666666666703</v>
      </c>
      <c r="BI473" s="80">
        <v>358.33333333333297</v>
      </c>
      <c r="BJ473" s="80">
        <v>352.33333333333297</v>
      </c>
      <c r="BK473" s="80"/>
      <c r="BL473" s="80"/>
      <c r="BM473" s="80"/>
      <c r="BN473" s="80"/>
      <c r="BO473" s="80"/>
      <c r="BP473" s="80"/>
      <c r="BQ473" s="80"/>
      <c r="BR473" s="80"/>
      <c r="BS473" s="80"/>
      <c r="BT473" s="80"/>
    </row>
    <row r="474" spans="1:72" x14ac:dyDescent="0.25">
      <c r="A474" s="134" t="s">
        <v>1429</v>
      </c>
      <c r="B474" s="135" t="s">
        <v>1430</v>
      </c>
      <c r="C474" s="126" t="s">
        <v>482</v>
      </c>
      <c r="D474" s="127"/>
      <c r="E474" s="104" t="s">
        <v>482</v>
      </c>
      <c r="F474" s="128"/>
      <c r="G474" s="126" t="s">
        <v>482</v>
      </c>
      <c r="H474" s="104"/>
      <c r="I474" s="104"/>
      <c r="J474" s="104"/>
      <c r="K474" s="127"/>
      <c r="L474" s="104" t="s">
        <v>482</v>
      </c>
      <c r="M474" s="128"/>
      <c r="N474" s="128"/>
      <c r="O474" s="128"/>
      <c r="P474" s="128" t="s">
        <v>482</v>
      </c>
      <c r="Q474" s="128"/>
      <c r="R474" s="128"/>
      <c r="S474" s="131"/>
      <c r="T474" s="128"/>
      <c r="U474" s="61" t="s">
        <v>502</v>
      </c>
      <c r="V474" s="132"/>
      <c r="W474" s="139"/>
      <c r="X474" s="133"/>
      <c r="Y474" s="71" t="s">
        <v>482</v>
      </c>
      <c r="Z474" s="72"/>
      <c r="AA474" s="73"/>
      <c r="AB474" s="74"/>
      <c r="AC474" s="79" t="s">
        <v>530</v>
      </c>
      <c r="AD474" s="10" t="s">
        <v>463</v>
      </c>
      <c r="AE474" s="80">
        <v>0</v>
      </c>
      <c r="AF474" s="80">
        <v>0</v>
      </c>
      <c r="AG474" s="80">
        <v>0</v>
      </c>
      <c r="AH474" s="80">
        <v>0</v>
      </c>
      <c r="AI474" s="80">
        <v>0</v>
      </c>
      <c r="AJ474" s="80">
        <v>0</v>
      </c>
      <c r="AK474" s="80">
        <v>0</v>
      </c>
      <c r="AL474" s="80">
        <v>0</v>
      </c>
      <c r="AM474" s="80">
        <v>0</v>
      </c>
      <c r="AN474" s="80">
        <v>0</v>
      </c>
      <c r="AO474" s="80">
        <v>0</v>
      </c>
      <c r="AP474" s="80">
        <v>0</v>
      </c>
      <c r="AQ474" s="80">
        <v>0</v>
      </c>
      <c r="AR474" s="80">
        <v>0</v>
      </c>
      <c r="AS474" s="80">
        <v>0</v>
      </c>
      <c r="AT474" s="80">
        <v>0</v>
      </c>
      <c r="AU474" s="80">
        <v>0</v>
      </c>
      <c r="AV474" s="80">
        <v>0</v>
      </c>
      <c r="AW474" s="80">
        <v>0</v>
      </c>
      <c r="AX474" s="80">
        <v>0</v>
      </c>
      <c r="AY474" s="80">
        <v>0</v>
      </c>
      <c r="AZ474" s="80">
        <v>0</v>
      </c>
      <c r="BA474" s="80">
        <v>0</v>
      </c>
      <c r="BB474" s="80">
        <v>0</v>
      </c>
      <c r="BC474" s="80">
        <v>0</v>
      </c>
      <c r="BD474" s="80">
        <v>0</v>
      </c>
      <c r="BE474" s="80">
        <v>0</v>
      </c>
      <c r="BF474" s="80">
        <v>0</v>
      </c>
      <c r="BG474" s="80">
        <v>0</v>
      </c>
      <c r="BH474" s="80">
        <v>177</v>
      </c>
      <c r="BI474" s="80">
        <v>178</v>
      </c>
      <c r="BJ474" s="80">
        <v>179</v>
      </c>
      <c r="BK474" s="80"/>
      <c r="BL474" s="80"/>
      <c r="BM474" s="80"/>
      <c r="BN474" s="80"/>
      <c r="BO474" s="80"/>
      <c r="BP474" s="80"/>
      <c r="BQ474" s="80"/>
      <c r="BR474" s="80"/>
      <c r="BS474" s="80"/>
      <c r="BT474" s="80"/>
    </row>
    <row r="475" spans="1:72" x14ac:dyDescent="0.25">
      <c r="A475" s="134" t="s">
        <v>1431</v>
      </c>
      <c r="B475" s="135" t="s">
        <v>1432</v>
      </c>
      <c r="C475" s="126" t="s">
        <v>482</v>
      </c>
      <c r="D475" s="127"/>
      <c r="E475" s="104" t="s">
        <v>482</v>
      </c>
      <c r="F475" s="128"/>
      <c r="G475" s="126" t="s">
        <v>482</v>
      </c>
      <c r="H475" s="104"/>
      <c r="I475" s="104"/>
      <c r="J475" s="104"/>
      <c r="K475" s="127"/>
      <c r="L475" s="104"/>
      <c r="M475" s="128" t="s">
        <v>482</v>
      </c>
      <c r="N475" s="128"/>
      <c r="O475" s="128"/>
      <c r="P475" s="128" t="s">
        <v>482</v>
      </c>
      <c r="Q475" s="128"/>
      <c r="R475" s="128"/>
      <c r="S475" s="131"/>
      <c r="T475" s="128"/>
      <c r="U475" s="61" t="s">
        <v>504</v>
      </c>
      <c r="V475" s="132"/>
      <c r="W475" s="139"/>
      <c r="X475" s="133"/>
      <c r="Y475" s="71" t="s">
        <v>482</v>
      </c>
      <c r="Z475" s="72"/>
      <c r="AA475" s="73"/>
      <c r="AB475" s="74"/>
      <c r="AC475" s="79" t="s">
        <v>530</v>
      </c>
      <c r="AD475" s="10" t="s">
        <v>463</v>
      </c>
      <c r="AE475" s="80">
        <v>0</v>
      </c>
      <c r="AF475" s="80">
        <v>0</v>
      </c>
      <c r="AG475" s="80">
        <v>0</v>
      </c>
      <c r="AH475" s="80">
        <v>0</v>
      </c>
      <c r="AI475" s="80">
        <v>0</v>
      </c>
      <c r="AJ475" s="80">
        <v>0</v>
      </c>
      <c r="AK475" s="80">
        <v>0</v>
      </c>
      <c r="AL475" s="80">
        <v>0</v>
      </c>
      <c r="AM475" s="80">
        <v>0</v>
      </c>
      <c r="AN475" s="80">
        <v>0</v>
      </c>
      <c r="AO475" s="80">
        <v>0</v>
      </c>
      <c r="AP475" s="80">
        <v>0</v>
      </c>
      <c r="AQ475" s="80">
        <v>0</v>
      </c>
      <c r="AR475" s="80">
        <v>0</v>
      </c>
      <c r="AS475" s="80">
        <v>0</v>
      </c>
      <c r="AT475" s="80">
        <v>0</v>
      </c>
      <c r="AU475" s="80">
        <v>0</v>
      </c>
      <c r="AV475" s="80">
        <v>0</v>
      </c>
      <c r="AW475" s="80">
        <v>0</v>
      </c>
      <c r="AX475" s="80">
        <v>0</v>
      </c>
      <c r="AY475" s="80">
        <v>0</v>
      </c>
      <c r="AZ475" s="80">
        <v>0</v>
      </c>
      <c r="BA475" s="80">
        <v>0</v>
      </c>
      <c r="BB475" s="80">
        <v>0</v>
      </c>
      <c r="BC475" s="80">
        <v>0</v>
      </c>
      <c r="BD475" s="80">
        <v>0</v>
      </c>
      <c r="BE475" s="80">
        <v>0</v>
      </c>
      <c r="BF475" s="80">
        <v>0</v>
      </c>
      <c r="BG475" s="80">
        <v>0</v>
      </c>
      <c r="BH475" s="80">
        <v>837</v>
      </c>
      <c r="BI475" s="80">
        <v>845</v>
      </c>
      <c r="BJ475" s="80">
        <v>855</v>
      </c>
      <c r="BK475" s="80"/>
      <c r="BL475" s="80"/>
      <c r="BM475" s="80"/>
      <c r="BN475" s="80"/>
      <c r="BO475" s="80"/>
      <c r="BP475" s="80"/>
      <c r="BQ475" s="80"/>
      <c r="BR475" s="80"/>
      <c r="BS475" s="80"/>
      <c r="BT475" s="80"/>
    </row>
    <row r="476" spans="1:72" x14ac:dyDescent="0.25">
      <c r="A476" s="134" t="s">
        <v>1433</v>
      </c>
      <c r="B476" s="135" t="s">
        <v>1434</v>
      </c>
      <c r="C476" s="126" t="s">
        <v>482</v>
      </c>
      <c r="D476" s="127"/>
      <c r="E476" s="104" t="s">
        <v>482</v>
      </c>
      <c r="F476" s="128"/>
      <c r="G476" s="126" t="s">
        <v>482</v>
      </c>
      <c r="H476" s="104"/>
      <c r="I476" s="104"/>
      <c r="J476" s="104"/>
      <c r="K476" s="127"/>
      <c r="L476" s="104"/>
      <c r="M476" s="128" t="s">
        <v>482</v>
      </c>
      <c r="N476" s="128"/>
      <c r="O476" s="128"/>
      <c r="P476" s="128" t="s">
        <v>482</v>
      </c>
      <c r="Q476" s="128"/>
      <c r="R476" s="128"/>
      <c r="S476" s="131"/>
      <c r="T476" s="128"/>
      <c r="U476" s="61" t="s">
        <v>512</v>
      </c>
      <c r="V476" s="132"/>
      <c r="W476" s="139"/>
      <c r="X476" s="133"/>
      <c r="Y476" s="71" t="s">
        <v>482</v>
      </c>
      <c r="Z476" s="72"/>
      <c r="AA476" s="73"/>
      <c r="AB476" s="74"/>
      <c r="AC476" s="79" t="s">
        <v>530</v>
      </c>
      <c r="AD476" s="10" t="s">
        <v>463</v>
      </c>
      <c r="AE476" s="80">
        <v>0</v>
      </c>
      <c r="AF476" s="80">
        <v>0</v>
      </c>
      <c r="AG476" s="80">
        <v>0</v>
      </c>
      <c r="AH476" s="80">
        <v>0</v>
      </c>
      <c r="AI476" s="80">
        <v>0</v>
      </c>
      <c r="AJ476" s="80">
        <v>0</v>
      </c>
      <c r="AK476" s="80">
        <v>0</v>
      </c>
      <c r="AL476" s="80">
        <v>0</v>
      </c>
      <c r="AM476" s="80">
        <v>0</v>
      </c>
      <c r="AN476" s="80">
        <v>0</v>
      </c>
      <c r="AO476" s="80">
        <v>0</v>
      </c>
      <c r="AP476" s="80">
        <v>0</v>
      </c>
      <c r="AQ476" s="80">
        <v>0</v>
      </c>
      <c r="AR476" s="80">
        <v>0</v>
      </c>
      <c r="AS476" s="80">
        <v>0</v>
      </c>
      <c r="AT476" s="80">
        <v>0</v>
      </c>
      <c r="AU476" s="80">
        <v>0</v>
      </c>
      <c r="AV476" s="80">
        <v>0</v>
      </c>
      <c r="AW476" s="80">
        <v>0</v>
      </c>
      <c r="AX476" s="80">
        <v>0</v>
      </c>
      <c r="AY476" s="80">
        <v>0</v>
      </c>
      <c r="AZ476" s="80">
        <v>0</v>
      </c>
      <c r="BA476" s="80">
        <v>0</v>
      </c>
      <c r="BB476" s="80">
        <v>0</v>
      </c>
      <c r="BC476" s="80">
        <v>0</v>
      </c>
      <c r="BD476" s="80">
        <v>0</v>
      </c>
      <c r="BE476" s="80">
        <v>0</v>
      </c>
      <c r="BF476" s="80">
        <v>0</v>
      </c>
      <c r="BG476" s="80">
        <v>0</v>
      </c>
      <c r="BH476" s="80">
        <v>481</v>
      </c>
      <c r="BI476" s="80">
        <v>484</v>
      </c>
      <c r="BJ476" s="80">
        <v>487</v>
      </c>
      <c r="BK476" s="80"/>
      <c r="BL476" s="80"/>
      <c r="BM476" s="80"/>
      <c r="BN476" s="80"/>
      <c r="BO476" s="80"/>
      <c r="BP476" s="80"/>
      <c r="BQ476" s="80"/>
      <c r="BR476" s="80"/>
      <c r="BS476" s="80"/>
      <c r="BT476" s="80"/>
    </row>
    <row r="477" spans="1:72" x14ac:dyDescent="0.25">
      <c r="A477" s="134" t="s">
        <v>1435</v>
      </c>
      <c r="B477" s="135" t="s">
        <v>1436</v>
      </c>
      <c r="C477" s="126" t="s">
        <v>482</v>
      </c>
      <c r="D477" s="127"/>
      <c r="E477" s="104" t="s">
        <v>482</v>
      </c>
      <c r="F477" s="128"/>
      <c r="G477" s="126" t="s">
        <v>482</v>
      </c>
      <c r="H477" s="104"/>
      <c r="I477" s="104"/>
      <c r="J477" s="104"/>
      <c r="K477" s="127"/>
      <c r="L477" s="104"/>
      <c r="M477" s="128" t="s">
        <v>482</v>
      </c>
      <c r="N477" s="128"/>
      <c r="O477" s="128"/>
      <c r="P477" s="128" t="s">
        <v>482</v>
      </c>
      <c r="Q477" s="128"/>
      <c r="R477" s="128"/>
      <c r="S477" s="131"/>
      <c r="T477" s="128"/>
      <c r="U477" s="61" t="s">
        <v>506</v>
      </c>
      <c r="V477" s="132"/>
      <c r="W477" s="139"/>
      <c r="X477" s="133"/>
      <c r="Y477" s="71" t="s">
        <v>482</v>
      </c>
      <c r="Z477" s="72"/>
      <c r="AA477" s="73"/>
      <c r="AB477" s="74"/>
      <c r="AC477" s="79" t="s">
        <v>530</v>
      </c>
      <c r="AD477" s="10" t="s">
        <v>463</v>
      </c>
      <c r="AE477" s="80">
        <v>0</v>
      </c>
      <c r="AF477" s="80">
        <v>0</v>
      </c>
      <c r="AG477" s="80">
        <v>0</v>
      </c>
      <c r="AH477" s="80">
        <v>0</v>
      </c>
      <c r="AI477" s="80">
        <v>0</v>
      </c>
      <c r="AJ477" s="80">
        <v>0</v>
      </c>
      <c r="AK477" s="80">
        <v>0</v>
      </c>
      <c r="AL477" s="80">
        <v>0</v>
      </c>
      <c r="AM477" s="80">
        <v>0</v>
      </c>
      <c r="AN477" s="80">
        <v>0</v>
      </c>
      <c r="AO477" s="80">
        <v>0</v>
      </c>
      <c r="AP477" s="80">
        <v>0</v>
      </c>
      <c r="AQ477" s="80">
        <v>0</v>
      </c>
      <c r="AR477" s="80">
        <v>0</v>
      </c>
      <c r="AS477" s="80">
        <v>0</v>
      </c>
      <c r="AT477" s="80">
        <v>0</v>
      </c>
      <c r="AU477" s="80">
        <v>0</v>
      </c>
      <c r="AV477" s="80">
        <v>0</v>
      </c>
      <c r="AW477" s="80">
        <v>0</v>
      </c>
      <c r="AX477" s="80">
        <v>0</v>
      </c>
      <c r="AY477" s="80">
        <v>0</v>
      </c>
      <c r="AZ477" s="80">
        <v>0</v>
      </c>
      <c r="BA477" s="80">
        <v>0</v>
      </c>
      <c r="BB477" s="80">
        <v>0</v>
      </c>
      <c r="BC477" s="80">
        <v>0</v>
      </c>
      <c r="BD477" s="80">
        <v>0</v>
      </c>
      <c r="BE477" s="80">
        <v>0</v>
      </c>
      <c r="BF477" s="80">
        <v>0</v>
      </c>
      <c r="BG477" s="80">
        <v>0</v>
      </c>
      <c r="BH477" s="80">
        <v>1702</v>
      </c>
      <c r="BI477" s="80">
        <v>1698</v>
      </c>
      <c r="BJ477" s="80">
        <v>1698</v>
      </c>
      <c r="BK477" s="80"/>
      <c r="BL477" s="80"/>
      <c r="BM477" s="80"/>
      <c r="BN477" s="80"/>
      <c r="BO477" s="80"/>
      <c r="BP477" s="80"/>
      <c r="BQ477" s="80"/>
      <c r="BR477" s="80"/>
      <c r="BS477" s="80"/>
      <c r="BT477" s="80"/>
    </row>
    <row r="478" spans="1:72" x14ac:dyDescent="0.25">
      <c r="A478" s="134" t="s">
        <v>1437</v>
      </c>
      <c r="B478" s="135" t="s">
        <v>1438</v>
      </c>
      <c r="C478" s="126" t="s">
        <v>482</v>
      </c>
      <c r="D478" s="127"/>
      <c r="E478" s="104" t="s">
        <v>482</v>
      </c>
      <c r="F478" s="128"/>
      <c r="G478" s="126" t="s">
        <v>482</v>
      </c>
      <c r="H478" s="104"/>
      <c r="I478" s="104"/>
      <c r="J478" s="104"/>
      <c r="K478" s="127"/>
      <c r="L478" s="104" t="s">
        <v>482</v>
      </c>
      <c r="M478" s="128"/>
      <c r="N478" s="128"/>
      <c r="O478" s="128"/>
      <c r="P478" s="128" t="s">
        <v>482</v>
      </c>
      <c r="Q478" s="128"/>
      <c r="R478" s="128"/>
      <c r="S478" s="131"/>
      <c r="T478" s="128"/>
      <c r="U478" s="61" t="s">
        <v>524</v>
      </c>
      <c r="V478" s="132"/>
      <c r="W478" s="139"/>
      <c r="X478" s="133"/>
      <c r="Y478" s="71" t="s">
        <v>482</v>
      </c>
      <c r="Z478" s="72"/>
      <c r="AA478" s="73"/>
      <c r="AB478" s="74"/>
      <c r="AC478" s="79" t="s">
        <v>530</v>
      </c>
      <c r="AD478" s="10" t="s">
        <v>463</v>
      </c>
      <c r="AE478" s="80">
        <v>0</v>
      </c>
      <c r="AF478" s="80">
        <v>0</v>
      </c>
      <c r="AG478" s="80">
        <v>0</v>
      </c>
      <c r="AH478" s="80">
        <v>0</v>
      </c>
      <c r="AI478" s="80">
        <v>0</v>
      </c>
      <c r="AJ478" s="80">
        <v>0</v>
      </c>
      <c r="AK478" s="80">
        <v>0</v>
      </c>
      <c r="AL478" s="80">
        <v>0</v>
      </c>
      <c r="AM478" s="80">
        <v>0</v>
      </c>
      <c r="AN478" s="80">
        <v>0</v>
      </c>
      <c r="AO478" s="80">
        <v>0</v>
      </c>
      <c r="AP478" s="80">
        <v>0</v>
      </c>
      <c r="AQ478" s="80">
        <v>0</v>
      </c>
      <c r="AR478" s="80">
        <v>0</v>
      </c>
      <c r="AS478" s="80">
        <v>0</v>
      </c>
      <c r="AT478" s="80">
        <v>0</v>
      </c>
      <c r="AU478" s="80">
        <v>0</v>
      </c>
      <c r="AV478" s="80">
        <v>0</v>
      </c>
      <c r="AW478" s="80">
        <v>0</v>
      </c>
      <c r="AX478" s="80">
        <v>0</v>
      </c>
      <c r="AY478" s="80">
        <v>0</v>
      </c>
      <c r="AZ478" s="80">
        <v>0</v>
      </c>
      <c r="BA478" s="80">
        <v>0</v>
      </c>
      <c r="BB478" s="80">
        <v>0</v>
      </c>
      <c r="BC478" s="80">
        <v>0</v>
      </c>
      <c r="BD478" s="80">
        <v>0</v>
      </c>
      <c r="BE478" s="80">
        <v>0</v>
      </c>
      <c r="BF478" s="80">
        <v>0</v>
      </c>
      <c r="BG478" s="80">
        <v>0</v>
      </c>
      <c r="BH478" s="80">
        <v>0</v>
      </c>
      <c r="BI478" s="80">
        <v>134</v>
      </c>
      <c r="BJ478" s="80">
        <v>0</v>
      </c>
      <c r="BK478" s="80"/>
      <c r="BL478" s="80"/>
      <c r="BM478" s="80"/>
      <c r="BN478" s="80"/>
      <c r="BO478" s="80"/>
      <c r="BP478" s="80"/>
      <c r="BQ478" s="80"/>
      <c r="BR478" s="80"/>
      <c r="BS478" s="80"/>
      <c r="BT478" s="80"/>
    </row>
    <row r="479" spans="1:72" x14ac:dyDescent="0.25">
      <c r="A479" s="134" t="s">
        <v>1439</v>
      </c>
      <c r="B479" s="135" t="s">
        <v>1440</v>
      </c>
      <c r="C479" s="126" t="s">
        <v>482</v>
      </c>
      <c r="D479" s="127"/>
      <c r="E479" s="104" t="s">
        <v>482</v>
      </c>
      <c r="F479" s="128"/>
      <c r="G479" s="126" t="s">
        <v>482</v>
      </c>
      <c r="H479" s="104"/>
      <c r="I479" s="104"/>
      <c r="J479" s="104"/>
      <c r="K479" s="127"/>
      <c r="L479" s="104" t="s">
        <v>482</v>
      </c>
      <c r="M479" s="128"/>
      <c r="N479" s="128"/>
      <c r="O479" s="128"/>
      <c r="P479" s="128"/>
      <c r="Q479" s="128" t="s">
        <v>482</v>
      </c>
      <c r="R479" s="128"/>
      <c r="S479" s="131"/>
      <c r="T479" s="128"/>
      <c r="U479" s="61"/>
      <c r="V479" s="132" t="s">
        <v>1223</v>
      </c>
      <c r="W479" s="139" t="s">
        <v>1224</v>
      </c>
      <c r="X479" s="133"/>
      <c r="Y479" s="71" t="s">
        <v>482</v>
      </c>
      <c r="Z479" s="72"/>
      <c r="AA479" s="73"/>
      <c r="AB479" s="74"/>
      <c r="AC479" s="79" t="s">
        <v>530</v>
      </c>
      <c r="AD479" s="10" t="s">
        <v>463</v>
      </c>
      <c r="AE479" s="80">
        <v>0</v>
      </c>
      <c r="AF479" s="80">
        <v>0</v>
      </c>
      <c r="AG479" s="80">
        <v>0</v>
      </c>
      <c r="AH479" s="80">
        <v>0</v>
      </c>
      <c r="AI479" s="80">
        <v>0</v>
      </c>
      <c r="AJ479" s="80">
        <v>0</v>
      </c>
      <c r="AK479" s="80">
        <v>0</v>
      </c>
      <c r="AL479" s="80">
        <v>0</v>
      </c>
      <c r="AM479" s="80">
        <v>0</v>
      </c>
      <c r="AN479" s="80">
        <v>0</v>
      </c>
      <c r="AO479" s="80">
        <v>0</v>
      </c>
      <c r="AP479" s="80">
        <v>0</v>
      </c>
      <c r="AQ479" s="80">
        <v>0</v>
      </c>
      <c r="AR479" s="80">
        <v>0</v>
      </c>
      <c r="AS479" s="80">
        <v>0</v>
      </c>
      <c r="AT479" s="80">
        <v>0</v>
      </c>
      <c r="AU479" s="80">
        <v>0</v>
      </c>
      <c r="AV479" s="80">
        <v>0</v>
      </c>
      <c r="AW479" s="80">
        <v>0</v>
      </c>
      <c r="AX479" s="80">
        <v>0</v>
      </c>
      <c r="AY479" s="80">
        <v>0</v>
      </c>
      <c r="AZ479" s="80">
        <v>0</v>
      </c>
      <c r="BA479" s="80">
        <v>0</v>
      </c>
      <c r="BB479" s="80">
        <v>0</v>
      </c>
      <c r="BC479" s="80">
        <v>0</v>
      </c>
      <c r="BD479" s="80">
        <v>0</v>
      </c>
      <c r="BE479" s="80">
        <v>0</v>
      </c>
      <c r="BF479" s="80">
        <v>0</v>
      </c>
      <c r="BG479" s="80">
        <v>0</v>
      </c>
      <c r="BH479" s="80">
        <v>433</v>
      </c>
      <c r="BI479" s="80">
        <v>439</v>
      </c>
      <c r="BJ479" s="80">
        <v>445</v>
      </c>
      <c r="BK479" s="80"/>
      <c r="BL479" s="80"/>
      <c r="BM479" s="80"/>
      <c r="BN479" s="80"/>
      <c r="BO479" s="80"/>
      <c r="BP479" s="80"/>
      <c r="BQ479" s="80"/>
      <c r="BR479" s="80"/>
      <c r="BS479" s="80"/>
      <c r="BT479" s="80"/>
    </row>
    <row r="480" spans="1:72" x14ac:dyDescent="0.25">
      <c r="A480" s="134" t="s">
        <v>1441</v>
      </c>
      <c r="B480" s="135" t="s">
        <v>1442</v>
      </c>
      <c r="C480" s="126" t="s">
        <v>482</v>
      </c>
      <c r="D480" s="127"/>
      <c r="E480" s="104" t="s">
        <v>482</v>
      </c>
      <c r="F480" s="128"/>
      <c r="G480" s="126" t="s">
        <v>482</v>
      </c>
      <c r="H480" s="104"/>
      <c r="I480" s="104"/>
      <c r="J480" s="104"/>
      <c r="K480" s="127"/>
      <c r="L480" s="104" t="s">
        <v>482</v>
      </c>
      <c r="M480" s="128"/>
      <c r="N480" s="128"/>
      <c r="O480" s="128"/>
      <c r="P480" s="128"/>
      <c r="Q480" s="128" t="s">
        <v>482</v>
      </c>
      <c r="R480" s="128"/>
      <c r="S480" s="131"/>
      <c r="T480" s="128"/>
      <c r="U480" s="61"/>
      <c r="V480" s="132" t="s">
        <v>877</v>
      </c>
      <c r="W480" s="139" t="s">
        <v>878</v>
      </c>
      <c r="X480" s="133"/>
      <c r="Y480" s="71" t="s">
        <v>482</v>
      </c>
      <c r="Z480" s="72"/>
      <c r="AA480" s="73"/>
      <c r="AB480" s="74"/>
      <c r="AC480" s="79" t="s">
        <v>530</v>
      </c>
      <c r="AD480" s="10" t="s">
        <v>463</v>
      </c>
      <c r="AE480" s="80">
        <v>0</v>
      </c>
      <c r="AF480" s="80">
        <v>0</v>
      </c>
      <c r="AG480" s="80">
        <v>0</v>
      </c>
      <c r="AH480" s="80">
        <v>0</v>
      </c>
      <c r="AI480" s="80">
        <v>0</v>
      </c>
      <c r="AJ480" s="80">
        <v>0</v>
      </c>
      <c r="AK480" s="80">
        <v>0</v>
      </c>
      <c r="AL480" s="80">
        <v>0</v>
      </c>
      <c r="AM480" s="80">
        <v>0</v>
      </c>
      <c r="AN480" s="80">
        <v>0</v>
      </c>
      <c r="AO480" s="80">
        <v>0</v>
      </c>
      <c r="AP480" s="80">
        <v>0</v>
      </c>
      <c r="AQ480" s="80">
        <v>0</v>
      </c>
      <c r="AR480" s="80">
        <v>0</v>
      </c>
      <c r="AS480" s="80">
        <v>0</v>
      </c>
      <c r="AT480" s="80">
        <v>0</v>
      </c>
      <c r="AU480" s="80">
        <v>0</v>
      </c>
      <c r="AV480" s="80">
        <v>0</v>
      </c>
      <c r="AW480" s="80">
        <v>0</v>
      </c>
      <c r="AX480" s="80">
        <v>0</v>
      </c>
      <c r="AY480" s="80">
        <v>0</v>
      </c>
      <c r="AZ480" s="80">
        <v>0</v>
      </c>
      <c r="BA480" s="80">
        <v>0</v>
      </c>
      <c r="BB480" s="80">
        <v>0</v>
      </c>
      <c r="BC480" s="80">
        <v>0</v>
      </c>
      <c r="BD480" s="80">
        <v>0</v>
      </c>
      <c r="BE480" s="80">
        <v>0</v>
      </c>
      <c r="BF480" s="80">
        <v>0</v>
      </c>
      <c r="BG480" s="80">
        <v>0</v>
      </c>
      <c r="BH480" s="80">
        <v>208</v>
      </c>
      <c r="BI480" s="80">
        <v>210</v>
      </c>
      <c r="BJ480" s="80">
        <v>211</v>
      </c>
      <c r="BK480" s="80"/>
      <c r="BL480" s="80"/>
      <c r="BM480" s="80"/>
      <c r="BN480" s="80"/>
      <c r="BO480" s="80"/>
      <c r="BP480" s="80"/>
      <c r="BQ480" s="80"/>
      <c r="BR480" s="80"/>
      <c r="BS480" s="80"/>
      <c r="BT480" s="80"/>
    </row>
    <row r="481" spans="1:72" x14ac:dyDescent="0.25">
      <c r="A481" s="134" t="s">
        <v>1443</v>
      </c>
      <c r="B481" s="135" t="s">
        <v>1444</v>
      </c>
      <c r="C481" s="126"/>
      <c r="D481" s="127" t="s">
        <v>482</v>
      </c>
      <c r="E481" s="104" t="s">
        <v>482</v>
      </c>
      <c r="F481" s="128"/>
      <c r="G481" s="126"/>
      <c r="H481" s="104"/>
      <c r="I481" s="104" t="s">
        <v>482</v>
      </c>
      <c r="J481" s="104"/>
      <c r="K481" s="127"/>
      <c r="L481" s="104" t="s">
        <v>482</v>
      </c>
      <c r="M481" s="128"/>
      <c r="N481" s="128"/>
      <c r="O481" s="128"/>
      <c r="P481" s="128"/>
      <c r="Q481" s="128"/>
      <c r="R481" s="128" t="s">
        <v>482</v>
      </c>
      <c r="S481" s="131"/>
      <c r="T481" s="128"/>
      <c r="U481" s="61"/>
      <c r="V481" s="132"/>
      <c r="W481" s="139"/>
      <c r="X481" s="133" t="s">
        <v>775</v>
      </c>
      <c r="Y481" s="71" t="s">
        <v>482</v>
      </c>
      <c r="Z481" s="72"/>
      <c r="AA481" s="73"/>
      <c r="AB481" s="74"/>
      <c r="AC481" s="79" t="s">
        <v>530</v>
      </c>
      <c r="AD481" s="10" t="s">
        <v>463</v>
      </c>
      <c r="AE481" s="80">
        <v>0</v>
      </c>
      <c r="AF481" s="80">
        <v>0</v>
      </c>
      <c r="AG481" s="80">
        <v>0</v>
      </c>
      <c r="AH481" s="80">
        <v>0</v>
      </c>
      <c r="AI481" s="80">
        <v>0</v>
      </c>
      <c r="AJ481" s="80">
        <v>0</v>
      </c>
      <c r="AK481" s="80">
        <v>0</v>
      </c>
      <c r="AL481" s="80">
        <v>0</v>
      </c>
      <c r="AM481" s="80">
        <v>0</v>
      </c>
      <c r="AN481" s="80">
        <v>0</v>
      </c>
      <c r="AO481" s="80">
        <v>0</v>
      </c>
      <c r="AP481" s="80">
        <v>0</v>
      </c>
      <c r="AQ481" s="80">
        <v>0</v>
      </c>
      <c r="AR481" s="80">
        <v>0</v>
      </c>
      <c r="AS481" s="80">
        <v>0</v>
      </c>
      <c r="AT481" s="80">
        <v>0</v>
      </c>
      <c r="AU481" s="80">
        <v>0</v>
      </c>
      <c r="AV481" s="80">
        <v>0</v>
      </c>
      <c r="AW481" s="80">
        <v>0</v>
      </c>
      <c r="AX481" s="80">
        <v>0</v>
      </c>
      <c r="AY481" s="80">
        <v>0</v>
      </c>
      <c r="AZ481" s="80">
        <v>0</v>
      </c>
      <c r="BA481" s="80">
        <v>0</v>
      </c>
      <c r="BB481" s="80">
        <v>0</v>
      </c>
      <c r="BC481" s="80">
        <v>0</v>
      </c>
      <c r="BD481" s="80">
        <v>0</v>
      </c>
      <c r="BE481" s="80">
        <v>0</v>
      </c>
      <c r="BF481" s="80">
        <v>0</v>
      </c>
      <c r="BG481" s="80">
        <v>0</v>
      </c>
      <c r="BH481" s="80">
        <v>1566</v>
      </c>
      <c r="BI481" s="80">
        <v>1957</v>
      </c>
      <c r="BJ481" s="80">
        <v>1217</v>
      </c>
      <c r="BK481" s="80"/>
      <c r="BL481" s="80"/>
      <c r="BM481" s="80"/>
      <c r="BN481" s="80"/>
      <c r="BO481" s="80"/>
      <c r="BP481" s="80"/>
      <c r="BQ481" s="80"/>
      <c r="BR481" s="80"/>
      <c r="BS481" s="80"/>
      <c r="BT481" s="80"/>
    </row>
    <row r="482" spans="1:72" x14ac:dyDescent="0.25">
      <c r="A482" s="134" t="s">
        <v>1445</v>
      </c>
      <c r="B482" s="135" t="s">
        <v>1446</v>
      </c>
      <c r="C482" s="126"/>
      <c r="D482" s="127" t="s">
        <v>482</v>
      </c>
      <c r="E482" s="104" t="s">
        <v>482</v>
      </c>
      <c r="F482" s="128"/>
      <c r="G482" s="126"/>
      <c r="H482" s="104"/>
      <c r="I482" s="104" t="s">
        <v>482</v>
      </c>
      <c r="J482" s="104"/>
      <c r="K482" s="127"/>
      <c r="L482" s="104"/>
      <c r="M482" s="128" t="s">
        <v>482</v>
      </c>
      <c r="N482" s="128"/>
      <c r="O482" s="128"/>
      <c r="P482" s="128"/>
      <c r="Q482" s="128"/>
      <c r="R482" s="128" t="s">
        <v>482</v>
      </c>
      <c r="S482" s="131"/>
      <c r="T482" s="128"/>
      <c r="U482" s="61"/>
      <c r="V482" s="132"/>
      <c r="W482" s="139"/>
      <c r="X482" s="133" t="s">
        <v>775</v>
      </c>
      <c r="Y482" s="71" t="s">
        <v>482</v>
      </c>
      <c r="Z482" s="72"/>
      <c r="AA482" s="73"/>
      <c r="AB482" s="74"/>
      <c r="AC482" s="79" t="s">
        <v>530</v>
      </c>
      <c r="AD482" s="10" t="s">
        <v>463</v>
      </c>
      <c r="AE482" s="80">
        <v>0</v>
      </c>
      <c r="AF482" s="80">
        <v>0</v>
      </c>
      <c r="AG482" s="80">
        <v>0</v>
      </c>
      <c r="AH482" s="80">
        <v>0</v>
      </c>
      <c r="AI482" s="80">
        <v>0</v>
      </c>
      <c r="AJ482" s="80">
        <v>0</v>
      </c>
      <c r="AK482" s="80">
        <v>0</v>
      </c>
      <c r="AL482" s="80">
        <v>0</v>
      </c>
      <c r="AM482" s="80">
        <v>0</v>
      </c>
      <c r="AN482" s="80">
        <v>0</v>
      </c>
      <c r="AO482" s="80">
        <v>0</v>
      </c>
      <c r="AP482" s="80">
        <v>0</v>
      </c>
      <c r="AQ482" s="80">
        <v>0</v>
      </c>
      <c r="AR482" s="80">
        <v>0</v>
      </c>
      <c r="AS482" s="80">
        <v>0</v>
      </c>
      <c r="AT482" s="80">
        <v>0</v>
      </c>
      <c r="AU482" s="80">
        <v>0</v>
      </c>
      <c r="AV482" s="80">
        <v>0</v>
      </c>
      <c r="AW482" s="80">
        <v>0</v>
      </c>
      <c r="AX482" s="80">
        <v>0</v>
      </c>
      <c r="AY482" s="80">
        <v>0</v>
      </c>
      <c r="AZ482" s="80">
        <v>0</v>
      </c>
      <c r="BA482" s="80">
        <v>0</v>
      </c>
      <c r="BB482" s="80">
        <v>0</v>
      </c>
      <c r="BC482" s="80">
        <v>0</v>
      </c>
      <c r="BD482" s="80">
        <v>0</v>
      </c>
      <c r="BE482" s="80">
        <v>0</v>
      </c>
      <c r="BF482" s="80">
        <v>0</v>
      </c>
      <c r="BG482" s="80">
        <v>0</v>
      </c>
      <c r="BH482" s="80">
        <v>75</v>
      </c>
      <c r="BI482" s="80">
        <v>29</v>
      </c>
      <c r="BJ482" s="80">
        <v>38</v>
      </c>
      <c r="BK482" s="80"/>
      <c r="BL482" s="80"/>
      <c r="BM482" s="80"/>
      <c r="BN482" s="80"/>
      <c r="BO482" s="80"/>
      <c r="BP482" s="80"/>
      <c r="BQ482" s="80"/>
      <c r="BR482" s="80"/>
      <c r="BS482" s="80"/>
      <c r="BT482" s="80"/>
    </row>
    <row r="483" spans="1:72" x14ac:dyDescent="0.25">
      <c r="A483" s="134" t="s">
        <v>1447</v>
      </c>
      <c r="B483" s="135" t="s">
        <v>1448</v>
      </c>
      <c r="C483" s="126"/>
      <c r="D483" s="127" t="s">
        <v>482</v>
      </c>
      <c r="E483" s="104" t="s">
        <v>482</v>
      </c>
      <c r="F483" s="128"/>
      <c r="G483" s="126" t="s">
        <v>482</v>
      </c>
      <c r="H483" s="104"/>
      <c r="I483" s="104"/>
      <c r="J483" s="104"/>
      <c r="K483" s="127"/>
      <c r="L483" s="104" t="s">
        <v>482</v>
      </c>
      <c r="M483" s="128"/>
      <c r="N483" s="128"/>
      <c r="O483" s="128"/>
      <c r="P483" s="128"/>
      <c r="Q483" s="128"/>
      <c r="R483" s="128" t="s">
        <v>482</v>
      </c>
      <c r="S483" s="131"/>
      <c r="T483" s="128"/>
      <c r="U483" s="61"/>
      <c r="V483" s="132"/>
      <c r="W483" s="139"/>
      <c r="X483" s="133" t="s">
        <v>775</v>
      </c>
      <c r="Y483" s="71" t="s">
        <v>482</v>
      </c>
      <c r="Z483" s="72"/>
      <c r="AA483" s="73"/>
      <c r="AB483" s="74"/>
      <c r="AC483" s="79" t="s">
        <v>530</v>
      </c>
      <c r="AD483" s="10" t="s">
        <v>463</v>
      </c>
      <c r="AE483" s="80">
        <v>0</v>
      </c>
      <c r="AF483" s="80">
        <v>0</v>
      </c>
      <c r="AG483" s="80">
        <v>0</v>
      </c>
      <c r="AH483" s="80">
        <v>0</v>
      </c>
      <c r="AI483" s="80">
        <v>0</v>
      </c>
      <c r="AJ483" s="80">
        <v>0</v>
      </c>
      <c r="AK483" s="80">
        <v>0</v>
      </c>
      <c r="AL483" s="80">
        <v>0</v>
      </c>
      <c r="AM483" s="80">
        <v>0</v>
      </c>
      <c r="AN483" s="80">
        <v>0</v>
      </c>
      <c r="AO483" s="80">
        <v>0</v>
      </c>
      <c r="AP483" s="80">
        <v>0</v>
      </c>
      <c r="AQ483" s="80">
        <v>0</v>
      </c>
      <c r="AR483" s="80">
        <v>0</v>
      </c>
      <c r="AS483" s="80">
        <v>0</v>
      </c>
      <c r="AT483" s="80">
        <v>0</v>
      </c>
      <c r="AU483" s="80">
        <v>0</v>
      </c>
      <c r="AV483" s="80">
        <v>0</v>
      </c>
      <c r="AW483" s="80">
        <v>0</v>
      </c>
      <c r="AX483" s="80">
        <v>0</v>
      </c>
      <c r="AY483" s="80">
        <v>0</v>
      </c>
      <c r="AZ483" s="80">
        <v>0</v>
      </c>
      <c r="BA483" s="80">
        <v>0</v>
      </c>
      <c r="BB483" s="80">
        <v>0</v>
      </c>
      <c r="BC483" s="80">
        <v>0</v>
      </c>
      <c r="BD483" s="80">
        <v>0</v>
      </c>
      <c r="BE483" s="80">
        <v>0</v>
      </c>
      <c r="BF483" s="80">
        <v>0</v>
      </c>
      <c r="BG483" s="80">
        <v>0</v>
      </c>
      <c r="BH483" s="80">
        <v>43</v>
      </c>
      <c r="BI483" s="80">
        <v>65</v>
      </c>
      <c r="BJ483" s="80">
        <v>58</v>
      </c>
      <c r="BK483" s="80"/>
      <c r="BL483" s="80"/>
      <c r="BM483" s="80"/>
      <c r="BN483" s="80"/>
      <c r="BO483" s="80"/>
      <c r="BP483" s="80"/>
      <c r="BQ483" s="80"/>
      <c r="BR483" s="80"/>
      <c r="BS483" s="80"/>
      <c r="BT483" s="80"/>
    </row>
    <row r="484" spans="1:72" x14ac:dyDescent="0.25">
      <c r="A484" s="134" t="s">
        <v>1449</v>
      </c>
      <c r="B484" s="135" t="s">
        <v>1450</v>
      </c>
      <c r="C484" s="126"/>
      <c r="D484" s="127" t="s">
        <v>482</v>
      </c>
      <c r="E484" s="104" t="s">
        <v>482</v>
      </c>
      <c r="F484" s="128"/>
      <c r="G484" s="126"/>
      <c r="H484" s="104"/>
      <c r="I484" s="104"/>
      <c r="J484" s="104"/>
      <c r="K484" s="127" t="s">
        <v>482</v>
      </c>
      <c r="L484" s="104" t="s">
        <v>482</v>
      </c>
      <c r="M484" s="128"/>
      <c r="N484" s="128"/>
      <c r="O484" s="128"/>
      <c r="P484" s="128"/>
      <c r="Q484" s="128"/>
      <c r="R484" s="128" t="s">
        <v>482</v>
      </c>
      <c r="S484" s="131"/>
      <c r="T484" s="128"/>
      <c r="U484" s="61"/>
      <c r="V484" s="132"/>
      <c r="W484" s="139"/>
      <c r="X484" s="133" t="s">
        <v>775</v>
      </c>
      <c r="Y484" s="71" t="s">
        <v>482</v>
      </c>
      <c r="Z484" s="72"/>
      <c r="AA484" s="73"/>
      <c r="AB484" s="74"/>
      <c r="AC484" s="79" t="s">
        <v>530</v>
      </c>
      <c r="AD484" s="10" t="s">
        <v>463</v>
      </c>
      <c r="AE484" s="80">
        <v>0</v>
      </c>
      <c r="AF484" s="80">
        <v>0</v>
      </c>
      <c r="AG484" s="80">
        <v>0</v>
      </c>
      <c r="AH484" s="80">
        <v>0</v>
      </c>
      <c r="AI484" s="80">
        <v>0</v>
      </c>
      <c r="AJ484" s="80">
        <v>0</v>
      </c>
      <c r="AK484" s="80">
        <v>0</v>
      </c>
      <c r="AL484" s="80">
        <v>0</v>
      </c>
      <c r="AM484" s="80">
        <v>0</v>
      </c>
      <c r="AN484" s="80">
        <v>0</v>
      </c>
      <c r="AO484" s="80">
        <v>0</v>
      </c>
      <c r="AP484" s="80">
        <v>0</v>
      </c>
      <c r="AQ484" s="80">
        <v>0</v>
      </c>
      <c r="AR484" s="80">
        <v>0</v>
      </c>
      <c r="AS484" s="80">
        <v>0</v>
      </c>
      <c r="AT484" s="80">
        <v>0</v>
      </c>
      <c r="AU484" s="80">
        <v>0</v>
      </c>
      <c r="AV484" s="80">
        <v>0</v>
      </c>
      <c r="AW484" s="80">
        <v>0</v>
      </c>
      <c r="AX484" s="80">
        <v>0</v>
      </c>
      <c r="AY484" s="80">
        <v>0</v>
      </c>
      <c r="AZ484" s="80">
        <v>0</v>
      </c>
      <c r="BA484" s="80">
        <v>0</v>
      </c>
      <c r="BB484" s="80">
        <v>0</v>
      </c>
      <c r="BC484" s="80">
        <v>0</v>
      </c>
      <c r="BD484" s="80">
        <v>0</v>
      </c>
      <c r="BE484" s="80">
        <v>0</v>
      </c>
      <c r="BF484" s="80">
        <v>0</v>
      </c>
      <c r="BG484" s="80">
        <v>0</v>
      </c>
      <c r="BH484" s="80">
        <v>1572</v>
      </c>
      <c r="BI484" s="80">
        <v>2900</v>
      </c>
      <c r="BJ484" s="80">
        <v>1595</v>
      </c>
      <c r="BK484" s="80"/>
      <c r="BL484" s="80"/>
      <c r="BM484" s="80"/>
      <c r="BN484" s="80"/>
      <c r="BO484" s="80"/>
      <c r="BP484" s="80"/>
      <c r="BQ484" s="80"/>
      <c r="BR484" s="80"/>
      <c r="BS484" s="80"/>
      <c r="BT484" s="80"/>
    </row>
    <row r="485" spans="1:72" x14ac:dyDescent="0.25">
      <c r="A485" s="134" t="s">
        <v>1451</v>
      </c>
      <c r="B485" s="135" t="s">
        <v>1452</v>
      </c>
      <c r="C485" s="126"/>
      <c r="D485" s="127" t="s">
        <v>482</v>
      </c>
      <c r="E485" s="104" t="s">
        <v>482</v>
      </c>
      <c r="F485" s="128"/>
      <c r="G485" s="126"/>
      <c r="H485" s="104"/>
      <c r="I485" s="104"/>
      <c r="J485" s="104"/>
      <c r="K485" s="127" t="s">
        <v>482</v>
      </c>
      <c r="L485" s="104"/>
      <c r="M485" s="128"/>
      <c r="N485" s="128"/>
      <c r="O485" s="128" t="s">
        <v>482</v>
      </c>
      <c r="P485" s="128"/>
      <c r="Q485" s="128"/>
      <c r="R485" s="128" t="s">
        <v>482</v>
      </c>
      <c r="S485" s="131"/>
      <c r="T485" s="128"/>
      <c r="U485" s="61"/>
      <c r="V485" s="132"/>
      <c r="W485" s="139"/>
      <c r="X485" s="133" t="s">
        <v>775</v>
      </c>
      <c r="Y485" s="71" t="s">
        <v>482</v>
      </c>
      <c r="Z485" s="72"/>
      <c r="AA485" s="73"/>
      <c r="AB485" s="74"/>
      <c r="AC485" s="79" t="s">
        <v>530</v>
      </c>
      <c r="AD485" s="10" t="s">
        <v>463</v>
      </c>
      <c r="AE485" s="80">
        <v>0</v>
      </c>
      <c r="AF485" s="80">
        <v>0</v>
      </c>
      <c r="AG485" s="80">
        <v>0</v>
      </c>
      <c r="AH485" s="80">
        <v>0</v>
      </c>
      <c r="AI485" s="80">
        <v>0</v>
      </c>
      <c r="AJ485" s="80">
        <v>0</v>
      </c>
      <c r="AK485" s="80">
        <v>0</v>
      </c>
      <c r="AL485" s="80">
        <v>0</v>
      </c>
      <c r="AM485" s="80">
        <v>0</v>
      </c>
      <c r="AN485" s="80">
        <v>0</v>
      </c>
      <c r="AO485" s="80">
        <v>0</v>
      </c>
      <c r="AP485" s="80">
        <v>0</v>
      </c>
      <c r="AQ485" s="80">
        <v>0</v>
      </c>
      <c r="AR485" s="80">
        <v>0</v>
      </c>
      <c r="AS485" s="80">
        <v>0</v>
      </c>
      <c r="AT485" s="80">
        <v>0</v>
      </c>
      <c r="AU485" s="80">
        <v>0</v>
      </c>
      <c r="AV485" s="80">
        <v>0</v>
      </c>
      <c r="AW485" s="80">
        <v>0</v>
      </c>
      <c r="AX485" s="80">
        <v>0</v>
      </c>
      <c r="AY485" s="80">
        <v>0</v>
      </c>
      <c r="AZ485" s="80">
        <v>0</v>
      </c>
      <c r="BA485" s="80">
        <v>0</v>
      </c>
      <c r="BB485" s="80">
        <v>0</v>
      </c>
      <c r="BC485" s="80">
        <v>0</v>
      </c>
      <c r="BD485" s="80">
        <v>0</v>
      </c>
      <c r="BE485" s="80">
        <v>0</v>
      </c>
      <c r="BF485" s="80">
        <v>0</v>
      </c>
      <c r="BG485" s="80">
        <v>0</v>
      </c>
      <c r="BH485" s="80">
        <v>0</v>
      </c>
      <c r="BI485" s="80">
        <v>1</v>
      </c>
      <c r="BJ485" s="80">
        <v>1</v>
      </c>
      <c r="BK485" s="80"/>
      <c r="BL485" s="80"/>
      <c r="BM485" s="80"/>
      <c r="BN485" s="80"/>
      <c r="BO485" s="80"/>
      <c r="BP485" s="80"/>
      <c r="BQ485" s="80"/>
      <c r="BR485" s="80"/>
      <c r="BS485" s="80"/>
      <c r="BT485" s="80"/>
    </row>
    <row r="486" spans="1:72" x14ac:dyDescent="0.25">
      <c r="A486" s="134" t="s">
        <v>1453</v>
      </c>
      <c r="B486" s="135" t="s">
        <v>1454</v>
      </c>
      <c r="C486" s="126"/>
      <c r="D486" s="127" t="s">
        <v>482</v>
      </c>
      <c r="E486" s="104" t="s">
        <v>482</v>
      </c>
      <c r="F486" s="128"/>
      <c r="G486" s="126"/>
      <c r="H486" s="104"/>
      <c r="I486" s="104" t="s">
        <v>482</v>
      </c>
      <c r="J486" s="104"/>
      <c r="K486" s="127"/>
      <c r="L486" s="104" t="s">
        <v>482</v>
      </c>
      <c r="M486" s="128"/>
      <c r="N486" s="128"/>
      <c r="O486" s="128"/>
      <c r="P486" s="128"/>
      <c r="Q486" s="128" t="s">
        <v>482</v>
      </c>
      <c r="R486" s="128"/>
      <c r="S486" s="131"/>
      <c r="T486" s="128"/>
      <c r="U486" s="61"/>
      <c r="V486" s="132" t="s">
        <v>771</v>
      </c>
      <c r="W486" s="139" t="s">
        <v>772</v>
      </c>
      <c r="X486" s="133"/>
      <c r="Y486" s="71"/>
      <c r="Z486" s="72" t="s">
        <v>482</v>
      </c>
      <c r="AA486" s="73"/>
      <c r="AB486" s="74"/>
      <c r="AC486" s="79" t="s">
        <v>530</v>
      </c>
      <c r="AD486" s="10" t="s">
        <v>463</v>
      </c>
      <c r="AE486" s="80">
        <v>0</v>
      </c>
      <c r="AF486" s="80">
        <v>0</v>
      </c>
      <c r="AG486" s="80">
        <v>0</v>
      </c>
      <c r="AH486" s="80">
        <v>0</v>
      </c>
      <c r="AI486" s="80">
        <v>0</v>
      </c>
      <c r="AJ486" s="80">
        <v>0</v>
      </c>
      <c r="AK486" s="80">
        <v>0</v>
      </c>
      <c r="AL486" s="80">
        <v>0</v>
      </c>
      <c r="AM486" s="80">
        <v>0</v>
      </c>
      <c r="AN486" s="80">
        <v>0</v>
      </c>
      <c r="AO486" s="80">
        <v>0</v>
      </c>
      <c r="AP486" s="80">
        <v>0</v>
      </c>
      <c r="AQ486" s="80">
        <v>0</v>
      </c>
      <c r="AR486" s="80">
        <v>0</v>
      </c>
      <c r="AS486" s="80">
        <v>0</v>
      </c>
      <c r="AT486" s="80">
        <v>0</v>
      </c>
      <c r="AU486" s="80">
        <v>0</v>
      </c>
      <c r="AV486" s="80">
        <v>0</v>
      </c>
      <c r="AW486" s="80">
        <v>1.3571169999999999</v>
      </c>
      <c r="AX486" s="80">
        <v>3.1079650000000001</v>
      </c>
      <c r="AY486" s="80">
        <v>2.266203</v>
      </c>
      <c r="AZ486" s="80">
        <v>18.861467000000001</v>
      </c>
      <c r="BA486" s="80">
        <v>7.6650340000000003</v>
      </c>
      <c r="BB486" s="80">
        <v>7.1236670000000002</v>
      </c>
      <c r="BC486" s="80">
        <v>9.3482179999999993</v>
      </c>
      <c r="BD486" s="80">
        <v>10.505571</v>
      </c>
      <c r="BE486" s="80">
        <v>8.9223479999999995</v>
      </c>
      <c r="BF486" s="80">
        <v>9.0072910000000004</v>
      </c>
      <c r="BG486" s="80">
        <v>170.35202899999999</v>
      </c>
      <c r="BH486" s="80">
        <v>168.02708799999999</v>
      </c>
      <c r="BI486" s="80">
        <v>530.75850800000001</v>
      </c>
      <c r="BJ486" s="80">
        <v>612.76795700000002</v>
      </c>
      <c r="BK486" s="80"/>
      <c r="BL486" s="80"/>
      <c r="BM486" s="80"/>
      <c r="BN486" s="80"/>
      <c r="BO486" s="80"/>
      <c r="BP486" s="80"/>
      <c r="BQ486" s="80"/>
      <c r="BR486" s="80"/>
      <c r="BS486" s="80"/>
      <c r="BT486" s="80"/>
    </row>
    <row r="487" spans="1:72" x14ac:dyDescent="0.25">
      <c r="A487" s="134" t="s">
        <v>1455</v>
      </c>
      <c r="B487" s="135" t="s">
        <v>1456</v>
      </c>
      <c r="C487" s="126"/>
      <c r="D487" s="127" t="s">
        <v>482</v>
      </c>
      <c r="E487" s="104" t="s">
        <v>482</v>
      </c>
      <c r="F487" s="128"/>
      <c r="G487" s="126"/>
      <c r="H487" s="104"/>
      <c r="I487" s="104" t="s">
        <v>482</v>
      </c>
      <c r="J487" s="104"/>
      <c r="K487" s="127"/>
      <c r="L487" s="104"/>
      <c r="M487" s="128" t="s">
        <v>482</v>
      </c>
      <c r="N487" s="128"/>
      <c r="O487" s="128"/>
      <c r="P487" s="128"/>
      <c r="Q487" s="128" t="s">
        <v>482</v>
      </c>
      <c r="R487" s="128"/>
      <c r="S487" s="131"/>
      <c r="T487" s="128"/>
      <c r="U487" s="61"/>
      <c r="V487" s="132" t="s">
        <v>767</v>
      </c>
      <c r="W487" s="139" t="s">
        <v>768</v>
      </c>
      <c r="X487" s="133"/>
      <c r="Y487" s="71"/>
      <c r="Z487" s="72" t="s">
        <v>482</v>
      </c>
      <c r="AA487" s="73"/>
      <c r="AB487" s="74"/>
      <c r="AC487" s="79" t="s">
        <v>530</v>
      </c>
      <c r="AD487" s="10" t="s">
        <v>463</v>
      </c>
      <c r="AE487" s="80">
        <v>0</v>
      </c>
      <c r="AF487" s="80">
        <v>0</v>
      </c>
      <c r="AG487" s="80">
        <v>0</v>
      </c>
      <c r="AH487" s="80">
        <v>0</v>
      </c>
      <c r="AI487" s="80">
        <v>0</v>
      </c>
      <c r="AJ487" s="80">
        <v>0</v>
      </c>
      <c r="AK487" s="80">
        <v>0</v>
      </c>
      <c r="AL487" s="80">
        <v>0</v>
      </c>
      <c r="AM487" s="80">
        <v>0</v>
      </c>
      <c r="AN487" s="80">
        <v>0</v>
      </c>
      <c r="AO487" s="80">
        <v>0</v>
      </c>
      <c r="AP487" s="80">
        <v>0</v>
      </c>
      <c r="AQ487" s="80">
        <v>0</v>
      </c>
      <c r="AR487" s="80">
        <v>0</v>
      </c>
      <c r="AS487" s="80">
        <v>0</v>
      </c>
      <c r="AT487" s="80">
        <v>0</v>
      </c>
      <c r="AU487" s="80">
        <v>0</v>
      </c>
      <c r="AV487" s="80">
        <v>0</v>
      </c>
      <c r="AW487" s="80">
        <v>0</v>
      </c>
      <c r="AX487" s="80">
        <v>0</v>
      </c>
      <c r="AY487" s="80">
        <v>0</v>
      </c>
      <c r="AZ487" s="80">
        <v>0</v>
      </c>
      <c r="BA487" s="80">
        <v>0</v>
      </c>
      <c r="BB487" s="80">
        <v>0</v>
      </c>
      <c r="BC487" s="80">
        <v>0</v>
      </c>
      <c r="BD487" s="80">
        <v>0</v>
      </c>
      <c r="BE487" s="80">
        <v>0</v>
      </c>
      <c r="BF487" s="80">
        <v>0</v>
      </c>
      <c r="BG487" s="80">
        <v>1.6879999999999999</v>
      </c>
      <c r="BH487" s="80">
        <v>8.3137889999999999</v>
      </c>
      <c r="BI487" s="80">
        <v>8.0405370000000005</v>
      </c>
      <c r="BJ487" s="80">
        <v>19.409217000000002</v>
      </c>
      <c r="BK487" s="80"/>
      <c r="BL487" s="80"/>
      <c r="BM487" s="80"/>
      <c r="BN487" s="80"/>
      <c r="BO487" s="80"/>
      <c r="BP487" s="80"/>
      <c r="BQ487" s="80"/>
      <c r="BR487" s="80"/>
      <c r="BS487" s="80"/>
      <c r="BT487" s="80"/>
    </row>
    <row r="488" spans="1:72" x14ac:dyDescent="0.25">
      <c r="A488" s="134" t="s">
        <v>1457</v>
      </c>
      <c r="B488" s="135" t="s">
        <v>1458</v>
      </c>
      <c r="C488" s="126"/>
      <c r="D488" s="127" t="s">
        <v>482</v>
      </c>
      <c r="E488" s="104" t="s">
        <v>482</v>
      </c>
      <c r="F488" s="128"/>
      <c r="G488" s="126" t="s">
        <v>482</v>
      </c>
      <c r="H488" s="104"/>
      <c r="I488" s="104"/>
      <c r="J488" s="104"/>
      <c r="K488" s="127"/>
      <c r="L488" s="104" t="s">
        <v>482</v>
      </c>
      <c r="M488" s="128"/>
      <c r="N488" s="128"/>
      <c r="O488" s="128"/>
      <c r="P488" s="128"/>
      <c r="Q488" s="128"/>
      <c r="R488" s="128" t="s">
        <v>482</v>
      </c>
      <c r="S488" s="131"/>
      <c r="T488" s="128"/>
      <c r="U488" s="61"/>
      <c r="V488" s="132"/>
      <c r="W488" s="139"/>
      <c r="X488" s="133" t="s">
        <v>775</v>
      </c>
      <c r="Y488" s="71"/>
      <c r="Z488" s="72" t="s">
        <v>482</v>
      </c>
      <c r="AA488" s="73"/>
      <c r="AB488" s="74"/>
      <c r="AC488" s="79" t="s">
        <v>530</v>
      </c>
      <c r="AD488" s="10" t="s">
        <v>463</v>
      </c>
      <c r="AE488" s="80">
        <v>0</v>
      </c>
      <c r="AF488" s="80">
        <v>0</v>
      </c>
      <c r="AG488" s="80">
        <v>0</v>
      </c>
      <c r="AH488" s="80">
        <v>0</v>
      </c>
      <c r="AI488" s="80">
        <v>0</v>
      </c>
      <c r="AJ488" s="80">
        <v>0</v>
      </c>
      <c r="AK488" s="80">
        <v>0</v>
      </c>
      <c r="AL488" s="80">
        <v>0</v>
      </c>
      <c r="AM488" s="80">
        <v>0</v>
      </c>
      <c r="AN488" s="80">
        <v>0</v>
      </c>
      <c r="AO488" s="80">
        <v>0</v>
      </c>
      <c r="AP488" s="80">
        <v>0</v>
      </c>
      <c r="AQ488" s="80">
        <v>0</v>
      </c>
      <c r="AR488" s="80">
        <v>0</v>
      </c>
      <c r="AS488" s="80">
        <v>0</v>
      </c>
      <c r="AT488" s="80">
        <v>0</v>
      </c>
      <c r="AU488" s="80">
        <v>0</v>
      </c>
      <c r="AV488" s="80">
        <v>0</v>
      </c>
      <c r="AW488" s="80">
        <v>0</v>
      </c>
      <c r="AX488" s="80">
        <v>0</v>
      </c>
      <c r="AY488" s="80">
        <v>3.7189999999999999</v>
      </c>
      <c r="AZ488" s="80">
        <v>19.548929999999999</v>
      </c>
      <c r="BA488" s="80">
        <v>24.980505000000001</v>
      </c>
      <c r="BB488" s="80">
        <v>2.2257069999999999</v>
      </c>
      <c r="BC488" s="80">
        <v>2.599834</v>
      </c>
      <c r="BD488" s="80">
        <v>63.593775000000001</v>
      </c>
      <c r="BE488" s="80">
        <v>75.982028</v>
      </c>
      <c r="BF488" s="80">
        <v>92.070127999999997</v>
      </c>
      <c r="BG488" s="80">
        <v>46.0899</v>
      </c>
      <c r="BH488" s="80">
        <v>9.1197870000000005</v>
      </c>
      <c r="BI488" s="80">
        <v>33.353959000000003</v>
      </c>
      <c r="BJ488" s="80">
        <v>39.313730999999997</v>
      </c>
      <c r="BK488" s="80"/>
      <c r="BL488" s="80"/>
      <c r="BM488" s="80"/>
      <c r="BN488" s="80"/>
      <c r="BO488" s="80"/>
      <c r="BP488" s="80"/>
      <c r="BQ488" s="80"/>
      <c r="BR488" s="80"/>
      <c r="BS488" s="80"/>
      <c r="BT488" s="80"/>
    </row>
    <row r="489" spans="1:72" x14ac:dyDescent="0.25">
      <c r="A489" s="134" t="s">
        <v>1459</v>
      </c>
      <c r="B489" s="135" t="s">
        <v>1460</v>
      </c>
      <c r="C489" s="126"/>
      <c r="D489" s="127" t="s">
        <v>482</v>
      </c>
      <c r="E489" s="104" t="s">
        <v>482</v>
      </c>
      <c r="F489" s="128"/>
      <c r="G489" s="126" t="s">
        <v>482</v>
      </c>
      <c r="H489" s="104"/>
      <c r="I489" s="104"/>
      <c r="J489" s="104"/>
      <c r="K489" s="127"/>
      <c r="L489" s="104" t="s">
        <v>482</v>
      </c>
      <c r="M489" s="128"/>
      <c r="N489" s="128"/>
      <c r="O489" s="128"/>
      <c r="P489" s="128"/>
      <c r="Q489" s="128"/>
      <c r="R489" s="128" t="s">
        <v>482</v>
      </c>
      <c r="S489" s="131"/>
      <c r="T489" s="128"/>
      <c r="U489" s="61"/>
      <c r="V489" s="132"/>
      <c r="W489" s="139"/>
      <c r="X489" s="133" t="s">
        <v>775</v>
      </c>
      <c r="Y489" s="71"/>
      <c r="Z489" s="72" t="s">
        <v>482</v>
      </c>
      <c r="AA489" s="73"/>
      <c r="AB489" s="74"/>
      <c r="AC489" s="79" t="s">
        <v>530</v>
      </c>
      <c r="AD489" s="10" t="s">
        <v>463</v>
      </c>
      <c r="AE489" s="80">
        <v>0</v>
      </c>
      <c r="AF489" s="80">
        <v>0</v>
      </c>
      <c r="AG489" s="80">
        <v>0</v>
      </c>
      <c r="AH489" s="80">
        <v>0</v>
      </c>
      <c r="AI489" s="80">
        <v>0</v>
      </c>
      <c r="AJ489" s="80">
        <v>0</v>
      </c>
      <c r="AK489" s="80">
        <v>0</v>
      </c>
      <c r="AL489" s="80">
        <v>0</v>
      </c>
      <c r="AM489" s="80">
        <v>0</v>
      </c>
      <c r="AN489" s="80">
        <v>0</v>
      </c>
      <c r="AO489" s="80">
        <v>0</v>
      </c>
      <c r="AP489" s="80">
        <v>0</v>
      </c>
      <c r="AQ489" s="80">
        <v>0</v>
      </c>
      <c r="AR489" s="80">
        <v>0</v>
      </c>
      <c r="AS489" s="80">
        <v>1135.8912</v>
      </c>
      <c r="AT489" s="80">
        <v>1292.670617</v>
      </c>
      <c r="AU489" s="80">
        <v>1271.3679090000001</v>
      </c>
      <c r="AV489" s="80">
        <v>1294.5440180000001</v>
      </c>
      <c r="AW489" s="80">
        <v>1380.3419799999999</v>
      </c>
      <c r="AX489" s="80">
        <v>1484.3229980000001</v>
      </c>
      <c r="AY489" s="80">
        <v>1512.8108580000001</v>
      </c>
      <c r="AZ489" s="80">
        <v>1557.7814499999999</v>
      </c>
      <c r="BA489" s="80">
        <v>1266.869408</v>
      </c>
      <c r="BB489" s="80">
        <v>1249.77432</v>
      </c>
      <c r="BC489" s="80">
        <v>1301.9631879999999</v>
      </c>
      <c r="BD489" s="80">
        <v>1413.43902</v>
      </c>
      <c r="BE489" s="80">
        <v>1250.178874</v>
      </c>
      <c r="BF489" s="80">
        <v>1265.7777739999999</v>
      </c>
      <c r="BG489" s="80">
        <v>1168.2111259999999</v>
      </c>
      <c r="BH489" s="80">
        <v>1260.4343710000001</v>
      </c>
      <c r="BI489" s="80">
        <v>1570.47136</v>
      </c>
      <c r="BJ489" s="80">
        <v>1476.627508</v>
      </c>
      <c r="BK489" s="80"/>
      <c r="BL489" s="80"/>
      <c r="BM489" s="80"/>
      <c r="BN489" s="80"/>
      <c r="BO489" s="80"/>
      <c r="BP489" s="80"/>
      <c r="BQ489" s="80"/>
      <c r="BR489" s="80"/>
      <c r="BS489" s="80"/>
      <c r="BT489" s="80"/>
    </row>
    <row r="490" spans="1:72" ht="13.8" x14ac:dyDescent="0.3">
      <c r="A490" s="46" t="s">
        <v>1461</v>
      </c>
      <c r="B490" s="16" t="s">
        <v>1462</v>
      </c>
      <c r="C490" s="126"/>
      <c r="D490" s="127"/>
      <c r="E490" s="104"/>
      <c r="F490" s="128"/>
      <c r="G490" s="126"/>
      <c r="H490" s="104"/>
      <c r="I490" s="104"/>
      <c r="J490" s="104"/>
      <c r="K490" s="127"/>
      <c r="L490" s="104"/>
      <c r="M490" s="128"/>
      <c r="N490" s="128"/>
      <c r="O490" s="128"/>
      <c r="P490" s="128"/>
      <c r="Q490" s="128"/>
      <c r="R490" s="128"/>
      <c r="S490" s="131"/>
      <c r="T490" s="128"/>
      <c r="U490" s="61"/>
      <c r="V490" s="132"/>
      <c r="W490" s="139"/>
      <c r="X490" s="133"/>
      <c r="Y490" s="71"/>
      <c r="Z490" s="72"/>
      <c r="AA490" s="73"/>
      <c r="AB490" s="74"/>
      <c r="AC490" s="43" t="s">
        <v>1463</v>
      </c>
      <c r="AD490" s="25" t="s">
        <v>463</v>
      </c>
      <c r="AE490" s="70">
        <v>0</v>
      </c>
      <c r="AF490" s="70">
        <v>0</v>
      </c>
      <c r="AG490" s="70">
        <v>0</v>
      </c>
      <c r="AH490" s="70">
        <v>0</v>
      </c>
      <c r="AI490" s="70">
        <v>0</v>
      </c>
      <c r="AJ490" s="70">
        <v>0</v>
      </c>
      <c r="AK490" s="70">
        <v>0</v>
      </c>
      <c r="AL490" s="70">
        <v>0</v>
      </c>
      <c r="AM490" s="70">
        <v>0</v>
      </c>
      <c r="AN490" s="70">
        <v>0</v>
      </c>
      <c r="AO490" s="70">
        <v>0</v>
      </c>
      <c r="AP490" s="70">
        <v>0</v>
      </c>
      <c r="AQ490" s="70">
        <v>0</v>
      </c>
      <c r="AR490" s="70">
        <v>0</v>
      </c>
      <c r="AS490" s="70">
        <v>0</v>
      </c>
      <c r="AT490" s="70">
        <v>0</v>
      </c>
      <c r="AU490" s="70">
        <v>0</v>
      </c>
      <c r="AV490" s="70">
        <v>0</v>
      </c>
      <c r="AW490" s="70">
        <v>15.0227665419569</v>
      </c>
      <c r="AX490" s="70">
        <v>120.851518902031</v>
      </c>
      <c r="AY490" s="70">
        <v>168.12343287495699</v>
      </c>
      <c r="AZ490" s="70">
        <v>218.200714</v>
      </c>
      <c r="BA490" s="70">
        <v>190.96765833000001</v>
      </c>
      <c r="BB490" s="70">
        <v>169.03343415000001</v>
      </c>
      <c r="BC490" s="70">
        <v>175.546055246788</v>
      </c>
      <c r="BD490" s="70">
        <v>107.40373353</v>
      </c>
      <c r="BE490" s="70">
        <v>79.727986832960994</v>
      </c>
      <c r="BF490" s="70">
        <v>99.711017420000005</v>
      </c>
      <c r="BG490" s="70">
        <v>111.81961952</v>
      </c>
      <c r="BH490" s="70">
        <v>81.984590589999996</v>
      </c>
      <c r="BI490" s="70">
        <v>40.302367391905896</v>
      </c>
      <c r="BJ490" s="70">
        <v>6.9854280078099302</v>
      </c>
      <c r="BK490" s="70"/>
      <c r="BL490" s="70"/>
      <c r="BM490" s="70"/>
      <c r="BN490" s="70"/>
      <c r="BO490" s="70"/>
      <c r="BP490" s="70"/>
      <c r="BQ490" s="70"/>
      <c r="BR490" s="70"/>
      <c r="BS490" s="70"/>
      <c r="BT490" s="70"/>
    </row>
    <row r="491" spans="1:72" x14ac:dyDescent="0.25">
      <c r="A491" s="134" t="s">
        <v>1464</v>
      </c>
      <c r="B491" s="135" t="s">
        <v>1465</v>
      </c>
      <c r="C491" s="126" t="s">
        <v>482</v>
      </c>
      <c r="D491" s="127"/>
      <c r="E491" s="104" t="s">
        <v>482</v>
      </c>
      <c r="F491" s="128"/>
      <c r="G491" s="126" t="s">
        <v>482</v>
      </c>
      <c r="H491" s="104"/>
      <c r="I491" s="104"/>
      <c r="J491" s="104"/>
      <c r="K491" s="127"/>
      <c r="L491" s="104" t="s">
        <v>482</v>
      </c>
      <c r="M491" s="128"/>
      <c r="N491" s="128"/>
      <c r="O491" s="128"/>
      <c r="P491" s="128"/>
      <c r="Q491" s="128"/>
      <c r="R491" s="128" t="s">
        <v>482</v>
      </c>
      <c r="S491" s="131"/>
      <c r="T491" s="128"/>
      <c r="U491" s="61"/>
      <c r="V491" s="132"/>
      <c r="W491" s="139"/>
      <c r="X491" s="133" t="s">
        <v>775</v>
      </c>
      <c r="Y491" s="71"/>
      <c r="Z491" s="72" t="s">
        <v>482</v>
      </c>
      <c r="AA491" s="73"/>
      <c r="AB491" s="74"/>
      <c r="AC491" s="79" t="s">
        <v>530</v>
      </c>
      <c r="AD491" s="10" t="s">
        <v>463</v>
      </c>
      <c r="AE491" s="80">
        <v>0</v>
      </c>
      <c r="AF491" s="80">
        <v>0</v>
      </c>
      <c r="AG491" s="80">
        <v>0</v>
      </c>
      <c r="AH491" s="80">
        <v>0</v>
      </c>
      <c r="AI491" s="80">
        <v>0</v>
      </c>
      <c r="AJ491" s="80">
        <v>0</v>
      </c>
      <c r="AK491" s="80">
        <v>0</v>
      </c>
      <c r="AL491" s="80">
        <v>0</v>
      </c>
      <c r="AM491" s="80">
        <v>0</v>
      </c>
      <c r="AN491" s="80">
        <v>0</v>
      </c>
      <c r="AO491" s="80">
        <v>0</v>
      </c>
      <c r="AP491" s="80">
        <v>0</v>
      </c>
      <c r="AQ491" s="80">
        <v>0</v>
      </c>
      <c r="AR491" s="80">
        <v>0</v>
      </c>
      <c r="AS491" s="80">
        <v>0</v>
      </c>
      <c r="AT491" s="80">
        <v>0</v>
      </c>
      <c r="AU491" s="80">
        <v>0</v>
      </c>
      <c r="AV491" s="80">
        <v>0</v>
      </c>
      <c r="AW491" s="80">
        <v>2.4990199999999998</v>
      </c>
      <c r="AX491" s="80">
        <v>6.0074139999999998</v>
      </c>
      <c r="AY491" s="80">
        <v>17.101476999999999</v>
      </c>
      <c r="AZ491" s="80">
        <v>218.200714</v>
      </c>
      <c r="BA491" s="80">
        <v>51.547274999999999</v>
      </c>
      <c r="BB491" s="80">
        <v>45.456589000000001</v>
      </c>
      <c r="BC491" s="80">
        <v>44.687089</v>
      </c>
      <c r="BD491" s="80">
        <v>26.325163</v>
      </c>
      <c r="BE491" s="80">
        <v>15.787611</v>
      </c>
      <c r="BF491" s="80">
        <v>25.987553999999999</v>
      </c>
      <c r="BG491" s="80">
        <v>27.755451000000001</v>
      </c>
      <c r="BH491" s="80">
        <v>27.301871999999999</v>
      </c>
      <c r="BI491" s="80">
        <v>2.9385460000000001</v>
      </c>
      <c r="BJ491" s="80">
        <v>2.8737460000000001</v>
      </c>
      <c r="BK491" s="80"/>
      <c r="BL491" s="80"/>
      <c r="BM491" s="80"/>
      <c r="BN491" s="80"/>
      <c r="BO491" s="80"/>
      <c r="BP491" s="80"/>
      <c r="BQ491" s="80"/>
      <c r="BR491" s="80"/>
      <c r="BS491" s="80"/>
      <c r="BT491" s="80"/>
    </row>
    <row r="492" spans="1:72" x14ac:dyDescent="0.25">
      <c r="A492" s="134" t="s">
        <v>1466</v>
      </c>
      <c r="B492" s="135" t="s">
        <v>1467</v>
      </c>
      <c r="C492" s="126" t="s">
        <v>482</v>
      </c>
      <c r="D492" s="127"/>
      <c r="E492" s="104" t="s">
        <v>482</v>
      </c>
      <c r="F492" s="128"/>
      <c r="G492" s="126" t="s">
        <v>482</v>
      </c>
      <c r="H492" s="104"/>
      <c r="I492" s="104"/>
      <c r="J492" s="104"/>
      <c r="K492" s="127"/>
      <c r="L492" s="104" t="s">
        <v>482</v>
      </c>
      <c r="M492" s="128"/>
      <c r="N492" s="128"/>
      <c r="O492" s="128"/>
      <c r="P492" s="128"/>
      <c r="Q492" s="128"/>
      <c r="R492" s="128" t="s">
        <v>482</v>
      </c>
      <c r="S492" s="131"/>
      <c r="T492" s="128"/>
      <c r="U492" s="61"/>
      <c r="V492" s="132"/>
      <c r="W492" s="139"/>
      <c r="X492" s="133" t="s">
        <v>775</v>
      </c>
      <c r="Y492" s="71"/>
      <c r="Z492" s="72" t="s">
        <v>482</v>
      </c>
      <c r="AA492" s="73"/>
      <c r="AB492" s="74"/>
      <c r="AC492" s="79" t="s">
        <v>530</v>
      </c>
      <c r="AD492" s="10" t="s">
        <v>463</v>
      </c>
      <c r="AE492" s="80">
        <v>0</v>
      </c>
      <c r="AF492" s="80">
        <v>0</v>
      </c>
      <c r="AG492" s="80">
        <v>0</v>
      </c>
      <c r="AH492" s="80">
        <v>0</v>
      </c>
      <c r="AI492" s="80">
        <v>0</v>
      </c>
      <c r="AJ492" s="80">
        <v>0</v>
      </c>
      <c r="AK492" s="80">
        <v>0</v>
      </c>
      <c r="AL492" s="80">
        <v>0</v>
      </c>
      <c r="AM492" s="80">
        <v>0</v>
      </c>
      <c r="AN492" s="80">
        <v>0</v>
      </c>
      <c r="AO492" s="80">
        <v>0</v>
      </c>
      <c r="AP492" s="80">
        <v>0</v>
      </c>
      <c r="AQ492" s="80">
        <v>0</v>
      </c>
      <c r="AR492" s="80">
        <v>0</v>
      </c>
      <c r="AS492" s="80">
        <v>0</v>
      </c>
      <c r="AT492" s="80">
        <v>0</v>
      </c>
      <c r="AU492" s="80">
        <v>0</v>
      </c>
      <c r="AV492" s="80">
        <v>0</v>
      </c>
      <c r="AW492" s="80">
        <v>12.5237465419569</v>
      </c>
      <c r="AX492" s="80">
        <v>114.84410490203101</v>
      </c>
      <c r="AY492" s="80">
        <v>151.021955874957</v>
      </c>
      <c r="AZ492" s="80">
        <v>0</v>
      </c>
      <c r="BA492" s="80">
        <v>139.42038332999999</v>
      </c>
      <c r="BB492" s="80">
        <v>123.57684515</v>
      </c>
      <c r="BC492" s="80">
        <v>130.85896624678799</v>
      </c>
      <c r="BD492" s="80">
        <v>81.078570529999993</v>
      </c>
      <c r="BE492" s="80">
        <v>63.940375832961003</v>
      </c>
      <c r="BF492" s="80">
        <v>73.723463420000002</v>
      </c>
      <c r="BG492" s="80">
        <v>84.064168519999996</v>
      </c>
      <c r="BH492" s="80">
        <v>54.68271859</v>
      </c>
      <c r="BI492" s="80">
        <v>37.363821391905901</v>
      </c>
      <c r="BJ492" s="80">
        <v>4.1116820078099297</v>
      </c>
      <c r="BK492" s="80"/>
      <c r="BL492" s="80"/>
      <c r="BM492" s="80"/>
      <c r="BN492" s="80"/>
      <c r="BO492" s="80"/>
      <c r="BP492" s="80"/>
      <c r="BQ492" s="80"/>
      <c r="BR492" s="80"/>
      <c r="BS492" s="80"/>
      <c r="BT492" s="80"/>
    </row>
    <row r="493" spans="1:72" ht="13.8" x14ac:dyDescent="0.3">
      <c r="A493" s="46" t="s">
        <v>1468</v>
      </c>
      <c r="B493" s="16" t="s">
        <v>1469</v>
      </c>
      <c r="C493" s="126"/>
      <c r="D493" s="127"/>
      <c r="E493" s="104"/>
      <c r="F493" s="128"/>
      <c r="G493" s="126"/>
      <c r="H493" s="104"/>
      <c r="I493" s="104"/>
      <c r="J493" s="104"/>
      <c r="K493" s="127"/>
      <c r="L493" s="104"/>
      <c r="M493" s="128"/>
      <c r="N493" s="128"/>
      <c r="O493" s="128"/>
      <c r="P493" s="128"/>
      <c r="Q493" s="128"/>
      <c r="R493" s="128"/>
      <c r="S493" s="131"/>
      <c r="T493" s="128"/>
      <c r="U493" s="61"/>
      <c r="V493" s="132"/>
      <c r="W493" s="139"/>
      <c r="X493" s="133"/>
      <c r="Y493" s="71"/>
      <c r="Z493" s="72"/>
      <c r="AA493" s="73"/>
      <c r="AB493" s="74"/>
      <c r="AC493" s="43" t="s">
        <v>1470</v>
      </c>
      <c r="AD493" s="25" t="s">
        <v>463</v>
      </c>
      <c r="AE493" s="70">
        <v>0</v>
      </c>
      <c r="AF493" s="70">
        <v>0</v>
      </c>
      <c r="AG493" s="70">
        <v>0</v>
      </c>
      <c r="AH493" s="70">
        <v>317.94797499999999</v>
      </c>
      <c r="AI493" s="70">
        <v>320.85787699999997</v>
      </c>
      <c r="AJ493" s="70">
        <v>315.39964800000001</v>
      </c>
      <c r="AK493" s="70">
        <v>842.75340200000005</v>
      </c>
      <c r="AL493" s="70">
        <v>879.74060799999995</v>
      </c>
      <c r="AM493" s="70">
        <v>885.02182800000003</v>
      </c>
      <c r="AN493" s="70">
        <v>26.89</v>
      </c>
      <c r="AO493" s="70">
        <v>23.08</v>
      </c>
      <c r="AP493" s="70">
        <v>21.85</v>
      </c>
      <c r="AQ493" s="70">
        <v>21.02</v>
      </c>
      <c r="AR493" s="70">
        <v>20.74</v>
      </c>
      <c r="AS493" s="70">
        <v>19.41</v>
      </c>
      <c r="AT493" s="70">
        <v>6.43</v>
      </c>
      <c r="AU493" s="70">
        <v>6.02</v>
      </c>
      <c r="AV493" s="70">
        <v>5.68</v>
      </c>
      <c r="AW493" s="70">
        <v>1454.46</v>
      </c>
      <c r="AX493" s="70">
        <v>16088</v>
      </c>
      <c r="AY493" s="70">
        <v>30714</v>
      </c>
      <c r="AZ493" s="70">
        <v>31950.533621999999</v>
      </c>
      <c r="BA493" s="70">
        <v>33594.175663000002</v>
      </c>
      <c r="BB493" s="70">
        <v>34274.035940000002</v>
      </c>
      <c r="BC493" s="70">
        <v>36889.214101605299</v>
      </c>
      <c r="BD493" s="70">
        <v>37584.668406247503</v>
      </c>
      <c r="BE493" s="70">
        <v>38657.315801053002</v>
      </c>
      <c r="BF493" s="70">
        <v>38960.6998545522</v>
      </c>
      <c r="BG493" s="70">
        <v>37212.892202000003</v>
      </c>
      <c r="BH493" s="70">
        <v>36492.185629</v>
      </c>
      <c r="BI493" s="70">
        <v>34768.611684000003</v>
      </c>
      <c r="BJ493" s="70">
        <v>35725.919217000002</v>
      </c>
      <c r="BK493" s="70"/>
      <c r="BL493" s="70"/>
      <c r="BM493" s="70"/>
      <c r="BN493" s="70"/>
      <c r="BO493" s="70"/>
      <c r="BP493" s="70"/>
      <c r="BQ493" s="70"/>
      <c r="BR493" s="70"/>
      <c r="BS493" s="70"/>
      <c r="BT493" s="70"/>
    </row>
    <row r="494" spans="1:72" x14ac:dyDescent="0.25">
      <c r="A494" s="134" t="s">
        <v>1471</v>
      </c>
      <c r="B494" s="135" t="s">
        <v>1472</v>
      </c>
      <c r="C494" s="126" t="s">
        <v>482</v>
      </c>
      <c r="D494" s="127"/>
      <c r="E494" s="104" t="s">
        <v>482</v>
      </c>
      <c r="F494" s="128"/>
      <c r="G494" s="126" t="s">
        <v>482</v>
      </c>
      <c r="H494" s="104"/>
      <c r="I494" s="104"/>
      <c r="J494" s="104"/>
      <c r="K494" s="127"/>
      <c r="L494" s="104"/>
      <c r="M494" s="128"/>
      <c r="N494" s="128" t="s">
        <v>482</v>
      </c>
      <c r="O494" s="128"/>
      <c r="P494" s="128"/>
      <c r="Q494" s="128"/>
      <c r="R494" s="128"/>
      <c r="S494" s="131" t="s">
        <v>482</v>
      </c>
      <c r="T494" s="128"/>
      <c r="U494" s="61" t="s">
        <v>1473</v>
      </c>
      <c r="V494" s="132"/>
      <c r="W494" s="139"/>
      <c r="X494" s="133"/>
      <c r="Y494" s="71" t="s">
        <v>482</v>
      </c>
      <c r="Z494" s="72"/>
      <c r="AA494" s="73"/>
      <c r="AB494" s="74"/>
      <c r="AC494" s="79" t="s">
        <v>530</v>
      </c>
      <c r="AD494" s="10" t="s">
        <v>463</v>
      </c>
      <c r="AE494" s="80">
        <v>0</v>
      </c>
      <c r="AF494" s="80">
        <v>0</v>
      </c>
      <c r="AG494" s="80">
        <v>0</v>
      </c>
      <c r="AH494" s="80">
        <v>0</v>
      </c>
      <c r="AI494" s="80">
        <v>0</v>
      </c>
      <c r="AJ494" s="80">
        <v>0</v>
      </c>
      <c r="AK494" s="80">
        <v>0</v>
      </c>
      <c r="AL494" s="80">
        <v>0</v>
      </c>
      <c r="AM494" s="80">
        <v>0</v>
      </c>
      <c r="AN494" s="80">
        <v>0</v>
      </c>
      <c r="AO494" s="80">
        <v>0</v>
      </c>
      <c r="AP494" s="80">
        <v>0</v>
      </c>
      <c r="AQ494" s="80">
        <v>0</v>
      </c>
      <c r="AR494" s="80">
        <v>0</v>
      </c>
      <c r="AS494" s="80">
        <v>0</v>
      </c>
      <c r="AT494" s="80">
        <v>0</v>
      </c>
      <c r="AU494" s="80">
        <v>0</v>
      </c>
      <c r="AV494" s="80">
        <v>0</v>
      </c>
      <c r="AW494" s="80">
        <v>0</v>
      </c>
      <c r="AX494" s="80">
        <v>7978</v>
      </c>
      <c r="AY494" s="80">
        <v>21005</v>
      </c>
      <c r="AZ494" s="80">
        <v>20651</v>
      </c>
      <c r="BA494" s="80">
        <v>13815</v>
      </c>
      <c r="BB494" s="80">
        <v>13350</v>
      </c>
      <c r="BC494" s="80">
        <v>15376</v>
      </c>
      <c r="BD494" s="80">
        <v>15493</v>
      </c>
      <c r="BE494" s="80">
        <v>15700</v>
      </c>
      <c r="BF494" s="80">
        <v>15420</v>
      </c>
      <c r="BG494" s="80">
        <v>14174</v>
      </c>
      <c r="BH494" s="80">
        <v>22</v>
      </c>
      <c r="BI494" s="80">
        <v>23</v>
      </c>
      <c r="BJ494" s="80">
        <v>10</v>
      </c>
      <c r="BK494" s="80"/>
      <c r="BL494" s="80"/>
      <c r="BM494" s="80"/>
      <c r="BN494" s="80"/>
      <c r="BO494" s="80"/>
      <c r="BP494" s="80"/>
      <c r="BQ494" s="80"/>
      <c r="BR494" s="80"/>
      <c r="BS494" s="80"/>
      <c r="BT494" s="80"/>
    </row>
    <row r="495" spans="1:72" x14ac:dyDescent="0.25">
      <c r="A495" s="134" t="s">
        <v>1474</v>
      </c>
      <c r="B495" s="135" t="s">
        <v>1475</v>
      </c>
      <c r="C495" s="126" t="s">
        <v>482</v>
      </c>
      <c r="D495" s="127"/>
      <c r="E495" s="104" t="s">
        <v>482</v>
      </c>
      <c r="F495" s="128"/>
      <c r="G495" s="126" t="s">
        <v>482</v>
      </c>
      <c r="H495" s="104"/>
      <c r="I495" s="104"/>
      <c r="J495" s="104"/>
      <c r="K495" s="127"/>
      <c r="L495" s="104"/>
      <c r="M495" s="128"/>
      <c r="N495" s="128" t="s">
        <v>482</v>
      </c>
      <c r="O495" s="128"/>
      <c r="P495" s="128"/>
      <c r="Q495" s="128"/>
      <c r="R495" s="128"/>
      <c r="S495" s="131"/>
      <c r="T495" s="128" t="s">
        <v>482</v>
      </c>
      <c r="U495" s="61" t="s">
        <v>1473</v>
      </c>
      <c r="V495" s="132"/>
      <c r="W495" s="139"/>
      <c r="X495" s="133"/>
      <c r="Y495" s="71" t="s">
        <v>482</v>
      </c>
      <c r="Z495" s="72"/>
      <c r="AA495" s="73"/>
      <c r="AB495" s="74"/>
      <c r="AC495" s="79" t="s">
        <v>530</v>
      </c>
      <c r="AD495" s="10" t="s">
        <v>463</v>
      </c>
      <c r="AE495" s="80">
        <v>0</v>
      </c>
      <c r="AF495" s="80">
        <v>0</v>
      </c>
      <c r="AG495" s="80">
        <v>0</v>
      </c>
      <c r="AH495" s="80">
        <v>0</v>
      </c>
      <c r="AI495" s="80">
        <v>0</v>
      </c>
      <c r="AJ495" s="80">
        <v>0</v>
      </c>
      <c r="AK495" s="80">
        <v>0</v>
      </c>
      <c r="AL495" s="80">
        <v>0</v>
      </c>
      <c r="AM495" s="80">
        <v>0</v>
      </c>
      <c r="AN495" s="80">
        <v>0</v>
      </c>
      <c r="AO495" s="80">
        <v>0</v>
      </c>
      <c r="AP495" s="80">
        <v>0</v>
      </c>
      <c r="AQ495" s="80">
        <v>0</v>
      </c>
      <c r="AR495" s="80">
        <v>0</v>
      </c>
      <c r="AS495" s="80">
        <v>0</v>
      </c>
      <c r="AT495" s="80">
        <v>0</v>
      </c>
      <c r="AU495" s="80">
        <v>0</v>
      </c>
      <c r="AV495" s="80">
        <v>0</v>
      </c>
      <c r="AW495" s="80">
        <v>0</v>
      </c>
      <c r="AX495" s="80">
        <v>0</v>
      </c>
      <c r="AY495" s="80">
        <v>0</v>
      </c>
      <c r="AZ495" s="80">
        <v>0</v>
      </c>
      <c r="BA495" s="80">
        <v>7271</v>
      </c>
      <c r="BB495" s="80">
        <v>7800</v>
      </c>
      <c r="BC495" s="80">
        <v>7826</v>
      </c>
      <c r="BD495" s="80">
        <v>7766</v>
      </c>
      <c r="BE495" s="80">
        <v>7319</v>
      </c>
      <c r="BF495" s="80">
        <v>7174</v>
      </c>
      <c r="BG495" s="80">
        <v>6530</v>
      </c>
      <c r="BH495" s="80">
        <v>10</v>
      </c>
      <c r="BI495" s="80">
        <v>0</v>
      </c>
      <c r="BJ495" s="80">
        <v>0</v>
      </c>
      <c r="BK495" s="80"/>
      <c r="BL495" s="80"/>
      <c r="BM495" s="80"/>
      <c r="BN495" s="80"/>
      <c r="BO495" s="80"/>
      <c r="BP495" s="80"/>
      <c r="BQ495" s="80"/>
      <c r="BR495" s="80"/>
      <c r="BS495" s="80"/>
      <c r="BT495" s="80"/>
    </row>
    <row r="496" spans="1:72" x14ac:dyDescent="0.25">
      <c r="A496" s="134" t="s">
        <v>1476</v>
      </c>
      <c r="B496" s="135" t="s">
        <v>1477</v>
      </c>
      <c r="C496" s="126" t="s">
        <v>482</v>
      </c>
      <c r="D496" s="127"/>
      <c r="E496" s="104" t="s">
        <v>482</v>
      </c>
      <c r="F496" s="128"/>
      <c r="G496" s="126" t="s">
        <v>482</v>
      </c>
      <c r="H496" s="104"/>
      <c r="I496" s="104"/>
      <c r="J496" s="104"/>
      <c r="K496" s="127"/>
      <c r="L496" s="104" t="s">
        <v>482</v>
      </c>
      <c r="M496" s="128"/>
      <c r="N496" s="128"/>
      <c r="O496" s="128"/>
      <c r="P496" s="128"/>
      <c r="Q496" s="128"/>
      <c r="R496" s="128"/>
      <c r="S496" s="131"/>
      <c r="T496" s="128" t="s">
        <v>482</v>
      </c>
      <c r="U496" s="61" t="s">
        <v>1473</v>
      </c>
      <c r="V496" s="132"/>
      <c r="W496" s="139"/>
      <c r="X496" s="133"/>
      <c r="Y496" s="71" t="s">
        <v>482</v>
      </c>
      <c r="Z496" s="72"/>
      <c r="AA496" s="73"/>
      <c r="AB496" s="74"/>
      <c r="AC496" s="79" t="s">
        <v>530</v>
      </c>
      <c r="AD496" s="10" t="s">
        <v>463</v>
      </c>
      <c r="AE496" s="80">
        <v>0</v>
      </c>
      <c r="AF496" s="80">
        <v>0</v>
      </c>
      <c r="AG496" s="80">
        <v>0</v>
      </c>
      <c r="AH496" s="80">
        <v>0</v>
      </c>
      <c r="AI496" s="80">
        <v>0</v>
      </c>
      <c r="AJ496" s="80">
        <v>0</v>
      </c>
      <c r="AK496" s="80">
        <v>0</v>
      </c>
      <c r="AL496" s="80">
        <v>0</v>
      </c>
      <c r="AM496" s="80">
        <v>0</v>
      </c>
      <c r="AN496" s="80">
        <v>0</v>
      </c>
      <c r="AO496" s="80">
        <v>0</v>
      </c>
      <c r="AP496" s="80">
        <v>0</v>
      </c>
      <c r="AQ496" s="80">
        <v>0</v>
      </c>
      <c r="AR496" s="80">
        <v>0</v>
      </c>
      <c r="AS496" s="80">
        <v>0</v>
      </c>
      <c r="AT496" s="80">
        <v>0</v>
      </c>
      <c r="AU496" s="80">
        <v>0</v>
      </c>
      <c r="AV496" s="80">
        <v>0</v>
      </c>
      <c r="AW496" s="80">
        <v>0</v>
      </c>
      <c r="AX496" s="80">
        <v>6389</v>
      </c>
      <c r="AY496" s="80">
        <v>7470</v>
      </c>
      <c r="AZ496" s="80">
        <v>8026</v>
      </c>
      <c r="BA496" s="80">
        <v>8056</v>
      </c>
      <c r="BB496" s="80">
        <v>7924</v>
      </c>
      <c r="BC496" s="80">
        <v>7880</v>
      </c>
      <c r="BD496" s="80">
        <v>7822</v>
      </c>
      <c r="BE496" s="80">
        <v>8375</v>
      </c>
      <c r="BF496" s="80">
        <v>8240</v>
      </c>
      <c r="BG496" s="80">
        <v>7638</v>
      </c>
      <c r="BH496" s="80">
        <v>12</v>
      </c>
      <c r="BI496" s="80">
        <v>12</v>
      </c>
      <c r="BJ496" s="80">
        <v>5</v>
      </c>
      <c r="BK496" s="80"/>
      <c r="BL496" s="80"/>
      <c r="BM496" s="80"/>
      <c r="BN496" s="80"/>
      <c r="BO496" s="80"/>
      <c r="BP496" s="80"/>
      <c r="BQ496" s="80"/>
      <c r="BR496" s="80"/>
      <c r="BS496" s="80"/>
      <c r="BT496" s="80"/>
    </row>
    <row r="497" spans="1:72" x14ac:dyDescent="0.25">
      <c r="A497" s="134" t="s">
        <v>1478</v>
      </c>
      <c r="B497" s="135" t="s">
        <v>1479</v>
      </c>
      <c r="C497" s="126" t="s">
        <v>482</v>
      </c>
      <c r="D497" s="127"/>
      <c r="E497" s="104" t="s">
        <v>482</v>
      </c>
      <c r="F497" s="128"/>
      <c r="G497" s="126" t="s">
        <v>482</v>
      </c>
      <c r="H497" s="104"/>
      <c r="I497" s="104"/>
      <c r="J497" s="104"/>
      <c r="K497" s="127"/>
      <c r="L497" s="104" t="s">
        <v>482</v>
      </c>
      <c r="M497" s="128"/>
      <c r="N497" s="128"/>
      <c r="O497" s="128"/>
      <c r="P497" s="128"/>
      <c r="Q497" s="128"/>
      <c r="R497" s="128"/>
      <c r="S497" s="131"/>
      <c r="T497" s="128" t="s">
        <v>482</v>
      </c>
      <c r="U497" s="61" t="s">
        <v>1473</v>
      </c>
      <c r="V497" s="132"/>
      <c r="W497" s="139"/>
      <c r="X497" s="133"/>
      <c r="Y497" s="71" t="s">
        <v>482</v>
      </c>
      <c r="Z497" s="72"/>
      <c r="AA497" s="73"/>
      <c r="AB497" s="74"/>
      <c r="AC497" s="79" t="s">
        <v>530</v>
      </c>
      <c r="AD497" s="10" t="s">
        <v>463</v>
      </c>
      <c r="AE497" s="80">
        <v>0</v>
      </c>
      <c r="AF497" s="80">
        <v>0</v>
      </c>
      <c r="AG497" s="80">
        <v>0</v>
      </c>
      <c r="AH497" s="80">
        <v>0</v>
      </c>
      <c r="AI497" s="80">
        <v>0</v>
      </c>
      <c r="AJ497" s="80">
        <v>0</v>
      </c>
      <c r="AK497" s="80">
        <v>0</v>
      </c>
      <c r="AL497" s="80">
        <v>0</v>
      </c>
      <c r="AM497" s="80">
        <v>0</v>
      </c>
      <c r="AN497" s="80">
        <v>0</v>
      </c>
      <c r="AO497" s="80">
        <v>0</v>
      </c>
      <c r="AP497" s="80">
        <v>0</v>
      </c>
      <c r="AQ497" s="80">
        <v>0</v>
      </c>
      <c r="AR497" s="80">
        <v>0</v>
      </c>
      <c r="AS497" s="80">
        <v>0</v>
      </c>
      <c r="AT497" s="80">
        <v>0</v>
      </c>
      <c r="AU497" s="80">
        <v>0</v>
      </c>
      <c r="AV497" s="80">
        <v>0</v>
      </c>
      <c r="AW497" s="80">
        <v>1449</v>
      </c>
      <c r="AX497" s="80">
        <v>1721</v>
      </c>
      <c r="AY497" s="80">
        <v>2083</v>
      </c>
      <c r="AZ497" s="80">
        <v>2974</v>
      </c>
      <c r="BA497" s="80">
        <v>3723</v>
      </c>
      <c r="BB497" s="80">
        <v>4461</v>
      </c>
      <c r="BC497" s="80">
        <v>5084</v>
      </c>
      <c r="BD497" s="80">
        <v>5916</v>
      </c>
      <c r="BE497" s="80">
        <v>6681</v>
      </c>
      <c r="BF497" s="80">
        <v>7366</v>
      </c>
      <c r="BG497" s="80">
        <v>7806</v>
      </c>
      <c r="BH497" s="80">
        <v>4032</v>
      </c>
      <c r="BI497" s="80">
        <v>4101</v>
      </c>
      <c r="BJ497" s="80">
        <v>4162</v>
      </c>
      <c r="BK497" s="80"/>
      <c r="BL497" s="80"/>
      <c r="BM497" s="80"/>
      <c r="BN497" s="80"/>
      <c r="BO497" s="80"/>
      <c r="BP497" s="80"/>
      <c r="BQ497" s="80"/>
      <c r="BR497" s="80"/>
      <c r="BS497" s="80"/>
      <c r="BT497" s="80"/>
    </row>
    <row r="498" spans="1:72" x14ac:dyDescent="0.25">
      <c r="A498" s="134" t="s">
        <v>1480</v>
      </c>
      <c r="B498" s="135" t="s">
        <v>1481</v>
      </c>
      <c r="C498" s="126" t="s">
        <v>482</v>
      </c>
      <c r="D498" s="127"/>
      <c r="E498" s="104" t="s">
        <v>482</v>
      </c>
      <c r="F498" s="128"/>
      <c r="G498" s="126" t="s">
        <v>482</v>
      </c>
      <c r="H498" s="104"/>
      <c r="I498" s="104"/>
      <c r="J498" s="104"/>
      <c r="K498" s="127"/>
      <c r="L498" s="104"/>
      <c r="M498" s="128"/>
      <c r="N498" s="128" t="s">
        <v>482</v>
      </c>
      <c r="O498" s="128"/>
      <c r="P498" s="128"/>
      <c r="Q498" s="128"/>
      <c r="R498" s="128"/>
      <c r="S498" s="131"/>
      <c r="T498" s="128" t="s">
        <v>482</v>
      </c>
      <c r="U498" s="61" t="s">
        <v>1473</v>
      </c>
      <c r="V498" s="132"/>
      <c r="W498" s="139"/>
      <c r="X498" s="133"/>
      <c r="Y498" s="71" t="s">
        <v>482</v>
      </c>
      <c r="Z498" s="72"/>
      <c r="AA498" s="73"/>
      <c r="AB498" s="74"/>
      <c r="AC498" s="79" t="s">
        <v>530</v>
      </c>
      <c r="AD498" s="10" t="s">
        <v>463</v>
      </c>
      <c r="AE498" s="80">
        <v>0</v>
      </c>
      <c r="AF498" s="80">
        <v>0</v>
      </c>
      <c r="AG498" s="80">
        <v>0</v>
      </c>
      <c r="AH498" s="80">
        <v>0</v>
      </c>
      <c r="AI498" s="80">
        <v>0</v>
      </c>
      <c r="AJ498" s="80">
        <v>0</v>
      </c>
      <c r="AK498" s="80">
        <v>0</v>
      </c>
      <c r="AL498" s="80">
        <v>0</v>
      </c>
      <c r="AM498" s="80">
        <v>0</v>
      </c>
      <c r="AN498" s="80">
        <v>0</v>
      </c>
      <c r="AO498" s="80">
        <v>0</v>
      </c>
      <c r="AP498" s="80">
        <v>0</v>
      </c>
      <c r="AQ498" s="80">
        <v>0</v>
      </c>
      <c r="AR498" s="80">
        <v>0</v>
      </c>
      <c r="AS498" s="80">
        <v>0</v>
      </c>
      <c r="AT498" s="80">
        <v>0</v>
      </c>
      <c r="AU498" s="80">
        <v>0</v>
      </c>
      <c r="AV498" s="80">
        <v>0</v>
      </c>
      <c r="AW498" s="80">
        <v>0</v>
      </c>
      <c r="AX498" s="80">
        <v>0</v>
      </c>
      <c r="AY498" s="80">
        <v>156</v>
      </c>
      <c r="AZ498" s="80">
        <v>206</v>
      </c>
      <c r="BA498" s="80">
        <v>253</v>
      </c>
      <c r="BB498" s="80">
        <v>281</v>
      </c>
      <c r="BC498" s="80">
        <v>270</v>
      </c>
      <c r="BD498" s="80">
        <v>281</v>
      </c>
      <c r="BE498" s="80">
        <v>280</v>
      </c>
      <c r="BF498" s="80">
        <v>274</v>
      </c>
      <c r="BG498" s="80">
        <v>278</v>
      </c>
      <c r="BH498" s="80">
        <v>0</v>
      </c>
      <c r="BI498" s="80">
        <v>0</v>
      </c>
      <c r="BJ498" s="80">
        <v>0</v>
      </c>
      <c r="BK498" s="80"/>
      <c r="BL498" s="80"/>
      <c r="BM498" s="80"/>
      <c r="BN498" s="80"/>
      <c r="BO498" s="80"/>
      <c r="BP498" s="80"/>
      <c r="BQ498" s="80"/>
      <c r="BR498" s="80"/>
      <c r="BS498" s="80"/>
      <c r="BT498" s="80"/>
    </row>
    <row r="499" spans="1:72" x14ac:dyDescent="0.25">
      <c r="A499" s="134" t="s">
        <v>1482</v>
      </c>
      <c r="B499" s="135" t="s">
        <v>1483</v>
      </c>
      <c r="C499" s="126" t="s">
        <v>482</v>
      </c>
      <c r="D499" s="127"/>
      <c r="E499" s="104" t="s">
        <v>482</v>
      </c>
      <c r="F499" s="128"/>
      <c r="G499" s="126" t="s">
        <v>482</v>
      </c>
      <c r="H499" s="104"/>
      <c r="I499" s="104"/>
      <c r="J499" s="104"/>
      <c r="K499" s="127"/>
      <c r="L499" s="104"/>
      <c r="M499" s="128"/>
      <c r="N499" s="128" t="s">
        <v>482</v>
      </c>
      <c r="O499" s="128"/>
      <c r="P499" s="128"/>
      <c r="Q499" s="128"/>
      <c r="R499" s="128"/>
      <c r="S499" s="131"/>
      <c r="T499" s="128" t="s">
        <v>482</v>
      </c>
      <c r="U499" s="61" t="s">
        <v>1473</v>
      </c>
      <c r="V499" s="132"/>
      <c r="W499" s="139"/>
      <c r="X499" s="133"/>
      <c r="Y499" s="71" t="s">
        <v>482</v>
      </c>
      <c r="Z499" s="72"/>
      <c r="AA499" s="73"/>
      <c r="AB499" s="74"/>
      <c r="AC499" s="79" t="s">
        <v>530</v>
      </c>
      <c r="AD499" s="10" t="s">
        <v>463</v>
      </c>
      <c r="AE499" s="80">
        <v>0</v>
      </c>
      <c r="AF499" s="80">
        <v>0</v>
      </c>
      <c r="AG499" s="80">
        <v>0</v>
      </c>
      <c r="AH499" s="80">
        <v>0</v>
      </c>
      <c r="AI499" s="80">
        <v>0</v>
      </c>
      <c r="AJ499" s="80">
        <v>0</v>
      </c>
      <c r="AK499" s="80">
        <v>0</v>
      </c>
      <c r="AL499" s="80">
        <v>0</v>
      </c>
      <c r="AM499" s="80">
        <v>0</v>
      </c>
      <c r="AN499" s="80">
        <v>0</v>
      </c>
      <c r="AO499" s="80">
        <v>0</v>
      </c>
      <c r="AP499" s="80">
        <v>0</v>
      </c>
      <c r="AQ499" s="80">
        <v>0</v>
      </c>
      <c r="AR499" s="80">
        <v>0</v>
      </c>
      <c r="AS499" s="80">
        <v>0</v>
      </c>
      <c r="AT499" s="80">
        <v>0</v>
      </c>
      <c r="AU499" s="80">
        <v>0</v>
      </c>
      <c r="AV499" s="80">
        <v>0</v>
      </c>
      <c r="AW499" s="80">
        <v>0</v>
      </c>
      <c r="AX499" s="80">
        <v>0</v>
      </c>
      <c r="AY499" s="80">
        <v>0</v>
      </c>
      <c r="AZ499" s="80">
        <v>0</v>
      </c>
      <c r="BA499" s="80">
        <v>12</v>
      </c>
      <c r="BB499" s="80">
        <v>12</v>
      </c>
      <c r="BC499" s="80">
        <v>12</v>
      </c>
      <c r="BD499" s="80">
        <v>12</v>
      </c>
      <c r="BE499" s="80">
        <v>12</v>
      </c>
      <c r="BF499" s="80">
        <v>12</v>
      </c>
      <c r="BG499" s="80">
        <v>12</v>
      </c>
      <c r="BH499" s="80">
        <v>0</v>
      </c>
      <c r="BI499" s="80">
        <v>0</v>
      </c>
      <c r="BJ499" s="80">
        <v>0</v>
      </c>
      <c r="BK499" s="80"/>
      <c r="BL499" s="80"/>
      <c r="BM499" s="80"/>
      <c r="BN499" s="80"/>
      <c r="BO499" s="80"/>
      <c r="BP499" s="80"/>
      <c r="BQ499" s="80"/>
      <c r="BR499" s="80"/>
      <c r="BS499" s="80"/>
      <c r="BT499" s="80"/>
    </row>
    <row r="500" spans="1:72" x14ac:dyDescent="0.25">
      <c r="A500" s="134" t="s">
        <v>1484</v>
      </c>
      <c r="B500" s="135" t="s">
        <v>1485</v>
      </c>
      <c r="C500" s="126" t="s">
        <v>482</v>
      </c>
      <c r="D500" s="127"/>
      <c r="E500" s="104" t="s">
        <v>482</v>
      </c>
      <c r="F500" s="128"/>
      <c r="G500" s="126" t="s">
        <v>482</v>
      </c>
      <c r="H500" s="104"/>
      <c r="I500" s="104"/>
      <c r="J500" s="104"/>
      <c r="K500" s="127"/>
      <c r="L500" s="104" t="s">
        <v>482</v>
      </c>
      <c r="M500" s="128"/>
      <c r="N500" s="128"/>
      <c r="O500" s="128"/>
      <c r="P500" s="128"/>
      <c r="Q500" s="128"/>
      <c r="R500" s="128"/>
      <c r="S500" s="131"/>
      <c r="T500" s="128" t="s">
        <v>482</v>
      </c>
      <c r="U500" s="61" t="s">
        <v>1473</v>
      </c>
      <c r="V500" s="132"/>
      <c r="W500" s="139"/>
      <c r="X500" s="133"/>
      <c r="Y500" s="71" t="s">
        <v>482</v>
      </c>
      <c r="Z500" s="72"/>
      <c r="AA500" s="73"/>
      <c r="AB500" s="74"/>
      <c r="AC500" s="79" t="s">
        <v>530</v>
      </c>
      <c r="AD500" s="10" t="s">
        <v>463</v>
      </c>
      <c r="AE500" s="80">
        <v>0</v>
      </c>
      <c r="AF500" s="80">
        <v>0</v>
      </c>
      <c r="AG500" s="80">
        <v>0</v>
      </c>
      <c r="AH500" s="80">
        <v>0</v>
      </c>
      <c r="AI500" s="80">
        <v>0</v>
      </c>
      <c r="AJ500" s="80">
        <v>0</v>
      </c>
      <c r="AK500" s="80">
        <v>0</v>
      </c>
      <c r="AL500" s="80">
        <v>0</v>
      </c>
      <c r="AM500" s="80">
        <v>0</v>
      </c>
      <c r="AN500" s="80">
        <v>0</v>
      </c>
      <c r="AO500" s="80">
        <v>0</v>
      </c>
      <c r="AP500" s="80">
        <v>0</v>
      </c>
      <c r="AQ500" s="80">
        <v>0</v>
      </c>
      <c r="AR500" s="80">
        <v>0</v>
      </c>
      <c r="AS500" s="80">
        <v>0</v>
      </c>
      <c r="AT500" s="80">
        <v>0</v>
      </c>
      <c r="AU500" s="80">
        <v>0</v>
      </c>
      <c r="AV500" s="80">
        <v>0</v>
      </c>
      <c r="AW500" s="80">
        <v>0</v>
      </c>
      <c r="AX500" s="80">
        <v>0</v>
      </c>
      <c r="AY500" s="80">
        <v>0</v>
      </c>
      <c r="AZ500" s="80">
        <v>0</v>
      </c>
      <c r="BA500" s="80">
        <v>52</v>
      </c>
      <c r="BB500" s="80">
        <v>39</v>
      </c>
      <c r="BC500" s="80">
        <v>22</v>
      </c>
      <c r="BD500" s="80">
        <v>0</v>
      </c>
      <c r="BE500" s="80">
        <v>0</v>
      </c>
      <c r="BF500" s="80">
        <v>0</v>
      </c>
      <c r="BG500" s="80">
        <v>0</v>
      </c>
      <c r="BH500" s="80">
        <v>0</v>
      </c>
      <c r="BI500" s="80">
        <v>0</v>
      </c>
      <c r="BJ500" s="80">
        <v>0</v>
      </c>
      <c r="BK500" s="80"/>
      <c r="BL500" s="80"/>
      <c r="BM500" s="80"/>
      <c r="BN500" s="80"/>
      <c r="BO500" s="80"/>
      <c r="BP500" s="80"/>
      <c r="BQ500" s="80"/>
      <c r="BR500" s="80"/>
      <c r="BS500" s="80"/>
      <c r="BT500" s="80"/>
    </row>
    <row r="501" spans="1:72" x14ac:dyDescent="0.25">
      <c r="A501" s="134" t="s">
        <v>1486</v>
      </c>
      <c r="B501" s="135" t="s">
        <v>1487</v>
      </c>
      <c r="C501" s="126" t="s">
        <v>482</v>
      </c>
      <c r="D501" s="127"/>
      <c r="E501" s="104" t="s">
        <v>482</v>
      </c>
      <c r="F501" s="128"/>
      <c r="G501" s="126" t="s">
        <v>482</v>
      </c>
      <c r="H501" s="104"/>
      <c r="I501" s="104"/>
      <c r="J501" s="104"/>
      <c r="K501" s="127"/>
      <c r="L501" s="104" t="s">
        <v>482</v>
      </c>
      <c r="M501" s="128"/>
      <c r="N501" s="128"/>
      <c r="O501" s="128"/>
      <c r="P501" s="128"/>
      <c r="Q501" s="128"/>
      <c r="R501" s="128"/>
      <c r="S501" s="131"/>
      <c r="T501" s="128" t="s">
        <v>482</v>
      </c>
      <c r="U501" s="61" t="s">
        <v>1473</v>
      </c>
      <c r="V501" s="132"/>
      <c r="W501" s="139"/>
      <c r="X501" s="133"/>
      <c r="Y501" s="71" t="s">
        <v>482</v>
      </c>
      <c r="Z501" s="72"/>
      <c r="AA501" s="73"/>
      <c r="AB501" s="74"/>
      <c r="AC501" s="79" t="s">
        <v>530</v>
      </c>
      <c r="AD501" s="10" t="s">
        <v>463</v>
      </c>
      <c r="AE501" s="80">
        <v>0</v>
      </c>
      <c r="AF501" s="80">
        <v>0</v>
      </c>
      <c r="AG501" s="80">
        <v>0</v>
      </c>
      <c r="AH501" s="80">
        <v>0</v>
      </c>
      <c r="AI501" s="80">
        <v>0</v>
      </c>
      <c r="AJ501" s="80">
        <v>0</v>
      </c>
      <c r="AK501" s="80">
        <v>0</v>
      </c>
      <c r="AL501" s="80">
        <v>0</v>
      </c>
      <c r="AM501" s="80">
        <v>0</v>
      </c>
      <c r="AN501" s="80">
        <v>0</v>
      </c>
      <c r="AO501" s="80">
        <v>0</v>
      </c>
      <c r="AP501" s="80">
        <v>0</v>
      </c>
      <c r="AQ501" s="80">
        <v>0</v>
      </c>
      <c r="AR501" s="80">
        <v>0</v>
      </c>
      <c r="AS501" s="80">
        <v>0</v>
      </c>
      <c r="AT501" s="80">
        <v>0</v>
      </c>
      <c r="AU501" s="80">
        <v>0</v>
      </c>
      <c r="AV501" s="80">
        <v>0</v>
      </c>
      <c r="AW501" s="80">
        <v>0</v>
      </c>
      <c r="AX501" s="80">
        <v>0</v>
      </c>
      <c r="AY501" s="80">
        <v>0</v>
      </c>
      <c r="AZ501" s="80">
        <v>0</v>
      </c>
      <c r="BA501" s="80">
        <v>0</v>
      </c>
      <c r="BB501" s="80">
        <v>0</v>
      </c>
      <c r="BC501" s="80">
        <v>63.275011605272901</v>
      </c>
      <c r="BD501" s="80">
        <v>52.915546247520602</v>
      </c>
      <c r="BE501" s="80">
        <v>80.542910052976893</v>
      </c>
      <c r="BF501" s="80">
        <v>53.901993552176798</v>
      </c>
      <c r="BG501" s="80">
        <v>0</v>
      </c>
      <c r="BH501" s="80">
        <v>0</v>
      </c>
      <c r="BI501" s="80">
        <v>0</v>
      </c>
      <c r="BJ501" s="80">
        <v>0</v>
      </c>
      <c r="BK501" s="80"/>
      <c r="BL501" s="80"/>
      <c r="BM501" s="80"/>
      <c r="BN501" s="80"/>
      <c r="BO501" s="80"/>
      <c r="BP501" s="80"/>
      <c r="BQ501" s="80"/>
      <c r="BR501" s="80"/>
      <c r="BS501" s="80"/>
      <c r="BT501" s="80"/>
    </row>
    <row r="502" spans="1:72" x14ac:dyDescent="0.25">
      <c r="A502" s="134" t="s">
        <v>1488</v>
      </c>
      <c r="B502" s="135" t="s">
        <v>1489</v>
      </c>
      <c r="C502" s="126" t="s">
        <v>482</v>
      </c>
      <c r="D502" s="127"/>
      <c r="E502" s="104" t="s">
        <v>482</v>
      </c>
      <c r="F502" s="128"/>
      <c r="G502" s="126" t="s">
        <v>482</v>
      </c>
      <c r="H502" s="104"/>
      <c r="I502" s="104"/>
      <c r="J502" s="104"/>
      <c r="K502" s="127"/>
      <c r="L502" s="104" t="s">
        <v>482</v>
      </c>
      <c r="M502" s="128"/>
      <c r="N502" s="128"/>
      <c r="O502" s="128"/>
      <c r="P502" s="128"/>
      <c r="Q502" s="128"/>
      <c r="R502" s="128"/>
      <c r="S502" s="131"/>
      <c r="T502" s="128" t="s">
        <v>482</v>
      </c>
      <c r="U502" s="61" t="s">
        <v>1473</v>
      </c>
      <c r="V502" s="132"/>
      <c r="W502" s="139"/>
      <c r="X502" s="133"/>
      <c r="Y502" s="71"/>
      <c r="Z502" s="72" t="s">
        <v>482</v>
      </c>
      <c r="AA502" s="73"/>
      <c r="AB502" s="74"/>
      <c r="AC502" s="79" t="s">
        <v>530</v>
      </c>
      <c r="AD502" s="10" t="s">
        <v>463</v>
      </c>
      <c r="AE502" s="80">
        <v>0</v>
      </c>
      <c r="AF502" s="80">
        <v>0</v>
      </c>
      <c r="AG502" s="80">
        <v>0</v>
      </c>
      <c r="AH502" s="80">
        <v>317.94797499999999</v>
      </c>
      <c r="AI502" s="80">
        <v>320.85787699999997</v>
      </c>
      <c r="AJ502" s="80">
        <v>315.39964800000001</v>
      </c>
      <c r="AK502" s="80">
        <v>842.75340200000005</v>
      </c>
      <c r="AL502" s="80">
        <v>879.74060799999995</v>
      </c>
      <c r="AM502" s="80">
        <v>885.02182800000003</v>
      </c>
      <c r="AN502" s="80">
        <v>26.89</v>
      </c>
      <c r="AO502" s="80">
        <v>23.08</v>
      </c>
      <c r="AP502" s="80">
        <v>21.85</v>
      </c>
      <c r="AQ502" s="80">
        <v>21.02</v>
      </c>
      <c r="AR502" s="80">
        <v>20.74</v>
      </c>
      <c r="AS502" s="80">
        <v>19.41</v>
      </c>
      <c r="AT502" s="80">
        <v>6.43</v>
      </c>
      <c r="AU502" s="80">
        <v>6.02</v>
      </c>
      <c r="AV502" s="80">
        <v>5.68</v>
      </c>
      <c r="AW502" s="80">
        <v>5.46</v>
      </c>
      <c r="AX502" s="80">
        <v>0</v>
      </c>
      <c r="AY502" s="80">
        <v>0</v>
      </c>
      <c r="AZ502" s="80">
        <v>93.533621999999994</v>
      </c>
      <c r="BA502" s="80">
        <v>412.17566299999999</v>
      </c>
      <c r="BB502" s="80">
        <v>407.03593999999998</v>
      </c>
      <c r="BC502" s="80">
        <v>355.93909000000002</v>
      </c>
      <c r="BD502" s="80">
        <v>241.75286</v>
      </c>
      <c r="BE502" s="80">
        <v>209.77289099999999</v>
      </c>
      <c r="BF502" s="80">
        <v>420.79786100000001</v>
      </c>
      <c r="BG502" s="80">
        <v>334.892202</v>
      </c>
      <c r="BH502" s="80">
        <v>377.18562900000001</v>
      </c>
      <c r="BI502" s="80">
        <v>240.611684</v>
      </c>
      <c r="BJ502" s="80">
        <v>197.919217</v>
      </c>
      <c r="BK502" s="80"/>
      <c r="BL502" s="80"/>
      <c r="BM502" s="80"/>
      <c r="BN502" s="80"/>
      <c r="BO502" s="80"/>
      <c r="BP502" s="80"/>
      <c r="BQ502" s="80"/>
      <c r="BR502" s="80"/>
      <c r="BS502" s="80"/>
      <c r="BT502" s="80"/>
    </row>
    <row r="503" spans="1:72" x14ac:dyDescent="0.25">
      <c r="A503" s="134" t="s">
        <v>1490</v>
      </c>
      <c r="B503" s="135" t="s">
        <v>1491</v>
      </c>
      <c r="C503" s="126" t="s">
        <v>482</v>
      </c>
      <c r="D503" s="127"/>
      <c r="E503" s="104" t="s">
        <v>482</v>
      </c>
      <c r="F503" s="128"/>
      <c r="G503" s="126" t="s">
        <v>482</v>
      </c>
      <c r="H503" s="104"/>
      <c r="I503" s="104"/>
      <c r="J503" s="104"/>
      <c r="K503" s="127"/>
      <c r="L503" s="104" t="s">
        <v>482</v>
      </c>
      <c r="M503" s="128"/>
      <c r="N503" s="128"/>
      <c r="O503" s="128"/>
      <c r="P503" s="128"/>
      <c r="Q503" s="128"/>
      <c r="R503" s="128"/>
      <c r="S503" s="131"/>
      <c r="T503" s="128" t="s">
        <v>482</v>
      </c>
      <c r="U503" s="61" t="s">
        <v>1473</v>
      </c>
      <c r="V503" s="132"/>
      <c r="W503" s="139"/>
      <c r="X503" s="133"/>
      <c r="Y503" s="71" t="s">
        <v>482</v>
      </c>
      <c r="Z503" s="72"/>
      <c r="AA503" s="73"/>
      <c r="AB503" s="74"/>
      <c r="AC503" s="79" t="s">
        <v>530</v>
      </c>
      <c r="AD503" s="10" t="s">
        <v>463</v>
      </c>
      <c r="AE503" s="80">
        <v>0</v>
      </c>
      <c r="AF503" s="80">
        <v>0</v>
      </c>
      <c r="AG503" s="80">
        <v>0</v>
      </c>
      <c r="AH503" s="80">
        <v>0</v>
      </c>
      <c r="AI503" s="80">
        <v>0</v>
      </c>
      <c r="AJ503" s="80">
        <v>0</v>
      </c>
      <c r="AK503" s="80">
        <v>0</v>
      </c>
      <c r="AL503" s="80">
        <v>0</v>
      </c>
      <c r="AM503" s="80">
        <v>0</v>
      </c>
      <c r="AN503" s="80">
        <v>0</v>
      </c>
      <c r="AO503" s="80">
        <v>0</v>
      </c>
      <c r="AP503" s="80">
        <v>0</v>
      </c>
      <c r="AQ503" s="80">
        <v>0</v>
      </c>
      <c r="AR503" s="80">
        <v>0</v>
      </c>
      <c r="AS503" s="80">
        <v>0</v>
      </c>
      <c r="AT503" s="80">
        <v>0</v>
      </c>
      <c r="AU503" s="80">
        <v>0</v>
      </c>
      <c r="AV503" s="80">
        <v>0</v>
      </c>
      <c r="AW503" s="80">
        <v>0</v>
      </c>
      <c r="AX503" s="80">
        <v>0</v>
      </c>
      <c r="AY503" s="80">
        <v>0</v>
      </c>
      <c r="AZ503" s="80">
        <v>0</v>
      </c>
      <c r="BA503" s="80">
        <v>0</v>
      </c>
      <c r="BB503" s="80">
        <v>0</v>
      </c>
      <c r="BC503" s="80">
        <v>0</v>
      </c>
      <c r="BD503" s="80">
        <v>0</v>
      </c>
      <c r="BE503" s="80">
        <v>0</v>
      </c>
      <c r="BF503" s="80">
        <v>0</v>
      </c>
      <c r="BG503" s="80">
        <v>440</v>
      </c>
      <c r="BH503" s="80">
        <v>1237</v>
      </c>
      <c r="BI503" s="80">
        <v>1609</v>
      </c>
      <c r="BJ503" s="80">
        <v>1666</v>
      </c>
      <c r="BK503" s="80"/>
      <c r="BL503" s="80"/>
      <c r="BM503" s="80"/>
      <c r="BN503" s="80"/>
      <c r="BO503" s="80"/>
      <c r="BP503" s="80"/>
      <c r="BQ503" s="80"/>
      <c r="BR503" s="80"/>
      <c r="BS503" s="80"/>
      <c r="BT503" s="80"/>
    </row>
    <row r="504" spans="1:72" x14ac:dyDescent="0.25">
      <c r="A504" s="134" t="s">
        <v>1492</v>
      </c>
      <c r="B504" s="135" t="s">
        <v>1493</v>
      </c>
      <c r="C504" s="126" t="s">
        <v>482</v>
      </c>
      <c r="D504" s="127"/>
      <c r="E504" s="104" t="s">
        <v>482</v>
      </c>
      <c r="F504" s="128"/>
      <c r="G504" s="126" t="s">
        <v>482</v>
      </c>
      <c r="H504" s="104"/>
      <c r="I504" s="104"/>
      <c r="J504" s="104"/>
      <c r="K504" s="127"/>
      <c r="L504" s="104" t="s">
        <v>482</v>
      </c>
      <c r="M504" s="128"/>
      <c r="N504" s="128"/>
      <c r="O504" s="128"/>
      <c r="P504" s="128"/>
      <c r="Q504" s="128"/>
      <c r="R504" s="128"/>
      <c r="S504" s="131"/>
      <c r="T504" s="128" t="s">
        <v>482</v>
      </c>
      <c r="U504" s="61" t="s">
        <v>1473</v>
      </c>
      <c r="V504" s="132"/>
      <c r="W504" s="139"/>
      <c r="X504" s="133"/>
      <c r="Y504" s="71" t="s">
        <v>482</v>
      </c>
      <c r="Z504" s="72"/>
      <c r="AA504" s="73"/>
      <c r="AB504" s="74"/>
      <c r="AC504" s="79" t="s">
        <v>530</v>
      </c>
      <c r="AD504" s="10" t="s">
        <v>463</v>
      </c>
      <c r="AE504" s="80">
        <v>0</v>
      </c>
      <c r="AF504" s="80">
        <v>0</v>
      </c>
      <c r="AG504" s="80">
        <v>0</v>
      </c>
      <c r="AH504" s="80">
        <v>0</v>
      </c>
      <c r="AI504" s="80">
        <v>0</v>
      </c>
      <c r="AJ504" s="80">
        <v>0</v>
      </c>
      <c r="AK504" s="80">
        <v>0</v>
      </c>
      <c r="AL504" s="80">
        <v>0</v>
      </c>
      <c r="AM504" s="80">
        <v>0</v>
      </c>
      <c r="AN504" s="80">
        <v>0</v>
      </c>
      <c r="AO504" s="80">
        <v>0</v>
      </c>
      <c r="AP504" s="80">
        <v>0</v>
      </c>
      <c r="AQ504" s="80">
        <v>0</v>
      </c>
      <c r="AR504" s="80">
        <v>0</v>
      </c>
      <c r="AS504" s="80">
        <v>0</v>
      </c>
      <c r="AT504" s="80">
        <v>0</v>
      </c>
      <c r="AU504" s="80">
        <v>0</v>
      </c>
      <c r="AV504" s="80">
        <v>0</v>
      </c>
      <c r="AW504" s="80">
        <v>0</v>
      </c>
      <c r="AX504" s="80">
        <v>0</v>
      </c>
      <c r="AY504" s="80">
        <v>0</v>
      </c>
      <c r="AZ504" s="80">
        <v>0</v>
      </c>
      <c r="BA504" s="80">
        <v>0</v>
      </c>
      <c r="BB504" s="80">
        <v>0</v>
      </c>
      <c r="BC504" s="80">
        <v>0</v>
      </c>
      <c r="BD504" s="80">
        <v>0</v>
      </c>
      <c r="BE504" s="80">
        <v>0</v>
      </c>
      <c r="BF504" s="80">
        <v>0</v>
      </c>
      <c r="BG504" s="80">
        <v>0</v>
      </c>
      <c r="BH504" s="80">
        <v>17858</v>
      </c>
      <c r="BI504" s="80">
        <v>15296</v>
      </c>
      <c r="BJ504" s="80">
        <v>16326</v>
      </c>
      <c r="BK504" s="80"/>
      <c r="BL504" s="80"/>
      <c r="BM504" s="80"/>
      <c r="BN504" s="80"/>
      <c r="BO504" s="80"/>
      <c r="BP504" s="80"/>
      <c r="BQ504" s="80"/>
      <c r="BR504" s="80"/>
      <c r="BS504" s="80"/>
      <c r="BT504" s="80"/>
    </row>
    <row r="505" spans="1:72" x14ac:dyDescent="0.25">
      <c r="A505" s="134" t="s">
        <v>1494</v>
      </c>
      <c r="B505" s="135" t="s">
        <v>1495</v>
      </c>
      <c r="C505" s="126" t="s">
        <v>482</v>
      </c>
      <c r="D505" s="127"/>
      <c r="E505" s="104" t="s">
        <v>482</v>
      </c>
      <c r="F505" s="128"/>
      <c r="G505" s="126" t="s">
        <v>482</v>
      </c>
      <c r="H505" s="104"/>
      <c r="I505" s="104"/>
      <c r="J505" s="104"/>
      <c r="K505" s="127"/>
      <c r="L505" s="104" t="s">
        <v>482</v>
      </c>
      <c r="M505" s="128"/>
      <c r="N505" s="128"/>
      <c r="O505" s="128"/>
      <c r="P505" s="128"/>
      <c r="Q505" s="128"/>
      <c r="R505" s="128"/>
      <c r="S505" s="131"/>
      <c r="T505" s="128" t="s">
        <v>482</v>
      </c>
      <c r="U505" s="61" t="s">
        <v>1473</v>
      </c>
      <c r="V505" s="132"/>
      <c r="W505" s="139"/>
      <c r="X505" s="133"/>
      <c r="Y505" s="71" t="s">
        <v>482</v>
      </c>
      <c r="Z505" s="72"/>
      <c r="AA505" s="73"/>
      <c r="AB505" s="74"/>
      <c r="AC505" s="79" t="s">
        <v>530</v>
      </c>
      <c r="AD505" s="10" t="s">
        <v>463</v>
      </c>
      <c r="AE505" s="80">
        <v>0</v>
      </c>
      <c r="AF505" s="80">
        <v>0</v>
      </c>
      <c r="AG505" s="80">
        <v>0</v>
      </c>
      <c r="AH505" s="80">
        <v>0</v>
      </c>
      <c r="AI505" s="80">
        <v>0</v>
      </c>
      <c r="AJ505" s="80">
        <v>0</v>
      </c>
      <c r="AK505" s="80">
        <v>0</v>
      </c>
      <c r="AL505" s="80">
        <v>0</v>
      </c>
      <c r="AM505" s="80">
        <v>0</v>
      </c>
      <c r="AN505" s="80">
        <v>0</v>
      </c>
      <c r="AO505" s="80">
        <v>0</v>
      </c>
      <c r="AP505" s="80">
        <v>0</v>
      </c>
      <c r="AQ505" s="80">
        <v>0</v>
      </c>
      <c r="AR505" s="80">
        <v>0</v>
      </c>
      <c r="AS505" s="80">
        <v>0</v>
      </c>
      <c r="AT505" s="80">
        <v>0</v>
      </c>
      <c r="AU505" s="80">
        <v>0</v>
      </c>
      <c r="AV505" s="80">
        <v>0</v>
      </c>
      <c r="AW505" s="80">
        <v>0</v>
      </c>
      <c r="AX505" s="80">
        <v>0</v>
      </c>
      <c r="AY505" s="80">
        <v>0</v>
      </c>
      <c r="AZ505" s="80">
        <v>0</v>
      </c>
      <c r="BA505" s="80">
        <v>0</v>
      </c>
      <c r="BB505" s="80">
        <v>0</v>
      </c>
      <c r="BC505" s="80">
        <v>0</v>
      </c>
      <c r="BD505" s="80">
        <v>0</v>
      </c>
      <c r="BE505" s="80">
        <v>0</v>
      </c>
      <c r="BF505" s="80">
        <v>0</v>
      </c>
      <c r="BG505" s="80">
        <v>0</v>
      </c>
      <c r="BH505" s="80">
        <v>11716</v>
      </c>
      <c r="BI505" s="80">
        <v>11696</v>
      </c>
      <c r="BJ505" s="80">
        <v>11739</v>
      </c>
      <c r="BK505" s="80"/>
      <c r="BL505" s="80"/>
      <c r="BM505" s="80"/>
      <c r="BN505" s="80"/>
      <c r="BO505" s="80"/>
      <c r="BP505" s="80"/>
      <c r="BQ505" s="80"/>
      <c r="BR505" s="80"/>
      <c r="BS505" s="80"/>
      <c r="BT505" s="80"/>
    </row>
    <row r="506" spans="1:72" x14ac:dyDescent="0.25">
      <c r="A506" s="134" t="s">
        <v>1496</v>
      </c>
      <c r="B506" s="135" t="s">
        <v>1497</v>
      </c>
      <c r="C506" s="126" t="s">
        <v>482</v>
      </c>
      <c r="D506" s="127"/>
      <c r="E506" s="104" t="s">
        <v>482</v>
      </c>
      <c r="F506" s="128"/>
      <c r="G506" s="126" t="s">
        <v>482</v>
      </c>
      <c r="H506" s="104"/>
      <c r="I506" s="104"/>
      <c r="J506" s="104"/>
      <c r="K506" s="127"/>
      <c r="L506" s="104" t="s">
        <v>482</v>
      </c>
      <c r="M506" s="128"/>
      <c r="N506" s="128"/>
      <c r="O506" s="128"/>
      <c r="P506" s="128"/>
      <c r="Q506" s="128"/>
      <c r="R506" s="128"/>
      <c r="S506" s="131"/>
      <c r="T506" s="128" t="s">
        <v>482</v>
      </c>
      <c r="U506" s="61" t="s">
        <v>1473</v>
      </c>
      <c r="V506" s="132"/>
      <c r="W506" s="139"/>
      <c r="X506" s="133"/>
      <c r="Y506" s="71" t="s">
        <v>482</v>
      </c>
      <c r="Z506" s="72"/>
      <c r="AA506" s="73"/>
      <c r="AB506" s="74"/>
      <c r="AC506" s="79" t="s">
        <v>530</v>
      </c>
      <c r="AD506" s="10" t="s">
        <v>463</v>
      </c>
      <c r="AE506" s="80">
        <v>0</v>
      </c>
      <c r="AF506" s="80">
        <v>0</v>
      </c>
      <c r="AG506" s="80">
        <v>0</v>
      </c>
      <c r="AH506" s="80">
        <v>0</v>
      </c>
      <c r="AI506" s="80">
        <v>0</v>
      </c>
      <c r="AJ506" s="80">
        <v>0</v>
      </c>
      <c r="AK506" s="80">
        <v>0</v>
      </c>
      <c r="AL506" s="80">
        <v>0</v>
      </c>
      <c r="AM506" s="80">
        <v>0</v>
      </c>
      <c r="AN506" s="80">
        <v>0</v>
      </c>
      <c r="AO506" s="80">
        <v>0</v>
      </c>
      <c r="AP506" s="80">
        <v>0</v>
      </c>
      <c r="AQ506" s="80">
        <v>0</v>
      </c>
      <c r="AR506" s="80">
        <v>0</v>
      </c>
      <c r="AS506" s="80">
        <v>0</v>
      </c>
      <c r="AT506" s="80">
        <v>0</v>
      </c>
      <c r="AU506" s="80">
        <v>0</v>
      </c>
      <c r="AV506" s="80">
        <v>0</v>
      </c>
      <c r="AW506" s="80">
        <v>0</v>
      </c>
      <c r="AX506" s="80">
        <v>0</v>
      </c>
      <c r="AY506" s="80">
        <v>0</v>
      </c>
      <c r="AZ506" s="80">
        <v>0</v>
      </c>
      <c r="BA506" s="80">
        <v>0</v>
      </c>
      <c r="BB506" s="80">
        <v>0</v>
      </c>
      <c r="BC506" s="80">
        <v>0</v>
      </c>
      <c r="BD506" s="80">
        <v>0</v>
      </c>
      <c r="BE506" s="80">
        <v>0</v>
      </c>
      <c r="BF506" s="80">
        <v>0</v>
      </c>
      <c r="BG506" s="80">
        <v>0</v>
      </c>
      <c r="BH506" s="80">
        <v>3</v>
      </c>
      <c r="BI506" s="80">
        <v>3</v>
      </c>
      <c r="BJ506" s="80">
        <v>5</v>
      </c>
      <c r="BK506" s="80"/>
      <c r="BL506" s="80"/>
      <c r="BM506" s="80"/>
      <c r="BN506" s="80"/>
      <c r="BO506" s="80"/>
      <c r="BP506" s="80"/>
      <c r="BQ506" s="80"/>
      <c r="BR506" s="80"/>
      <c r="BS506" s="80"/>
      <c r="BT506" s="80"/>
    </row>
    <row r="507" spans="1:72" x14ac:dyDescent="0.25">
      <c r="A507" s="134" t="s">
        <v>1498</v>
      </c>
      <c r="B507" s="135" t="s">
        <v>1499</v>
      </c>
      <c r="C507" s="126" t="s">
        <v>482</v>
      </c>
      <c r="D507" s="127"/>
      <c r="E507" s="104" t="s">
        <v>482</v>
      </c>
      <c r="F507" s="128"/>
      <c r="G507" s="126" t="s">
        <v>482</v>
      </c>
      <c r="H507" s="104"/>
      <c r="I507" s="104"/>
      <c r="J507" s="104"/>
      <c r="K507" s="127"/>
      <c r="L507" s="104" t="s">
        <v>482</v>
      </c>
      <c r="M507" s="128"/>
      <c r="N507" s="128"/>
      <c r="O507" s="128"/>
      <c r="P507" s="128"/>
      <c r="Q507" s="128"/>
      <c r="R507" s="128"/>
      <c r="S507" s="131"/>
      <c r="T507" s="128" t="s">
        <v>482</v>
      </c>
      <c r="U507" s="61" t="s">
        <v>1473</v>
      </c>
      <c r="V507" s="132"/>
      <c r="W507" s="139"/>
      <c r="X507" s="133"/>
      <c r="Y507" s="71" t="s">
        <v>482</v>
      </c>
      <c r="Z507" s="72"/>
      <c r="AA507" s="73"/>
      <c r="AB507" s="74"/>
      <c r="AC507" s="79" t="s">
        <v>530</v>
      </c>
      <c r="AD507" s="10" t="s">
        <v>463</v>
      </c>
      <c r="AE507" s="80">
        <v>0</v>
      </c>
      <c r="AF507" s="80">
        <v>0</v>
      </c>
      <c r="AG507" s="80">
        <v>0</v>
      </c>
      <c r="AH507" s="80">
        <v>0</v>
      </c>
      <c r="AI507" s="80">
        <v>0</v>
      </c>
      <c r="AJ507" s="80">
        <v>0</v>
      </c>
      <c r="AK507" s="80">
        <v>0</v>
      </c>
      <c r="AL507" s="80">
        <v>0</v>
      </c>
      <c r="AM507" s="80">
        <v>0</v>
      </c>
      <c r="AN507" s="80">
        <v>0</v>
      </c>
      <c r="AO507" s="80">
        <v>0</v>
      </c>
      <c r="AP507" s="80">
        <v>0</v>
      </c>
      <c r="AQ507" s="80">
        <v>0</v>
      </c>
      <c r="AR507" s="80">
        <v>0</v>
      </c>
      <c r="AS507" s="80">
        <v>0</v>
      </c>
      <c r="AT507" s="80">
        <v>0</v>
      </c>
      <c r="AU507" s="80">
        <v>0</v>
      </c>
      <c r="AV507" s="80">
        <v>0</v>
      </c>
      <c r="AW507" s="80">
        <v>0</v>
      </c>
      <c r="AX507" s="80">
        <v>0</v>
      </c>
      <c r="AY507" s="80">
        <v>0</v>
      </c>
      <c r="AZ507" s="80">
        <v>0</v>
      </c>
      <c r="BA507" s="80">
        <v>0</v>
      </c>
      <c r="BB507" s="80">
        <v>0</v>
      </c>
      <c r="BC507" s="80">
        <v>0</v>
      </c>
      <c r="BD507" s="80">
        <v>0</v>
      </c>
      <c r="BE507" s="80">
        <v>0</v>
      </c>
      <c r="BF507" s="80">
        <v>0</v>
      </c>
      <c r="BG507" s="80">
        <v>0</v>
      </c>
      <c r="BH507" s="80">
        <v>317</v>
      </c>
      <c r="BI507" s="80">
        <v>441</v>
      </c>
      <c r="BJ507" s="80">
        <v>391</v>
      </c>
      <c r="BK507" s="80"/>
      <c r="BL507" s="80"/>
      <c r="BM507" s="80"/>
      <c r="BN507" s="80"/>
      <c r="BO507" s="80"/>
      <c r="BP507" s="80"/>
      <c r="BQ507" s="80"/>
      <c r="BR507" s="80"/>
      <c r="BS507" s="80"/>
      <c r="BT507" s="80"/>
    </row>
    <row r="508" spans="1:72" x14ac:dyDescent="0.25">
      <c r="A508" s="134" t="s">
        <v>1500</v>
      </c>
      <c r="B508" s="135" t="s">
        <v>1501</v>
      </c>
      <c r="C508" s="126" t="s">
        <v>482</v>
      </c>
      <c r="D508" s="127"/>
      <c r="E508" s="104" t="s">
        <v>482</v>
      </c>
      <c r="F508" s="128"/>
      <c r="G508" s="126"/>
      <c r="H508" s="104"/>
      <c r="I508" s="104"/>
      <c r="J508" s="104"/>
      <c r="K508" s="127" t="s">
        <v>482</v>
      </c>
      <c r="L508" s="104" t="s">
        <v>482</v>
      </c>
      <c r="M508" s="128"/>
      <c r="N508" s="128"/>
      <c r="O508" s="128"/>
      <c r="P508" s="128"/>
      <c r="Q508" s="128"/>
      <c r="R508" s="128"/>
      <c r="S508" s="131"/>
      <c r="T508" s="128" t="s">
        <v>482</v>
      </c>
      <c r="U508" s="61" t="s">
        <v>1473</v>
      </c>
      <c r="V508" s="132"/>
      <c r="W508" s="139"/>
      <c r="X508" s="133"/>
      <c r="Y508" s="71" t="s">
        <v>482</v>
      </c>
      <c r="Z508" s="72"/>
      <c r="AA508" s="73"/>
      <c r="AB508" s="74"/>
      <c r="AC508" s="79" t="s">
        <v>530</v>
      </c>
      <c r="AD508" s="10" t="s">
        <v>463</v>
      </c>
      <c r="AE508" s="80">
        <v>0</v>
      </c>
      <c r="AF508" s="80">
        <v>0</v>
      </c>
      <c r="AG508" s="80">
        <v>0</v>
      </c>
      <c r="AH508" s="80">
        <v>0</v>
      </c>
      <c r="AI508" s="80">
        <v>0</v>
      </c>
      <c r="AJ508" s="80">
        <v>0</v>
      </c>
      <c r="AK508" s="80">
        <v>0</v>
      </c>
      <c r="AL508" s="80">
        <v>0</v>
      </c>
      <c r="AM508" s="80">
        <v>0</v>
      </c>
      <c r="AN508" s="80">
        <v>0</v>
      </c>
      <c r="AO508" s="80">
        <v>0</v>
      </c>
      <c r="AP508" s="80">
        <v>0</v>
      </c>
      <c r="AQ508" s="80">
        <v>0</v>
      </c>
      <c r="AR508" s="80">
        <v>0</v>
      </c>
      <c r="AS508" s="80">
        <v>0</v>
      </c>
      <c r="AT508" s="80">
        <v>0</v>
      </c>
      <c r="AU508" s="80">
        <v>0</v>
      </c>
      <c r="AV508" s="80">
        <v>0</v>
      </c>
      <c r="AW508" s="80">
        <v>0</v>
      </c>
      <c r="AX508" s="80">
        <v>0</v>
      </c>
      <c r="AY508" s="80">
        <v>0</v>
      </c>
      <c r="AZ508" s="80">
        <v>0</v>
      </c>
      <c r="BA508" s="80">
        <v>0</v>
      </c>
      <c r="BB508" s="80">
        <v>0</v>
      </c>
      <c r="BC508" s="80">
        <v>0</v>
      </c>
      <c r="BD508" s="80">
        <v>0</v>
      </c>
      <c r="BE508" s="80">
        <v>0</v>
      </c>
      <c r="BF508" s="80">
        <v>0</v>
      </c>
      <c r="BG508" s="80">
        <v>0</v>
      </c>
      <c r="BH508" s="80">
        <v>908</v>
      </c>
      <c r="BI508" s="80">
        <v>1347</v>
      </c>
      <c r="BJ508" s="80">
        <v>1224</v>
      </c>
      <c r="BK508" s="80"/>
      <c r="BL508" s="80"/>
      <c r="BM508" s="80"/>
      <c r="BN508" s="80"/>
      <c r="BO508" s="80"/>
      <c r="BP508" s="80"/>
      <c r="BQ508" s="80"/>
      <c r="BR508" s="80"/>
      <c r="BS508" s="80"/>
      <c r="BT508" s="80"/>
    </row>
    <row r="509" spans="1:72" ht="13.8" x14ac:dyDescent="0.3">
      <c r="A509" s="9" t="s">
        <v>1502</v>
      </c>
      <c r="B509" s="12" t="s">
        <v>1503</v>
      </c>
      <c r="C509" s="126"/>
      <c r="D509" s="127"/>
      <c r="E509" s="104"/>
      <c r="F509" s="128"/>
      <c r="G509" s="126"/>
      <c r="H509" s="104"/>
      <c r="I509" s="104"/>
      <c r="J509" s="104"/>
      <c r="K509" s="127"/>
      <c r="L509" s="104"/>
      <c r="M509" s="128"/>
      <c r="N509" s="128"/>
      <c r="O509" s="128"/>
      <c r="P509" s="137"/>
      <c r="Q509" s="128"/>
      <c r="R509" s="128"/>
      <c r="S509" s="131"/>
      <c r="T509" s="128"/>
      <c r="U509" s="61"/>
      <c r="V509" s="132"/>
      <c r="W509" s="139"/>
      <c r="X509" s="133"/>
      <c r="Y509" s="71"/>
      <c r="Z509" s="72"/>
      <c r="AA509" s="73"/>
      <c r="AB509" s="74"/>
      <c r="AC509" s="43" t="s">
        <v>1504</v>
      </c>
      <c r="AD509" s="25" t="s">
        <v>463</v>
      </c>
      <c r="AE509" s="70">
        <v>365.41937200000001</v>
      </c>
      <c r="AF509" s="70">
        <v>366.14149800000001</v>
      </c>
      <c r="AG509" s="70">
        <v>552.67073400000004</v>
      </c>
      <c r="AH509" s="70">
        <v>577.139769</v>
      </c>
      <c r="AI509" s="70">
        <v>941.39870800000006</v>
      </c>
      <c r="AJ509" s="70">
        <v>1056.009485</v>
      </c>
      <c r="AK509" s="70">
        <v>1370.4279489999999</v>
      </c>
      <c r="AL509" s="70">
        <v>1175.2676268139901</v>
      </c>
      <c r="AM509" s="70">
        <v>1164.84827043264</v>
      </c>
      <c r="AN509" s="70">
        <v>1192.24465405913</v>
      </c>
      <c r="AO509" s="70">
        <v>1172.4917072641299</v>
      </c>
      <c r="AP509" s="70">
        <v>598.76475616966104</v>
      </c>
      <c r="AQ509" s="70">
        <v>679.95212706214102</v>
      </c>
      <c r="AR509" s="70">
        <v>807.82935659123495</v>
      </c>
      <c r="AS509" s="70">
        <v>1210.49161997121</v>
      </c>
      <c r="AT509" s="70">
        <v>1129.9942573880801</v>
      </c>
      <c r="AU509" s="70">
        <v>1175.0521994465</v>
      </c>
      <c r="AV509" s="70">
        <v>1136.9261258974</v>
      </c>
      <c r="AW509" s="70">
        <v>1182.62961605295</v>
      </c>
      <c r="AX509" s="70">
        <v>1349.33527621596</v>
      </c>
      <c r="AY509" s="70">
        <v>1813.3400293183199</v>
      </c>
      <c r="AZ509" s="70">
        <v>1676.0830259793599</v>
      </c>
      <c r="BA509" s="70">
        <v>3189.6750475035101</v>
      </c>
      <c r="BB509" s="70">
        <v>1692.5056964365899</v>
      </c>
      <c r="BC509" s="70">
        <v>1697.2970180974501</v>
      </c>
      <c r="BD509" s="70">
        <v>1671.69623892609</v>
      </c>
      <c r="BE509" s="70">
        <v>2122.9969804861398</v>
      </c>
      <c r="BF509" s="70">
        <v>2496.7031825412</v>
      </c>
      <c r="BG509" s="70">
        <v>1061.3026814504201</v>
      </c>
      <c r="BH509" s="70">
        <v>662.304158512595</v>
      </c>
      <c r="BI509" s="70">
        <v>816.13330403499106</v>
      </c>
      <c r="BJ509" s="70">
        <v>606.506945152713</v>
      </c>
      <c r="BK509" s="70"/>
      <c r="BL509" s="70"/>
      <c r="BM509" s="70"/>
      <c r="BN509" s="70"/>
      <c r="BO509" s="70"/>
      <c r="BP509" s="70"/>
      <c r="BQ509" s="70"/>
      <c r="BR509" s="70"/>
      <c r="BS509" s="70"/>
      <c r="BT509" s="70"/>
    </row>
    <row r="510" spans="1:72" x14ac:dyDescent="0.25">
      <c r="A510" s="138" t="s">
        <v>1505</v>
      </c>
      <c r="B510" s="15" t="s">
        <v>1506</v>
      </c>
      <c r="C510" s="126"/>
      <c r="D510" s="127"/>
      <c r="E510" s="104"/>
      <c r="F510" s="128"/>
      <c r="G510" s="126"/>
      <c r="H510" s="104"/>
      <c r="I510" s="104"/>
      <c r="J510" s="104"/>
      <c r="K510" s="127"/>
      <c r="L510" s="104"/>
      <c r="M510" s="128"/>
      <c r="N510" s="128"/>
      <c r="O510" s="128"/>
      <c r="P510" s="137"/>
      <c r="Q510" s="128"/>
      <c r="R510" s="128"/>
      <c r="S510" s="131"/>
      <c r="T510" s="128"/>
      <c r="U510" s="61"/>
      <c r="V510" s="132"/>
      <c r="W510" s="139"/>
      <c r="X510" s="133"/>
      <c r="Y510" s="71"/>
      <c r="Z510" s="72"/>
      <c r="AA510" s="73"/>
      <c r="AB510" s="74"/>
      <c r="AC510" s="75" t="s">
        <v>1507</v>
      </c>
      <c r="AD510" s="29" t="s">
        <v>463</v>
      </c>
      <c r="AE510" s="60">
        <v>363.617841</v>
      </c>
      <c r="AF510" s="60">
        <v>364.45076399999999</v>
      </c>
      <c r="AG510" s="60">
        <v>550.98</v>
      </c>
      <c r="AH510" s="60">
        <v>572.01781100000005</v>
      </c>
      <c r="AI510" s="60">
        <v>937.62642100000005</v>
      </c>
      <c r="AJ510" s="60">
        <v>1051.869422</v>
      </c>
      <c r="AK510" s="60">
        <v>1367.0014160000001</v>
      </c>
      <c r="AL510" s="60">
        <v>1170.2392030000001</v>
      </c>
      <c r="AM510" s="60">
        <v>1157.7883873400001</v>
      </c>
      <c r="AN510" s="60">
        <v>1108.93970956</v>
      </c>
      <c r="AO510" s="60">
        <v>1058.46655192</v>
      </c>
      <c r="AP510" s="60">
        <v>477.741692</v>
      </c>
      <c r="AQ510" s="60">
        <v>547.48350100000005</v>
      </c>
      <c r="AR510" s="60">
        <v>648.63330800000006</v>
      </c>
      <c r="AS510" s="60">
        <v>1054.5269559999999</v>
      </c>
      <c r="AT510" s="60">
        <v>888.73894099999995</v>
      </c>
      <c r="AU510" s="60">
        <v>817.15274999999997</v>
      </c>
      <c r="AV510" s="60">
        <v>730.50372400000003</v>
      </c>
      <c r="AW510" s="60">
        <v>756.14490499999999</v>
      </c>
      <c r="AX510" s="60">
        <v>851.67692608115397</v>
      </c>
      <c r="AY510" s="60">
        <v>1309.8087548127901</v>
      </c>
      <c r="AZ510" s="60">
        <v>1125.2282314300001</v>
      </c>
      <c r="BA510" s="60">
        <v>2456.66579116</v>
      </c>
      <c r="BB510" s="60">
        <v>907.66219911999997</v>
      </c>
      <c r="BC510" s="60">
        <v>816.908748511569</v>
      </c>
      <c r="BD510" s="60">
        <v>506.80172605000001</v>
      </c>
      <c r="BE510" s="60">
        <v>464.49001849456801</v>
      </c>
      <c r="BF510" s="60">
        <v>633.89864537000005</v>
      </c>
      <c r="BG510" s="60">
        <v>524.93207739000002</v>
      </c>
      <c r="BH510" s="60">
        <v>265.93561509416702</v>
      </c>
      <c r="BI510" s="60">
        <v>397.72463967371101</v>
      </c>
      <c r="BJ510" s="60">
        <v>233.53528350118501</v>
      </c>
      <c r="BK510" s="60"/>
      <c r="BL510" s="60"/>
      <c r="BM510" s="60"/>
      <c r="BN510" s="60"/>
      <c r="BO510" s="60"/>
      <c r="BP510" s="60"/>
      <c r="BQ510" s="60"/>
      <c r="BR510" s="60"/>
      <c r="BS510" s="60"/>
      <c r="BT510" s="60"/>
    </row>
    <row r="511" spans="1:72" x14ac:dyDescent="0.25">
      <c r="A511" s="135" t="s">
        <v>1508</v>
      </c>
      <c r="B511" s="136" t="s">
        <v>1509</v>
      </c>
      <c r="C511" s="126"/>
      <c r="D511" s="127" t="s">
        <v>482</v>
      </c>
      <c r="E511" s="104"/>
      <c r="F511" s="128"/>
      <c r="G511" s="126"/>
      <c r="H511" s="104"/>
      <c r="I511" s="104" t="s">
        <v>482</v>
      </c>
      <c r="J511" s="104"/>
      <c r="K511" s="127"/>
      <c r="L511" s="104"/>
      <c r="M511" s="128"/>
      <c r="N511" s="128"/>
      <c r="O511" s="128"/>
      <c r="P511" s="128"/>
      <c r="Q511" s="128"/>
      <c r="R511" s="128"/>
      <c r="S511" s="131"/>
      <c r="T511" s="128"/>
      <c r="U511" s="61" t="s">
        <v>1473</v>
      </c>
      <c r="V511" s="132"/>
      <c r="W511" s="139"/>
      <c r="X511" s="133"/>
      <c r="Y511" s="71" t="s">
        <v>482</v>
      </c>
      <c r="Z511" s="72"/>
      <c r="AA511" s="73"/>
      <c r="AB511" s="74"/>
      <c r="AC511" s="81" t="s">
        <v>530</v>
      </c>
      <c r="AD511" s="10" t="s">
        <v>463</v>
      </c>
      <c r="AE511" s="80">
        <v>0</v>
      </c>
      <c r="AF511" s="80">
        <v>0</v>
      </c>
      <c r="AG511" s="80">
        <v>157.91200000000001</v>
      </c>
      <c r="AH511" s="80">
        <v>25.72</v>
      </c>
      <c r="AI511" s="80">
        <v>371.11500000000001</v>
      </c>
      <c r="AJ511" s="80">
        <v>245.45500000000001</v>
      </c>
      <c r="AK511" s="80">
        <v>403.76600000000002</v>
      </c>
      <c r="AL511" s="80">
        <v>372</v>
      </c>
      <c r="AM511" s="80">
        <v>329.68935434000002</v>
      </c>
      <c r="AN511" s="80">
        <v>333.12861586000002</v>
      </c>
      <c r="AO511" s="80">
        <v>242.1</v>
      </c>
      <c r="AP511" s="80">
        <v>15.141</v>
      </c>
      <c r="AQ511" s="80">
        <v>9</v>
      </c>
      <c r="AR511" s="80">
        <v>9.5</v>
      </c>
      <c r="AS511" s="80">
        <v>12.151999999999999</v>
      </c>
      <c r="AT511" s="80">
        <v>13.959</v>
      </c>
      <c r="AU511" s="80">
        <v>12.042999999999999</v>
      </c>
      <c r="AV511" s="80">
        <v>11.17</v>
      </c>
      <c r="AW511" s="80">
        <v>30</v>
      </c>
      <c r="AX511" s="80">
        <v>67</v>
      </c>
      <c r="AY511" s="80">
        <v>109</v>
      </c>
      <c r="AZ511" s="80">
        <v>98</v>
      </c>
      <c r="BA511" s="80">
        <v>13</v>
      </c>
      <c r="BB511" s="80">
        <v>0</v>
      </c>
      <c r="BC511" s="80">
        <v>0</v>
      </c>
      <c r="BD511" s="80">
        <v>0</v>
      </c>
      <c r="BE511" s="80">
        <v>0</v>
      </c>
      <c r="BF511" s="80">
        <v>0</v>
      </c>
      <c r="BG511" s="80">
        <v>0</v>
      </c>
      <c r="BH511" s="80">
        <v>0</v>
      </c>
      <c r="BI511" s="80">
        <v>0</v>
      </c>
      <c r="BJ511" s="80">
        <v>0</v>
      </c>
      <c r="BK511" s="80"/>
      <c r="BL511" s="80"/>
      <c r="BM511" s="80"/>
      <c r="BN511" s="80"/>
      <c r="BO511" s="80"/>
      <c r="BP511" s="80"/>
      <c r="BQ511" s="80"/>
      <c r="BR511" s="80"/>
      <c r="BS511" s="80"/>
      <c r="BT511" s="80"/>
    </row>
    <row r="512" spans="1:72" x14ac:dyDescent="0.25">
      <c r="A512" s="135" t="s">
        <v>1510</v>
      </c>
      <c r="B512" s="136" t="s">
        <v>1511</v>
      </c>
      <c r="C512" s="126"/>
      <c r="D512" s="127" t="s">
        <v>482</v>
      </c>
      <c r="E512" s="104"/>
      <c r="F512" s="128"/>
      <c r="G512" s="126"/>
      <c r="H512" s="104"/>
      <c r="I512" s="104" t="s">
        <v>482</v>
      </c>
      <c r="J512" s="104"/>
      <c r="K512" s="127"/>
      <c r="L512" s="104"/>
      <c r="M512" s="128"/>
      <c r="N512" s="128"/>
      <c r="O512" s="128"/>
      <c r="P512" s="128"/>
      <c r="Q512" s="128"/>
      <c r="R512" s="128"/>
      <c r="S512" s="131"/>
      <c r="T512" s="128"/>
      <c r="U512" s="61" t="s">
        <v>1473</v>
      </c>
      <c r="V512" s="132"/>
      <c r="W512" s="139"/>
      <c r="X512" s="133"/>
      <c r="Y512" s="71" t="s">
        <v>482</v>
      </c>
      <c r="Z512" s="72"/>
      <c r="AA512" s="73"/>
      <c r="AB512" s="74"/>
      <c r="AC512" s="81" t="s">
        <v>530</v>
      </c>
      <c r="AD512" s="10" t="s">
        <v>463</v>
      </c>
      <c r="AE512" s="80">
        <v>0</v>
      </c>
      <c r="AF512" s="80">
        <v>0</v>
      </c>
      <c r="AG512" s="80">
        <v>0</v>
      </c>
      <c r="AH512" s="80">
        <v>0</v>
      </c>
      <c r="AI512" s="80">
        <v>0</v>
      </c>
      <c r="AJ512" s="80">
        <v>0</v>
      </c>
      <c r="AK512" s="80">
        <v>0</v>
      </c>
      <c r="AL512" s="80">
        <v>0</v>
      </c>
      <c r="AM512" s="80">
        <v>0</v>
      </c>
      <c r="AN512" s="80">
        <v>0</v>
      </c>
      <c r="AO512" s="80">
        <v>0</v>
      </c>
      <c r="AP512" s="80">
        <v>0</v>
      </c>
      <c r="AQ512" s="80">
        <v>0</v>
      </c>
      <c r="AR512" s="80">
        <v>0</v>
      </c>
      <c r="AS512" s="80">
        <v>0</v>
      </c>
      <c r="AT512" s="80">
        <v>0</v>
      </c>
      <c r="AU512" s="80">
        <v>0</v>
      </c>
      <c r="AV512" s="80">
        <v>0</v>
      </c>
      <c r="AW512" s="80">
        <v>0</v>
      </c>
      <c r="AX512" s="80">
        <v>0</v>
      </c>
      <c r="AY512" s="80">
        <v>0</v>
      </c>
      <c r="AZ512" s="80">
        <v>0</v>
      </c>
      <c r="BA512" s="80">
        <v>444</v>
      </c>
      <c r="BB512" s="80">
        <v>323</v>
      </c>
      <c r="BC512" s="80">
        <v>269</v>
      </c>
      <c r="BD512" s="80">
        <v>0</v>
      </c>
      <c r="BE512" s="80">
        <v>0</v>
      </c>
      <c r="BF512" s="80">
        <v>0</v>
      </c>
      <c r="BG512" s="80">
        <v>0</v>
      </c>
      <c r="BH512" s="80">
        <v>0</v>
      </c>
      <c r="BI512" s="80">
        <v>0</v>
      </c>
      <c r="BJ512" s="80">
        <v>0</v>
      </c>
      <c r="BK512" s="80"/>
      <c r="BL512" s="80"/>
      <c r="BM512" s="80"/>
      <c r="BN512" s="80"/>
      <c r="BO512" s="80"/>
      <c r="BP512" s="80"/>
      <c r="BQ512" s="80"/>
      <c r="BR512" s="80"/>
      <c r="BS512" s="80"/>
      <c r="BT512" s="80"/>
    </row>
    <row r="513" spans="1:72" x14ac:dyDescent="0.25">
      <c r="A513" s="135" t="s">
        <v>1512</v>
      </c>
      <c r="B513" s="136" t="s">
        <v>1513</v>
      </c>
      <c r="C513" s="126"/>
      <c r="D513" s="127" t="s">
        <v>482</v>
      </c>
      <c r="E513" s="104"/>
      <c r="F513" s="128"/>
      <c r="G513" s="126"/>
      <c r="H513" s="104"/>
      <c r="I513" s="104" t="s">
        <v>482</v>
      </c>
      <c r="J513" s="104"/>
      <c r="K513" s="127"/>
      <c r="L513" s="104"/>
      <c r="M513" s="128"/>
      <c r="N513" s="128"/>
      <c r="O513" s="128"/>
      <c r="P513" s="128"/>
      <c r="Q513" s="128"/>
      <c r="R513" s="128"/>
      <c r="S513" s="131"/>
      <c r="T513" s="128"/>
      <c r="U513" s="61" t="s">
        <v>1473</v>
      </c>
      <c r="V513" s="132"/>
      <c r="W513" s="139"/>
      <c r="X513" s="133"/>
      <c r="Y513" s="71" t="s">
        <v>482</v>
      </c>
      <c r="Z513" s="72"/>
      <c r="AA513" s="73"/>
      <c r="AB513" s="74"/>
      <c r="AC513" s="81" t="s">
        <v>530</v>
      </c>
      <c r="AD513" s="10" t="s">
        <v>463</v>
      </c>
      <c r="AE513" s="80">
        <v>45.59</v>
      </c>
      <c r="AF513" s="80">
        <v>4.9089999999999998</v>
      </c>
      <c r="AG513" s="80">
        <v>28.663</v>
      </c>
      <c r="AH513" s="80">
        <v>0.26300000000000001</v>
      </c>
      <c r="AI513" s="80">
        <v>14.221</v>
      </c>
      <c r="AJ513" s="80">
        <v>0</v>
      </c>
      <c r="AK513" s="80">
        <v>2.7E-2</v>
      </c>
      <c r="AL513" s="80">
        <v>0.02</v>
      </c>
      <c r="AM513" s="80">
        <v>0</v>
      </c>
      <c r="AN513" s="80">
        <v>0</v>
      </c>
      <c r="AO513" s="80">
        <v>0</v>
      </c>
      <c r="AP513" s="80">
        <v>0</v>
      </c>
      <c r="AQ513" s="80">
        <v>0</v>
      </c>
      <c r="AR513" s="80">
        <v>0</v>
      </c>
      <c r="AS513" s="80">
        <v>0</v>
      </c>
      <c r="AT513" s="80">
        <v>0</v>
      </c>
      <c r="AU513" s="80">
        <v>0</v>
      </c>
      <c r="AV513" s="80">
        <v>0</v>
      </c>
      <c r="AW513" s="80">
        <v>0</v>
      </c>
      <c r="AX513" s="80">
        <v>0</v>
      </c>
      <c r="AY513" s="80">
        <v>0</v>
      </c>
      <c r="AZ513" s="80">
        <v>0</v>
      </c>
      <c r="BA513" s="80">
        <v>0</v>
      </c>
      <c r="BB513" s="80">
        <v>0</v>
      </c>
      <c r="BC513" s="80">
        <v>0</v>
      </c>
      <c r="BD513" s="80">
        <v>0</v>
      </c>
      <c r="BE513" s="80">
        <v>0</v>
      </c>
      <c r="BF513" s="80">
        <v>0</v>
      </c>
      <c r="BG513" s="80">
        <v>0</v>
      </c>
      <c r="BH513" s="80">
        <v>0</v>
      </c>
      <c r="BI513" s="80">
        <v>0</v>
      </c>
      <c r="BJ513" s="80">
        <v>0</v>
      </c>
      <c r="BK513" s="80"/>
      <c r="BL513" s="80"/>
      <c r="BM513" s="80"/>
      <c r="BN513" s="80"/>
      <c r="BO513" s="80"/>
      <c r="BP513" s="80"/>
      <c r="BQ513" s="80"/>
      <c r="BR513" s="80"/>
      <c r="BS513" s="80"/>
      <c r="BT513" s="80"/>
    </row>
    <row r="514" spans="1:72" x14ac:dyDescent="0.25">
      <c r="A514" s="135" t="s">
        <v>1514</v>
      </c>
      <c r="B514" s="136" t="s">
        <v>1515</v>
      </c>
      <c r="C514" s="126"/>
      <c r="D514" s="127" t="s">
        <v>482</v>
      </c>
      <c r="E514" s="104"/>
      <c r="F514" s="128"/>
      <c r="G514" s="126"/>
      <c r="H514" s="104"/>
      <c r="I514" s="104" t="s">
        <v>482</v>
      </c>
      <c r="J514" s="104"/>
      <c r="K514" s="127"/>
      <c r="L514" s="104"/>
      <c r="M514" s="128"/>
      <c r="N514" s="128"/>
      <c r="O514" s="128"/>
      <c r="P514" s="128"/>
      <c r="Q514" s="128"/>
      <c r="R514" s="128"/>
      <c r="S514" s="131"/>
      <c r="T514" s="128"/>
      <c r="U514" s="61" t="s">
        <v>1473</v>
      </c>
      <c r="V514" s="132"/>
      <c r="W514" s="139"/>
      <c r="X514" s="133"/>
      <c r="Y514" s="71" t="s">
        <v>482</v>
      </c>
      <c r="Z514" s="72"/>
      <c r="AA514" s="73"/>
      <c r="AB514" s="74"/>
      <c r="AC514" s="81" t="s">
        <v>530</v>
      </c>
      <c r="AD514" s="10" t="s">
        <v>463</v>
      </c>
      <c r="AE514" s="80">
        <v>0</v>
      </c>
      <c r="AF514" s="80">
        <v>0</v>
      </c>
      <c r="AG514" s="80">
        <v>0</v>
      </c>
      <c r="AH514" s="80">
        <v>0</v>
      </c>
      <c r="AI514" s="80">
        <v>0</v>
      </c>
      <c r="AJ514" s="80">
        <v>0</v>
      </c>
      <c r="AK514" s="80">
        <v>0</v>
      </c>
      <c r="AL514" s="80">
        <v>0</v>
      </c>
      <c r="AM514" s="80">
        <v>0</v>
      </c>
      <c r="AN514" s="80">
        <v>0</v>
      </c>
      <c r="AO514" s="80">
        <v>0</v>
      </c>
      <c r="AP514" s="80">
        <v>0</v>
      </c>
      <c r="AQ514" s="80">
        <v>0</v>
      </c>
      <c r="AR514" s="80">
        <v>0</v>
      </c>
      <c r="AS514" s="80">
        <v>0</v>
      </c>
      <c r="AT514" s="80">
        <v>0</v>
      </c>
      <c r="AU514" s="80">
        <v>0</v>
      </c>
      <c r="AV514" s="80">
        <v>0</v>
      </c>
      <c r="AW514" s="80">
        <v>0</v>
      </c>
      <c r="AX514" s="80">
        <v>0</v>
      </c>
      <c r="AY514" s="80">
        <v>0</v>
      </c>
      <c r="AZ514" s="80">
        <v>0</v>
      </c>
      <c r="BA514" s="80">
        <v>0</v>
      </c>
      <c r="BB514" s="80">
        <v>0</v>
      </c>
      <c r="BC514" s="80">
        <v>0</v>
      </c>
      <c r="BD514" s="80">
        <v>0</v>
      </c>
      <c r="BE514" s="80">
        <v>0</v>
      </c>
      <c r="BF514" s="80">
        <v>0</v>
      </c>
      <c r="BG514" s="80">
        <v>0</v>
      </c>
      <c r="BH514" s="80">
        <v>0</v>
      </c>
      <c r="BI514" s="80">
        <v>0</v>
      </c>
      <c r="BJ514" s="80">
        <v>0</v>
      </c>
      <c r="BK514" s="80"/>
      <c r="BL514" s="80"/>
      <c r="BM514" s="80"/>
      <c r="BN514" s="80"/>
      <c r="BO514" s="80"/>
      <c r="BP514" s="80"/>
      <c r="BQ514" s="80"/>
      <c r="BR514" s="80"/>
      <c r="BS514" s="80"/>
      <c r="BT514" s="80"/>
    </row>
    <row r="515" spans="1:72" x14ac:dyDescent="0.25">
      <c r="A515" s="135" t="s">
        <v>1516</v>
      </c>
      <c r="B515" s="136" t="s">
        <v>1517</v>
      </c>
      <c r="C515" s="126"/>
      <c r="D515" s="127" t="s">
        <v>482</v>
      </c>
      <c r="E515" s="104"/>
      <c r="F515" s="128"/>
      <c r="G515" s="126"/>
      <c r="H515" s="104"/>
      <c r="I515" s="104" t="s">
        <v>482</v>
      </c>
      <c r="J515" s="104"/>
      <c r="K515" s="127"/>
      <c r="L515" s="104"/>
      <c r="M515" s="128"/>
      <c r="N515" s="128"/>
      <c r="O515" s="128"/>
      <c r="P515" s="128"/>
      <c r="Q515" s="128"/>
      <c r="R515" s="128"/>
      <c r="S515" s="131"/>
      <c r="T515" s="128"/>
      <c r="U515" s="61" t="s">
        <v>1473</v>
      </c>
      <c r="V515" s="132"/>
      <c r="W515" s="139"/>
      <c r="X515" s="133"/>
      <c r="Y515" s="71" t="s">
        <v>482</v>
      </c>
      <c r="Z515" s="72"/>
      <c r="AA515" s="73"/>
      <c r="AB515" s="74"/>
      <c r="AC515" s="81" t="s">
        <v>530</v>
      </c>
      <c r="AD515" s="10" t="s">
        <v>463</v>
      </c>
      <c r="AE515" s="80">
        <v>0</v>
      </c>
      <c r="AF515" s="80">
        <v>63.89</v>
      </c>
      <c r="AG515" s="80">
        <v>58.094000000000001</v>
      </c>
      <c r="AH515" s="80">
        <v>165.49799999999999</v>
      </c>
      <c r="AI515" s="80">
        <v>41.406999999999996</v>
      </c>
      <c r="AJ515" s="80">
        <v>0</v>
      </c>
      <c r="AK515" s="80">
        <v>0</v>
      </c>
      <c r="AL515" s="80">
        <v>0</v>
      </c>
      <c r="AM515" s="80">
        <v>0</v>
      </c>
      <c r="AN515" s="80">
        <v>0</v>
      </c>
      <c r="AO515" s="80">
        <v>0</v>
      </c>
      <c r="AP515" s="80">
        <v>0</v>
      </c>
      <c r="AQ515" s="80">
        <v>0</v>
      </c>
      <c r="AR515" s="80">
        <v>0</v>
      </c>
      <c r="AS515" s="80">
        <v>0</v>
      </c>
      <c r="AT515" s="80">
        <v>0</v>
      </c>
      <c r="AU515" s="80">
        <v>0</v>
      </c>
      <c r="AV515" s="80">
        <v>0</v>
      </c>
      <c r="AW515" s="80">
        <v>0</v>
      </c>
      <c r="AX515" s="80">
        <v>0</v>
      </c>
      <c r="AY515" s="80">
        <v>0</v>
      </c>
      <c r="AZ515" s="80">
        <v>0</v>
      </c>
      <c r="BA515" s="80">
        <v>0</v>
      </c>
      <c r="BB515" s="80">
        <v>0</v>
      </c>
      <c r="BC515" s="80">
        <v>0</v>
      </c>
      <c r="BD515" s="80">
        <v>0</v>
      </c>
      <c r="BE515" s="80">
        <v>0</v>
      </c>
      <c r="BF515" s="80">
        <v>0</v>
      </c>
      <c r="BG515" s="80">
        <v>0</v>
      </c>
      <c r="BH515" s="80">
        <v>0</v>
      </c>
      <c r="BI515" s="80">
        <v>0</v>
      </c>
      <c r="BJ515" s="80">
        <v>0</v>
      </c>
      <c r="BK515" s="80"/>
      <c r="BL515" s="80"/>
      <c r="BM515" s="80"/>
      <c r="BN515" s="80"/>
      <c r="BO515" s="80"/>
      <c r="BP515" s="80"/>
      <c r="BQ515" s="80"/>
      <c r="BR515" s="80"/>
      <c r="BS515" s="80"/>
      <c r="BT515" s="80"/>
    </row>
    <row r="516" spans="1:72" x14ac:dyDescent="0.25">
      <c r="A516" s="135" t="s">
        <v>1518</v>
      </c>
      <c r="B516" s="136" t="s">
        <v>1519</v>
      </c>
      <c r="C516" s="126"/>
      <c r="D516" s="127" t="s">
        <v>482</v>
      </c>
      <c r="E516" s="104"/>
      <c r="F516" s="128"/>
      <c r="G516" s="126"/>
      <c r="H516" s="104"/>
      <c r="I516" s="104" t="s">
        <v>482</v>
      </c>
      <c r="J516" s="104"/>
      <c r="K516" s="127"/>
      <c r="L516" s="104"/>
      <c r="M516" s="128"/>
      <c r="N516" s="128"/>
      <c r="O516" s="128"/>
      <c r="P516" s="128"/>
      <c r="Q516" s="128"/>
      <c r="R516" s="128"/>
      <c r="S516" s="131"/>
      <c r="T516" s="128"/>
      <c r="U516" s="61" t="s">
        <v>1473</v>
      </c>
      <c r="V516" s="132"/>
      <c r="W516" s="139"/>
      <c r="X516" s="133"/>
      <c r="Y516" s="71"/>
      <c r="Z516" s="72" t="s">
        <v>482</v>
      </c>
      <c r="AA516" s="73"/>
      <c r="AB516" s="74"/>
      <c r="AC516" s="81" t="s">
        <v>530</v>
      </c>
      <c r="AD516" s="10" t="s">
        <v>463</v>
      </c>
      <c r="AE516" s="80">
        <v>59.823435000000003</v>
      </c>
      <c r="AF516" s="80">
        <v>0</v>
      </c>
      <c r="AG516" s="80">
        <v>0</v>
      </c>
      <c r="AH516" s="80">
        <v>1.0764119999999999</v>
      </c>
      <c r="AI516" s="80">
        <v>34.731760999999999</v>
      </c>
      <c r="AJ516" s="80">
        <v>1.5244899999999999</v>
      </c>
      <c r="AK516" s="80">
        <v>6.2504000000000004E-2</v>
      </c>
      <c r="AL516" s="80">
        <v>0.48783700000000002</v>
      </c>
      <c r="AM516" s="80">
        <v>1.0000659999999999</v>
      </c>
      <c r="AN516" s="80">
        <v>6.9233180000000001</v>
      </c>
      <c r="AO516" s="80">
        <v>6.6786820000000002</v>
      </c>
      <c r="AP516" s="80">
        <v>7.4239139999999999</v>
      </c>
      <c r="AQ516" s="80">
        <v>5.0039639999999999</v>
      </c>
      <c r="AR516" s="80">
        <v>2.2140939999999998</v>
      </c>
      <c r="AS516" s="80">
        <v>0.97607600000000005</v>
      </c>
      <c r="AT516" s="80">
        <v>0.68531200000000003</v>
      </c>
      <c r="AU516" s="80">
        <v>0.31854900000000003</v>
      </c>
      <c r="AV516" s="80">
        <v>0</v>
      </c>
      <c r="AW516" s="80">
        <v>0</v>
      </c>
      <c r="AX516" s="80">
        <v>0</v>
      </c>
      <c r="AY516" s="80">
        <v>0</v>
      </c>
      <c r="AZ516" s="80">
        <v>0</v>
      </c>
      <c r="BA516" s="80">
        <v>0</v>
      </c>
      <c r="BB516" s="80">
        <v>0</v>
      </c>
      <c r="BC516" s="80">
        <v>0</v>
      </c>
      <c r="BD516" s="80">
        <v>0</v>
      </c>
      <c r="BE516" s="80">
        <v>0</v>
      </c>
      <c r="BF516" s="80">
        <v>0</v>
      </c>
      <c r="BG516" s="80">
        <v>0</v>
      </c>
      <c r="BH516" s="80">
        <v>0</v>
      </c>
      <c r="BI516" s="80">
        <v>0</v>
      </c>
      <c r="BJ516" s="80">
        <v>0</v>
      </c>
      <c r="BK516" s="80"/>
      <c r="BL516" s="80"/>
      <c r="BM516" s="80"/>
      <c r="BN516" s="80"/>
      <c r="BO516" s="80"/>
      <c r="BP516" s="80"/>
      <c r="BQ516" s="80"/>
      <c r="BR516" s="80"/>
      <c r="BS516" s="80"/>
      <c r="BT516" s="80"/>
    </row>
    <row r="517" spans="1:72" x14ac:dyDescent="0.25">
      <c r="A517" s="135" t="s">
        <v>1520</v>
      </c>
      <c r="B517" s="136" t="s">
        <v>1521</v>
      </c>
      <c r="C517" s="126"/>
      <c r="D517" s="127" t="s">
        <v>482</v>
      </c>
      <c r="E517" s="104"/>
      <c r="F517" s="128"/>
      <c r="G517" s="126"/>
      <c r="H517" s="104"/>
      <c r="I517" s="104" t="s">
        <v>482</v>
      </c>
      <c r="J517" s="104"/>
      <c r="K517" s="127"/>
      <c r="L517" s="104"/>
      <c r="M517" s="128"/>
      <c r="N517" s="128"/>
      <c r="O517" s="128"/>
      <c r="P517" s="128"/>
      <c r="Q517" s="128"/>
      <c r="R517" s="128"/>
      <c r="S517" s="131"/>
      <c r="T517" s="128"/>
      <c r="U517" s="61" t="s">
        <v>1473</v>
      </c>
      <c r="V517" s="132"/>
      <c r="W517" s="139"/>
      <c r="X517" s="133"/>
      <c r="Y517" s="71"/>
      <c r="Z517" s="72" t="s">
        <v>482</v>
      </c>
      <c r="AA517" s="73"/>
      <c r="AB517" s="74"/>
      <c r="AC517" s="81" t="s">
        <v>530</v>
      </c>
      <c r="AD517" s="10" t="s">
        <v>463</v>
      </c>
      <c r="AE517" s="80">
        <v>70.443663000000001</v>
      </c>
      <c r="AF517" s="80">
        <v>0</v>
      </c>
      <c r="AG517" s="80">
        <v>0</v>
      </c>
      <c r="AH517" s="80">
        <v>0</v>
      </c>
      <c r="AI517" s="80">
        <v>0</v>
      </c>
      <c r="AJ517" s="80">
        <v>1.498516</v>
      </c>
      <c r="AK517" s="80">
        <v>1.186761</v>
      </c>
      <c r="AL517" s="80">
        <v>0.70504100000000003</v>
      </c>
      <c r="AM517" s="80">
        <v>0.74202900000000005</v>
      </c>
      <c r="AN517" s="80">
        <v>7.1659309999999996</v>
      </c>
      <c r="AO517" s="80">
        <v>2.3665660000000002</v>
      </c>
      <c r="AP517" s="80">
        <v>1.9761999999999998E-2</v>
      </c>
      <c r="AQ517" s="80">
        <v>0.155781</v>
      </c>
      <c r="AR517" s="80">
        <v>3.7811919999999999</v>
      </c>
      <c r="AS517" s="80">
        <v>16.230601</v>
      </c>
      <c r="AT517" s="80">
        <v>10.053445</v>
      </c>
      <c r="AU517" s="80">
        <v>6.8282179999999997</v>
      </c>
      <c r="AV517" s="80">
        <v>7.0603959999999999</v>
      </c>
      <c r="AW517" s="80">
        <v>5.0680589999999999</v>
      </c>
      <c r="AX517" s="80">
        <v>1.289039</v>
      </c>
      <c r="AY517" s="80">
        <v>11.783094999999999</v>
      </c>
      <c r="AZ517" s="80">
        <v>4.7235909999999999</v>
      </c>
      <c r="BA517" s="80">
        <v>0</v>
      </c>
      <c r="BB517" s="80">
        <v>0</v>
      </c>
      <c r="BC517" s="80">
        <v>0</v>
      </c>
      <c r="BD517" s="80">
        <v>0</v>
      </c>
      <c r="BE517" s="80">
        <v>0</v>
      </c>
      <c r="BF517" s="80">
        <v>0</v>
      </c>
      <c r="BG517" s="80">
        <v>0</v>
      </c>
      <c r="BH517" s="80">
        <v>0</v>
      </c>
      <c r="BI517" s="80">
        <v>0</v>
      </c>
      <c r="BJ517" s="80">
        <v>0</v>
      </c>
      <c r="BK517" s="80"/>
      <c r="BL517" s="80"/>
      <c r="BM517" s="80"/>
      <c r="BN517" s="80"/>
      <c r="BO517" s="80"/>
      <c r="BP517" s="80"/>
      <c r="BQ517" s="80"/>
      <c r="BR517" s="80"/>
      <c r="BS517" s="80"/>
      <c r="BT517" s="80"/>
    </row>
    <row r="518" spans="1:72" x14ac:dyDescent="0.25">
      <c r="A518" s="135" t="s">
        <v>1522</v>
      </c>
      <c r="B518" s="136" t="s">
        <v>1523</v>
      </c>
      <c r="C518" s="126"/>
      <c r="D518" s="127" t="s">
        <v>482</v>
      </c>
      <c r="E518" s="104"/>
      <c r="F518" s="128"/>
      <c r="G518" s="126"/>
      <c r="H518" s="104"/>
      <c r="I518" s="104" t="s">
        <v>482</v>
      </c>
      <c r="J518" s="104"/>
      <c r="K518" s="127"/>
      <c r="L518" s="104"/>
      <c r="M518" s="128"/>
      <c r="N518" s="128"/>
      <c r="O518" s="128"/>
      <c r="P518" s="128"/>
      <c r="Q518" s="128"/>
      <c r="R518" s="128"/>
      <c r="S518" s="131"/>
      <c r="T518" s="128"/>
      <c r="U518" s="61" t="s">
        <v>1473</v>
      </c>
      <c r="V518" s="132"/>
      <c r="W518" s="139"/>
      <c r="X518" s="133"/>
      <c r="Y518" s="71" t="s">
        <v>482</v>
      </c>
      <c r="Z518" s="72"/>
      <c r="AA518" s="73"/>
      <c r="AB518" s="74"/>
      <c r="AC518" s="81" t="s">
        <v>530</v>
      </c>
      <c r="AD518" s="10" t="s">
        <v>463</v>
      </c>
      <c r="AE518" s="80">
        <v>0</v>
      </c>
      <c r="AF518" s="80">
        <v>0</v>
      </c>
      <c r="AG518" s="80">
        <v>0</v>
      </c>
      <c r="AH518" s="80">
        <v>0</v>
      </c>
      <c r="AI518" s="80">
        <v>0</v>
      </c>
      <c r="AJ518" s="80">
        <v>0</v>
      </c>
      <c r="AK518" s="80">
        <v>0</v>
      </c>
      <c r="AL518" s="80">
        <v>0</v>
      </c>
      <c r="AM518" s="80">
        <v>0</v>
      </c>
      <c r="AN518" s="80">
        <v>0</v>
      </c>
      <c r="AO518" s="80">
        <v>0</v>
      </c>
      <c r="AP518" s="80">
        <v>0</v>
      </c>
      <c r="AQ518" s="80">
        <v>0</v>
      </c>
      <c r="AR518" s="80">
        <v>0</v>
      </c>
      <c r="AS518" s="80">
        <v>0</v>
      </c>
      <c r="AT518" s="80">
        <v>0</v>
      </c>
      <c r="AU518" s="80">
        <v>0</v>
      </c>
      <c r="AV518" s="80">
        <v>0</v>
      </c>
      <c r="AW518" s="80">
        <v>0</v>
      </c>
      <c r="AX518" s="80">
        <v>0</v>
      </c>
      <c r="AY518" s="80">
        <v>551.5</v>
      </c>
      <c r="AZ518" s="80">
        <v>642</v>
      </c>
      <c r="BA518" s="80">
        <v>1509</v>
      </c>
      <c r="BB518" s="80">
        <v>165</v>
      </c>
      <c r="BC518" s="80">
        <v>94</v>
      </c>
      <c r="BD518" s="80">
        <v>55</v>
      </c>
      <c r="BE518" s="80">
        <v>0</v>
      </c>
      <c r="BF518" s="80">
        <v>0</v>
      </c>
      <c r="BG518" s="80">
        <v>0</v>
      </c>
      <c r="BH518" s="80">
        <v>0</v>
      </c>
      <c r="BI518" s="80">
        <v>0</v>
      </c>
      <c r="BJ518" s="80">
        <v>0</v>
      </c>
      <c r="BK518" s="80"/>
      <c r="BL518" s="80"/>
      <c r="BM518" s="80"/>
      <c r="BN518" s="80"/>
      <c r="BO518" s="80"/>
      <c r="BP518" s="80"/>
      <c r="BQ518" s="80"/>
      <c r="BR518" s="80"/>
      <c r="BS518" s="80"/>
      <c r="BT518" s="80"/>
    </row>
    <row r="519" spans="1:72" x14ac:dyDescent="0.25">
      <c r="A519" s="135" t="s">
        <v>1524</v>
      </c>
      <c r="B519" s="136" t="s">
        <v>1525</v>
      </c>
      <c r="C519" s="126"/>
      <c r="D519" s="127" t="s">
        <v>482</v>
      </c>
      <c r="E519" s="104"/>
      <c r="F519" s="128"/>
      <c r="G519" s="126"/>
      <c r="H519" s="104"/>
      <c r="I519" s="104" t="s">
        <v>482</v>
      </c>
      <c r="J519" s="104"/>
      <c r="K519" s="127"/>
      <c r="L519" s="104"/>
      <c r="M519" s="128"/>
      <c r="N519" s="128"/>
      <c r="O519" s="128"/>
      <c r="P519" s="128"/>
      <c r="Q519" s="128"/>
      <c r="R519" s="128"/>
      <c r="S519" s="131"/>
      <c r="T519" s="128"/>
      <c r="U519" s="61" t="s">
        <v>1473</v>
      </c>
      <c r="V519" s="132"/>
      <c r="W519" s="139"/>
      <c r="X519" s="133"/>
      <c r="Y519" s="71" t="s">
        <v>482</v>
      </c>
      <c r="Z519" s="72"/>
      <c r="AA519" s="73"/>
      <c r="AB519" s="74"/>
      <c r="AC519" s="81" t="s">
        <v>530</v>
      </c>
      <c r="AD519" s="10" t="s">
        <v>463</v>
      </c>
      <c r="AE519" s="80">
        <v>0</v>
      </c>
      <c r="AF519" s="80">
        <v>0</v>
      </c>
      <c r="AG519" s="80">
        <v>0</v>
      </c>
      <c r="AH519" s="80">
        <v>0</v>
      </c>
      <c r="AI519" s="80">
        <v>0</v>
      </c>
      <c r="AJ519" s="80">
        <v>0</v>
      </c>
      <c r="AK519" s="80">
        <v>410.40199999999999</v>
      </c>
      <c r="AL519" s="80">
        <v>311.04199999999997</v>
      </c>
      <c r="AM519" s="80">
        <v>291.42260800000003</v>
      </c>
      <c r="AN519" s="80">
        <v>324.71516200000002</v>
      </c>
      <c r="AO519" s="80">
        <v>347.8</v>
      </c>
      <c r="AP519" s="80">
        <v>0</v>
      </c>
      <c r="AQ519" s="80">
        <v>0</v>
      </c>
      <c r="AR519" s="80">
        <v>0</v>
      </c>
      <c r="AS519" s="80">
        <v>0</v>
      </c>
      <c r="AT519" s="80">
        <v>0</v>
      </c>
      <c r="AU519" s="80">
        <v>0</v>
      </c>
      <c r="AV519" s="80">
        <v>0</v>
      </c>
      <c r="AW519" s="80">
        <v>0</v>
      </c>
      <c r="AX519" s="80">
        <v>0</v>
      </c>
      <c r="AY519" s="80">
        <v>0</v>
      </c>
      <c r="AZ519" s="80">
        <v>0</v>
      </c>
      <c r="BA519" s="80">
        <v>0</v>
      </c>
      <c r="BB519" s="80">
        <v>0</v>
      </c>
      <c r="BC519" s="80">
        <v>0</v>
      </c>
      <c r="BD519" s="80">
        <v>0</v>
      </c>
      <c r="BE519" s="80">
        <v>0</v>
      </c>
      <c r="BF519" s="80">
        <v>0</v>
      </c>
      <c r="BG519" s="80">
        <v>0</v>
      </c>
      <c r="BH519" s="80">
        <v>0</v>
      </c>
      <c r="BI519" s="80">
        <v>0</v>
      </c>
      <c r="BJ519" s="80">
        <v>0</v>
      </c>
      <c r="BK519" s="80"/>
      <c r="BL519" s="80"/>
      <c r="BM519" s="80"/>
      <c r="BN519" s="80"/>
      <c r="BO519" s="80"/>
      <c r="BP519" s="80"/>
      <c r="BQ519" s="80"/>
      <c r="BR519" s="80"/>
      <c r="BS519" s="80"/>
      <c r="BT519" s="80"/>
    </row>
    <row r="520" spans="1:72" x14ac:dyDescent="0.25">
      <c r="A520" s="135" t="s">
        <v>1526</v>
      </c>
      <c r="B520" s="136" t="s">
        <v>1527</v>
      </c>
      <c r="C520" s="126"/>
      <c r="D520" s="127" t="s">
        <v>482</v>
      </c>
      <c r="E520" s="104"/>
      <c r="F520" s="128"/>
      <c r="G520" s="126"/>
      <c r="H520" s="104"/>
      <c r="I520" s="104" t="s">
        <v>482</v>
      </c>
      <c r="J520" s="104"/>
      <c r="K520" s="127"/>
      <c r="L520" s="104"/>
      <c r="M520" s="128"/>
      <c r="N520" s="128"/>
      <c r="O520" s="128"/>
      <c r="P520" s="128"/>
      <c r="Q520" s="128"/>
      <c r="R520" s="128"/>
      <c r="S520" s="131"/>
      <c r="T520" s="128"/>
      <c r="U520" s="61" t="s">
        <v>1473</v>
      </c>
      <c r="V520" s="132"/>
      <c r="W520" s="139"/>
      <c r="X520" s="133"/>
      <c r="Y520" s="71" t="s">
        <v>482</v>
      </c>
      <c r="Z520" s="72"/>
      <c r="AA520" s="73"/>
      <c r="AB520" s="74"/>
      <c r="AC520" s="81" t="s">
        <v>530</v>
      </c>
      <c r="AD520" s="10" t="s">
        <v>463</v>
      </c>
      <c r="AE520" s="80">
        <v>70.956999999999994</v>
      </c>
      <c r="AF520" s="80">
        <v>200.00399999999999</v>
      </c>
      <c r="AG520" s="80">
        <v>212.19200000000001</v>
      </c>
      <c r="AH520" s="80">
        <v>173.48500000000001</v>
      </c>
      <c r="AI520" s="80">
        <v>255.42099999999999</v>
      </c>
      <c r="AJ520" s="80">
        <v>234.672</v>
      </c>
      <c r="AK520" s="80">
        <v>203.631</v>
      </c>
      <c r="AL520" s="80">
        <v>86.179000000000002</v>
      </c>
      <c r="AM520" s="80">
        <v>9.3713700000000006</v>
      </c>
      <c r="AN520" s="80">
        <v>8.2340450000000001</v>
      </c>
      <c r="AO520" s="80">
        <v>5.6</v>
      </c>
      <c r="AP520" s="80">
        <v>6</v>
      </c>
      <c r="AQ520" s="80">
        <v>5.6</v>
      </c>
      <c r="AR520" s="80">
        <v>0</v>
      </c>
      <c r="AS520" s="80">
        <v>0</v>
      </c>
      <c r="AT520" s="80">
        <v>0</v>
      </c>
      <c r="AU520" s="80">
        <v>0</v>
      </c>
      <c r="AV520" s="80">
        <v>0</v>
      </c>
      <c r="AW520" s="80">
        <v>0</v>
      </c>
      <c r="AX520" s="80">
        <v>0</v>
      </c>
      <c r="AY520" s="80">
        <v>0</v>
      </c>
      <c r="AZ520" s="80">
        <v>0</v>
      </c>
      <c r="BA520" s="80">
        <v>0</v>
      </c>
      <c r="BB520" s="80">
        <v>0</v>
      </c>
      <c r="BC520" s="80">
        <v>0</v>
      </c>
      <c r="BD520" s="80">
        <v>0</v>
      </c>
      <c r="BE520" s="80">
        <v>0</v>
      </c>
      <c r="BF520" s="80">
        <v>0</v>
      </c>
      <c r="BG520" s="80">
        <v>0</v>
      </c>
      <c r="BH520" s="80">
        <v>0</v>
      </c>
      <c r="BI520" s="80">
        <v>0</v>
      </c>
      <c r="BJ520" s="80">
        <v>0</v>
      </c>
      <c r="BK520" s="80"/>
      <c r="BL520" s="80"/>
      <c r="BM520" s="80"/>
      <c r="BN520" s="80"/>
      <c r="BO520" s="80"/>
      <c r="BP520" s="80"/>
      <c r="BQ520" s="80"/>
      <c r="BR520" s="80"/>
      <c r="BS520" s="80"/>
      <c r="BT520" s="80"/>
    </row>
    <row r="521" spans="1:72" x14ac:dyDescent="0.25">
      <c r="A521" s="135" t="s">
        <v>1528</v>
      </c>
      <c r="B521" s="136" t="s">
        <v>1529</v>
      </c>
      <c r="C521" s="126"/>
      <c r="D521" s="127" t="s">
        <v>482</v>
      </c>
      <c r="E521" s="104"/>
      <c r="F521" s="128"/>
      <c r="G521" s="126"/>
      <c r="H521" s="104"/>
      <c r="I521" s="104" t="s">
        <v>482</v>
      </c>
      <c r="J521" s="104"/>
      <c r="K521" s="127"/>
      <c r="L521" s="104"/>
      <c r="M521" s="128"/>
      <c r="N521" s="128"/>
      <c r="O521" s="128"/>
      <c r="P521" s="128"/>
      <c r="Q521" s="128"/>
      <c r="R521" s="128"/>
      <c r="S521" s="131"/>
      <c r="T521" s="128"/>
      <c r="U521" s="61" t="s">
        <v>1473</v>
      </c>
      <c r="V521" s="132"/>
      <c r="W521" s="139"/>
      <c r="X521" s="133"/>
      <c r="Y521" s="71" t="s">
        <v>482</v>
      </c>
      <c r="Z521" s="72"/>
      <c r="AA521" s="73"/>
      <c r="AB521" s="74"/>
      <c r="AC521" s="81" t="s">
        <v>530</v>
      </c>
      <c r="AD521" s="10" t="s">
        <v>463</v>
      </c>
      <c r="AE521" s="80">
        <v>0</v>
      </c>
      <c r="AF521" s="80">
        <v>0</v>
      </c>
      <c r="AG521" s="80">
        <v>0</v>
      </c>
      <c r="AH521" s="80">
        <v>0</v>
      </c>
      <c r="AI521" s="80">
        <v>0</v>
      </c>
      <c r="AJ521" s="80">
        <v>0</v>
      </c>
      <c r="AK521" s="80">
        <v>0</v>
      </c>
      <c r="AL521" s="80">
        <v>15.226000000000001</v>
      </c>
      <c r="AM521" s="80">
        <v>15.409528</v>
      </c>
      <c r="AN521" s="80">
        <v>15.4</v>
      </c>
      <c r="AO521" s="80">
        <v>0</v>
      </c>
      <c r="AP521" s="80">
        <v>0</v>
      </c>
      <c r="AQ521" s="80">
        <v>0</v>
      </c>
      <c r="AR521" s="80">
        <v>0</v>
      </c>
      <c r="AS521" s="80">
        <v>0</v>
      </c>
      <c r="AT521" s="80">
        <v>0</v>
      </c>
      <c r="AU521" s="80">
        <v>0</v>
      </c>
      <c r="AV521" s="80">
        <v>0</v>
      </c>
      <c r="AW521" s="80">
        <v>0</v>
      </c>
      <c r="AX521" s="80">
        <v>0</v>
      </c>
      <c r="AY521" s="80">
        <v>0</v>
      </c>
      <c r="AZ521" s="80">
        <v>0</v>
      </c>
      <c r="BA521" s="80">
        <v>0</v>
      </c>
      <c r="BB521" s="80">
        <v>0</v>
      </c>
      <c r="BC521" s="80">
        <v>0</v>
      </c>
      <c r="BD521" s="80">
        <v>0</v>
      </c>
      <c r="BE521" s="80">
        <v>0</v>
      </c>
      <c r="BF521" s="80">
        <v>0</v>
      </c>
      <c r="BG521" s="80">
        <v>0</v>
      </c>
      <c r="BH521" s="80">
        <v>0</v>
      </c>
      <c r="BI521" s="80">
        <v>0</v>
      </c>
      <c r="BJ521" s="80">
        <v>0</v>
      </c>
      <c r="BK521" s="80"/>
      <c r="BL521" s="80"/>
      <c r="BM521" s="80"/>
      <c r="BN521" s="80"/>
      <c r="BO521" s="80"/>
      <c r="BP521" s="80"/>
      <c r="BQ521" s="80"/>
      <c r="BR521" s="80"/>
      <c r="BS521" s="80"/>
      <c r="BT521" s="80"/>
    </row>
    <row r="522" spans="1:72" x14ac:dyDescent="0.25">
      <c r="A522" s="135" t="s">
        <v>1530</v>
      </c>
      <c r="B522" s="136" t="s">
        <v>1531</v>
      </c>
      <c r="C522" s="126"/>
      <c r="D522" s="127" t="s">
        <v>482</v>
      </c>
      <c r="E522" s="104"/>
      <c r="F522" s="128"/>
      <c r="G522" s="126"/>
      <c r="H522" s="104"/>
      <c r="I522" s="104" t="s">
        <v>482</v>
      </c>
      <c r="J522" s="104"/>
      <c r="K522" s="127"/>
      <c r="L522" s="104"/>
      <c r="M522" s="128"/>
      <c r="N522" s="128"/>
      <c r="O522" s="128"/>
      <c r="P522" s="128"/>
      <c r="Q522" s="128"/>
      <c r="R522" s="128"/>
      <c r="S522" s="131"/>
      <c r="T522" s="128"/>
      <c r="U522" s="61" t="s">
        <v>1473</v>
      </c>
      <c r="V522" s="132"/>
      <c r="W522" s="139"/>
      <c r="X522" s="133"/>
      <c r="Y522" s="71" t="s">
        <v>482</v>
      </c>
      <c r="Z522" s="72"/>
      <c r="AA522" s="73"/>
      <c r="AB522" s="74"/>
      <c r="AC522" s="81" t="s">
        <v>530</v>
      </c>
      <c r="AD522" s="10" t="s">
        <v>463</v>
      </c>
      <c r="AE522" s="80">
        <v>0</v>
      </c>
      <c r="AF522" s="80">
        <v>0</v>
      </c>
      <c r="AG522" s="80">
        <v>0</v>
      </c>
      <c r="AH522" s="80">
        <v>0</v>
      </c>
      <c r="AI522" s="80">
        <v>0</v>
      </c>
      <c r="AJ522" s="80">
        <v>0</v>
      </c>
      <c r="AK522" s="80">
        <v>22.116</v>
      </c>
      <c r="AL522" s="80">
        <v>30.978000000000002</v>
      </c>
      <c r="AM522" s="80">
        <v>26.753264000000001</v>
      </c>
      <c r="AN522" s="80">
        <v>24.5</v>
      </c>
      <c r="AO522" s="80">
        <v>15.7</v>
      </c>
      <c r="AP522" s="80">
        <v>8</v>
      </c>
      <c r="AQ522" s="80">
        <v>0.7</v>
      </c>
      <c r="AR522" s="80">
        <v>0</v>
      </c>
      <c r="AS522" s="80">
        <v>0</v>
      </c>
      <c r="AT522" s="80">
        <v>0</v>
      </c>
      <c r="AU522" s="80">
        <v>0</v>
      </c>
      <c r="AV522" s="80">
        <v>0</v>
      </c>
      <c r="AW522" s="80">
        <v>0</v>
      </c>
      <c r="AX522" s="80">
        <v>0</v>
      </c>
      <c r="AY522" s="80">
        <v>0</v>
      </c>
      <c r="AZ522" s="80">
        <v>0</v>
      </c>
      <c r="BA522" s="80">
        <v>0</v>
      </c>
      <c r="BB522" s="80">
        <v>0</v>
      </c>
      <c r="BC522" s="80">
        <v>0</v>
      </c>
      <c r="BD522" s="80">
        <v>0</v>
      </c>
      <c r="BE522" s="80">
        <v>0</v>
      </c>
      <c r="BF522" s="80">
        <v>0</v>
      </c>
      <c r="BG522" s="80">
        <v>0</v>
      </c>
      <c r="BH522" s="80">
        <v>0</v>
      </c>
      <c r="BI522" s="80">
        <v>0</v>
      </c>
      <c r="BJ522" s="80">
        <v>0</v>
      </c>
      <c r="BK522" s="80"/>
      <c r="BL522" s="80"/>
      <c r="BM522" s="80"/>
      <c r="BN522" s="80"/>
      <c r="BO522" s="80"/>
      <c r="BP522" s="80"/>
      <c r="BQ522" s="80"/>
      <c r="BR522" s="80"/>
      <c r="BS522" s="80"/>
      <c r="BT522" s="80"/>
    </row>
    <row r="523" spans="1:72" x14ac:dyDescent="0.25">
      <c r="A523" s="135" t="s">
        <v>1532</v>
      </c>
      <c r="B523" s="136" t="s">
        <v>1533</v>
      </c>
      <c r="C523" s="126"/>
      <c r="D523" s="127" t="s">
        <v>482</v>
      </c>
      <c r="E523" s="104"/>
      <c r="F523" s="128"/>
      <c r="G523" s="126"/>
      <c r="H523" s="104"/>
      <c r="I523" s="104" t="s">
        <v>482</v>
      </c>
      <c r="J523" s="104"/>
      <c r="K523" s="127"/>
      <c r="L523" s="104"/>
      <c r="M523" s="128"/>
      <c r="N523" s="128"/>
      <c r="O523" s="128"/>
      <c r="P523" s="128"/>
      <c r="Q523" s="128"/>
      <c r="R523" s="128"/>
      <c r="S523" s="131"/>
      <c r="T523" s="128"/>
      <c r="U523" s="61" t="s">
        <v>1473</v>
      </c>
      <c r="V523" s="132"/>
      <c r="W523" s="139"/>
      <c r="X523" s="133"/>
      <c r="Y523" s="71"/>
      <c r="Z523" s="72" t="s">
        <v>482</v>
      </c>
      <c r="AA523" s="73"/>
      <c r="AB523" s="74"/>
      <c r="AC523" s="81" t="s">
        <v>530</v>
      </c>
      <c r="AD523" s="10" t="s">
        <v>463</v>
      </c>
      <c r="AE523" s="80">
        <v>81.063743000000002</v>
      </c>
      <c r="AF523" s="80">
        <v>68</v>
      </c>
      <c r="AG523" s="80">
        <v>54.9</v>
      </c>
      <c r="AH523" s="80">
        <v>61.980525</v>
      </c>
      <c r="AI523" s="80">
        <v>104.701522</v>
      </c>
      <c r="AJ523" s="80">
        <v>59.770350000000001</v>
      </c>
      <c r="AK523" s="80">
        <v>31.925698000000001</v>
      </c>
      <c r="AL523" s="80">
        <v>29.578675</v>
      </c>
      <c r="AM523" s="80">
        <v>76.198147000000006</v>
      </c>
      <c r="AN523" s="80">
        <v>54.866723999999998</v>
      </c>
      <c r="AO523" s="80">
        <v>34.861207</v>
      </c>
      <c r="AP523" s="80">
        <v>25.786666</v>
      </c>
      <c r="AQ523" s="80">
        <v>38.343653000000003</v>
      </c>
      <c r="AR523" s="80">
        <v>25.826719000000001</v>
      </c>
      <c r="AS523" s="80">
        <v>26.497798</v>
      </c>
      <c r="AT523" s="80">
        <v>23.791169</v>
      </c>
      <c r="AU523" s="80">
        <v>25.061498</v>
      </c>
      <c r="AV523" s="80">
        <v>33.012121999999998</v>
      </c>
      <c r="AW523" s="80">
        <v>36.414019000000003</v>
      </c>
      <c r="AX523" s="80">
        <v>62.475745000000003</v>
      </c>
      <c r="AY523" s="80">
        <v>0.91378000000000004</v>
      </c>
      <c r="AZ523" s="80">
        <v>35.626387999999999</v>
      </c>
      <c r="BA523" s="80">
        <v>45.789543999999999</v>
      </c>
      <c r="BB523" s="80">
        <v>26.599983999999999</v>
      </c>
      <c r="BC523" s="80">
        <v>30.484807</v>
      </c>
      <c r="BD523" s="80">
        <v>34.04354</v>
      </c>
      <c r="BE523" s="80">
        <v>19.72494</v>
      </c>
      <c r="BF523" s="80">
        <v>14.973502</v>
      </c>
      <c r="BG523" s="80">
        <v>8.1999999999999993</v>
      </c>
      <c r="BH523" s="80">
        <v>0</v>
      </c>
      <c r="BI523" s="80">
        <v>0</v>
      </c>
      <c r="BJ523" s="80">
        <v>0</v>
      </c>
      <c r="BK523" s="80"/>
      <c r="BL523" s="80"/>
      <c r="BM523" s="80"/>
      <c r="BN523" s="80"/>
      <c r="BO523" s="80"/>
      <c r="BP523" s="80"/>
      <c r="BQ523" s="80"/>
      <c r="BR523" s="80"/>
      <c r="BS523" s="80"/>
      <c r="BT523" s="80"/>
    </row>
    <row r="524" spans="1:72" x14ac:dyDescent="0.25">
      <c r="A524" s="135" t="s">
        <v>1534</v>
      </c>
      <c r="B524" s="136" t="s">
        <v>1535</v>
      </c>
      <c r="C524" s="126"/>
      <c r="D524" s="127" t="s">
        <v>482</v>
      </c>
      <c r="E524" s="104"/>
      <c r="F524" s="128"/>
      <c r="G524" s="126"/>
      <c r="H524" s="104"/>
      <c r="I524" s="104" t="s">
        <v>482</v>
      </c>
      <c r="J524" s="104"/>
      <c r="K524" s="127"/>
      <c r="L524" s="104"/>
      <c r="M524" s="128"/>
      <c r="N524" s="128"/>
      <c r="O524" s="128"/>
      <c r="P524" s="128"/>
      <c r="Q524" s="128"/>
      <c r="R524" s="128"/>
      <c r="S524" s="131"/>
      <c r="T524" s="128"/>
      <c r="U524" s="61" t="s">
        <v>1473</v>
      </c>
      <c r="V524" s="132"/>
      <c r="W524" s="139"/>
      <c r="X524" s="133"/>
      <c r="Y524" s="71"/>
      <c r="Z524" s="72" t="s">
        <v>482</v>
      </c>
      <c r="AA524" s="73"/>
      <c r="AB524" s="74"/>
      <c r="AC524" s="81" t="s">
        <v>530</v>
      </c>
      <c r="AD524" s="10" t="s">
        <v>463</v>
      </c>
      <c r="AE524" s="80">
        <v>0</v>
      </c>
      <c r="AF524" s="80">
        <v>0</v>
      </c>
      <c r="AG524" s="80">
        <v>0</v>
      </c>
      <c r="AH524" s="80">
        <v>0</v>
      </c>
      <c r="AI524" s="80">
        <v>0</v>
      </c>
      <c r="AJ524" s="80">
        <v>0</v>
      </c>
      <c r="AK524" s="80">
        <v>0</v>
      </c>
      <c r="AL524" s="80">
        <v>0</v>
      </c>
      <c r="AM524" s="80">
        <v>0</v>
      </c>
      <c r="AN524" s="80">
        <v>0</v>
      </c>
      <c r="AO524" s="80">
        <v>0</v>
      </c>
      <c r="AP524" s="80">
        <v>0</v>
      </c>
      <c r="AQ524" s="80">
        <v>0</v>
      </c>
      <c r="AR524" s="80">
        <v>35.242641999999996</v>
      </c>
      <c r="AS524" s="80">
        <v>18.677496999999999</v>
      </c>
      <c r="AT524" s="80">
        <v>5.3223070000000003</v>
      </c>
      <c r="AU524" s="80">
        <v>71.94</v>
      </c>
      <c r="AV524" s="80">
        <v>63.935000000000002</v>
      </c>
      <c r="AW524" s="80">
        <v>40.872999999999998</v>
      </c>
      <c r="AX524" s="80">
        <v>1.2909999999999999</v>
      </c>
      <c r="AY524" s="80">
        <v>0</v>
      </c>
      <c r="AZ524" s="80">
        <v>0</v>
      </c>
      <c r="BA524" s="80">
        <v>0</v>
      </c>
      <c r="BB524" s="80">
        <v>0</v>
      </c>
      <c r="BC524" s="80">
        <v>0</v>
      </c>
      <c r="BD524" s="80">
        <v>0</v>
      </c>
      <c r="BE524" s="80">
        <v>0</v>
      </c>
      <c r="BF524" s="80">
        <v>0</v>
      </c>
      <c r="BG524" s="80">
        <v>0</v>
      </c>
      <c r="BH524" s="80">
        <v>0</v>
      </c>
      <c r="BI524" s="80">
        <v>0</v>
      </c>
      <c r="BJ524" s="80">
        <v>0</v>
      </c>
      <c r="BK524" s="80"/>
      <c r="BL524" s="80"/>
      <c r="BM524" s="80"/>
      <c r="BN524" s="80"/>
      <c r="BO524" s="80"/>
      <c r="BP524" s="80"/>
      <c r="BQ524" s="80"/>
      <c r="BR524" s="80"/>
      <c r="BS524" s="80"/>
      <c r="BT524" s="80"/>
    </row>
    <row r="525" spans="1:72" x14ac:dyDescent="0.25">
      <c r="A525" s="135" t="s">
        <v>1536</v>
      </c>
      <c r="B525" s="136" t="s">
        <v>1537</v>
      </c>
      <c r="C525" s="126"/>
      <c r="D525" s="127" t="s">
        <v>482</v>
      </c>
      <c r="E525" s="104"/>
      <c r="F525" s="128"/>
      <c r="G525" s="126"/>
      <c r="H525" s="104"/>
      <c r="I525" s="104" t="s">
        <v>482</v>
      </c>
      <c r="J525" s="104"/>
      <c r="K525" s="127"/>
      <c r="L525" s="104"/>
      <c r="M525" s="128"/>
      <c r="N525" s="128"/>
      <c r="O525" s="128"/>
      <c r="P525" s="128"/>
      <c r="Q525" s="128"/>
      <c r="R525" s="128"/>
      <c r="S525" s="131"/>
      <c r="T525" s="128"/>
      <c r="U525" s="61" t="s">
        <v>1473</v>
      </c>
      <c r="V525" s="132"/>
      <c r="W525" s="139"/>
      <c r="X525" s="133"/>
      <c r="Y525" s="71"/>
      <c r="Z525" s="72" t="s">
        <v>482</v>
      </c>
      <c r="AA525" s="73"/>
      <c r="AB525" s="74"/>
      <c r="AC525" s="81" t="s">
        <v>530</v>
      </c>
      <c r="AD525" s="10" t="s">
        <v>463</v>
      </c>
      <c r="AE525" s="80">
        <v>0</v>
      </c>
      <c r="AF525" s="80">
        <v>0</v>
      </c>
      <c r="AG525" s="80">
        <v>0</v>
      </c>
      <c r="AH525" s="80">
        <v>0</v>
      </c>
      <c r="AI525" s="80">
        <v>0</v>
      </c>
      <c r="AJ525" s="80">
        <v>0</v>
      </c>
      <c r="AK525" s="80">
        <v>0</v>
      </c>
      <c r="AL525" s="80">
        <v>0</v>
      </c>
      <c r="AM525" s="80">
        <v>0</v>
      </c>
      <c r="AN525" s="80">
        <v>8.3853050000000007</v>
      </c>
      <c r="AO525" s="80">
        <v>3.037766</v>
      </c>
      <c r="AP525" s="80">
        <v>0</v>
      </c>
      <c r="AQ525" s="80">
        <v>0</v>
      </c>
      <c r="AR525" s="80">
        <v>0</v>
      </c>
      <c r="AS525" s="80">
        <v>149.75033500000001</v>
      </c>
      <c r="AT525" s="80">
        <v>79.410330000000002</v>
      </c>
      <c r="AU525" s="80">
        <v>17.434000000000001</v>
      </c>
      <c r="AV525" s="80">
        <v>0</v>
      </c>
      <c r="AW525" s="80">
        <v>0</v>
      </c>
      <c r="AX525" s="80">
        <v>0</v>
      </c>
      <c r="AY525" s="80">
        <v>0.224</v>
      </c>
      <c r="AZ525" s="80">
        <v>4.1000000000000002E-2</v>
      </c>
      <c r="BA525" s="80">
        <v>3.3000000000000002E-2</v>
      </c>
      <c r="BB525" s="80">
        <v>0</v>
      </c>
      <c r="BC525" s="80">
        <v>0</v>
      </c>
      <c r="BD525" s="80">
        <v>0</v>
      </c>
      <c r="BE525" s="80">
        <v>0</v>
      </c>
      <c r="BF525" s="80">
        <v>0</v>
      </c>
      <c r="BG525" s="80">
        <v>0</v>
      </c>
      <c r="BH525" s="80">
        <v>0</v>
      </c>
      <c r="BI525" s="80">
        <v>0</v>
      </c>
      <c r="BJ525" s="80">
        <v>0</v>
      </c>
      <c r="BK525" s="80"/>
      <c r="BL525" s="80"/>
      <c r="BM525" s="80"/>
      <c r="BN525" s="80"/>
      <c r="BO525" s="80"/>
      <c r="BP525" s="80"/>
      <c r="BQ525" s="80"/>
      <c r="BR525" s="80"/>
      <c r="BS525" s="80"/>
      <c r="BT525" s="80"/>
    </row>
    <row r="526" spans="1:72" x14ac:dyDescent="0.25">
      <c r="A526" s="135" t="s">
        <v>1538</v>
      </c>
      <c r="B526" s="136" t="s">
        <v>1539</v>
      </c>
      <c r="C526" s="126"/>
      <c r="D526" s="127" t="s">
        <v>482</v>
      </c>
      <c r="E526" s="104"/>
      <c r="F526" s="128"/>
      <c r="G526" s="126"/>
      <c r="H526" s="104"/>
      <c r="I526" s="104" t="s">
        <v>482</v>
      </c>
      <c r="J526" s="104"/>
      <c r="K526" s="127"/>
      <c r="L526" s="104"/>
      <c r="M526" s="128"/>
      <c r="N526" s="128"/>
      <c r="O526" s="128"/>
      <c r="P526" s="128"/>
      <c r="Q526" s="128"/>
      <c r="R526" s="128"/>
      <c r="S526" s="131"/>
      <c r="T526" s="128"/>
      <c r="U526" s="61" t="s">
        <v>1473</v>
      </c>
      <c r="V526" s="132"/>
      <c r="W526" s="139"/>
      <c r="X526" s="133"/>
      <c r="Y526" s="71"/>
      <c r="Z526" s="72" t="s">
        <v>482</v>
      </c>
      <c r="AA526" s="73"/>
      <c r="AB526" s="74"/>
      <c r="AC526" s="81" t="s">
        <v>530</v>
      </c>
      <c r="AD526" s="10" t="s">
        <v>463</v>
      </c>
      <c r="AE526" s="80">
        <v>0</v>
      </c>
      <c r="AF526" s="80">
        <v>0</v>
      </c>
      <c r="AG526" s="80">
        <v>0</v>
      </c>
      <c r="AH526" s="80">
        <v>0</v>
      </c>
      <c r="AI526" s="80">
        <v>0</v>
      </c>
      <c r="AJ526" s="80">
        <v>0</v>
      </c>
      <c r="AK526" s="80">
        <v>0</v>
      </c>
      <c r="AL526" s="80">
        <v>3.7300000000000001E-4</v>
      </c>
      <c r="AM526" s="80">
        <v>6.7869999999999996E-3</v>
      </c>
      <c r="AN526" s="80">
        <v>6.3283000000000006E-2</v>
      </c>
      <c r="AO526" s="80">
        <v>1.5469999999999999</v>
      </c>
      <c r="AP526" s="80">
        <v>1.6217569999999999</v>
      </c>
      <c r="AQ526" s="80">
        <v>0.98293600000000003</v>
      </c>
      <c r="AR526" s="80">
        <v>0.99654699999999996</v>
      </c>
      <c r="AS526" s="80">
        <v>1</v>
      </c>
      <c r="AT526" s="80">
        <v>0.59</v>
      </c>
      <c r="AU526" s="80">
        <v>2.7959999999999998</v>
      </c>
      <c r="AV526" s="80">
        <v>3.9169999999999998</v>
      </c>
      <c r="AW526" s="80">
        <v>5.1894</v>
      </c>
      <c r="AX526" s="80">
        <v>5.9054640000000003</v>
      </c>
      <c r="AY526" s="80">
        <v>1.7539169999999999</v>
      </c>
      <c r="AZ526" s="80">
        <v>5.9133969999999998</v>
      </c>
      <c r="BA526" s="80">
        <v>0.99103699999999995</v>
      </c>
      <c r="BB526" s="80">
        <v>1.3468420000000001</v>
      </c>
      <c r="BC526" s="80">
        <v>2.2918479999999999</v>
      </c>
      <c r="BD526" s="80">
        <v>2.6243180000000002</v>
      </c>
      <c r="BE526" s="80">
        <v>2.9978020000000001</v>
      </c>
      <c r="BF526" s="80">
        <v>3.2581630000000001</v>
      </c>
      <c r="BG526" s="80">
        <v>2.256024</v>
      </c>
      <c r="BH526" s="80">
        <v>0.723777</v>
      </c>
      <c r="BI526" s="80">
        <v>0.292964</v>
      </c>
      <c r="BJ526" s="80">
        <v>1.254929</v>
      </c>
      <c r="BK526" s="80"/>
      <c r="BL526" s="80"/>
      <c r="BM526" s="80"/>
      <c r="BN526" s="80"/>
      <c r="BO526" s="80"/>
      <c r="BP526" s="80"/>
      <c r="BQ526" s="80"/>
      <c r="BR526" s="80"/>
      <c r="BS526" s="80"/>
      <c r="BT526" s="80"/>
    </row>
    <row r="527" spans="1:72" x14ac:dyDescent="0.25">
      <c r="A527" s="135" t="s">
        <v>1540</v>
      </c>
      <c r="B527" s="136" t="s">
        <v>1541</v>
      </c>
      <c r="C527" s="126"/>
      <c r="D527" s="127" t="s">
        <v>482</v>
      </c>
      <c r="E527" s="104"/>
      <c r="F527" s="128"/>
      <c r="G527" s="126"/>
      <c r="H527" s="104"/>
      <c r="I527" s="104" t="s">
        <v>482</v>
      </c>
      <c r="J527" s="104"/>
      <c r="K527" s="127"/>
      <c r="L527" s="104"/>
      <c r="M527" s="128"/>
      <c r="N527" s="128"/>
      <c r="O527" s="128"/>
      <c r="P527" s="128"/>
      <c r="Q527" s="128"/>
      <c r="R527" s="128"/>
      <c r="S527" s="131"/>
      <c r="T527" s="128"/>
      <c r="U527" s="61" t="s">
        <v>1473</v>
      </c>
      <c r="V527" s="132"/>
      <c r="W527" s="139"/>
      <c r="X527" s="133"/>
      <c r="Y527" s="71" t="s">
        <v>482</v>
      </c>
      <c r="Z527" s="72"/>
      <c r="AA527" s="73"/>
      <c r="AB527" s="74"/>
      <c r="AC527" s="81" t="s">
        <v>530</v>
      </c>
      <c r="AD527" s="10" t="s">
        <v>463</v>
      </c>
      <c r="AE527" s="80">
        <v>0</v>
      </c>
      <c r="AF527" s="80">
        <v>0</v>
      </c>
      <c r="AG527" s="80">
        <v>0</v>
      </c>
      <c r="AH527" s="80">
        <v>0</v>
      </c>
      <c r="AI527" s="80">
        <v>0</v>
      </c>
      <c r="AJ527" s="80">
        <v>0</v>
      </c>
      <c r="AK527" s="80">
        <v>0</v>
      </c>
      <c r="AL527" s="80">
        <v>0</v>
      </c>
      <c r="AM527" s="80">
        <v>90.314999999999998</v>
      </c>
      <c r="AN527" s="80">
        <v>149.36676069999999</v>
      </c>
      <c r="AO527" s="80">
        <v>240.99049891999999</v>
      </c>
      <c r="AP527" s="80">
        <v>319</v>
      </c>
      <c r="AQ527" s="80">
        <v>327.47199999999998</v>
      </c>
      <c r="AR527" s="80">
        <v>392.23500000000001</v>
      </c>
      <c r="AS527" s="80">
        <v>533</v>
      </c>
      <c r="AT527" s="80">
        <v>493.21300000000002</v>
      </c>
      <c r="AU527" s="80">
        <v>421.47300000000001</v>
      </c>
      <c r="AV527" s="80">
        <v>374.73</v>
      </c>
      <c r="AW527" s="80">
        <v>414.30900000000003</v>
      </c>
      <c r="AX527" s="80">
        <v>403.80956008115402</v>
      </c>
      <c r="AY527" s="80">
        <v>433.30189281279002</v>
      </c>
      <c r="AZ527" s="80">
        <v>129.02386343000001</v>
      </c>
      <c r="BA527" s="80">
        <v>193.62958816</v>
      </c>
      <c r="BB527" s="80">
        <v>182.07874412000001</v>
      </c>
      <c r="BC527" s="80">
        <v>179.94298451156899</v>
      </c>
      <c r="BD527" s="80">
        <v>192.53639505000001</v>
      </c>
      <c r="BE527" s="80">
        <v>201.86966349456799</v>
      </c>
      <c r="BF527" s="80">
        <v>194.60186436999999</v>
      </c>
      <c r="BG527" s="80">
        <v>184.80347239</v>
      </c>
      <c r="BH527" s="80">
        <v>0.67909109416699998</v>
      </c>
      <c r="BI527" s="80">
        <v>76.773583673710903</v>
      </c>
      <c r="BJ527" s="80">
        <v>8.44850850118533</v>
      </c>
      <c r="BK527" s="80"/>
      <c r="BL527" s="80"/>
      <c r="BM527" s="80"/>
      <c r="BN527" s="80"/>
      <c r="BO527" s="80"/>
      <c r="BP527" s="80"/>
      <c r="BQ527" s="80"/>
      <c r="BR527" s="80"/>
      <c r="BS527" s="80"/>
      <c r="BT527" s="80"/>
    </row>
    <row r="528" spans="1:72" x14ac:dyDescent="0.25">
      <c r="A528" s="135" t="s">
        <v>1542</v>
      </c>
      <c r="B528" s="136" t="s">
        <v>1543</v>
      </c>
      <c r="C528" s="126"/>
      <c r="D528" s="127" t="s">
        <v>482</v>
      </c>
      <c r="E528" s="104"/>
      <c r="F528" s="128"/>
      <c r="G528" s="126"/>
      <c r="H528" s="104"/>
      <c r="I528" s="104" t="s">
        <v>482</v>
      </c>
      <c r="J528" s="104"/>
      <c r="K528" s="127"/>
      <c r="L528" s="104"/>
      <c r="M528" s="128"/>
      <c r="N528" s="128"/>
      <c r="O528" s="128"/>
      <c r="P528" s="128"/>
      <c r="Q528" s="128"/>
      <c r="R528" s="128"/>
      <c r="S528" s="131"/>
      <c r="T528" s="128"/>
      <c r="U528" s="61" t="s">
        <v>1473</v>
      </c>
      <c r="V528" s="132"/>
      <c r="W528" s="139"/>
      <c r="X528" s="133"/>
      <c r="Y528" s="71" t="s">
        <v>482</v>
      </c>
      <c r="Z528" s="72"/>
      <c r="AA528" s="73"/>
      <c r="AB528" s="74"/>
      <c r="AC528" s="81" t="s">
        <v>530</v>
      </c>
      <c r="AD528" s="10" t="s">
        <v>463</v>
      </c>
      <c r="AE528" s="80">
        <v>0</v>
      </c>
      <c r="AF528" s="80">
        <v>0</v>
      </c>
      <c r="AG528" s="80">
        <v>0</v>
      </c>
      <c r="AH528" s="80">
        <v>1.982</v>
      </c>
      <c r="AI528" s="80">
        <v>3.5419999999999998</v>
      </c>
      <c r="AJ528" s="80">
        <v>4.9119999999999999</v>
      </c>
      <c r="AK528" s="80">
        <v>9.2460000000000004</v>
      </c>
      <c r="AL528" s="80">
        <v>11.959</v>
      </c>
      <c r="AM528" s="80">
        <v>0</v>
      </c>
      <c r="AN528" s="80">
        <v>0</v>
      </c>
      <c r="AO528" s="80">
        <v>0</v>
      </c>
      <c r="AP528" s="80">
        <v>0</v>
      </c>
      <c r="AQ528" s="80">
        <v>0</v>
      </c>
      <c r="AR528" s="80">
        <v>0</v>
      </c>
      <c r="AS528" s="80">
        <v>0</v>
      </c>
      <c r="AT528" s="80">
        <v>0</v>
      </c>
      <c r="AU528" s="80">
        <v>0</v>
      </c>
      <c r="AV528" s="80">
        <v>0</v>
      </c>
      <c r="AW528" s="80">
        <v>0</v>
      </c>
      <c r="AX528" s="80">
        <v>0</v>
      </c>
      <c r="AY528" s="80">
        <v>0</v>
      </c>
      <c r="AZ528" s="80">
        <v>0</v>
      </c>
      <c r="BA528" s="80">
        <v>0</v>
      </c>
      <c r="BB528" s="80">
        <v>0</v>
      </c>
      <c r="BC528" s="80">
        <v>0</v>
      </c>
      <c r="BD528" s="80">
        <v>0</v>
      </c>
      <c r="BE528" s="80">
        <v>0</v>
      </c>
      <c r="BF528" s="80">
        <v>0</v>
      </c>
      <c r="BG528" s="80">
        <v>0</v>
      </c>
      <c r="BH528" s="80">
        <v>0</v>
      </c>
      <c r="BI528" s="80">
        <v>0</v>
      </c>
      <c r="BJ528" s="80">
        <v>0</v>
      </c>
      <c r="BK528" s="80"/>
      <c r="BL528" s="80"/>
      <c r="BM528" s="80"/>
      <c r="BN528" s="80"/>
      <c r="BO528" s="80"/>
      <c r="BP528" s="80"/>
      <c r="BQ528" s="80"/>
      <c r="BR528" s="80"/>
      <c r="BS528" s="80"/>
      <c r="BT528" s="80"/>
    </row>
    <row r="529" spans="1:72" x14ac:dyDescent="0.25">
      <c r="A529" s="135" t="s">
        <v>1544</v>
      </c>
      <c r="B529" s="136" t="s">
        <v>1545</v>
      </c>
      <c r="C529" s="126"/>
      <c r="D529" s="127" t="s">
        <v>482</v>
      </c>
      <c r="E529" s="104"/>
      <c r="F529" s="128"/>
      <c r="G529" s="126"/>
      <c r="H529" s="104"/>
      <c r="I529" s="104" t="s">
        <v>482</v>
      </c>
      <c r="J529" s="104"/>
      <c r="K529" s="127"/>
      <c r="L529" s="104"/>
      <c r="M529" s="128"/>
      <c r="N529" s="128"/>
      <c r="O529" s="128"/>
      <c r="P529" s="128"/>
      <c r="Q529" s="128"/>
      <c r="R529" s="128"/>
      <c r="S529" s="131"/>
      <c r="T529" s="128"/>
      <c r="U529" s="61" t="s">
        <v>1473</v>
      </c>
      <c r="V529" s="132"/>
      <c r="W529" s="139"/>
      <c r="X529" s="133"/>
      <c r="Y529" s="71" t="s">
        <v>482</v>
      </c>
      <c r="Z529" s="72"/>
      <c r="AA529" s="73"/>
      <c r="AB529" s="74"/>
      <c r="AC529" s="81" t="s">
        <v>530</v>
      </c>
      <c r="AD529" s="10" t="s">
        <v>463</v>
      </c>
      <c r="AE529" s="80">
        <v>35.74</v>
      </c>
      <c r="AF529" s="80">
        <v>17.617000000000001</v>
      </c>
      <c r="AG529" s="80">
        <v>39.219000000000001</v>
      </c>
      <c r="AH529" s="80">
        <v>29.202000000000002</v>
      </c>
      <c r="AI529" s="80">
        <v>0.82499999999999996</v>
      </c>
      <c r="AJ529" s="80">
        <v>3.6960000000000002</v>
      </c>
      <c r="AK529" s="80">
        <v>0</v>
      </c>
      <c r="AL529" s="80">
        <v>0.23200000000000001</v>
      </c>
      <c r="AM529" s="80">
        <v>0</v>
      </c>
      <c r="AN529" s="80">
        <v>0</v>
      </c>
      <c r="AO529" s="80">
        <v>0</v>
      </c>
      <c r="AP529" s="80">
        <v>0</v>
      </c>
      <c r="AQ529" s="80">
        <v>0</v>
      </c>
      <c r="AR529" s="80">
        <v>0</v>
      </c>
      <c r="AS529" s="80">
        <v>0</v>
      </c>
      <c r="AT529" s="80">
        <v>0</v>
      </c>
      <c r="AU529" s="80">
        <v>0</v>
      </c>
      <c r="AV529" s="80">
        <v>0</v>
      </c>
      <c r="AW529" s="80">
        <v>0</v>
      </c>
      <c r="AX529" s="80">
        <v>0</v>
      </c>
      <c r="AY529" s="80">
        <v>0</v>
      </c>
      <c r="AZ529" s="80">
        <v>0</v>
      </c>
      <c r="BA529" s="80">
        <v>0</v>
      </c>
      <c r="BB529" s="80">
        <v>0</v>
      </c>
      <c r="BC529" s="80">
        <v>0</v>
      </c>
      <c r="BD529" s="80">
        <v>0</v>
      </c>
      <c r="BE529" s="80">
        <v>0</v>
      </c>
      <c r="BF529" s="80">
        <v>0</v>
      </c>
      <c r="BG529" s="80">
        <v>0</v>
      </c>
      <c r="BH529" s="80">
        <v>0</v>
      </c>
      <c r="BI529" s="80">
        <v>0</v>
      </c>
      <c r="BJ529" s="80">
        <v>0</v>
      </c>
      <c r="BK529" s="80"/>
      <c r="BL529" s="80"/>
      <c r="BM529" s="80"/>
      <c r="BN529" s="80"/>
      <c r="BO529" s="80"/>
      <c r="BP529" s="80"/>
      <c r="BQ529" s="80"/>
      <c r="BR529" s="80"/>
      <c r="BS529" s="80"/>
      <c r="BT529" s="80"/>
    </row>
    <row r="530" spans="1:72" x14ac:dyDescent="0.25">
      <c r="A530" s="135" t="s">
        <v>1546</v>
      </c>
      <c r="B530" s="136" t="s">
        <v>1547</v>
      </c>
      <c r="C530" s="126"/>
      <c r="D530" s="127" t="s">
        <v>482</v>
      </c>
      <c r="E530" s="104"/>
      <c r="F530" s="128"/>
      <c r="G530" s="126"/>
      <c r="H530" s="104"/>
      <c r="I530" s="104" t="s">
        <v>482</v>
      </c>
      <c r="J530" s="104"/>
      <c r="K530" s="127"/>
      <c r="L530" s="104"/>
      <c r="M530" s="128"/>
      <c r="N530" s="128"/>
      <c r="O530" s="128"/>
      <c r="P530" s="128"/>
      <c r="Q530" s="128"/>
      <c r="R530" s="128"/>
      <c r="S530" s="131"/>
      <c r="T530" s="128"/>
      <c r="U530" s="61" t="s">
        <v>1473</v>
      </c>
      <c r="V530" s="132"/>
      <c r="W530" s="139"/>
      <c r="X530" s="133"/>
      <c r="Y530" s="71" t="s">
        <v>482</v>
      </c>
      <c r="Z530" s="72"/>
      <c r="AA530" s="73"/>
      <c r="AB530" s="74"/>
      <c r="AC530" s="81" t="s">
        <v>530</v>
      </c>
      <c r="AD530" s="10" t="s">
        <v>463</v>
      </c>
      <c r="AE530" s="80">
        <v>0</v>
      </c>
      <c r="AF530" s="80">
        <v>0</v>
      </c>
      <c r="AG530" s="80">
        <v>0</v>
      </c>
      <c r="AH530" s="80">
        <v>0.44556499999999999</v>
      </c>
      <c r="AI530" s="80">
        <v>1.237649</v>
      </c>
      <c r="AJ530" s="80">
        <v>2.579923</v>
      </c>
      <c r="AK530" s="80">
        <v>29.559152999999998</v>
      </c>
      <c r="AL530" s="80">
        <v>45.668252000000003</v>
      </c>
      <c r="AM530" s="80">
        <v>48.605449999999998</v>
      </c>
      <c r="AN530" s="80">
        <v>85.008116999999999</v>
      </c>
      <c r="AO530" s="80">
        <v>111.86750000000001</v>
      </c>
      <c r="AP530" s="80">
        <v>94.584916000000007</v>
      </c>
      <c r="AQ530" s="80">
        <v>156.979479</v>
      </c>
      <c r="AR530" s="80">
        <v>174.64378099999999</v>
      </c>
      <c r="AS530" s="80">
        <v>296.24264899999997</v>
      </c>
      <c r="AT530" s="80">
        <v>261.69137799999999</v>
      </c>
      <c r="AU530" s="80">
        <v>259.25848500000001</v>
      </c>
      <c r="AV530" s="80">
        <v>236.67920599999999</v>
      </c>
      <c r="AW530" s="80">
        <v>218.11568399999999</v>
      </c>
      <c r="AX530" s="80">
        <v>302.70515699999999</v>
      </c>
      <c r="AY530" s="80">
        <v>199.635255</v>
      </c>
      <c r="AZ530" s="80">
        <v>203.35368099999999</v>
      </c>
      <c r="BA530" s="80">
        <v>249.985153</v>
      </c>
      <c r="BB530" s="80">
        <v>209.52542</v>
      </c>
      <c r="BC530" s="80">
        <v>240.81142399999999</v>
      </c>
      <c r="BD530" s="80">
        <v>222.357179</v>
      </c>
      <c r="BE530" s="80">
        <v>239.82679099999999</v>
      </c>
      <c r="BF530" s="80">
        <v>421.00410499999998</v>
      </c>
      <c r="BG530" s="80">
        <v>329.63337100000001</v>
      </c>
      <c r="BH530" s="80">
        <v>264.00328300000001</v>
      </c>
      <c r="BI530" s="80">
        <v>319.10520200000002</v>
      </c>
      <c r="BJ530" s="80">
        <v>222.490306</v>
      </c>
      <c r="BK530" s="80"/>
      <c r="BL530" s="80"/>
      <c r="BM530" s="80"/>
      <c r="BN530" s="80"/>
      <c r="BO530" s="80"/>
      <c r="BP530" s="80"/>
      <c r="BQ530" s="80"/>
      <c r="BR530" s="80"/>
      <c r="BS530" s="80"/>
      <c r="BT530" s="80"/>
    </row>
    <row r="531" spans="1:72" x14ac:dyDescent="0.25">
      <c r="A531" s="135" t="s">
        <v>1548</v>
      </c>
      <c r="B531" s="136" t="s">
        <v>1549</v>
      </c>
      <c r="C531" s="126"/>
      <c r="D531" s="127" t="s">
        <v>482</v>
      </c>
      <c r="E531" s="104"/>
      <c r="F531" s="128"/>
      <c r="G531" s="126"/>
      <c r="H531" s="104"/>
      <c r="I531" s="104" t="s">
        <v>482</v>
      </c>
      <c r="J531" s="104"/>
      <c r="K531" s="127"/>
      <c r="L531" s="104"/>
      <c r="M531" s="128"/>
      <c r="N531" s="128"/>
      <c r="O531" s="128"/>
      <c r="P531" s="128"/>
      <c r="Q531" s="128"/>
      <c r="R531" s="128"/>
      <c r="S531" s="131"/>
      <c r="T531" s="128"/>
      <c r="U531" s="61" t="s">
        <v>1473</v>
      </c>
      <c r="V531" s="132"/>
      <c r="W531" s="139"/>
      <c r="X531" s="133"/>
      <c r="Y531" s="71" t="s">
        <v>482</v>
      </c>
      <c r="Z531" s="72"/>
      <c r="AA531" s="73"/>
      <c r="AB531" s="74"/>
      <c r="AC531" s="81" t="s">
        <v>530</v>
      </c>
      <c r="AD531" s="10" t="s">
        <v>463</v>
      </c>
      <c r="AE531" s="80">
        <v>0</v>
      </c>
      <c r="AF531" s="80">
        <v>10.030764</v>
      </c>
      <c r="AG531" s="80">
        <v>0</v>
      </c>
      <c r="AH531" s="80">
        <v>112.365309</v>
      </c>
      <c r="AI531" s="80">
        <v>110.42448899999999</v>
      </c>
      <c r="AJ531" s="80">
        <v>497.761143</v>
      </c>
      <c r="AK531" s="80">
        <v>255.07929999999999</v>
      </c>
      <c r="AL531" s="80">
        <v>266.163025</v>
      </c>
      <c r="AM531" s="80">
        <v>268.27478400000001</v>
      </c>
      <c r="AN531" s="80">
        <v>91.182447999999994</v>
      </c>
      <c r="AO531" s="80">
        <v>45.917332000000002</v>
      </c>
      <c r="AP531" s="80">
        <v>0.16367699999999999</v>
      </c>
      <c r="AQ531" s="80">
        <v>3.2456879999999999</v>
      </c>
      <c r="AR531" s="80">
        <v>4.193333</v>
      </c>
      <c r="AS531" s="80">
        <v>0</v>
      </c>
      <c r="AT531" s="80">
        <v>2.3E-2</v>
      </c>
      <c r="AU531" s="80">
        <v>0</v>
      </c>
      <c r="AV531" s="80">
        <v>0</v>
      </c>
      <c r="AW531" s="80">
        <v>6.1757429999999998</v>
      </c>
      <c r="AX531" s="80">
        <v>7.2009610000000004</v>
      </c>
      <c r="AY531" s="80">
        <v>1.696815</v>
      </c>
      <c r="AZ531" s="80">
        <v>6.5463110000000002</v>
      </c>
      <c r="BA531" s="80">
        <v>0.23746900000000001</v>
      </c>
      <c r="BB531" s="80">
        <v>0.111209</v>
      </c>
      <c r="BC531" s="80">
        <v>0.37768499999999999</v>
      </c>
      <c r="BD531" s="80">
        <v>0.24029400000000001</v>
      </c>
      <c r="BE531" s="80">
        <v>7.0821999999999996E-2</v>
      </c>
      <c r="BF531" s="80">
        <v>6.1011000000000003E-2</v>
      </c>
      <c r="BG531" s="80">
        <v>3.9210000000000002E-2</v>
      </c>
      <c r="BH531" s="80">
        <v>0.52946400000000005</v>
      </c>
      <c r="BI531" s="80">
        <v>1.5528900000000001</v>
      </c>
      <c r="BJ531" s="80">
        <v>1.34154</v>
      </c>
      <c r="BK531" s="80"/>
      <c r="BL531" s="80"/>
      <c r="BM531" s="80"/>
      <c r="BN531" s="80"/>
      <c r="BO531" s="80"/>
      <c r="BP531" s="80"/>
      <c r="BQ531" s="80"/>
      <c r="BR531" s="80"/>
      <c r="BS531" s="80"/>
      <c r="BT531" s="80"/>
    </row>
    <row r="532" spans="1:72" x14ac:dyDescent="0.25">
      <c r="A532" s="138" t="s">
        <v>1550</v>
      </c>
      <c r="B532" s="15" t="s">
        <v>1551</v>
      </c>
      <c r="C532" s="126"/>
      <c r="D532" s="127"/>
      <c r="E532" s="104"/>
      <c r="F532" s="128"/>
      <c r="G532" s="126"/>
      <c r="H532" s="104"/>
      <c r="I532" s="104"/>
      <c r="J532" s="104"/>
      <c r="K532" s="127"/>
      <c r="L532" s="104"/>
      <c r="M532" s="128"/>
      <c r="N532" s="128"/>
      <c r="O532" s="128"/>
      <c r="P532" s="128"/>
      <c r="Q532" s="128"/>
      <c r="R532" s="128"/>
      <c r="S532" s="131"/>
      <c r="T532" s="128"/>
      <c r="U532" s="61"/>
      <c r="V532" s="132"/>
      <c r="W532" s="139"/>
      <c r="X532" s="133"/>
      <c r="Y532" s="71"/>
      <c r="Z532" s="72"/>
      <c r="AA532" s="73"/>
      <c r="AB532" s="74"/>
      <c r="AC532" s="75" t="s">
        <v>1552</v>
      </c>
      <c r="AD532" s="29" t="s">
        <v>463</v>
      </c>
      <c r="AE532" s="60">
        <v>1.801531</v>
      </c>
      <c r="AF532" s="60">
        <v>1.690734</v>
      </c>
      <c r="AG532" s="60">
        <v>1.690734</v>
      </c>
      <c r="AH532" s="60">
        <v>5.1219580000000002</v>
      </c>
      <c r="AI532" s="60">
        <v>3.7722869999999999</v>
      </c>
      <c r="AJ532" s="60">
        <v>4.1400629999999996</v>
      </c>
      <c r="AK532" s="60">
        <v>3.4265330000000001</v>
      </c>
      <c r="AL532" s="60">
        <v>5.02842381398988</v>
      </c>
      <c r="AM532" s="60">
        <v>7.0598830926431102</v>
      </c>
      <c r="AN532" s="60">
        <v>83.304944499128595</v>
      </c>
      <c r="AO532" s="60">
        <v>114.025155344133</v>
      </c>
      <c r="AP532" s="60">
        <v>121.023064169661</v>
      </c>
      <c r="AQ532" s="60">
        <v>132.468626062141</v>
      </c>
      <c r="AR532" s="60">
        <v>159.19604859123501</v>
      </c>
      <c r="AS532" s="60">
        <v>155.96466397120699</v>
      </c>
      <c r="AT532" s="60">
        <v>167.596277309833</v>
      </c>
      <c r="AU532" s="60">
        <v>246.87793937878001</v>
      </c>
      <c r="AV532" s="60">
        <v>309.58709990846899</v>
      </c>
      <c r="AW532" s="60">
        <v>318.30826429955499</v>
      </c>
      <c r="AX532" s="60">
        <v>395.55458353704603</v>
      </c>
      <c r="AY532" s="60">
        <v>426.96640870297603</v>
      </c>
      <c r="AZ532" s="60">
        <v>473.57388387353598</v>
      </c>
      <c r="BA532" s="60">
        <v>631.27015585076697</v>
      </c>
      <c r="BB532" s="60">
        <v>693.07538560442595</v>
      </c>
      <c r="BC532" s="60">
        <v>782.12835013504002</v>
      </c>
      <c r="BD532" s="60">
        <v>1073.47204609653</v>
      </c>
      <c r="BE532" s="60">
        <v>1567.7946622038501</v>
      </c>
      <c r="BF532" s="60">
        <v>1776.58862273406</v>
      </c>
      <c r="BG532" s="60">
        <v>463.95450507878098</v>
      </c>
      <c r="BH532" s="60">
        <v>353.27292841842802</v>
      </c>
      <c r="BI532" s="60">
        <v>374.21556436127997</v>
      </c>
      <c r="BJ532" s="60">
        <v>328.46108665152701</v>
      </c>
      <c r="BK532" s="60"/>
      <c r="BL532" s="60"/>
      <c r="BM532" s="60"/>
      <c r="BN532" s="60"/>
      <c r="BO532" s="60"/>
      <c r="BP532" s="60"/>
      <c r="BQ532" s="60"/>
      <c r="BR532" s="60"/>
      <c r="BS532" s="60"/>
      <c r="BT532" s="60"/>
    </row>
    <row r="533" spans="1:72" x14ac:dyDescent="0.25">
      <c r="A533" s="135" t="s">
        <v>1553</v>
      </c>
      <c r="B533" s="136" t="s">
        <v>1554</v>
      </c>
      <c r="C533" s="126"/>
      <c r="D533" s="127" t="s">
        <v>482</v>
      </c>
      <c r="E533" s="104"/>
      <c r="F533" s="128"/>
      <c r="G533" s="126"/>
      <c r="H533" s="104"/>
      <c r="I533" s="104" t="s">
        <v>482</v>
      </c>
      <c r="J533" s="104"/>
      <c r="K533" s="127"/>
      <c r="L533" s="104"/>
      <c r="M533" s="128"/>
      <c r="N533" s="128"/>
      <c r="O533" s="128"/>
      <c r="P533" s="128"/>
      <c r="Q533" s="128"/>
      <c r="R533" s="128"/>
      <c r="S533" s="131"/>
      <c r="T533" s="128"/>
      <c r="U533" s="61" t="s">
        <v>1473</v>
      </c>
      <c r="V533" s="132"/>
      <c r="W533" s="139"/>
      <c r="X533" s="133"/>
      <c r="Y533" s="71" t="s">
        <v>482</v>
      </c>
      <c r="Z533" s="72"/>
      <c r="AA533" s="73"/>
      <c r="AB533" s="74"/>
      <c r="AC533" s="81" t="s">
        <v>530</v>
      </c>
      <c r="AD533" s="10" t="s">
        <v>463</v>
      </c>
      <c r="AE533" s="80">
        <v>0</v>
      </c>
      <c r="AF533" s="80">
        <v>0</v>
      </c>
      <c r="AG533" s="80">
        <v>0</v>
      </c>
      <c r="AH533" s="80">
        <v>0</v>
      </c>
      <c r="AI533" s="80">
        <v>0</v>
      </c>
      <c r="AJ533" s="80">
        <v>0</v>
      </c>
      <c r="AK533" s="80">
        <v>0</v>
      </c>
      <c r="AL533" s="80">
        <v>1.8112736519600001E-3</v>
      </c>
      <c r="AM533" s="80">
        <v>3.4617085275100001E-3</v>
      </c>
      <c r="AN533" s="80">
        <v>0.6584979965919</v>
      </c>
      <c r="AO533" s="80">
        <v>2.25759506214284</v>
      </c>
      <c r="AP533" s="80">
        <v>2.32526935923921</v>
      </c>
      <c r="AQ533" s="80">
        <v>3.2364310523472102</v>
      </c>
      <c r="AR533" s="80">
        <v>4.0525038568701097</v>
      </c>
      <c r="AS533" s="80">
        <v>3.66925410784402</v>
      </c>
      <c r="AT533" s="80">
        <v>5.1420513465991897</v>
      </c>
      <c r="AU533" s="80">
        <v>5.8921406147962996</v>
      </c>
      <c r="AV533" s="80">
        <v>7.0981790738120702</v>
      </c>
      <c r="AW533" s="80">
        <v>6.7592841704702504</v>
      </c>
      <c r="AX533" s="80">
        <v>9.1012669057151196</v>
      </c>
      <c r="AY533" s="80">
        <v>16.02625394647</v>
      </c>
      <c r="AZ533" s="80">
        <v>21.8025325301242</v>
      </c>
      <c r="BA533" s="80">
        <v>82.199386961000997</v>
      </c>
      <c r="BB533" s="80">
        <v>136.16341883841</v>
      </c>
      <c r="BC533" s="80">
        <v>205.70241891639699</v>
      </c>
      <c r="BD533" s="80">
        <v>272.78985109559397</v>
      </c>
      <c r="BE533" s="80">
        <v>477.11246410205098</v>
      </c>
      <c r="BF533" s="80">
        <v>552.56459672000904</v>
      </c>
      <c r="BG533" s="80">
        <v>19.700585425385999</v>
      </c>
      <c r="BH533" s="80">
        <v>2.15191577530643</v>
      </c>
      <c r="BI533" s="80">
        <v>5.3412251524867402</v>
      </c>
      <c r="BJ533" s="80">
        <v>4.5234522890721802</v>
      </c>
      <c r="BK533" s="80"/>
      <c r="BL533" s="80"/>
      <c r="BM533" s="80"/>
      <c r="BN533" s="80"/>
      <c r="BO533" s="80"/>
      <c r="BP533" s="80"/>
      <c r="BQ533" s="80"/>
      <c r="BR533" s="80"/>
      <c r="BS533" s="80"/>
      <c r="BT533" s="80"/>
    </row>
    <row r="534" spans="1:72" x14ac:dyDescent="0.25">
      <c r="A534" s="135" t="s">
        <v>1555</v>
      </c>
      <c r="B534" s="136" t="s">
        <v>1556</v>
      </c>
      <c r="C534" s="126"/>
      <c r="D534" s="127" t="s">
        <v>482</v>
      </c>
      <c r="E534" s="104"/>
      <c r="F534" s="128"/>
      <c r="G534" s="126"/>
      <c r="H534" s="104"/>
      <c r="I534" s="104" t="s">
        <v>482</v>
      </c>
      <c r="J534" s="104"/>
      <c r="K534" s="127"/>
      <c r="L534" s="104"/>
      <c r="M534" s="128"/>
      <c r="N534" s="128"/>
      <c r="O534" s="128"/>
      <c r="P534" s="128"/>
      <c r="Q534" s="128"/>
      <c r="R534" s="128"/>
      <c r="S534" s="131"/>
      <c r="T534" s="128"/>
      <c r="U534" s="61" t="s">
        <v>1473</v>
      </c>
      <c r="V534" s="132"/>
      <c r="W534" s="139"/>
      <c r="X534" s="133"/>
      <c r="Y534" s="71"/>
      <c r="Z534" s="72" t="s">
        <v>482</v>
      </c>
      <c r="AA534" s="73"/>
      <c r="AB534" s="74"/>
      <c r="AC534" s="81" t="s">
        <v>530</v>
      </c>
      <c r="AD534" s="10" t="s">
        <v>463</v>
      </c>
      <c r="AE534" s="80">
        <v>0</v>
      </c>
      <c r="AF534" s="80">
        <v>1.0897E-2</v>
      </c>
      <c r="AG534" s="80">
        <v>1.0897E-2</v>
      </c>
      <c r="AH534" s="80">
        <v>0.90183800000000003</v>
      </c>
      <c r="AI534" s="80">
        <v>0.21745100000000001</v>
      </c>
      <c r="AJ534" s="80">
        <v>1.0898E-2</v>
      </c>
      <c r="AK534" s="80">
        <v>8.7779999999999993E-3</v>
      </c>
      <c r="AL534" s="80">
        <v>9.0430000000000007E-3</v>
      </c>
      <c r="AM534" s="80">
        <v>9.3349999999999995E-3</v>
      </c>
      <c r="AN534" s="80">
        <v>1.6441330000000001</v>
      </c>
      <c r="AO534" s="80">
        <v>1.846098</v>
      </c>
      <c r="AP534" s="80">
        <v>2.7609300000000001</v>
      </c>
      <c r="AQ534" s="80">
        <v>3.4083580000000002</v>
      </c>
      <c r="AR534" s="80">
        <v>3.7134879999999999</v>
      </c>
      <c r="AS534" s="80">
        <v>3.9271980000000002</v>
      </c>
      <c r="AT534" s="80">
        <v>7.417224</v>
      </c>
      <c r="AU534" s="80">
        <v>7.5353940000000001</v>
      </c>
      <c r="AV534" s="80">
        <v>8.5572440000000007</v>
      </c>
      <c r="AW534" s="80">
        <v>8.7029069999999997</v>
      </c>
      <c r="AX534" s="80">
        <v>10.215559000000001</v>
      </c>
      <c r="AY534" s="80">
        <v>16.054518000000002</v>
      </c>
      <c r="AZ534" s="80">
        <v>33.396037999999997</v>
      </c>
      <c r="BA534" s="80">
        <v>92.252955999999998</v>
      </c>
      <c r="BB534" s="80">
        <v>131.33222000000001</v>
      </c>
      <c r="BC534" s="80">
        <v>176.21806000000001</v>
      </c>
      <c r="BD534" s="80">
        <v>261.00816099999997</v>
      </c>
      <c r="BE534" s="80">
        <v>465.61264699999998</v>
      </c>
      <c r="BF534" s="80">
        <v>545.432501</v>
      </c>
      <c r="BG534" s="80">
        <v>15.085110999999999</v>
      </c>
      <c r="BH534" s="80">
        <v>17.696477999999999</v>
      </c>
      <c r="BI534" s="80">
        <v>5.337294</v>
      </c>
      <c r="BJ534" s="80">
        <v>6.8052570000000001</v>
      </c>
      <c r="BK534" s="80"/>
      <c r="BL534" s="80"/>
      <c r="BM534" s="80"/>
      <c r="BN534" s="80"/>
      <c r="BO534" s="80"/>
      <c r="BP534" s="80"/>
      <c r="BQ534" s="80"/>
      <c r="BR534" s="80"/>
      <c r="BS534" s="80"/>
      <c r="BT534" s="80"/>
    </row>
    <row r="535" spans="1:72" x14ac:dyDescent="0.25">
      <c r="A535" s="135" t="s">
        <v>1557</v>
      </c>
      <c r="B535" s="136" t="s">
        <v>1558</v>
      </c>
      <c r="C535" s="126" t="s">
        <v>482</v>
      </c>
      <c r="D535" s="127"/>
      <c r="E535" s="104"/>
      <c r="F535" s="128"/>
      <c r="G535" s="126"/>
      <c r="H535" s="104"/>
      <c r="I535" s="104" t="s">
        <v>482</v>
      </c>
      <c r="J535" s="104"/>
      <c r="K535" s="127"/>
      <c r="L535" s="104"/>
      <c r="M535" s="128"/>
      <c r="N535" s="128"/>
      <c r="O535" s="128"/>
      <c r="P535" s="128"/>
      <c r="Q535" s="128"/>
      <c r="R535" s="128"/>
      <c r="S535" s="131"/>
      <c r="T535" s="128"/>
      <c r="U535" s="61" t="s">
        <v>1473</v>
      </c>
      <c r="V535" s="132"/>
      <c r="W535" s="139"/>
      <c r="X535" s="133"/>
      <c r="Y535" s="71" t="s">
        <v>482</v>
      </c>
      <c r="Z535" s="72"/>
      <c r="AA535" s="73"/>
      <c r="AB535" s="74"/>
      <c r="AC535" s="81" t="s">
        <v>530</v>
      </c>
      <c r="AD535" s="10" t="s">
        <v>463</v>
      </c>
      <c r="AE535" s="80">
        <v>0</v>
      </c>
      <c r="AF535" s="80">
        <v>0</v>
      </c>
      <c r="AG535" s="80">
        <v>0</v>
      </c>
      <c r="AH535" s="80">
        <v>0</v>
      </c>
      <c r="AI535" s="80">
        <v>0</v>
      </c>
      <c r="AJ535" s="80">
        <v>0</v>
      </c>
      <c r="AK535" s="80">
        <v>0</v>
      </c>
      <c r="AL535" s="80">
        <v>0</v>
      </c>
      <c r="AM535" s="80">
        <v>0</v>
      </c>
      <c r="AN535" s="80">
        <v>0</v>
      </c>
      <c r="AO535" s="80">
        <v>0</v>
      </c>
      <c r="AP535" s="80">
        <v>0</v>
      </c>
      <c r="AQ535" s="80">
        <v>0</v>
      </c>
      <c r="AR535" s="80">
        <v>0</v>
      </c>
      <c r="AS535" s="80">
        <v>0</v>
      </c>
      <c r="AT535" s="80">
        <v>0</v>
      </c>
      <c r="AU535" s="80">
        <v>0</v>
      </c>
      <c r="AV535" s="80">
        <v>0</v>
      </c>
      <c r="AW535" s="80">
        <v>0</v>
      </c>
      <c r="AX535" s="80">
        <v>0</v>
      </c>
      <c r="AY535" s="80">
        <v>0</v>
      </c>
      <c r="AZ535" s="80">
        <v>0</v>
      </c>
      <c r="BA535" s="80">
        <v>0</v>
      </c>
      <c r="BB535" s="80">
        <v>0</v>
      </c>
      <c r="BC535" s="80">
        <v>2.65396627690648</v>
      </c>
      <c r="BD535" s="80">
        <v>2.1992560881441099</v>
      </c>
      <c r="BE535" s="80">
        <v>3.38043055052959</v>
      </c>
      <c r="BF535" s="80">
        <v>8.5398760637863695</v>
      </c>
      <c r="BG535" s="80">
        <v>13.8857203314363</v>
      </c>
      <c r="BH535" s="80">
        <v>-6.2198958765199999E-2</v>
      </c>
      <c r="BI535" s="80">
        <v>0</v>
      </c>
      <c r="BJ535" s="80">
        <v>0</v>
      </c>
      <c r="BK535" s="80"/>
      <c r="BL535" s="80"/>
      <c r="BM535" s="80"/>
      <c r="BN535" s="80"/>
      <c r="BO535" s="80"/>
      <c r="BP535" s="80"/>
      <c r="BQ535" s="80"/>
      <c r="BR535" s="80"/>
      <c r="BS535" s="80"/>
      <c r="BT535" s="80"/>
    </row>
    <row r="536" spans="1:72" x14ac:dyDescent="0.25">
      <c r="A536" s="135" t="s">
        <v>1559</v>
      </c>
      <c r="B536" s="136" t="s">
        <v>1270</v>
      </c>
      <c r="C536" s="126"/>
      <c r="D536" s="127" t="s">
        <v>482</v>
      </c>
      <c r="E536" s="104"/>
      <c r="F536" s="128"/>
      <c r="G536" s="126"/>
      <c r="H536" s="104"/>
      <c r="I536" s="104" t="s">
        <v>482</v>
      </c>
      <c r="J536" s="104"/>
      <c r="K536" s="127"/>
      <c r="L536" s="104"/>
      <c r="M536" s="128"/>
      <c r="N536" s="128"/>
      <c r="O536" s="128"/>
      <c r="P536" s="128"/>
      <c r="Q536" s="128"/>
      <c r="R536" s="128"/>
      <c r="S536" s="131"/>
      <c r="T536" s="128"/>
      <c r="U536" s="61" t="s">
        <v>1473</v>
      </c>
      <c r="V536" s="132"/>
      <c r="W536" s="139"/>
      <c r="X536" s="133"/>
      <c r="Y536" s="71" t="s">
        <v>482</v>
      </c>
      <c r="Z536" s="72"/>
      <c r="AA536" s="73"/>
      <c r="AB536" s="74"/>
      <c r="AC536" s="81" t="s">
        <v>530</v>
      </c>
      <c r="AD536" s="10" t="s">
        <v>463</v>
      </c>
      <c r="AE536" s="80">
        <v>0</v>
      </c>
      <c r="AF536" s="80">
        <v>0</v>
      </c>
      <c r="AG536" s="80">
        <v>0</v>
      </c>
      <c r="AH536" s="80">
        <v>0</v>
      </c>
      <c r="AI536" s="80">
        <v>0</v>
      </c>
      <c r="AJ536" s="80">
        <v>0</v>
      </c>
      <c r="AK536" s="80">
        <v>0</v>
      </c>
      <c r="AL536" s="80">
        <v>1.538010283238E-2</v>
      </c>
      <c r="AM536" s="80">
        <v>2.9394299747370001E-2</v>
      </c>
      <c r="AN536" s="80">
        <v>1.378287387568E-2</v>
      </c>
      <c r="AO536" s="80">
        <v>9.7064096961479995E-2</v>
      </c>
      <c r="AP536" s="80">
        <v>0.21668329487931001</v>
      </c>
      <c r="AQ536" s="80">
        <v>0.29321568260036002</v>
      </c>
      <c r="AR536" s="80">
        <v>0.43100932367444</v>
      </c>
      <c r="AS536" s="80">
        <v>0.40574850712139998</v>
      </c>
      <c r="AT536" s="80">
        <v>0.54502719033418001</v>
      </c>
      <c r="AU536" s="80">
        <v>1.5014351939888999</v>
      </c>
      <c r="AV536" s="80">
        <v>1.72565109809294</v>
      </c>
      <c r="AW536" s="80">
        <v>1.29789584266608</v>
      </c>
      <c r="AX536" s="80">
        <v>1.39168351890262</v>
      </c>
      <c r="AY536" s="80">
        <v>1.2928099880378801</v>
      </c>
      <c r="AZ536" s="80">
        <v>0.40297492241285998</v>
      </c>
      <c r="BA536" s="80">
        <v>0.47221566870018</v>
      </c>
      <c r="BB536" s="80">
        <v>0.60833423818951005</v>
      </c>
      <c r="BC536" s="80">
        <v>0.43748607185364002</v>
      </c>
      <c r="BD536" s="80">
        <v>0.73908374639025998</v>
      </c>
      <c r="BE536" s="80">
        <v>0.42508069813184002</v>
      </c>
      <c r="BF536" s="80">
        <v>0.51690583880853003</v>
      </c>
      <c r="BG536" s="80">
        <v>0.79686028890296001</v>
      </c>
      <c r="BH536" s="80">
        <v>5.5864758762610003E-2</v>
      </c>
      <c r="BI536" s="80">
        <v>4.7719121369590001E-2</v>
      </c>
      <c r="BJ536" s="80">
        <v>0</v>
      </c>
      <c r="BK536" s="80"/>
      <c r="BL536" s="80"/>
      <c r="BM536" s="80"/>
      <c r="BN536" s="80"/>
      <c r="BO536" s="80"/>
      <c r="BP536" s="80"/>
      <c r="BQ536" s="80"/>
      <c r="BR536" s="80"/>
      <c r="BS536" s="80"/>
      <c r="BT536" s="80"/>
    </row>
    <row r="537" spans="1:72" x14ac:dyDescent="0.25">
      <c r="A537" s="135" t="s">
        <v>1560</v>
      </c>
      <c r="B537" s="136" t="s">
        <v>1272</v>
      </c>
      <c r="C537" s="126"/>
      <c r="D537" s="127" t="s">
        <v>482</v>
      </c>
      <c r="E537" s="104"/>
      <c r="F537" s="128"/>
      <c r="G537" s="126"/>
      <c r="H537" s="104"/>
      <c r="I537" s="104" t="s">
        <v>482</v>
      </c>
      <c r="J537" s="104"/>
      <c r="K537" s="127"/>
      <c r="L537" s="104"/>
      <c r="M537" s="128"/>
      <c r="N537" s="128"/>
      <c r="O537" s="128"/>
      <c r="P537" s="128"/>
      <c r="Q537" s="128"/>
      <c r="R537" s="128"/>
      <c r="S537" s="131"/>
      <c r="T537" s="128"/>
      <c r="U537" s="61" t="s">
        <v>1473</v>
      </c>
      <c r="V537" s="132"/>
      <c r="W537" s="139"/>
      <c r="X537" s="133"/>
      <c r="Y537" s="71"/>
      <c r="Z537" s="72" t="s">
        <v>482</v>
      </c>
      <c r="AA537" s="73"/>
      <c r="AB537" s="74"/>
      <c r="AC537" s="81" t="s">
        <v>530</v>
      </c>
      <c r="AD537" s="10" t="s">
        <v>463</v>
      </c>
      <c r="AE537" s="80">
        <v>0</v>
      </c>
      <c r="AF537" s="80">
        <v>9.2535000000000006E-2</v>
      </c>
      <c r="AG537" s="80">
        <v>9.2535000000000006E-2</v>
      </c>
      <c r="AH537" s="80">
        <v>9.0921000000000002E-2</v>
      </c>
      <c r="AI537" s="80">
        <v>6.4362000000000003E-2</v>
      </c>
      <c r="AJ537" s="80">
        <v>9.2537999999999995E-2</v>
      </c>
      <c r="AK537" s="80">
        <v>7.4541999999999997E-2</v>
      </c>
      <c r="AL537" s="80">
        <v>7.6786999999999994E-2</v>
      </c>
      <c r="AM537" s="80">
        <v>7.9266000000000003E-2</v>
      </c>
      <c r="AN537" s="80">
        <v>3.4412999999999999E-2</v>
      </c>
      <c r="AO537" s="80">
        <v>7.9371999999999998E-2</v>
      </c>
      <c r="AP537" s="80">
        <v>0.25728099999999998</v>
      </c>
      <c r="AQ537" s="80">
        <v>0.30879200000000001</v>
      </c>
      <c r="AR537" s="80">
        <v>0.39495200000000003</v>
      </c>
      <c r="AS537" s="80">
        <v>0.43427199999999999</v>
      </c>
      <c r="AT537" s="80">
        <v>0.78618200000000005</v>
      </c>
      <c r="AU537" s="80">
        <v>1.920169</v>
      </c>
      <c r="AV537" s="80">
        <v>2.0803669999999999</v>
      </c>
      <c r="AW537" s="80">
        <v>1.6711039999999999</v>
      </c>
      <c r="AX537" s="80">
        <v>1.562071</v>
      </c>
      <c r="AY537" s="80">
        <v>1.2950900000000001</v>
      </c>
      <c r="AZ537" s="80">
        <v>0.61725699999999994</v>
      </c>
      <c r="BA537" s="80">
        <v>0.52997099999999997</v>
      </c>
      <c r="BB537" s="80">
        <v>0.58674999999999999</v>
      </c>
      <c r="BC537" s="80">
        <v>0.37477899999999997</v>
      </c>
      <c r="BD537" s="80">
        <v>0.70716299999999999</v>
      </c>
      <c r="BE537" s="80">
        <v>0.41483500000000001</v>
      </c>
      <c r="BF537" s="80">
        <v>0.51023399999999997</v>
      </c>
      <c r="BG537" s="80">
        <v>0.61017100000000002</v>
      </c>
      <c r="BH537" s="80">
        <v>0.45940900000000001</v>
      </c>
      <c r="BI537" s="80">
        <v>4.7683999999999997E-2</v>
      </c>
      <c r="BJ537" s="80">
        <v>0</v>
      </c>
      <c r="BK537" s="80"/>
      <c r="BL537" s="80"/>
      <c r="BM537" s="80"/>
      <c r="BN537" s="80"/>
      <c r="BO537" s="80"/>
      <c r="BP537" s="80"/>
      <c r="BQ537" s="80"/>
      <c r="BR537" s="80"/>
      <c r="BS537" s="80"/>
      <c r="BT537" s="80"/>
    </row>
    <row r="538" spans="1:72" x14ac:dyDescent="0.25">
      <c r="A538" s="135" t="s">
        <v>1561</v>
      </c>
      <c r="B538" s="136" t="s">
        <v>1562</v>
      </c>
      <c r="C538" s="126"/>
      <c r="D538" s="127" t="s">
        <v>482</v>
      </c>
      <c r="E538" s="104"/>
      <c r="F538" s="128"/>
      <c r="G538" s="126"/>
      <c r="H538" s="104"/>
      <c r="I538" s="104" t="s">
        <v>482</v>
      </c>
      <c r="J538" s="104"/>
      <c r="K538" s="127"/>
      <c r="L538" s="104"/>
      <c r="M538" s="128"/>
      <c r="N538" s="128"/>
      <c r="O538" s="128"/>
      <c r="P538" s="128"/>
      <c r="Q538" s="128"/>
      <c r="R538" s="128"/>
      <c r="S538" s="131"/>
      <c r="T538" s="128"/>
      <c r="U538" s="61" t="s">
        <v>1473</v>
      </c>
      <c r="V538" s="132"/>
      <c r="W538" s="139"/>
      <c r="X538" s="133"/>
      <c r="Y538" s="71" t="s">
        <v>482</v>
      </c>
      <c r="Z538" s="72"/>
      <c r="AA538" s="73"/>
      <c r="AB538" s="74"/>
      <c r="AC538" s="81" t="s">
        <v>530</v>
      </c>
      <c r="AD538" s="10" t="s">
        <v>463</v>
      </c>
      <c r="AE538" s="80">
        <v>0</v>
      </c>
      <c r="AF538" s="80">
        <v>0</v>
      </c>
      <c r="AG538" s="80">
        <v>0</v>
      </c>
      <c r="AH538" s="80">
        <v>0</v>
      </c>
      <c r="AI538" s="80">
        <v>0</v>
      </c>
      <c r="AJ538" s="80">
        <v>0</v>
      </c>
      <c r="AK538" s="80">
        <v>0</v>
      </c>
      <c r="AL538" s="80">
        <v>0.12017739590591001</v>
      </c>
      <c r="AM538" s="80">
        <v>0.22249867343405</v>
      </c>
      <c r="AN538" s="80">
        <v>21.618769098992399</v>
      </c>
      <c r="AO538" s="80">
        <v>53.399040314518302</v>
      </c>
      <c r="AP538" s="80">
        <v>32.799079181199197</v>
      </c>
      <c r="AQ538" s="80">
        <v>39.154322850831399</v>
      </c>
      <c r="AR538" s="80">
        <v>47.395054495162597</v>
      </c>
      <c r="AS538" s="80">
        <v>40.661578857573097</v>
      </c>
      <c r="AT538" s="80">
        <v>36.775349554778998</v>
      </c>
      <c r="AU538" s="80">
        <v>46.829619739626203</v>
      </c>
      <c r="AV538" s="80">
        <v>66.1541164586164</v>
      </c>
      <c r="AW538" s="80">
        <v>65.685667122310207</v>
      </c>
      <c r="AX538" s="80">
        <v>109.405734570194</v>
      </c>
      <c r="AY538" s="80">
        <v>109.254461794485</v>
      </c>
      <c r="AZ538" s="80">
        <v>116.099202974232</v>
      </c>
      <c r="BA538" s="80">
        <v>61.933429540015801</v>
      </c>
      <c r="BB538" s="80">
        <v>102.903056697208</v>
      </c>
      <c r="BC538" s="80">
        <v>70.986767210175799</v>
      </c>
      <c r="BD538" s="80">
        <v>125.949177140126</v>
      </c>
      <c r="BE538" s="80">
        <v>122.801062676857</v>
      </c>
      <c r="BF538" s="80">
        <v>129.415595932912</v>
      </c>
      <c r="BG538" s="80">
        <v>87.836775639576999</v>
      </c>
      <c r="BH538" s="80">
        <v>7.2517788850253702</v>
      </c>
      <c r="BI538" s="80">
        <v>46.109196461608903</v>
      </c>
      <c r="BJ538" s="80">
        <v>34.346638769650902</v>
      </c>
      <c r="BK538" s="80"/>
      <c r="BL538" s="80"/>
      <c r="BM538" s="80"/>
      <c r="BN538" s="80"/>
      <c r="BO538" s="80"/>
      <c r="BP538" s="80"/>
      <c r="BQ538" s="80"/>
      <c r="BR538" s="80"/>
      <c r="BS538" s="80"/>
      <c r="BT538" s="80"/>
    </row>
    <row r="539" spans="1:72" x14ac:dyDescent="0.25">
      <c r="A539" s="135" t="s">
        <v>1563</v>
      </c>
      <c r="B539" s="136" t="s">
        <v>1564</v>
      </c>
      <c r="C539" s="126"/>
      <c r="D539" s="127" t="s">
        <v>482</v>
      </c>
      <c r="E539" s="104"/>
      <c r="F539" s="128"/>
      <c r="G539" s="126"/>
      <c r="H539" s="104"/>
      <c r="I539" s="104" t="s">
        <v>482</v>
      </c>
      <c r="J539" s="104"/>
      <c r="K539" s="127"/>
      <c r="L539" s="104"/>
      <c r="M539" s="128"/>
      <c r="N539" s="128"/>
      <c r="O539" s="128"/>
      <c r="P539" s="128"/>
      <c r="Q539" s="128"/>
      <c r="R539" s="128"/>
      <c r="S539" s="131"/>
      <c r="T539" s="128"/>
      <c r="U539" s="61" t="s">
        <v>1473</v>
      </c>
      <c r="V539" s="132"/>
      <c r="W539" s="139"/>
      <c r="X539" s="133"/>
      <c r="Y539" s="71"/>
      <c r="Z539" s="72" t="s">
        <v>482</v>
      </c>
      <c r="AA539" s="73"/>
      <c r="AB539" s="74"/>
      <c r="AC539" s="81" t="s">
        <v>530</v>
      </c>
      <c r="AD539" s="10" t="s">
        <v>463</v>
      </c>
      <c r="AE539" s="80">
        <v>1.801531</v>
      </c>
      <c r="AF539" s="80">
        <v>0</v>
      </c>
      <c r="AG539" s="80">
        <v>0</v>
      </c>
      <c r="AH539" s="80">
        <v>0</v>
      </c>
      <c r="AI539" s="80">
        <v>0</v>
      </c>
      <c r="AJ539" s="80">
        <v>0</v>
      </c>
      <c r="AK539" s="80">
        <v>0</v>
      </c>
      <c r="AL539" s="80">
        <v>0.6</v>
      </c>
      <c r="AM539" s="80">
        <v>0.6</v>
      </c>
      <c r="AN539" s="80">
        <v>53.977618</v>
      </c>
      <c r="AO539" s="80">
        <v>43.665874000000002</v>
      </c>
      <c r="AP539" s="80">
        <v>38.944302999999998</v>
      </c>
      <c r="AQ539" s="80">
        <v>41.234293999999998</v>
      </c>
      <c r="AR539" s="80">
        <v>43.430084999999998</v>
      </c>
      <c r="AS539" s="80">
        <v>43.520024999999997</v>
      </c>
      <c r="AT539" s="80">
        <v>53.047111000000001</v>
      </c>
      <c r="AU539" s="80">
        <v>59.889887000000002</v>
      </c>
      <c r="AV539" s="80">
        <v>79.752414000000002</v>
      </c>
      <c r="AW539" s="80">
        <v>84.573490000000007</v>
      </c>
      <c r="AX539" s="80">
        <v>122.800567</v>
      </c>
      <c r="AY539" s="80">
        <v>109.44714399999999</v>
      </c>
      <c r="AZ539" s="80">
        <v>177.83500100000001</v>
      </c>
      <c r="BA539" s="80">
        <v>69.508328000000006</v>
      </c>
      <c r="BB539" s="80">
        <v>99.251964999999998</v>
      </c>
      <c r="BC539" s="80">
        <v>60.811878</v>
      </c>
      <c r="BD539" s="80">
        <v>120.50948</v>
      </c>
      <c r="BE539" s="80">
        <v>119.841195</v>
      </c>
      <c r="BF539" s="80">
        <v>127.745195</v>
      </c>
      <c r="BG539" s="80">
        <v>67.258280999999997</v>
      </c>
      <c r="BH539" s="80">
        <v>59.635672999999997</v>
      </c>
      <c r="BI539" s="80">
        <v>46.07526</v>
      </c>
      <c r="BJ539" s="80">
        <v>51.672415000000001</v>
      </c>
      <c r="BK539" s="80"/>
      <c r="BL539" s="80"/>
      <c r="BM539" s="80"/>
      <c r="BN539" s="80"/>
      <c r="BO539" s="80"/>
      <c r="BP539" s="80"/>
      <c r="BQ539" s="80"/>
      <c r="BR539" s="80"/>
      <c r="BS539" s="80"/>
      <c r="BT539" s="80"/>
    </row>
    <row r="540" spans="1:72" x14ac:dyDescent="0.25">
      <c r="A540" s="135" t="s">
        <v>1565</v>
      </c>
      <c r="B540" s="136" t="s">
        <v>1566</v>
      </c>
      <c r="C540" s="126"/>
      <c r="D540" s="127" t="s">
        <v>482</v>
      </c>
      <c r="E540" s="104"/>
      <c r="F540" s="128"/>
      <c r="G540" s="126"/>
      <c r="H540" s="104"/>
      <c r="I540" s="104" t="s">
        <v>482</v>
      </c>
      <c r="J540" s="104"/>
      <c r="K540" s="127"/>
      <c r="L540" s="104"/>
      <c r="M540" s="128"/>
      <c r="N540" s="128"/>
      <c r="O540" s="128"/>
      <c r="P540" s="128"/>
      <c r="Q540" s="128"/>
      <c r="R540" s="128"/>
      <c r="S540" s="131"/>
      <c r="T540" s="128"/>
      <c r="U540" s="61" t="s">
        <v>1473</v>
      </c>
      <c r="V540" s="132"/>
      <c r="W540" s="139"/>
      <c r="X540" s="133"/>
      <c r="Y540" s="71" t="s">
        <v>482</v>
      </c>
      <c r="Z540" s="72"/>
      <c r="AA540" s="73"/>
      <c r="AB540" s="74"/>
      <c r="AC540" s="81" t="s">
        <v>530</v>
      </c>
      <c r="AD540" s="10" t="s">
        <v>463</v>
      </c>
      <c r="AE540" s="80">
        <v>0</v>
      </c>
      <c r="AF540" s="80">
        <v>0</v>
      </c>
      <c r="AG540" s="80">
        <v>0</v>
      </c>
      <c r="AH540" s="80">
        <v>0</v>
      </c>
      <c r="AI540" s="80">
        <v>0</v>
      </c>
      <c r="AJ540" s="80">
        <v>0</v>
      </c>
      <c r="AK540" s="80">
        <v>0</v>
      </c>
      <c r="AL540" s="80">
        <v>8.3999793529369995E-2</v>
      </c>
      <c r="AM540" s="80">
        <v>0.16054058033624</v>
      </c>
      <c r="AN540" s="80">
        <v>7.5276928132039997E-2</v>
      </c>
      <c r="AO540" s="80">
        <v>0.53012268528467998</v>
      </c>
      <c r="AP540" s="80">
        <v>1.1834358750385301</v>
      </c>
      <c r="AQ540" s="80">
        <v>1.8150938778903301</v>
      </c>
      <c r="AR540" s="80">
        <v>2.7258705335173099</v>
      </c>
      <c r="AS540" s="80">
        <v>2.6138466226899202</v>
      </c>
      <c r="AT540" s="80">
        <v>3.6841007354333599</v>
      </c>
      <c r="AU540" s="80">
        <v>7.79308506072831</v>
      </c>
      <c r="AV540" s="80">
        <v>10.201681242300101</v>
      </c>
      <c r="AW540" s="80">
        <v>8.5011205304163493</v>
      </c>
      <c r="AX540" s="80">
        <v>9.0527401627517108</v>
      </c>
      <c r="AY540" s="80">
        <v>7.8634579309781198</v>
      </c>
      <c r="AZ540" s="80">
        <v>3.0057397011463101</v>
      </c>
      <c r="BA540" s="80">
        <v>3.6790678613593601</v>
      </c>
      <c r="BB540" s="80">
        <v>4.4862967881045801</v>
      </c>
      <c r="BC540" s="80">
        <v>4.0144958095791301</v>
      </c>
      <c r="BD540" s="80">
        <v>5.6326656926471896</v>
      </c>
      <c r="BE540" s="80">
        <v>4.0015358111672699</v>
      </c>
      <c r="BF540" s="80">
        <v>4.7087662774683796</v>
      </c>
      <c r="BG540" s="80">
        <v>6.7613100096638403</v>
      </c>
      <c r="BH540" s="80">
        <v>0.51219404444623995</v>
      </c>
      <c r="BI540" s="80">
        <v>2.4274275916041099</v>
      </c>
      <c r="BJ540" s="80">
        <v>1.1679558081744601</v>
      </c>
      <c r="BK540" s="80"/>
      <c r="BL540" s="80"/>
      <c r="BM540" s="80"/>
      <c r="BN540" s="80"/>
      <c r="BO540" s="80"/>
      <c r="BP540" s="80"/>
      <c r="BQ540" s="80"/>
      <c r="BR540" s="80"/>
      <c r="BS540" s="80"/>
      <c r="BT540" s="80"/>
    </row>
    <row r="541" spans="1:72" x14ac:dyDescent="0.25">
      <c r="A541" s="135" t="s">
        <v>1567</v>
      </c>
      <c r="B541" s="136" t="s">
        <v>1568</v>
      </c>
      <c r="C541" s="126"/>
      <c r="D541" s="127" t="s">
        <v>482</v>
      </c>
      <c r="E541" s="104"/>
      <c r="F541" s="128"/>
      <c r="G541" s="126"/>
      <c r="H541" s="104"/>
      <c r="I541" s="104" t="s">
        <v>482</v>
      </c>
      <c r="J541" s="104"/>
      <c r="K541" s="127"/>
      <c r="L541" s="104"/>
      <c r="M541" s="128"/>
      <c r="N541" s="128"/>
      <c r="O541" s="128"/>
      <c r="P541" s="128"/>
      <c r="Q541" s="128"/>
      <c r="R541" s="128"/>
      <c r="S541" s="131"/>
      <c r="T541" s="128"/>
      <c r="U541" s="61" t="s">
        <v>1473</v>
      </c>
      <c r="V541" s="132"/>
      <c r="W541" s="139"/>
      <c r="X541" s="133"/>
      <c r="Y541" s="71"/>
      <c r="Z541" s="72" t="s">
        <v>482</v>
      </c>
      <c r="AA541" s="73"/>
      <c r="AB541" s="74"/>
      <c r="AC541" s="81" t="s">
        <v>530</v>
      </c>
      <c r="AD541" s="10" t="s">
        <v>463</v>
      </c>
      <c r="AE541" s="80">
        <v>0</v>
      </c>
      <c r="AF541" s="80">
        <v>0.505386</v>
      </c>
      <c r="AG541" s="80">
        <v>0.505386</v>
      </c>
      <c r="AH541" s="80">
        <v>0.49657200000000001</v>
      </c>
      <c r="AI541" s="80">
        <v>0.351518</v>
      </c>
      <c r="AJ541" s="80">
        <v>0.50540499999999999</v>
      </c>
      <c r="AK541" s="80">
        <v>0.40711999999999998</v>
      </c>
      <c r="AL541" s="80">
        <v>0.419379</v>
      </c>
      <c r="AM541" s="80">
        <v>0.432921</v>
      </c>
      <c r="AN541" s="80">
        <v>0.18795100000000001</v>
      </c>
      <c r="AO541" s="80">
        <v>0.43349599999999999</v>
      </c>
      <c r="AP541" s="80">
        <v>1.4051640000000001</v>
      </c>
      <c r="AQ541" s="80">
        <v>1.911516</v>
      </c>
      <c r="AR541" s="80">
        <v>2.4978419999999999</v>
      </c>
      <c r="AS541" s="80">
        <v>2.7975979999999998</v>
      </c>
      <c r="AT541" s="80">
        <v>5.3141889999999998</v>
      </c>
      <c r="AU541" s="80">
        <v>9.9664909999999995</v>
      </c>
      <c r="AV541" s="80">
        <v>12.298686</v>
      </c>
      <c r="AW541" s="80">
        <v>10.945606</v>
      </c>
      <c r="AX541" s="80">
        <v>10.161091000000001</v>
      </c>
      <c r="AY541" s="80">
        <v>7.8773260000000001</v>
      </c>
      <c r="AZ541" s="80">
        <v>4.6040429999999999</v>
      </c>
      <c r="BA541" s="80">
        <v>4.1290440000000004</v>
      </c>
      <c r="BB541" s="80">
        <v>4.3271189999999997</v>
      </c>
      <c r="BC541" s="80">
        <v>3.4390779999999999</v>
      </c>
      <c r="BD541" s="80">
        <v>5.3893930000000001</v>
      </c>
      <c r="BE541" s="80">
        <v>3.905087</v>
      </c>
      <c r="BF541" s="80">
        <v>4.6479889999999999</v>
      </c>
      <c r="BG541" s="80">
        <v>5.1772629999999999</v>
      </c>
      <c r="BH541" s="80">
        <v>4.2120749999999996</v>
      </c>
      <c r="BI541" s="80">
        <v>2.4256410000000002</v>
      </c>
      <c r="BJ541" s="80">
        <v>1.757118</v>
      </c>
      <c r="BK541" s="80"/>
      <c r="BL541" s="80"/>
      <c r="BM541" s="80"/>
      <c r="BN541" s="80"/>
      <c r="BO541" s="80"/>
      <c r="BP541" s="80"/>
      <c r="BQ541" s="80"/>
      <c r="BR541" s="80"/>
      <c r="BS541" s="80"/>
      <c r="BT541" s="80"/>
    </row>
    <row r="542" spans="1:72" x14ac:dyDescent="0.25">
      <c r="A542" s="135" t="s">
        <v>1569</v>
      </c>
      <c r="B542" s="136" t="s">
        <v>1570</v>
      </c>
      <c r="C542" s="126"/>
      <c r="D542" s="127" t="s">
        <v>482</v>
      </c>
      <c r="E542" s="104"/>
      <c r="F542" s="128"/>
      <c r="G542" s="126"/>
      <c r="H542" s="104"/>
      <c r="I542" s="104" t="s">
        <v>482</v>
      </c>
      <c r="J542" s="104"/>
      <c r="K542" s="127"/>
      <c r="L542" s="104"/>
      <c r="M542" s="128"/>
      <c r="N542" s="128"/>
      <c r="O542" s="128"/>
      <c r="P542" s="128"/>
      <c r="Q542" s="128"/>
      <c r="R542" s="128"/>
      <c r="S542" s="131"/>
      <c r="T542" s="128"/>
      <c r="U542" s="61" t="s">
        <v>1473</v>
      </c>
      <c r="V542" s="132"/>
      <c r="W542" s="139"/>
      <c r="X542" s="133"/>
      <c r="Y542" s="71" t="s">
        <v>482</v>
      </c>
      <c r="Z542" s="72"/>
      <c r="AA542" s="73"/>
      <c r="AB542" s="74"/>
      <c r="AC542" s="81" t="s">
        <v>530</v>
      </c>
      <c r="AD542" s="10" t="s">
        <v>463</v>
      </c>
      <c r="AE542" s="80">
        <v>0</v>
      </c>
      <c r="AF542" s="80">
        <v>0</v>
      </c>
      <c r="AG542" s="80">
        <v>0</v>
      </c>
      <c r="AH542" s="80">
        <v>0</v>
      </c>
      <c r="AI542" s="80">
        <v>0</v>
      </c>
      <c r="AJ542" s="80">
        <v>0</v>
      </c>
      <c r="AK542" s="80">
        <v>0</v>
      </c>
      <c r="AL542" s="80">
        <v>0.61773424807026001</v>
      </c>
      <c r="AM542" s="80">
        <v>1.4939128305979399</v>
      </c>
      <c r="AN542" s="80">
        <v>1.4569066015365599</v>
      </c>
      <c r="AO542" s="80">
        <v>6.4456811852259497</v>
      </c>
      <c r="AP542" s="80">
        <v>18.8039294593043</v>
      </c>
      <c r="AQ542" s="80">
        <v>20.021490598471502</v>
      </c>
      <c r="AR542" s="80">
        <v>28.468239382010701</v>
      </c>
      <c r="AS542" s="80">
        <v>27.9839598759784</v>
      </c>
      <c r="AT542" s="80">
        <v>22.471149482687</v>
      </c>
      <c r="AU542" s="80">
        <v>46.316300769640002</v>
      </c>
      <c r="AV542" s="80">
        <v>55.1874090356471</v>
      </c>
      <c r="AW542" s="80">
        <v>56.904228633692298</v>
      </c>
      <c r="AX542" s="80">
        <v>57.417073379483199</v>
      </c>
      <c r="AY542" s="80">
        <v>78.858136043005203</v>
      </c>
      <c r="AZ542" s="80">
        <v>47.589671745619903</v>
      </c>
      <c r="BA542" s="80">
        <v>151.68283681969001</v>
      </c>
      <c r="BB542" s="80">
        <v>116.116015042513</v>
      </c>
      <c r="BC542" s="80">
        <v>154.63493485012799</v>
      </c>
      <c r="BD542" s="80">
        <v>176.21151733363101</v>
      </c>
      <c r="BE542" s="80">
        <v>232.702588365113</v>
      </c>
      <c r="BF542" s="80">
        <v>258.73143290107799</v>
      </c>
      <c r="BG542" s="80">
        <v>196.68709138381399</v>
      </c>
      <c r="BH542" s="80">
        <v>174.65644891365301</v>
      </c>
      <c r="BI542" s="80">
        <v>252.77014003421101</v>
      </c>
      <c r="BJ542" s="80">
        <v>213.09567178463001</v>
      </c>
      <c r="BK542" s="80"/>
      <c r="BL542" s="80"/>
      <c r="BM542" s="80"/>
      <c r="BN542" s="80"/>
      <c r="BO542" s="80"/>
      <c r="BP542" s="80"/>
      <c r="BQ542" s="80"/>
      <c r="BR542" s="80"/>
      <c r="BS542" s="80"/>
      <c r="BT542" s="80"/>
    </row>
    <row r="543" spans="1:72" x14ac:dyDescent="0.25">
      <c r="A543" s="135" t="s">
        <v>1571</v>
      </c>
      <c r="B543" s="136" t="s">
        <v>1572</v>
      </c>
      <c r="C543" s="126"/>
      <c r="D543" s="127" t="s">
        <v>482</v>
      </c>
      <c r="E543" s="104"/>
      <c r="F543" s="128"/>
      <c r="G543" s="126"/>
      <c r="H543" s="104"/>
      <c r="I543" s="104" t="s">
        <v>482</v>
      </c>
      <c r="J543" s="104"/>
      <c r="K543" s="127"/>
      <c r="L543" s="104"/>
      <c r="M543" s="128"/>
      <c r="N543" s="128"/>
      <c r="O543" s="128"/>
      <c r="P543" s="128"/>
      <c r="Q543" s="128"/>
      <c r="R543" s="128"/>
      <c r="S543" s="131"/>
      <c r="T543" s="128"/>
      <c r="U543" s="61" t="s">
        <v>1473</v>
      </c>
      <c r="V543" s="132"/>
      <c r="W543" s="139"/>
      <c r="X543" s="133"/>
      <c r="Y543" s="71"/>
      <c r="Z543" s="72" t="s">
        <v>482</v>
      </c>
      <c r="AA543" s="73"/>
      <c r="AB543" s="74"/>
      <c r="AC543" s="81" t="s">
        <v>530</v>
      </c>
      <c r="AD543" s="10" t="s">
        <v>463</v>
      </c>
      <c r="AE543" s="80">
        <v>0</v>
      </c>
      <c r="AF543" s="80">
        <v>1.0819160000000001</v>
      </c>
      <c r="AG543" s="80">
        <v>1.0819160000000001</v>
      </c>
      <c r="AH543" s="80">
        <v>3.6326269999999998</v>
      </c>
      <c r="AI543" s="80">
        <v>3.1389559999999999</v>
      </c>
      <c r="AJ543" s="80">
        <v>3.5312220000000001</v>
      </c>
      <c r="AK543" s="80">
        <v>2.9360930000000001</v>
      </c>
      <c r="AL543" s="80">
        <v>3.0841120000000002</v>
      </c>
      <c r="AM543" s="80">
        <v>4.0285529999999996</v>
      </c>
      <c r="AN543" s="80">
        <v>3.6375959999999998</v>
      </c>
      <c r="AO543" s="80">
        <v>5.2708120000000003</v>
      </c>
      <c r="AP543" s="80">
        <v>22.326989000000001</v>
      </c>
      <c r="AQ543" s="80">
        <v>21.085111999999999</v>
      </c>
      <c r="AR543" s="80">
        <v>26.087004</v>
      </c>
      <c r="AS543" s="80">
        <v>29.951183</v>
      </c>
      <c r="AT543" s="80">
        <v>32.413893000000002</v>
      </c>
      <c r="AU543" s="80">
        <v>59.233417000000003</v>
      </c>
      <c r="AV543" s="80">
        <v>66.531351999999998</v>
      </c>
      <c r="AW543" s="80">
        <v>73.266960999999995</v>
      </c>
      <c r="AX543" s="80">
        <v>64.446797000000004</v>
      </c>
      <c r="AY543" s="80">
        <v>78.997210999999993</v>
      </c>
      <c r="AZ543" s="80">
        <v>68.221423000000001</v>
      </c>
      <c r="BA543" s="80">
        <v>164.88292000000001</v>
      </c>
      <c r="BB543" s="80">
        <v>97.300210000000007</v>
      </c>
      <c r="BC543" s="80">
        <v>102.85448599999999</v>
      </c>
      <c r="BD543" s="80">
        <v>102.336298</v>
      </c>
      <c r="BE543" s="80">
        <v>137.597736</v>
      </c>
      <c r="BF543" s="80">
        <v>143.77553</v>
      </c>
      <c r="BG543" s="80">
        <v>50.155335999999998</v>
      </c>
      <c r="BH543" s="80">
        <v>86.703289999999996</v>
      </c>
      <c r="BI543" s="80">
        <v>13.633977</v>
      </c>
      <c r="BJ543" s="80">
        <v>15.092578</v>
      </c>
      <c r="BK543" s="80"/>
      <c r="BL543" s="80"/>
      <c r="BM543" s="80"/>
      <c r="BN543" s="80"/>
      <c r="BO543" s="80"/>
      <c r="BP543" s="80"/>
      <c r="BQ543" s="80"/>
      <c r="BR543" s="80"/>
      <c r="BS543" s="80"/>
      <c r="BT543" s="80"/>
    </row>
    <row r="544" spans="1:72" x14ac:dyDescent="0.25">
      <c r="A544" s="138" t="s">
        <v>1573</v>
      </c>
      <c r="B544" s="15" t="s">
        <v>1574</v>
      </c>
      <c r="C544" s="126"/>
      <c r="D544" s="127"/>
      <c r="E544" s="137"/>
      <c r="F544" s="128"/>
      <c r="G544" s="126"/>
      <c r="H544" s="104"/>
      <c r="I544" s="104"/>
      <c r="J544" s="104"/>
      <c r="K544" s="127"/>
      <c r="L544" s="104"/>
      <c r="M544" s="128"/>
      <c r="N544" s="128"/>
      <c r="O544" s="128"/>
      <c r="P544" s="128"/>
      <c r="Q544" s="128"/>
      <c r="R544" s="128"/>
      <c r="S544" s="131"/>
      <c r="T544" s="128"/>
      <c r="U544" s="61"/>
      <c r="V544" s="132"/>
      <c r="W544" s="139"/>
      <c r="X544" s="133"/>
      <c r="Y544" s="71"/>
      <c r="Z544" s="72"/>
      <c r="AA544" s="73"/>
      <c r="AB544" s="74"/>
      <c r="AC544" s="75" t="s">
        <v>1575</v>
      </c>
      <c r="AD544" s="29" t="s">
        <v>463</v>
      </c>
      <c r="AE544" s="60">
        <v>0</v>
      </c>
      <c r="AF544" s="60">
        <v>0</v>
      </c>
      <c r="AG544" s="60">
        <v>0</v>
      </c>
      <c r="AH544" s="60">
        <v>0</v>
      </c>
      <c r="AI544" s="60">
        <v>0</v>
      </c>
      <c r="AJ544" s="60">
        <v>0</v>
      </c>
      <c r="AK544" s="60">
        <v>0</v>
      </c>
      <c r="AL544" s="60">
        <v>0</v>
      </c>
      <c r="AM544" s="60">
        <v>0</v>
      </c>
      <c r="AN544" s="60">
        <v>0</v>
      </c>
      <c r="AO544" s="60">
        <v>0</v>
      </c>
      <c r="AP544" s="60">
        <v>0</v>
      </c>
      <c r="AQ544" s="60">
        <v>0</v>
      </c>
      <c r="AR544" s="60">
        <v>0</v>
      </c>
      <c r="AS544" s="60">
        <v>0</v>
      </c>
      <c r="AT544" s="60">
        <v>73.659039078248497</v>
      </c>
      <c r="AU544" s="60">
        <v>111.021510067715</v>
      </c>
      <c r="AV544" s="60">
        <v>96.835301988927597</v>
      </c>
      <c r="AW544" s="60">
        <v>108.176446753395</v>
      </c>
      <c r="AX544" s="60">
        <v>102.103766597758</v>
      </c>
      <c r="AY544" s="60">
        <v>76.564865802558003</v>
      </c>
      <c r="AZ544" s="60">
        <v>77.280910675819996</v>
      </c>
      <c r="BA544" s="60">
        <v>101.739100492742</v>
      </c>
      <c r="BB544" s="60">
        <v>91.768111712161698</v>
      </c>
      <c r="BC544" s="60">
        <v>98.259919450837401</v>
      </c>
      <c r="BD544" s="60">
        <v>91.422466779561205</v>
      </c>
      <c r="BE544" s="60">
        <v>90.712299787722102</v>
      </c>
      <c r="BF544" s="60">
        <v>86.215914437141606</v>
      </c>
      <c r="BG544" s="60">
        <v>72.416098981641099</v>
      </c>
      <c r="BH544" s="60">
        <v>43.095615000000002</v>
      </c>
      <c r="BI544" s="60">
        <v>44.193100000000001</v>
      </c>
      <c r="BJ544" s="60">
        <v>44.510575000000003</v>
      </c>
      <c r="BK544" s="60"/>
      <c r="BL544" s="60"/>
      <c r="BM544" s="60"/>
      <c r="BN544" s="60"/>
      <c r="BO544" s="60"/>
      <c r="BP544" s="60"/>
      <c r="BQ544" s="60"/>
      <c r="BR544" s="60"/>
      <c r="BS544" s="60"/>
      <c r="BT544" s="60"/>
    </row>
    <row r="545" spans="1:72" x14ac:dyDescent="0.25">
      <c r="A545" s="135" t="s">
        <v>1576</v>
      </c>
      <c r="B545" s="136" t="s">
        <v>1577</v>
      </c>
      <c r="C545" s="126"/>
      <c r="D545" s="127" t="s">
        <v>482</v>
      </c>
      <c r="E545" s="137"/>
      <c r="F545" s="128"/>
      <c r="G545" s="126" t="s">
        <v>482</v>
      </c>
      <c r="H545" s="104"/>
      <c r="I545" s="104"/>
      <c r="J545" s="104"/>
      <c r="K545" s="127"/>
      <c r="L545" s="104"/>
      <c r="M545" s="128"/>
      <c r="N545" s="128"/>
      <c r="O545" s="128"/>
      <c r="P545" s="128"/>
      <c r="Q545" s="128"/>
      <c r="R545" s="128"/>
      <c r="S545" s="131"/>
      <c r="T545" s="128"/>
      <c r="U545" s="61" t="s">
        <v>1473</v>
      </c>
      <c r="V545" s="132"/>
      <c r="W545" s="132"/>
      <c r="X545" s="133"/>
      <c r="Y545" s="71" t="s">
        <v>482</v>
      </c>
      <c r="Z545" s="72"/>
      <c r="AA545" s="73"/>
      <c r="AB545" s="74"/>
      <c r="AC545" s="81" t="s">
        <v>530</v>
      </c>
      <c r="AD545" s="10" t="s">
        <v>463</v>
      </c>
      <c r="AE545" s="80">
        <v>0</v>
      </c>
      <c r="AF545" s="80">
        <v>0</v>
      </c>
      <c r="AG545" s="80">
        <v>0</v>
      </c>
      <c r="AH545" s="80">
        <v>0</v>
      </c>
      <c r="AI545" s="80">
        <v>0</v>
      </c>
      <c r="AJ545" s="80">
        <v>0</v>
      </c>
      <c r="AK545" s="80">
        <v>0</v>
      </c>
      <c r="AL545" s="80">
        <v>0</v>
      </c>
      <c r="AM545" s="80">
        <v>0</v>
      </c>
      <c r="AN545" s="80">
        <v>0</v>
      </c>
      <c r="AO545" s="80">
        <v>0</v>
      </c>
      <c r="AP545" s="80">
        <v>0</v>
      </c>
      <c r="AQ545" s="80">
        <v>0</v>
      </c>
      <c r="AR545" s="80">
        <v>0</v>
      </c>
      <c r="AS545" s="80">
        <v>0</v>
      </c>
      <c r="AT545" s="80">
        <v>30.0263070782485</v>
      </c>
      <c r="AU545" s="80">
        <v>45.387291067715303</v>
      </c>
      <c r="AV545" s="80">
        <v>41.002500988927601</v>
      </c>
      <c r="AW545" s="80">
        <v>46.612654753395297</v>
      </c>
      <c r="AX545" s="80">
        <v>44.886361597757499</v>
      </c>
      <c r="AY545" s="80">
        <v>34.606875802558001</v>
      </c>
      <c r="AZ545" s="80">
        <v>34.085550675820002</v>
      </c>
      <c r="BA545" s="80">
        <v>54.737993492741701</v>
      </c>
      <c r="BB545" s="80">
        <v>45.431070712161699</v>
      </c>
      <c r="BC545" s="80">
        <v>52.544944450837399</v>
      </c>
      <c r="BD545" s="80">
        <v>46.135816779561203</v>
      </c>
      <c r="BE545" s="80">
        <v>48.789254787722101</v>
      </c>
      <c r="BF545" s="80">
        <v>45.038625437141597</v>
      </c>
      <c r="BG545" s="80">
        <v>29.0360989816411</v>
      </c>
      <c r="BH545" s="80">
        <v>0</v>
      </c>
      <c r="BI545" s="80">
        <v>0</v>
      </c>
      <c r="BJ545" s="80">
        <v>0</v>
      </c>
      <c r="BK545" s="80"/>
      <c r="BL545" s="80"/>
      <c r="BM545" s="80"/>
      <c r="BN545" s="80"/>
      <c r="BO545" s="80"/>
      <c r="BP545" s="80"/>
      <c r="BQ545" s="80"/>
      <c r="BR545" s="80"/>
      <c r="BS545" s="80"/>
      <c r="BT545" s="80"/>
    </row>
    <row r="546" spans="1:72" x14ac:dyDescent="0.25">
      <c r="A546" s="135" t="s">
        <v>1578</v>
      </c>
      <c r="B546" s="136" t="s">
        <v>1579</v>
      </c>
      <c r="C546" s="126"/>
      <c r="D546" s="127" t="s">
        <v>482</v>
      </c>
      <c r="E546" s="137"/>
      <c r="F546" s="128"/>
      <c r="G546" s="126" t="s">
        <v>482</v>
      </c>
      <c r="H546" s="104"/>
      <c r="I546" s="104"/>
      <c r="J546" s="104"/>
      <c r="K546" s="127"/>
      <c r="L546" s="104"/>
      <c r="M546" s="128"/>
      <c r="N546" s="128"/>
      <c r="O546" s="128"/>
      <c r="P546" s="128"/>
      <c r="Q546" s="128"/>
      <c r="R546" s="128"/>
      <c r="S546" s="131"/>
      <c r="T546" s="128"/>
      <c r="U546" s="61" t="s">
        <v>1473</v>
      </c>
      <c r="V546" s="132"/>
      <c r="W546" s="132"/>
      <c r="X546" s="133"/>
      <c r="Y546" s="71"/>
      <c r="Z546" s="72" t="s">
        <v>482</v>
      </c>
      <c r="AA546" s="73"/>
      <c r="AB546" s="74"/>
      <c r="AC546" s="81" t="s">
        <v>530</v>
      </c>
      <c r="AD546" s="10" t="s">
        <v>463</v>
      </c>
      <c r="AE546" s="80">
        <v>0</v>
      </c>
      <c r="AF546" s="80">
        <v>0</v>
      </c>
      <c r="AG546" s="80">
        <v>0</v>
      </c>
      <c r="AH546" s="80">
        <v>0</v>
      </c>
      <c r="AI546" s="80">
        <v>0</v>
      </c>
      <c r="AJ546" s="80">
        <v>0</v>
      </c>
      <c r="AK546" s="80">
        <v>0</v>
      </c>
      <c r="AL546" s="80">
        <v>0</v>
      </c>
      <c r="AM546" s="80">
        <v>0</v>
      </c>
      <c r="AN546" s="80">
        <v>0</v>
      </c>
      <c r="AO546" s="80">
        <v>0</v>
      </c>
      <c r="AP546" s="80">
        <v>0</v>
      </c>
      <c r="AQ546" s="80">
        <v>0</v>
      </c>
      <c r="AR546" s="80">
        <v>0</v>
      </c>
      <c r="AS546" s="80">
        <v>0</v>
      </c>
      <c r="AT546" s="80">
        <v>43.632731999999997</v>
      </c>
      <c r="AU546" s="80">
        <v>65.634219000000002</v>
      </c>
      <c r="AV546" s="80">
        <v>55.832801000000003</v>
      </c>
      <c r="AW546" s="80">
        <v>61.563791999999999</v>
      </c>
      <c r="AX546" s="80">
        <v>57.217404999999999</v>
      </c>
      <c r="AY546" s="80">
        <v>41.957990000000002</v>
      </c>
      <c r="AZ546" s="80">
        <v>43.195360000000001</v>
      </c>
      <c r="BA546" s="80">
        <v>47.001106999999998</v>
      </c>
      <c r="BB546" s="80">
        <v>46.337040999999999</v>
      </c>
      <c r="BC546" s="80">
        <v>45.714975000000003</v>
      </c>
      <c r="BD546" s="80">
        <v>45.286650000000002</v>
      </c>
      <c r="BE546" s="80">
        <v>41.923045000000002</v>
      </c>
      <c r="BF546" s="80">
        <v>41.177289000000002</v>
      </c>
      <c r="BG546" s="80">
        <v>43.38</v>
      </c>
      <c r="BH546" s="80">
        <v>43.095615000000002</v>
      </c>
      <c r="BI546" s="80">
        <v>44.193100000000001</v>
      </c>
      <c r="BJ546" s="80">
        <v>44.510575000000003</v>
      </c>
      <c r="BK546" s="80"/>
      <c r="BL546" s="80"/>
      <c r="BM546" s="80"/>
      <c r="BN546" s="80"/>
      <c r="BO546" s="80"/>
      <c r="BP546" s="80"/>
      <c r="BQ546" s="80"/>
      <c r="BR546" s="80"/>
      <c r="BS546" s="80"/>
      <c r="BT546" s="80"/>
    </row>
    <row r="547" spans="1:72" ht="13.8" x14ac:dyDescent="0.3">
      <c r="A547" s="9" t="s">
        <v>1580</v>
      </c>
      <c r="B547" s="12" t="s">
        <v>1581</v>
      </c>
      <c r="C547" s="126"/>
      <c r="D547" s="127"/>
      <c r="E547" s="104"/>
      <c r="F547" s="128"/>
      <c r="G547" s="126"/>
      <c r="H547" s="104"/>
      <c r="I547" s="104"/>
      <c r="J547" s="104"/>
      <c r="K547" s="127"/>
      <c r="L547" s="104"/>
      <c r="M547" s="128"/>
      <c r="N547" s="128"/>
      <c r="O547" s="128"/>
      <c r="P547" s="128"/>
      <c r="Q547" s="128"/>
      <c r="R547" s="128"/>
      <c r="S547" s="131"/>
      <c r="T547" s="128"/>
      <c r="U547" s="61"/>
      <c r="V547" s="132"/>
      <c r="W547" s="132"/>
      <c r="X547" s="133"/>
      <c r="Y547" s="71"/>
      <c r="Z547" s="72"/>
      <c r="AA547" s="73"/>
      <c r="AB547" s="74"/>
      <c r="AC547" s="43" t="s">
        <v>1582</v>
      </c>
      <c r="AD547" s="25" t="s">
        <v>463</v>
      </c>
      <c r="AE547" s="70">
        <v>62.612000000000002</v>
      </c>
      <c r="AF547" s="70">
        <v>-204.078</v>
      </c>
      <c r="AG547" s="70">
        <v>36.905999999999999</v>
      </c>
      <c r="AH547" s="70">
        <v>-196.00899999999999</v>
      </c>
      <c r="AI547" s="70">
        <v>-77.061000000000007</v>
      </c>
      <c r="AJ547" s="70">
        <v>1340.999</v>
      </c>
      <c r="AK547" s="70">
        <v>435.51100000000002</v>
      </c>
      <c r="AL547" s="70">
        <v>-319.39128348999998</v>
      </c>
      <c r="AM547" s="70">
        <v>1391.15958722</v>
      </c>
      <c r="AN547" s="70">
        <v>-178.75275379000001</v>
      </c>
      <c r="AO547" s="70">
        <v>-1083.521747</v>
      </c>
      <c r="AP547" s="70">
        <v>-799.58299299999999</v>
      </c>
      <c r="AQ547" s="70">
        <v>-668.32027300000004</v>
      </c>
      <c r="AR547" s="70">
        <v>-651.91739900000005</v>
      </c>
      <c r="AS547" s="70">
        <v>-917.21278400000006</v>
      </c>
      <c r="AT547" s="70">
        <v>-115.209</v>
      </c>
      <c r="AU547" s="70">
        <v>-56.655999999999999</v>
      </c>
      <c r="AV547" s="70">
        <v>-423.36799999999999</v>
      </c>
      <c r="AW547" s="70">
        <v>-287.25541900000002</v>
      </c>
      <c r="AX547" s="70">
        <v>-524.70710399999996</v>
      </c>
      <c r="AY547" s="70">
        <v>-299.99851200000001</v>
      </c>
      <c r="AZ547" s="70">
        <v>-75.136970000000005</v>
      </c>
      <c r="BA547" s="70">
        <v>2.2675390000000002</v>
      </c>
      <c r="BB547" s="70">
        <v>232.77348699999999</v>
      </c>
      <c r="BC547" s="70">
        <v>62.720934999999997</v>
      </c>
      <c r="BD547" s="70">
        <v>302.61701599999998</v>
      </c>
      <c r="BE547" s="70">
        <v>125.220747</v>
      </c>
      <c r="BF547" s="70">
        <v>139.64022600000001</v>
      </c>
      <c r="BG547" s="70">
        <v>146.18859</v>
      </c>
      <c r="BH547" s="70">
        <v>647.52333899999996</v>
      </c>
      <c r="BI547" s="70">
        <v>672.18827799999997</v>
      </c>
      <c r="BJ547" s="70">
        <v>184.856458</v>
      </c>
      <c r="BK547" s="70"/>
      <c r="BL547" s="70"/>
      <c r="BM547" s="70"/>
      <c r="BN547" s="70"/>
      <c r="BO547" s="70"/>
      <c r="BP547" s="70"/>
      <c r="BQ547" s="70"/>
      <c r="BR547" s="70"/>
      <c r="BS547" s="70"/>
      <c r="BT547" s="70"/>
    </row>
    <row r="548" spans="1:72" x14ac:dyDescent="0.25">
      <c r="A548" s="134" t="s">
        <v>1583</v>
      </c>
      <c r="B548" s="135" t="s">
        <v>1584</v>
      </c>
      <c r="C548" s="126"/>
      <c r="D548" s="127"/>
      <c r="E548" s="104"/>
      <c r="F548" s="128"/>
      <c r="G548" s="126"/>
      <c r="H548" s="104"/>
      <c r="I548" s="104"/>
      <c r="J548" s="104"/>
      <c r="K548" s="127"/>
      <c r="L548" s="104"/>
      <c r="M548" s="128"/>
      <c r="N548" s="128"/>
      <c r="O548" s="128"/>
      <c r="P548" s="128"/>
      <c r="Q548" s="128"/>
      <c r="R548" s="128"/>
      <c r="S548" s="131"/>
      <c r="T548" s="128"/>
      <c r="U548" s="61" t="s">
        <v>1473</v>
      </c>
      <c r="V548" s="132"/>
      <c r="W548" s="132"/>
      <c r="X548" s="133"/>
      <c r="Y548" s="71" t="s">
        <v>482</v>
      </c>
      <c r="Z548" s="72"/>
      <c r="AA548" s="73"/>
      <c r="AB548" s="74"/>
      <c r="AC548" s="81" t="s">
        <v>530</v>
      </c>
      <c r="AD548" s="10" t="s">
        <v>463</v>
      </c>
      <c r="AE548" s="80">
        <v>0.92</v>
      </c>
      <c r="AF548" s="80">
        <v>0.79100000000000004</v>
      </c>
      <c r="AG548" s="80">
        <v>1.071</v>
      </c>
      <c r="AH548" s="80">
        <v>1.5189999999999999</v>
      </c>
      <c r="AI548" s="80">
        <v>0.749</v>
      </c>
      <c r="AJ548" s="80">
        <v>0</v>
      </c>
      <c r="AK548" s="80">
        <v>0.182</v>
      </c>
      <c r="AL548" s="80">
        <v>0</v>
      </c>
      <c r="AM548" s="80">
        <v>0</v>
      </c>
      <c r="AN548" s="80">
        <v>0</v>
      </c>
      <c r="AO548" s="80">
        <v>0</v>
      </c>
      <c r="AP548" s="80">
        <v>0</v>
      </c>
      <c r="AQ548" s="80">
        <v>0</v>
      </c>
      <c r="AR548" s="80">
        <v>0</v>
      </c>
      <c r="AS548" s="80">
        <v>0</v>
      </c>
      <c r="AT548" s="80">
        <v>0</v>
      </c>
      <c r="AU548" s="80">
        <v>0</v>
      </c>
      <c r="AV548" s="80">
        <v>0</v>
      </c>
      <c r="AW548" s="80">
        <v>0</v>
      </c>
      <c r="AX548" s="80">
        <v>0</v>
      </c>
      <c r="AY548" s="80">
        <v>0</v>
      </c>
      <c r="AZ548" s="80">
        <v>0</v>
      </c>
      <c r="BA548" s="80">
        <v>0</v>
      </c>
      <c r="BB548" s="80">
        <v>0</v>
      </c>
      <c r="BC548" s="80">
        <v>0</v>
      </c>
      <c r="BD548" s="80">
        <v>0</v>
      </c>
      <c r="BE548" s="80">
        <v>0</v>
      </c>
      <c r="BF548" s="80">
        <v>0</v>
      </c>
      <c r="BG548" s="80">
        <v>0</v>
      </c>
      <c r="BH548" s="80">
        <v>1</v>
      </c>
      <c r="BI548" s="80">
        <v>2</v>
      </c>
      <c r="BJ548" s="80">
        <v>3</v>
      </c>
      <c r="BK548" s="80"/>
      <c r="BL548" s="80"/>
      <c r="BM548" s="80"/>
      <c r="BN548" s="80"/>
      <c r="BO548" s="80"/>
      <c r="BP548" s="80"/>
      <c r="BQ548" s="80"/>
      <c r="BR548" s="80"/>
      <c r="BS548" s="80"/>
      <c r="BT548" s="80"/>
    </row>
    <row r="549" spans="1:72" x14ac:dyDescent="0.25">
      <c r="A549" s="134" t="s">
        <v>1585</v>
      </c>
      <c r="B549" s="135" t="s">
        <v>1586</v>
      </c>
      <c r="C549" s="126"/>
      <c r="D549" s="127"/>
      <c r="E549" s="104"/>
      <c r="F549" s="128"/>
      <c r="G549" s="126"/>
      <c r="H549" s="104"/>
      <c r="I549" s="104"/>
      <c r="J549" s="104"/>
      <c r="K549" s="127"/>
      <c r="L549" s="104"/>
      <c r="M549" s="128"/>
      <c r="N549" s="128"/>
      <c r="O549" s="128"/>
      <c r="P549" s="128"/>
      <c r="Q549" s="128"/>
      <c r="R549" s="128"/>
      <c r="S549" s="131"/>
      <c r="T549" s="128"/>
      <c r="U549" s="61" t="s">
        <v>1473</v>
      </c>
      <c r="V549" s="132"/>
      <c r="W549" s="132"/>
      <c r="X549" s="133"/>
      <c r="Y549" s="71" t="s">
        <v>482</v>
      </c>
      <c r="Z549" s="72"/>
      <c r="AA549" s="73"/>
      <c r="AB549" s="74"/>
      <c r="AC549" s="81" t="s">
        <v>530</v>
      </c>
      <c r="AD549" s="10" t="s">
        <v>463</v>
      </c>
      <c r="AE549" s="80">
        <v>0</v>
      </c>
      <c r="AF549" s="80">
        <v>0</v>
      </c>
      <c r="AG549" s="80">
        <v>0</v>
      </c>
      <c r="AH549" s="80">
        <v>0</v>
      </c>
      <c r="AI549" s="80">
        <v>0</v>
      </c>
      <c r="AJ549" s="80">
        <v>3.8559999999999999</v>
      </c>
      <c r="AK549" s="80">
        <v>25.936</v>
      </c>
      <c r="AL549" s="80">
        <v>35.762999999999998</v>
      </c>
      <c r="AM549" s="80">
        <v>30</v>
      </c>
      <c r="AN549" s="80">
        <v>36.339897999999998</v>
      </c>
      <c r="AO549" s="80">
        <v>19.5</v>
      </c>
      <c r="AP549" s="80">
        <v>9.6999999999999993</v>
      </c>
      <c r="AQ549" s="80">
        <v>0</v>
      </c>
      <c r="AR549" s="80">
        <v>0</v>
      </c>
      <c r="AS549" s="80">
        <v>0</v>
      </c>
      <c r="AT549" s="80">
        <v>0</v>
      </c>
      <c r="AU549" s="80">
        <v>0</v>
      </c>
      <c r="AV549" s="80">
        <v>0</v>
      </c>
      <c r="AW549" s="80">
        <v>0</v>
      </c>
      <c r="AX549" s="80">
        <v>0</v>
      </c>
      <c r="AY549" s="80">
        <v>0</v>
      </c>
      <c r="AZ549" s="80">
        <v>0</v>
      </c>
      <c r="BA549" s="80">
        <v>0</v>
      </c>
      <c r="BB549" s="80">
        <v>0</v>
      </c>
      <c r="BC549" s="80">
        <v>0</v>
      </c>
      <c r="BD549" s="80">
        <v>0</v>
      </c>
      <c r="BE549" s="80">
        <v>0</v>
      </c>
      <c r="BF549" s="80">
        <v>0</v>
      </c>
      <c r="BG549" s="80">
        <v>0</v>
      </c>
      <c r="BH549" s="80">
        <v>0</v>
      </c>
      <c r="BI549" s="80">
        <v>0</v>
      </c>
      <c r="BJ549" s="80">
        <v>0</v>
      </c>
      <c r="BK549" s="80"/>
      <c r="BL549" s="80"/>
      <c r="BM549" s="80"/>
      <c r="BN549" s="80"/>
      <c r="BO549" s="80"/>
      <c r="BP549" s="80"/>
      <c r="BQ549" s="80"/>
      <c r="BR549" s="80"/>
      <c r="BS549" s="80"/>
      <c r="BT549" s="80"/>
    </row>
    <row r="550" spans="1:72" x14ac:dyDescent="0.25">
      <c r="A550" s="134" t="s">
        <v>1587</v>
      </c>
      <c r="B550" s="135" t="s">
        <v>1588</v>
      </c>
      <c r="C550" s="126"/>
      <c r="D550" s="127"/>
      <c r="E550" s="104"/>
      <c r="F550" s="128"/>
      <c r="G550" s="126"/>
      <c r="H550" s="104"/>
      <c r="I550" s="104"/>
      <c r="J550" s="104"/>
      <c r="K550" s="127"/>
      <c r="L550" s="104"/>
      <c r="M550" s="128"/>
      <c r="N550" s="128"/>
      <c r="O550" s="128"/>
      <c r="P550" s="128"/>
      <c r="Q550" s="128"/>
      <c r="R550" s="128"/>
      <c r="S550" s="131"/>
      <c r="T550" s="128"/>
      <c r="U550" s="61" t="s">
        <v>1473</v>
      </c>
      <c r="V550" s="132"/>
      <c r="W550" s="132"/>
      <c r="X550" s="133"/>
      <c r="Y550" s="71" t="s">
        <v>482</v>
      </c>
      <c r="Z550" s="72"/>
      <c r="AA550" s="73"/>
      <c r="AB550" s="74"/>
      <c r="AC550" s="81" t="s">
        <v>530</v>
      </c>
      <c r="AD550" s="10" t="s">
        <v>463</v>
      </c>
      <c r="AE550" s="80">
        <v>0</v>
      </c>
      <c r="AF550" s="80">
        <v>0</v>
      </c>
      <c r="AG550" s="80">
        <v>0</v>
      </c>
      <c r="AH550" s="80">
        <v>0</v>
      </c>
      <c r="AI550" s="80">
        <v>0</v>
      </c>
      <c r="AJ550" s="80">
        <v>0</v>
      </c>
      <c r="AK550" s="80">
        <v>0</v>
      </c>
      <c r="AL550" s="80">
        <v>0.88728739000000001</v>
      </c>
      <c r="AM550" s="80">
        <v>-1.4194304600000001</v>
      </c>
      <c r="AN550" s="80">
        <v>0</v>
      </c>
      <c r="AO550" s="80">
        <v>-11.7</v>
      </c>
      <c r="AP550" s="80">
        <v>-9.7669999999999995</v>
      </c>
      <c r="AQ550" s="80">
        <v>-10.5</v>
      </c>
      <c r="AR550" s="80">
        <v>-16</v>
      </c>
      <c r="AS550" s="80">
        <v>-10.108000000000001</v>
      </c>
      <c r="AT550" s="80">
        <v>0</v>
      </c>
      <c r="AU550" s="80">
        <v>-14.151</v>
      </c>
      <c r="AV550" s="80">
        <v>-11.789</v>
      </c>
      <c r="AW550" s="80">
        <v>0</v>
      </c>
      <c r="AX550" s="80">
        <v>0</v>
      </c>
      <c r="AY550" s="80">
        <v>0</v>
      </c>
      <c r="AZ550" s="80">
        <v>0</v>
      </c>
      <c r="BA550" s="80">
        <v>0</v>
      </c>
      <c r="BB550" s="80">
        <v>0</v>
      </c>
      <c r="BC550" s="80">
        <v>0</v>
      </c>
      <c r="BD550" s="80">
        <v>0</v>
      </c>
      <c r="BE550" s="80">
        <v>0</v>
      </c>
      <c r="BF550" s="80">
        <v>0</v>
      </c>
      <c r="BG550" s="80">
        <v>0</v>
      </c>
      <c r="BH550" s="80">
        <v>0</v>
      </c>
      <c r="BI550" s="80">
        <v>0</v>
      </c>
      <c r="BJ550" s="80">
        <v>0</v>
      </c>
      <c r="BK550" s="80"/>
      <c r="BL550" s="80"/>
      <c r="BM550" s="80"/>
      <c r="BN550" s="80"/>
      <c r="BO550" s="80"/>
      <c r="BP550" s="80"/>
      <c r="BQ550" s="80"/>
      <c r="BR550" s="80"/>
      <c r="BS550" s="80"/>
      <c r="BT550" s="80"/>
    </row>
    <row r="551" spans="1:72" x14ac:dyDescent="0.25">
      <c r="A551" s="134" t="s">
        <v>1589</v>
      </c>
      <c r="B551" s="135" t="s">
        <v>1590</v>
      </c>
      <c r="C551" s="126"/>
      <c r="D551" s="127"/>
      <c r="E551" s="104"/>
      <c r="F551" s="128"/>
      <c r="G551" s="126"/>
      <c r="H551" s="104"/>
      <c r="I551" s="104"/>
      <c r="J551" s="104"/>
      <c r="K551" s="127"/>
      <c r="L551" s="104"/>
      <c r="M551" s="128"/>
      <c r="N551" s="128"/>
      <c r="O551" s="128"/>
      <c r="P551" s="128"/>
      <c r="Q551" s="128"/>
      <c r="R551" s="128"/>
      <c r="S551" s="131"/>
      <c r="T551" s="128"/>
      <c r="U551" s="61" t="s">
        <v>1473</v>
      </c>
      <c r="V551" s="132"/>
      <c r="W551" s="132"/>
      <c r="X551" s="133"/>
      <c r="Y551" s="71" t="s">
        <v>482</v>
      </c>
      <c r="Z551" s="72"/>
      <c r="AA551" s="73"/>
      <c r="AB551" s="74"/>
      <c r="AC551" s="81" t="s">
        <v>530</v>
      </c>
      <c r="AD551" s="10" t="s">
        <v>463</v>
      </c>
      <c r="AE551" s="80">
        <v>0</v>
      </c>
      <c r="AF551" s="80">
        <v>0</v>
      </c>
      <c r="AG551" s="80">
        <v>0</v>
      </c>
      <c r="AH551" s="80">
        <v>0</v>
      </c>
      <c r="AI551" s="80">
        <v>0</v>
      </c>
      <c r="AJ551" s="80">
        <v>1408.3409999999999</v>
      </c>
      <c r="AK551" s="80">
        <v>0</v>
      </c>
      <c r="AL551" s="80">
        <v>0</v>
      </c>
      <c r="AM551" s="80">
        <v>0</v>
      </c>
      <c r="AN551" s="80">
        <v>0</v>
      </c>
      <c r="AO551" s="80">
        <v>0</v>
      </c>
      <c r="AP551" s="80">
        <v>0</v>
      </c>
      <c r="AQ551" s="80">
        <v>0</v>
      </c>
      <c r="AR551" s="80">
        <v>0</v>
      </c>
      <c r="AS551" s="80">
        <v>0</v>
      </c>
      <c r="AT551" s="80">
        <v>0</v>
      </c>
      <c r="AU551" s="80">
        <v>0</v>
      </c>
      <c r="AV551" s="80">
        <v>0</v>
      </c>
      <c r="AW551" s="80">
        <v>0</v>
      </c>
      <c r="AX551" s="80">
        <v>0</v>
      </c>
      <c r="AY551" s="80">
        <v>0</v>
      </c>
      <c r="AZ551" s="80">
        <v>0</v>
      </c>
      <c r="BA551" s="80">
        <v>0</v>
      </c>
      <c r="BB551" s="80">
        <v>0</v>
      </c>
      <c r="BC551" s="80">
        <v>0</v>
      </c>
      <c r="BD551" s="80">
        <v>0</v>
      </c>
      <c r="BE551" s="80">
        <v>0</v>
      </c>
      <c r="BF551" s="80">
        <v>0</v>
      </c>
      <c r="BG551" s="80">
        <v>0</v>
      </c>
      <c r="BH551" s="80">
        <v>0</v>
      </c>
      <c r="BI551" s="80">
        <v>0</v>
      </c>
      <c r="BJ551" s="80">
        <v>0</v>
      </c>
      <c r="BK551" s="80"/>
      <c r="BL551" s="80"/>
      <c r="BM551" s="80"/>
      <c r="BN551" s="80"/>
      <c r="BO551" s="80"/>
      <c r="BP551" s="80"/>
      <c r="BQ551" s="80"/>
      <c r="BR551" s="80"/>
      <c r="BS551" s="80"/>
      <c r="BT551" s="80"/>
    </row>
    <row r="552" spans="1:72" x14ac:dyDescent="0.25">
      <c r="A552" s="134" t="s">
        <v>1591</v>
      </c>
      <c r="B552" s="135" t="s">
        <v>1592</v>
      </c>
      <c r="C552" s="126"/>
      <c r="D552" s="127"/>
      <c r="E552" s="104"/>
      <c r="F552" s="128"/>
      <c r="G552" s="126"/>
      <c r="H552" s="104"/>
      <c r="I552" s="104"/>
      <c r="J552" s="104"/>
      <c r="K552" s="127"/>
      <c r="L552" s="104"/>
      <c r="M552" s="128"/>
      <c r="N552" s="128"/>
      <c r="O552" s="128"/>
      <c r="P552" s="128"/>
      <c r="Q552" s="128"/>
      <c r="R552" s="128"/>
      <c r="S552" s="131"/>
      <c r="T552" s="128"/>
      <c r="U552" s="61" t="s">
        <v>1473</v>
      </c>
      <c r="V552" s="132"/>
      <c r="W552" s="132"/>
      <c r="X552" s="133"/>
      <c r="Y552" s="71" t="s">
        <v>482</v>
      </c>
      <c r="Z552" s="72"/>
      <c r="AA552" s="73"/>
      <c r="AB552" s="74"/>
      <c r="AC552" s="81" t="s">
        <v>530</v>
      </c>
      <c r="AD552" s="10" t="s">
        <v>463</v>
      </c>
      <c r="AE552" s="80">
        <v>0</v>
      </c>
      <c r="AF552" s="80">
        <v>0</v>
      </c>
      <c r="AG552" s="80">
        <v>0</v>
      </c>
      <c r="AH552" s="80">
        <v>0</v>
      </c>
      <c r="AI552" s="80">
        <v>0</v>
      </c>
      <c r="AJ552" s="80">
        <v>0</v>
      </c>
      <c r="AK552" s="80">
        <v>66.64</v>
      </c>
      <c r="AL552" s="80">
        <v>0</v>
      </c>
      <c r="AM552" s="80">
        <v>1830.97331439</v>
      </c>
      <c r="AN552" s="80">
        <v>-1.3988733600000001</v>
      </c>
      <c r="AO552" s="80">
        <v>-5.2</v>
      </c>
      <c r="AP552" s="80">
        <v>-2.54</v>
      </c>
      <c r="AQ552" s="80">
        <v>-1.4</v>
      </c>
      <c r="AR552" s="80">
        <v>-1.4</v>
      </c>
      <c r="AS552" s="80">
        <v>-0.80200000000000005</v>
      </c>
      <c r="AT552" s="80">
        <v>0.35499999999999998</v>
      </c>
      <c r="AU552" s="80">
        <v>0.378</v>
      </c>
      <c r="AV552" s="80">
        <v>-6.2249999999999996</v>
      </c>
      <c r="AW552" s="80">
        <v>232</v>
      </c>
      <c r="AX552" s="80">
        <v>134</v>
      </c>
      <c r="AY552" s="80">
        <v>0</v>
      </c>
      <c r="AZ552" s="80">
        <v>1</v>
      </c>
      <c r="BA552" s="80">
        <v>0</v>
      </c>
      <c r="BB552" s="80">
        <v>0</v>
      </c>
      <c r="BC552" s="80">
        <v>0</v>
      </c>
      <c r="BD552" s="80">
        <v>109</v>
      </c>
      <c r="BE552" s="80">
        <v>0</v>
      </c>
      <c r="BF552" s="80">
        <v>0</v>
      </c>
      <c r="BG552" s="80">
        <v>0</v>
      </c>
      <c r="BH552" s="80">
        <v>0</v>
      </c>
      <c r="BI552" s="80">
        <v>0</v>
      </c>
      <c r="BJ552" s="80">
        <v>0</v>
      </c>
      <c r="BK552" s="80"/>
      <c r="BL552" s="80"/>
      <c r="BM552" s="80"/>
      <c r="BN552" s="80"/>
      <c r="BO552" s="80"/>
      <c r="BP552" s="80"/>
      <c r="BQ552" s="80"/>
      <c r="BR552" s="80"/>
      <c r="BS552" s="80"/>
      <c r="BT552" s="80"/>
    </row>
    <row r="553" spans="1:72" x14ac:dyDescent="0.25">
      <c r="A553" s="134" t="s">
        <v>1593</v>
      </c>
      <c r="B553" s="135" t="s">
        <v>1594</v>
      </c>
      <c r="C553" s="126"/>
      <c r="D553" s="127"/>
      <c r="E553" s="104"/>
      <c r="F553" s="128"/>
      <c r="G553" s="126"/>
      <c r="H553" s="104"/>
      <c r="I553" s="104"/>
      <c r="J553" s="104"/>
      <c r="K553" s="127"/>
      <c r="L553" s="104"/>
      <c r="M553" s="128"/>
      <c r="N553" s="128"/>
      <c r="O553" s="128"/>
      <c r="P553" s="128"/>
      <c r="Q553" s="128"/>
      <c r="R553" s="128"/>
      <c r="S553" s="131"/>
      <c r="T553" s="128"/>
      <c r="U553" s="61" t="s">
        <v>1473</v>
      </c>
      <c r="V553" s="132"/>
      <c r="W553" s="132"/>
      <c r="X553" s="133"/>
      <c r="Y553" s="71" t="s">
        <v>482</v>
      </c>
      <c r="Z553" s="72"/>
      <c r="AA553" s="73"/>
      <c r="AB553" s="74"/>
      <c r="AC553" s="81" t="s">
        <v>530</v>
      </c>
      <c r="AD553" s="10" t="s">
        <v>463</v>
      </c>
      <c r="AE553" s="80">
        <v>0</v>
      </c>
      <c r="AF553" s="80">
        <v>0</v>
      </c>
      <c r="AG553" s="80">
        <v>0</v>
      </c>
      <c r="AH553" s="80">
        <v>0</v>
      </c>
      <c r="AI553" s="80">
        <v>0</v>
      </c>
      <c r="AJ553" s="80">
        <v>0</v>
      </c>
      <c r="AK553" s="80">
        <v>40</v>
      </c>
      <c r="AL553" s="80">
        <v>0</v>
      </c>
      <c r="AM553" s="80">
        <v>4.7618000000000001E-2</v>
      </c>
      <c r="AN553" s="80">
        <v>-13.275</v>
      </c>
      <c r="AO553" s="80">
        <v>-13.5</v>
      </c>
      <c r="AP553" s="80">
        <v>3.4359999999999999</v>
      </c>
      <c r="AQ553" s="80">
        <v>-10.4</v>
      </c>
      <c r="AR553" s="80">
        <v>-7.8</v>
      </c>
      <c r="AS553" s="80">
        <v>-9.23</v>
      </c>
      <c r="AT553" s="80">
        <v>-8.3309999999999995</v>
      </c>
      <c r="AU553" s="80">
        <v>-7.0590000000000002</v>
      </c>
      <c r="AV553" s="80">
        <v>-9.33</v>
      </c>
      <c r="AW553" s="80">
        <v>2</v>
      </c>
      <c r="AX553" s="80">
        <v>0</v>
      </c>
      <c r="AY553" s="80">
        <v>0</v>
      </c>
      <c r="AZ553" s="80">
        <v>0</v>
      </c>
      <c r="BA553" s="80">
        <v>0</v>
      </c>
      <c r="BB553" s="80">
        <v>296</v>
      </c>
      <c r="BC553" s="80">
        <v>0</v>
      </c>
      <c r="BD553" s="80">
        <v>0</v>
      </c>
      <c r="BE553" s="80">
        <v>0</v>
      </c>
      <c r="BF553" s="80">
        <v>0</v>
      </c>
      <c r="BG553" s="80">
        <v>0</v>
      </c>
      <c r="BH553" s="80">
        <v>324</v>
      </c>
      <c r="BI553" s="80">
        <v>505</v>
      </c>
      <c r="BJ553" s="80">
        <v>0</v>
      </c>
      <c r="BK553" s="80"/>
      <c r="BL553" s="80"/>
      <c r="BM553" s="80"/>
      <c r="BN553" s="80"/>
      <c r="BO553" s="80"/>
      <c r="BP553" s="80"/>
      <c r="BQ553" s="80"/>
      <c r="BR553" s="80"/>
      <c r="BS553" s="80"/>
      <c r="BT553" s="80"/>
    </row>
    <row r="554" spans="1:72" x14ac:dyDescent="0.25">
      <c r="A554" s="134" t="s">
        <v>1595</v>
      </c>
      <c r="B554" s="135" t="s">
        <v>1596</v>
      </c>
      <c r="C554" s="126"/>
      <c r="D554" s="127"/>
      <c r="E554" s="104"/>
      <c r="F554" s="128"/>
      <c r="G554" s="126"/>
      <c r="H554" s="104"/>
      <c r="I554" s="104"/>
      <c r="J554" s="104"/>
      <c r="K554" s="127"/>
      <c r="L554" s="104"/>
      <c r="M554" s="128"/>
      <c r="N554" s="128"/>
      <c r="O554" s="128"/>
      <c r="P554" s="128"/>
      <c r="Q554" s="128"/>
      <c r="R554" s="128"/>
      <c r="S554" s="131"/>
      <c r="T554" s="128"/>
      <c r="U554" s="61" t="s">
        <v>1473</v>
      </c>
      <c r="V554" s="132"/>
      <c r="W554" s="132"/>
      <c r="X554" s="133"/>
      <c r="Y554" s="71" t="s">
        <v>482</v>
      </c>
      <c r="Z554" s="72"/>
      <c r="AA554" s="73"/>
      <c r="AB554" s="74"/>
      <c r="AC554" s="81" t="s">
        <v>530</v>
      </c>
      <c r="AD554" s="10" t="s">
        <v>463</v>
      </c>
      <c r="AE554" s="80">
        <v>0</v>
      </c>
      <c r="AF554" s="80">
        <v>0</v>
      </c>
      <c r="AG554" s="80">
        <v>0</v>
      </c>
      <c r="AH554" s="80">
        <v>0</v>
      </c>
      <c r="AI554" s="80">
        <v>0</v>
      </c>
      <c r="AJ554" s="80">
        <v>0</v>
      </c>
      <c r="AK554" s="80">
        <v>5.9980000000000002</v>
      </c>
      <c r="AL554" s="80">
        <v>-4.3570879999999999E-2</v>
      </c>
      <c r="AM554" s="80">
        <v>-2.5460710000000001E-2</v>
      </c>
      <c r="AN554" s="80">
        <v>867.87462161999997</v>
      </c>
      <c r="AO554" s="80">
        <v>35.6</v>
      </c>
      <c r="AP554" s="80">
        <v>114.127</v>
      </c>
      <c r="AQ554" s="80">
        <v>20.916</v>
      </c>
      <c r="AR554" s="80">
        <v>-6.7</v>
      </c>
      <c r="AS554" s="80">
        <v>202.93299999999999</v>
      </c>
      <c r="AT554" s="80">
        <v>300.22399999999999</v>
      </c>
      <c r="AU554" s="80">
        <v>175.61099999999999</v>
      </c>
      <c r="AV554" s="80">
        <v>-5.1219999999999999</v>
      </c>
      <c r="AW554" s="80">
        <v>0</v>
      </c>
      <c r="AX554" s="80">
        <v>0</v>
      </c>
      <c r="AY554" s="80">
        <v>0</v>
      </c>
      <c r="AZ554" s="80">
        <v>0</v>
      </c>
      <c r="BA554" s="80">
        <v>5</v>
      </c>
      <c r="BB554" s="80">
        <v>-8</v>
      </c>
      <c r="BC554" s="80">
        <v>0</v>
      </c>
      <c r="BD554" s="80">
        <v>0</v>
      </c>
      <c r="BE554" s="80">
        <v>0</v>
      </c>
      <c r="BF554" s="80">
        <v>0</v>
      </c>
      <c r="BG554" s="80">
        <v>0</v>
      </c>
      <c r="BH554" s="80">
        <v>30</v>
      </c>
      <c r="BI554" s="80">
        <v>0</v>
      </c>
      <c r="BJ554" s="80">
        <v>0</v>
      </c>
      <c r="BK554" s="80"/>
      <c r="BL554" s="80"/>
      <c r="BM554" s="80"/>
      <c r="BN554" s="80"/>
      <c r="BO554" s="80"/>
      <c r="BP554" s="80"/>
      <c r="BQ554" s="80"/>
      <c r="BR554" s="80"/>
      <c r="BS554" s="80"/>
      <c r="BT554" s="80"/>
    </row>
    <row r="555" spans="1:72" x14ac:dyDescent="0.25">
      <c r="A555" s="134" t="s">
        <v>1597</v>
      </c>
      <c r="B555" s="135" t="s">
        <v>1598</v>
      </c>
      <c r="C555" s="126"/>
      <c r="D555" s="127"/>
      <c r="E555" s="104"/>
      <c r="F555" s="128"/>
      <c r="G555" s="126"/>
      <c r="H555" s="104"/>
      <c r="I555" s="104"/>
      <c r="J555" s="104"/>
      <c r="K555" s="127"/>
      <c r="L555" s="104"/>
      <c r="M555" s="128"/>
      <c r="N555" s="128"/>
      <c r="O555" s="128"/>
      <c r="P555" s="128"/>
      <c r="Q555" s="128"/>
      <c r="R555" s="128"/>
      <c r="S555" s="131"/>
      <c r="T555" s="128"/>
      <c r="U555" s="61" t="s">
        <v>1473</v>
      </c>
      <c r="V555" s="132"/>
      <c r="W555" s="132"/>
      <c r="X555" s="133"/>
      <c r="Y555" s="71" t="s">
        <v>482</v>
      </c>
      <c r="Z555" s="72"/>
      <c r="AA555" s="73"/>
      <c r="AB555" s="74"/>
      <c r="AC555" s="81" t="s">
        <v>530</v>
      </c>
      <c r="AD555" s="10" t="s">
        <v>463</v>
      </c>
      <c r="AE555" s="80">
        <v>0</v>
      </c>
      <c r="AF555" s="80">
        <v>0</v>
      </c>
      <c r="AG555" s="80">
        <v>0</v>
      </c>
      <c r="AH555" s="80">
        <v>0</v>
      </c>
      <c r="AI555" s="80">
        <v>35.709000000000003</v>
      </c>
      <c r="AJ555" s="80">
        <v>-5.3999999999999999E-2</v>
      </c>
      <c r="AK555" s="80">
        <v>5.0250000000000004</v>
      </c>
      <c r="AL555" s="80">
        <v>0</v>
      </c>
      <c r="AM555" s="80">
        <v>7.16</v>
      </c>
      <c r="AN555" s="80">
        <v>-0.92</v>
      </c>
      <c r="AO555" s="80">
        <v>-0.6</v>
      </c>
      <c r="AP555" s="80">
        <v>-1.131</v>
      </c>
      <c r="AQ555" s="80">
        <v>-1</v>
      </c>
      <c r="AR555" s="80">
        <v>-4.8</v>
      </c>
      <c r="AS555" s="80">
        <v>-5.3780000000000001</v>
      </c>
      <c r="AT555" s="80">
        <v>-2.29</v>
      </c>
      <c r="AU555" s="80">
        <v>-4.4169999999999998</v>
      </c>
      <c r="AV555" s="80">
        <v>-1.571</v>
      </c>
      <c r="AW555" s="80">
        <v>0</v>
      </c>
      <c r="AX555" s="80">
        <v>0</v>
      </c>
      <c r="AY555" s="80">
        <v>0</v>
      </c>
      <c r="AZ555" s="80">
        <v>0</v>
      </c>
      <c r="BA555" s="80">
        <v>15</v>
      </c>
      <c r="BB555" s="80">
        <v>0</v>
      </c>
      <c r="BC555" s="80">
        <v>0</v>
      </c>
      <c r="BD555" s="80">
        <v>0</v>
      </c>
      <c r="BE555" s="80">
        <v>0</v>
      </c>
      <c r="BF555" s="80">
        <v>1</v>
      </c>
      <c r="BG555" s="80">
        <v>9</v>
      </c>
      <c r="BH555" s="80">
        <v>75</v>
      </c>
      <c r="BI555" s="80">
        <v>0</v>
      </c>
      <c r="BJ555" s="80">
        <v>60</v>
      </c>
      <c r="BK555" s="80"/>
      <c r="BL555" s="80"/>
      <c r="BM555" s="80"/>
      <c r="BN555" s="80"/>
      <c r="BO555" s="80"/>
      <c r="BP555" s="80"/>
      <c r="BQ555" s="80"/>
      <c r="BR555" s="80"/>
      <c r="BS555" s="80"/>
      <c r="BT555" s="80"/>
    </row>
    <row r="556" spans="1:72" x14ac:dyDescent="0.25">
      <c r="A556" s="134" t="s">
        <v>1599</v>
      </c>
      <c r="B556" s="135" t="s">
        <v>1600</v>
      </c>
      <c r="C556" s="126"/>
      <c r="D556" s="127"/>
      <c r="E556" s="104"/>
      <c r="F556" s="128"/>
      <c r="G556" s="126"/>
      <c r="H556" s="104"/>
      <c r="I556" s="104"/>
      <c r="J556" s="104"/>
      <c r="K556" s="127"/>
      <c r="L556" s="104"/>
      <c r="M556" s="128"/>
      <c r="N556" s="128"/>
      <c r="O556" s="128"/>
      <c r="P556" s="128"/>
      <c r="Q556" s="128"/>
      <c r="R556" s="128"/>
      <c r="S556" s="131"/>
      <c r="T556" s="128"/>
      <c r="U556" s="61" t="s">
        <v>1473</v>
      </c>
      <c r="V556" s="132"/>
      <c r="W556" s="132"/>
      <c r="X556" s="133"/>
      <c r="Y556" s="71" t="s">
        <v>482</v>
      </c>
      <c r="Z556" s="72"/>
      <c r="AA556" s="73"/>
      <c r="AB556" s="74"/>
      <c r="AC556" s="81" t="s">
        <v>530</v>
      </c>
      <c r="AD556" s="10" t="s">
        <v>463</v>
      </c>
      <c r="AE556" s="80">
        <v>0</v>
      </c>
      <c r="AF556" s="80">
        <v>0</v>
      </c>
      <c r="AG556" s="80">
        <v>0</v>
      </c>
      <c r="AH556" s="80">
        <v>0</v>
      </c>
      <c r="AI556" s="80">
        <v>0</v>
      </c>
      <c r="AJ556" s="80">
        <v>0</v>
      </c>
      <c r="AK556" s="80">
        <v>0</v>
      </c>
      <c r="AL556" s="80">
        <v>0</v>
      </c>
      <c r="AM556" s="80">
        <v>0</v>
      </c>
      <c r="AN556" s="80">
        <v>0</v>
      </c>
      <c r="AO556" s="80">
        <v>0</v>
      </c>
      <c r="AP556" s="80">
        <v>0</v>
      </c>
      <c r="AQ556" s="80">
        <v>0</v>
      </c>
      <c r="AR556" s="80">
        <v>0</v>
      </c>
      <c r="AS556" s="80">
        <v>0</v>
      </c>
      <c r="AT556" s="80">
        <v>0</v>
      </c>
      <c r="AU556" s="80">
        <v>0</v>
      </c>
      <c r="AV556" s="80">
        <v>0</v>
      </c>
      <c r="AW556" s="80">
        <v>0</v>
      </c>
      <c r="AX556" s="80">
        <v>0</v>
      </c>
      <c r="AY556" s="80">
        <v>0</v>
      </c>
      <c r="AZ556" s="80">
        <v>0</v>
      </c>
      <c r="BA556" s="80">
        <v>0</v>
      </c>
      <c r="BB556" s="80">
        <v>0</v>
      </c>
      <c r="BC556" s="80">
        <v>0</v>
      </c>
      <c r="BD556" s="80">
        <v>0</v>
      </c>
      <c r="BE556" s="80">
        <v>0</v>
      </c>
      <c r="BF556" s="80">
        <v>0</v>
      </c>
      <c r="BG556" s="80">
        <v>0</v>
      </c>
      <c r="BH556" s="80">
        <v>0</v>
      </c>
      <c r="BI556" s="80">
        <v>0</v>
      </c>
      <c r="BJ556" s="80">
        <v>0</v>
      </c>
      <c r="BK556" s="80"/>
      <c r="BL556" s="80"/>
      <c r="BM556" s="80"/>
      <c r="BN556" s="80"/>
      <c r="BO556" s="80"/>
      <c r="BP556" s="80"/>
      <c r="BQ556" s="80"/>
      <c r="BR556" s="80"/>
      <c r="BS556" s="80"/>
      <c r="BT556" s="80"/>
    </row>
    <row r="557" spans="1:72" x14ac:dyDescent="0.25">
      <c r="A557" s="134" t="s">
        <v>1601</v>
      </c>
      <c r="B557" s="135" t="s">
        <v>1602</v>
      </c>
      <c r="C557" s="126"/>
      <c r="D557" s="127"/>
      <c r="E557" s="104"/>
      <c r="F557" s="128"/>
      <c r="G557" s="126"/>
      <c r="H557" s="104"/>
      <c r="I557" s="104"/>
      <c r="J557" s="104"/>
      <c r="K557" s="127"/>
      <c r="L557" s="104"/>
      <c r="M557" s="128"/>
      <c r="N557" s="128"/>
      <c r="O557" s="128"/>
      <c r="P557" s="128"/>
      <c r="Q557" s="128"/>
      <c r="R557" s="128"/>
      <c r="S557" s="131"/>
      <c r="T557" s="128"/>
      <c r="U557" s="61" t="s">
        <v>1473</v>
      </c>
      <c r="V557" s="132"/>
      <c r="W557" s="132"/>
      <c r="X557" s="133"/>
      <c r="Y557" s="71" t="s">
        <v>482</v>
      </c>
      <c r="Z557" s="72"/>
      <c r="AA557" s="73"/>
      <c r="AB557" s="74"/>
      <c r="AC557" s="81" t="s">
        <v>530</v>
      </c>
      <c r="AD557" s="10" t="s">
        <v>463</v>
      </c>
      <c r="AE557" s="80">
        <v>0</v>
      </c>
      <c r="AF557" s="80">
        <v>0</v>
      </c>
      <c r="AG557" s="80">
        <v>0</v>
      </c>
      <c r="AH557" s="80">
        <v>0</v>
      </c>
      <c r="AI557" s="80">
        <v>0</v>
      </c>
      <c r="AJ557" s="80">
        <v>0</v>
      </c>
      <c r="AK557" s="80">
        <v>0</v>
      </c>
      <c r="AL557" s="80">
        <v>0</v>
      </c>
      <c r="AM557" s="80">
        <v>-1.1879409999999999</v>
      </c>
      <c r="AN557" s="80">
        <v>-1.304009</v>
      </c>
      <c r="AO557" s="80">
        <v>-1</v>
      </c>
      <c r="AP557" s="80">
        <v>-0.55400000000000005</v>
      </c>
      <c r="AQ557" s="80">
        <v>-0.68100000000000005</v>
      </c>
      <c r="AR557" s="80">
        <v>-2.2000000000000002</v>
      </c>
      <c r="AS557" s="80">
        <v>-2.0089999999999999</v>
      </c>
      <c r="AT557" s="80">
        <v>-1.4750000000000001</v>
      </c>
      <c r="AU557" s="80">
        <v>-2.411</v>
      </c>
      <c r="AV557" s="80">
        <v>-1.99</v>
      </c>
      <c r="AW557" s="80">
        <v>0</v>
      </c>
      <c r="AX557" s="80">
        <v>0</v>
      </c>
      <c r="AY557" s="80">
        <v>0</v>
      </c>
      <c r="AZ557" s="80">
        <v>0</v>
      </c>
      <c r="BA557" s="80">
        <v>0</v>
      </c>
      <c r="BB557" s="80">
        <v>0</v>
      </c>
      <c r="BC557" s="80">
        <v>0</v>
      </c>
      <c r="BD557" s="80">
        <v>0</v>
      </c>
      <c r="BE557" s="80">
        <v>0</v>
      </c>
      <c r="BF557" s="80">
        <v>0</v>
      </c>
      <c r="BG557" s="80">
        <v>0</v>
      </c>
      <c r="BH557" s="80">
        <v>2</v>
      </c>
      <c r="BI557" s="80">
        <v>0</v>
      </c>
      <c r="BJ557" s="80">
        <v>0</v>
      </c>
      <c r="BK557" s="80"/>
      <c r="BL557" s="80"/>
      <c r="BM557" s="80"/>
      <c r="BN557" s="80"/>
      <c r="BO557" s="80"/>
      <c r="BP557" s="80"/>
      <c r="BQ557" s="80"/>
      <c r="BR557" s="80"/>
      <c r="BS557" s="80"/>
      <c r="BT557" s="80"/>
    </row>
    <row r="558" spans="1:72" x14ac:dyDescent="0.25">
      <c r="A558" s="134" t="s">
        <v>1603</v>
      </c>
      <c r="B558" s="135" t="s">
        <v>1604</v>
      </c>
      <c r="C558" s="126"/>
      <c r="D558" s="127"/>
      <c r="E558" s="104"/>
      <c r="F558" s="128"/>
      <c r="G558" s="126"/>
      <c r="H558" s="104"/>
      <c r="I558" s="104"/>
      <c r="J558" s="104"/>
      <c r="K558" s="127"/>
      <c r="L558" s="104"/>
      <c r="M558" s="128"/>
      <c r="N558" s="128"/>
      <c r="O558" s="128"/>
      <c r="P558" s="128"/>
      <c r="Q558" s="128"/>
      <c r="R558" s="128"/>
      <c r="S558" s="131"/>
      <c r="T558" s="128"/>
      <c r="U558" s="61" t="s">
        <v>1473</v>
      </c>
      <c r="V558" s="132"/>
      <c r="W558" s="132"/>
      <c r="X558" s="133"/>
      <c r="Y558" s="71" t="s">
        <v>482</v>
      </c>
      <c r="Z558" s="72"/>
      <c r="AA558" s="73"/>
      <c r="AB558" s="74"/>
      <c r="AC558" s="81" t="s">
        <v>530</v>
      </c>
      <c r="AD558" s="10" t="s">
        <v>463</v>
      </c>
      <c r="AE558" s="80">
        <v>0</v>
      </c>
      <c r="AF558" s="80">
        <v>0</v>
      </c>
      <c r="AG558" s="80">
        <v>0</v>
      </c>
      <c r="AH558" s="80">
        <v>0</v>
      </c>
      <c r="AI558" s="80">
        <v>0</v>
      </c>
      <c r="AJ558" s="80">
        <v>0</v>
      </c>
      <c r="AK558" s="80">
        <v>0</v>
      </c>
      <c r="AL558" s="80">
        <v>0</v>
      </c>
      <c r="AM558" s="80">
        <v>0</v>
      </c>
      <c r="AN558" s="80">
        <v>-1.919686</v>
      </c>
      <c r="AO558" s="80">
        <v>-3.2</v>
      </c>
      <c r="AP558" s="80">
        <v>-1.478</v>
      </c>
      <c r="AQ558" s="80">
        <v>-1.9490000000000001</v>
      </c>
      <c r="AR558" s="80">
        <v>-1.5</v>
      </c>
      <c r="AS558" s="80">
        <v>-1.4730000000000001</v>
      </c>
      <c r="AT558" s="80">
        <v>-2.64</v>
      </c>
      <c r="AU558" s="80">
        <v>-1.4950000000000001</v>
      </c>
      <c r="AV558" s="80">
        <v>-0.16800000000000001</v>
      </c>
      <c r="AW558" s="80">
        <v>1</v>
      </c>
      <c r="AX558" s="80">
        <v>0</v>
      </c>
      <c r="AY558" s="80">
        <v>3</v>
      </c>
      <c r="AZ558" s="80">
        <v>0</v>
      </c>
      <c r="BA558" s="80">
        <v>1</v>
      </c>
      <c r="BB558" s="80">
        <v>0</v>
      </c>
      <c r="BC558" s="80">
        <v>0</v>
      </c>
      <c r="BD558" s="80">
        <v>0</v>
      </c>
      <c r="BE558" s="80">
        <v>1</v>
      </c>
      <c r="BF558" s="80">
        <v>0</v>
      </c>
      <c r="BG558" s="80">
        <v>1</v>
      </c>
      <c r="BH558" s="80">
        <v>0</v>
      </c>
      <c r="BI558" s="80">
        <v>0</v>
      </c>
      <c r="BJ558" s="80">
        <v>0</v>
      </c>
      <c r="BK558" s="80"/>
      <c r="BL558" s="80"/>
      <c r="BM558" s="80"/>
      <c r="BN558" s="80"/>
      <c r="BO558" s="80"/>
      <c r="BP558" s="80"/>
      <c r="BQ558" s="80"/>
      <c r="BR558" s="80"/>
      <c r="BS558" s="80"/>
      <c r="BT558" s="80"/>
    </row>
    <row r="559" spans="1:72" x14ac:dyDescent="0.25">
      <c r="A559" s="134" t="s">
        <v>1605</v>
      </c>
      <c r="B559" s="135" t="s">
        <v>1606</v>
      </c>
      <c r="C559" s="126"/>
      <c r="D559" s="127"/>
      <c r="E559" s="104"/>
      <c r="F559" s="128"/>
      <c r="G559" s="126"/>
      <c r="H559" s="104"/>
      <c r="I559" s="104"/>
      <c r="J559" s="104"/>
      <c r="K559" s="127"/>
      <c r="L559" s="104"/>
      <c r="M559" s="128"/>
      <c r="N559" s="128"/>
      <c r="O559" s="128"/>
      <c r="P559" s="128"/>
      <c r="Q559" s="128"/>
      <c r="R559" s="128"/>
      <c r="S559" s="131"/>
      <c r="T559" s="128"/>
      <c r="U559" s="61" t="s">
        <v>1473</v>
      </c>
      <c r="V559" s="132"/>
      <c r="W559" s="132"/>
      <c r="X559" s="133"/>
      <c r="Y559" s="71" t="s">
        <v>482</v>
      </c>
      <c r="Z559" s="72"/>
      <c r="AA559" s="73"/>
      <c r="AB559" s="74"/>
      <c r="AC559" s="81" t="s">
        <v>530</v>
      </c>
      <c r="AD559" s="10" t="s">
        <v>463</v>
      </c>
      <c r="AE559" s="80">
        <v>0</v>
      </c>
      <c r="AF559" s="80">
        <v>0</v>
      </c>
      <c r="AG559" s="80">
        <v>0</v>
      </c>
      <c r="AH559" s="80">
        <v>0</v>
      </c>
      <c r="AI559" s="80">
        <v>0</v>
      </c>
      <c r="AJ559" s="80">
        <v>0</v>
      </c>
      <c r="AK559" s="80">
        <v>0</v>
      </c>
      <c r="AL559" s="80">
        <v>0</v>
      </c>
      <c r="AM559" s="80">
        <v>0</v>
      </c>
      <c r="AN559" s="80">
        <v>-0.43812150999999999</v>
      </c>
      <c r="AO559" s="80">
        <v>-3.3</v>
      </c>
      <c r="AP559" s="80">
        <v>-1.2370000000000001</v>
      </c>
      <c r="AQ559" s="80">
        <v>-2.7</v>
      </c>
      <c r="AR559" s="80">
        <v>-2.1</v>
      </c>
      <c r="AS559" s="80">
        <v>-5.3029999999999999</v>
      </c>
      <c r="AT559" s="80">
        <v>-10.372999999999999</v>
      </c>
      <c r="AU559" s="80">
        <v>0.90300000000000002</v>
      </c>
      <c r="AV559" s="80">
        <v>-5.6239999999999997</v>
      </c>
      <c r="AW559" s="80">
        <v>1</v>
      </c>
      <c r="AX559" s="80">
        <v>0</v>
      </c>
      <c r="AY559" s="80">
        <v>0</v>
      </c>
      <c r="AZ559" s="80">
        <v>1</v>
      </c>
      <c r="BA559" s="80">
        <v>0</v>
      </c>
      <c r="BB559" s="80">
        <v>2</v>
      </c>
      <c r="BC559" s="80">
        <v>90</v>
      </c>
      <c r="BD559" s="80">
        <v>1</v>
      </c>
      <c r="BE559" s="80">
        <v>0</v>
      </c>
      <c r="BF559" s="80">
        <v>0</v>
      </c>
      <c r="BG559" s="80">
        <v>1</v>
      </c>
      <c r="BH559" s="80">
        <v>129</v>
      </c>
      <c r="BI559" s="80">
        <v>55</v>
      </c>
      <c r="BJ559" s="80">
        <v>40</v>
      </c>
      <c r="BK559" s="80"/>
      <c r="BL559" s="80"/>
      <c r="BM559" s="80"/>
      <c r="BN559" s="80"/>
      <c r="BO559" s="80"/>
      <c r="BP559" s="80"/>
      <c r="BQ559" s="80"/>
      <c r="BR559" s="80"/>
      <c r="BS559" s="80"/>
      <c r="BT559" s="80"/>
    </row>
    <row r="560" spans="1:72" x14ac:dyDescent="0.25">
      <c r="A560" s="134" t="s">
        <v>1607</v>
      </c>
      <c r="B560" s="135" t="s">
        <v>1608</v>
      </c>
      <c r="C560" s="126"/>
      <c r="D560" s="127"/>
      <c r="E560" s="104"/>
      <c r="F560" s="128"/>
      <c r="G560" s="126"/>
      <c r="H560" s="104"/>
      <c r="I560" s="104"/>
      <c r="J560" s="104"/>
      <c r="K560" s="127"/>
      <c r="L560" s="104"/>
      <c r="M560" s="128"/>
      <c r="N560" s="128"/>
      <c r="O560" s="128"/>
      <c r="P560" s="128"/>
      <c r="Q560" s="128"/>
      <c r="R560" s="128"/>
      <c r="S560" s="131"/>
      <c r="T560" s="128"/>
      <c r="U560" s="61" t="s">
        <v>1473</v>
      </c>
      <c r="V560" s="132"/>
      <c r="W560" s="132"/>
      <c r="X560" s="133"/>
      <c r="Y560" s="71" t="s">
        <v>482</v>
      </c>
      <c r="Z560" s="72"/>
      <c r="AA560" s="73"/>
      <c r="AB560" s="74"/>
      <c r="AC560" s="81" t="s">
        <v>530</v>
      </c>
      <c r="AD560" s="10" t="s">
        <v>463</v>
      </c>
      <c r="AE560" s="80">
        <v>0</v>
      </c>
      <c r="AF560" s="80">
        <v>0</v>
      </c>
      <c r="AG560" s="80">
        <v>0</v>
      </c>
      <c r="AH560" s="80">
        <v>0</v>
      </c>
      <c r="AI560" s="80">
        <v>0</v>
      </c>
      <c r="AJ560" s="80">
        <v>0</v>
      </c>
      <c r="AK560" s="80">
        <v>0</v>
      </c>
      <c r="AL560" s="80">
        <v>0</v>
      </c>
      <c r="AM560" s="80">
        <v>0</v>
      </c>
      <c r="AN560" s="80">
        <v>-0.91973364999999996</v>
      </c>
      <c r="AO560" s="80">
        <v>-0.8</v>
      </c>
      <c r="AP560" s="80">
        <v>-0.17100000000000001</v>
      </c>
      <c r="AQ560" s="80">
        <v>-1.1000000000000001</v>
      </c>
      <c r="AR560" s="80">
        <v>-0.4</v>
      </c>
      <c r="AS560" s="80">
        <v>-0.71499999999999997</v>
      </c>
      <c r="AT560" s="80">
        <v>-1.8140000000000001</v>
      </c>
      <c r="AU560" s="80">
        <v>-0.98</v>
      </c>
      <c r="AV560" s="80">
        <v>0</v>
      </c>
      <c r="AW560" s="80">
        <v>0</v>
      </c>
      <c r="AX560" s="80">
        <v>0</v>
      </c>
      <c r="AY560" s="80">
        <v>0</v>
      </c>
      <c r="AZ560" s="80">
        <v>0</v>
      </c>
      <c r="BA560" s="80">
        <v>0</v>
      </c>
      <c r="BB560" s="80">
        <v>0</v>
      </c>
      <c r="BC560" s="80">
        <v>0</v>
      </c>
      <c r="BD560" s="80">
        <v>0</v>
      </c>
      <c r="BE560" s="80">
        <v>0</v>
      </c>
      <c r="BF560" s="80">
        <v>0</v>
      </c>
      <c r="BG560" s="80">
        <v>0</v>
      </c>
      <c r="BH560" s="80">
        <v>0</v>
      </c>
      <c r="BI560" s="80">
        <v>0</v>
      </c>
      <c r="BJ560" s="80">
        <v>0</v>
      </c>
      <c r="BK560" s="80"/>
      <c r="BL560" s="80"/>
      <c r="BM560" s="80"/>
      <c r="BN560" s="80"/>
      <c r="BO560" s="80"/>
      <c r="BP560" s="80"/>
      <c r="BQ560" s="80"/>
      <c r="BR560" s="80"/>
      <c r="BS560" s="80"/>
      <c r="BT560" s="80"/>
    </row>
    <row r="561" spans="1:72" x14ac:dyDescent="0.25">
      <c r="A561" s="134" t="s">
        <v>1609</v>
      </c>
      <c r="B561" s="135" t="s">
        <v>1610</v>
      </c>
      <c r="C561" s="126"/>
      <c r="D561" s="127"/>
      <c r="E561" s="104"/>
      <c r="F561" s="128"/>
      <c r="G561" s="126"/>
      <c r="H561" s="104"/>
      <c r="I561" s="104"/>
      <c r="J561" s="104"/>
      <c r="K561" s="127"/>
      <c r="L561" s="104"/>
      <c r="M561" s="128"/>
      <c r="N561" s="128"/>
      <c r="O561" s="128"/>
      <c r="P561" s="128"/>
      <c r="Q561" s="128"/>
      <c r="R561" s="128"/>
      <c r="S561" s="131"/>
      <c r="T561" s="128"/>
      <c r="U561" s="61" t="s">
        <v>1473</v>
      </c>
      <c r="V561" s="132"/>
      <c r="W561" s="132"/>
      <c r="X561" s="133"/>
      <c r="Y561" s="71" t="s">
        <v>482</v>
      </c>
      <c r="Z561" s="72"/>
      <c r="AA561" s="73"/>
      <c r="AB561" s="74"/>
      <c r="AC561" s="81" t="s">
        <v>530</v>
      </c>
      <c r="AD561" s="10" t="s">
        <v>463</v>
      </c>
      <c r="AE561" s="80">
        <v>0</v>
      </c>
      <c r="AF561" s="80">
        <v>0</v>
      </c>
      <c r="AG561" s="80">
        <v>0</v>
      </c>
      <c r="AH561" s="80">
        <v>0</v>
      </c>
      <c r="AI561" s="80">
        <v>0</v>
      </c>
      <c r="AJ561" s="80">
        <v>0</v>
      </c>
      <c r="AK561" s="80">
        <v>0</v>
      </c>
      <c r="AL561" s="80">
        <v>0</v>
      </c>
      <c r="AM561" s="80">
        <v>0</v>
      </c>
      <c r="AN561" s="80">
        <v>-18.363628609999999</v>
      </c>
      <c r="AO561" s="80">
        <v>-3.6</v>
      </c>
      <c r="AP561" s="80">
        <v>-5.0389999999999997</v>
      </c>
      <c r="AQ561" s="80">
        <v>-1.7</v>
      </c>
      <c r="AR561" s="80">
        <v>-0.2</v>
      </c>
      <c r="AS561" s="80">
        <v>0.33900000000000002</v>
      </c>
      <c r="AT561" s="80">
        <v>-0.50800000000000001</v>
      </c>
      <c r="AU561" s="80">
        <v>0.34499999999999997</v>
      </c>
      <c r="AV561" s="80">
        <v>0</v>
      </c>
      <c r="AW561" s="80">
        <v>0</v>
      </c>
      <c r="AX561" s="80">
        <v>6</v>
      </c>
      <c r="AY561" s="80">
        <v>1</v>
      </c>
      <c r="AZ561" s="80">
        <v>0</v>
      </c>
      <c r="BA561" s="80">
        <v>1</v>
      </c>
      <c r="BB561" s="80">
        <v>0</v>
      </c>
      <c r="BC561" s="80">
        <v>0</v>
      </c>
      <c r="BD561" s="80">
        <v>99</v>
      </c>
      <c r="BE561" s="80">
        <v>1</v>
      </c>
      <c r="BF561" s="80">
        <v>0</v>
      </c>
      <c r="BG561" s="80">
        <v>0</v>
      </c>
      <c r="BH561" s="80">
        <v>0.1</v>
      </c>
      <c r="BI561" s="80">
        <v>0.1</v>
      </c>
      <c r="BJ561" s="80">
        <v>0.1</v>
      </c>
      <c r="BK561" s="80"/>
      <c r="BL561" s="80"/>
      <c r="BM561" s="80"/>
      <c r="BN561" s="80"/>
      <c r="BO561" s="80"/>
      <c r="BP561" s="80"/>
      <c r="BQ561" s="80"/>
      <c r="BR561" s="80"/>
      <c r="BS561" s="80"/>
      <c r="BT561" s="80"/>
    </row>
    <row r="562" spans="1:72" x14ac:dyDescent="0.25">
      <c r="A562" s="134" t="s">
        <v>1611</v>
      </c>
      <c r="B562" s="135" t="s">
        <v>1612</v>
      </c>
      <c r="C562" s="126"/>
      <c r="D562" s="127"/>
      <c r="E562" s="104"/>
      <c r="F562" s="128"/>
      <c r="G562" s="126"/>
      <c r="H562" s="104"/>
      <c r="I562" s="104"/>
      <c r="J562" s="104"/>
      <c r="K562" s="127"/>
      <c r="L562" s="104"/>
      <c r="M562" s="128"/>
      <c r="N562" s="128"/>
      <c r="O562" s="128"/>
      <c r="P562" s="128"/>
      <c r="Q562" s="128"/>
      <c r="R562" s="128"/>
      <c r="S562" s="131"/>
      <c r="T562" s="128"/>
      <c r="U562" s="61" t="s">
        <v>1473</v>
      </c>
      <c r="V562" s="132"/>
      <c r="W562" s="132"/>
      <c r="X562" s="133"/>
      <c r="Y562" s="71" t="s">
        <v>482</v>
      </c>
      <c r="Z562" s="72"/>
      <c r="AA562" s="73"/>
      <c r="AB562" s="74"/>
      <c r="AC562" s="81" t="s">
        <v>530</v>
      </c>
      <c r="AD562" s="10" t="s">
        <v>463</v>
      </c>
      <c r="AE562" s="80">
        <v>3.5139999999999998</v>
      </c>
      <c r="AF562" s="80">
        <v>2.1059999999999999</v>
      </c>
      <c r="AG562" s="80">
        <v>5.2480000000000002</v>
      </c>
      <c r="AH562" s="80">
        <v>5.1609999999999996</v>
      </c>
      <c r="AI562" s="80">
        <v>6.4320000000000004</v>
      </c>
      <c r="AJ562" s="80">
        <v>5.3579999999999997</v>
      </c>
      <c r="AK562" s="80">
        <v>6.2629999999999999</v>
      </c>
      <c r="AL562" s="80">
        <v>0</v>
      </c>
      <c r="AM562" s="80">
        <v>0</v>
      </c>
      <c r="AN562" s="80">
        <v>-1.40751852</v>
      </c>
      <c r="AO562" s="80">
        <v>-3.6</v>
      </c>
      <c r="AP562" s="80">
        <v>-1.155</v>
      </c>
      <c r="AQ562" s="80">
        <v>-1.5</v>
      </c>
      <c r="AR562" s="80">
        <v>-1.6</v>
      </c>
      <c r="AS562" s="80">
        <v>-4.99</v>
      </c>
      <c r="AT562" s="80">
        <v>-4.8920000000000003</v>
      </c>
      <c r="AU562" s="80">
        <v>-3.2530000000000001</v>
      </c>
      <c r="AV562" s="80">
        <v>-8.51</v>
      </c>
      <c r="AW562" s="80">
        <v>0</v>
      </c>
      <c r="AX562" s="80">
        <v>1</v>
      </c>
      <c r="AY562" s="80">
        <v>0</v>
      </c>
      <c r="AZ562" s="80">
        <v>2</v>
      </c>
      <c r="BA562" s="80">
        <v>0</v>
      </c>
      <c r="BB562" s="80">
        <v>0</v>
      </c>
      <c r="BC562" s="80">
        <v>0</v>
      </c>
      <c r="BD562" s="80">
        <v>2</v>
      </c>
      <c r="BE562" s="80">
        <v>-3</v>
      </c>
      <c r="BF562" s="80">
        <v>3</v>
      </c>
      <c r="BG562" s="80">
        <v>1</v>
      </c>
      <c r="BH562" s="80">
        <v>0</v>
      </c>
      <c r="BI562" s="80">
        <v>1</v>
      </c>
      <c r="BJ562" s="80">
        <v>1</v>
      </c>
      <c r="BK562" s="80"/>
      <c r="BL562" s="80"/>
      <c r="BM562" s="80"/>
      <c r="BN562" s="80"/>
      <c r="BO562" s="80"/>
      <c r="BP562" s="80"/>
      <c r="BQ562" s="80"/>
      <c r="BR562" s="80"/>
      <c r="BS562" s="80"/>
      <c r="BT562" s="80"/>
    </row>
    <row r="563" spans="1:72" x14ac:dyDescent="0.25">
      <c r="A563" s="134" t="s">
        <v>1613</v>
      </c>
      <c r="B563" s="135" t="s">
        <v>1614</v>
      </c>
      <c r="C563" s="126"/>
      <c r="D563" s="127"/>
      <c r="E563" s="104"/>
      <c r="F563" s="128"/>
      <c r="G563" s="126"/>
      <c r="H563" s="104"/>
      <c r="I563" s="104"/>
      <c r="J563" s="104"/>
      <c r="K563" s="127"/>
      <c r="L563" s="104"/>
      <c r="M563" s="128"/>
      <c r="N563" s="128"/>
      <c r="O563" s="128"/>
      <c r="P563" s="128"/>
      <c r="Q563" s="128"/>
      <c r="R563" s="128"/>
      <c r="S563" s="131"/>
      <c r="T563" s="128"/>
      <c r="U563" s="61" t="s">
        <v>1473</v>
      </c>
      <c r="V563" s="132"/>
      <c r="W563" s="132"/>
      <c r="X563" s="133"/>
      <c r="Y563" s="71" t="s">
        <v>482</v>
      </c>
      <c r="Z563" s="72"/>
      <c r="AA563" s="73"/>
      <c r="AB563" s="74"/>
      <c r="AC563" s="81" t="s">
        <v>530</v>
      </c>
      <c r="AD563" s="10" t="s">
        <v>463</v>
      </c>
      <c r="AE563" s="80">
        <v>0</v>
      </c>
      <c r="AF563" s="80">
        <v>1.1819999999999999</v>
      </c>
      <c r="AG563" s="80">
        <v>1.4039999999999999</v>
      </c>
      <c r="AH563" s="80">
        <v>0</v>
      </c>
      <c r="AI563" s="80">
        <v>6.5140000000000002</v>
      </c>
      <c r="AJ563" s="80">
        <v>1.925</v>
      </c>
      <c r="AK563" s="80">
        <v>0</v>
      </c>
      <c r="AL563" s="80">
        <v>0</v>
      </c>
      <c r="AM563" s="80">
        <v>0.20072400000000001</v>
      </c>
      <c r="AN563" s="80">
        <v>0</v>
      </c>
      <c r="AO563" s="80">
        <v>-0.3</v>
      </c>
      <c r="AP563" s="80">
        <v>-1.7999999999999999E-2</v>
      </c>
      <c r="AQ563" s="80">
        <v>-0.1</v>
      </c>
      <c r="AR563" s="80">
        <v>-0.1</v>
      </c>
      <c r="AS563" s="80">
        <v>-0.184</v>
      </c>
      <c r="AT563" s="80">
        <v>-0.46700000000000003</v>
      </c>
      <c r="AU563" s="80">
        <v>-0.92300000000000004</v>
      </c>
      <c r="AV563" s="80">
        <v>-2.5529999999999999</v>
      </c>
      <c r="AW563" s="80">
        <v>0</v>
      </c>
      <c r="AX563" s="80">
        <v>0</v>
      </c>
      <c r="AY563" s="80">
        <v>0</v>
      </c>
      <c r="AZ563" s="80">
        <v>0</v>
      </c>
      <c r="BA563" s="80">
        <v>0</v>
      </c>
      <c r="BB563" s="80">
        <v>0</v>
      </c>
      <c r="BC563" s="80">
        <v>0</v>
      </c>
      <c r="BD563" s="80">
        <v>0</v>
      </c>
      <c r="BE563" s="80">
        <v>0</v>
      </c>
      <c r="BF563" s="80">
        <v>0</v>
      </c>
      <c r="BG563" s="80">
        <v>0</v>
      </c>
      <c r="BH563" s="80">
        <v>0</v>
      </c>
      <c r="BI563" s="80">
        <v>0</v>
      </c>
      <c r="BJ563" s="80">
        <v>0</v>
      </c>
      <c r="BK563" s="80"/>
      <c r="BL563" s="80"/>
      <c r="BM563" s="80"/>
      <c r="BN563" s="80"/>
      <c r="BO563" s="80"/>
      <c r="BP563" s="80"/>
      <c r="BQ563" s="80"/>
      <c r="BR563" s="80"/>
      <c r="BS563" s="80"/>
      <c r="BT563" s="80"/>
    </row>
    <row r="564" spans="1:72" x14ac:dyDescent="0.25">
      <c r="A564" s="134" t="s">
        <v>1615</v>
      </c>
      <c r="B564" s="135" t="s">
        <v>1616</v>
      </c>
      <c r="C564" s="126"/>
      <c r="D564" s="127"/>
      <c r="E564" s="104"/>
      <c r="F564" s="128"/>
      <c r="G564" s="126"/>
      <c r="H564" s="104"/>
      <c r="I564" s="104"/>
      <c r="J564" s="104"/>
      <c r="K564" s="127"/>
      <c r="L564" s="104"/>
      <c r="M564" s="128"/>
      <c r="N564" s="128"/>
      <c r="O564" s="128"/>
      <c r="P564" s="128"/>
      <c r="Q564" s="128"/>
      <c r="R564" s="128"/>
      <c r="S564" s="131"/>
      <c r="T564" s="128"/>
      <c r="U564" s="61" t="s">
        <v>1473</v>
      </c>
      <c r="V564" s="132"/>
      <c r="W564" s="132"/>
      <c r="X564" s="133"/>
      <c r="Y564" s="71" t="s">
        <v>482</v>
      </c>
      <c r="Z564" s="72"/>
      <c r="AA564" s="73"/>
      <c r="AB564" s="74"/>
      <c r="AC564" s="81" t="s">
        <v>530</v>
      </c>
      <c r="AD564" s="10" t="s">
        <v>463</v>
      </c>
      <c r="AE564" s="80">
        <v>0</v>
      </c>
      <c r="AF564" s="80">
        <v>0</v>
      </c>
      <c r="AG564" s="80">
        <v>0</v>
      </c>
      <c r="AH564" s="80">
        <v>0</v>
      </c>
      <c r="AI564" s="80">
        <v>251.40600000000001</v>
      </c>
      <c r="AJ564" s="80">
        <v>359.35500000000002</v>
      </c>
      <c r="AK564" s="80">
        <v>157.73400000000001</v>
      </c>
      <c r="AL564" s="80">
        <v>0</v>
      </c>
      <c r="AM564" s="80">
        <v>136.660763</v>
      </c>
      <c r="AN564" s="80">
        <v>55.324761639999998</v>
      </c>
      <c r="AO564" s="80">
        <v>0</v>
      </c>
      <c r="AP564" s="80">
        <v>-0.29599999999999999</v>
      </c>
      <c r="AQ564" s="80">
        <v>-0.123</v>
      </c>
      <c r="AR564" s="80">
        <v>0</v>
      </c>
      <c r="AS564" s="80">
        <v>0</v>
      </c>
      <c r="AT564" s="80">
        <v>0</v>
      </c>
      <c r="AU564" s="80">
        <v>-0.47399999999999998</v>
      </c>
      <c r="AV564" s="80">
        <v>0</v>
      </c>
      <c r="AW564" s="80">
        <v>0</v>
      </c>
      <c r="AX564" s="80">
        <v>0</v>
      </c>
      <c r="AY564" s="80">
        <v>0</v>
      </c>
      <c r="AZ564" s="80">
        <v>0</v>
      </c>
      <c r="BA564" s="80">
        <v>0</v>
      </c>
      <c r="BB564" s="80">
        <v>0</v>
      </c>
      <c r="BC564" s="80">
        <v>0</v>
      </c>
      <c r="BD564" s="80">
        <v>0</v>
      </c>
      <c r="BE564" s="80">
        <v>0</v>
      </c>
      <c r="BF564" s="80">
        <v>0</v>
      </c>
      <c r="BG564" s="80">
        <v>0</v>
      </c>
      <c r="BH564" s="80">
        <v>0</v>
      </c>
      <c r="BI564" s="80">
        <v>0</v>
      </c>
      <c r="BJ564" s="80">
        <v>0</v>
      </c>
      <c r="BK564" s="80"/>
      <c r="BL564" s="80"/>
      <c r="BM564" s="80"/>
      <c r="BN564" s="80"/>
      <c r="BO564" s="80"/>
      <c r="BP564" s="80"/>
      <c r="BQ564" s="80"/>
      <c r="BR564" s="80"/>
      <c r="BS564" s="80"/>
      <c r="BT564" s="80"/>
    </row>
    <row r="565" spans="1:72" x14ac:dyDescent="0.25">
      <c r="A565" s="134" t="s">
        <v>1617</v>
      </c>
      <c r="B565" s="135" t="s">
        <v>1618</v>
      </c>
      <c r="C565" s="126"/>
      <c r="D565" s="127"/>
      <c r="E565" s="104"/>
      <c r="F565" s="128"/>
      <c r="G565" s="126"/>
      <c r="H565" s="104"/>
      <c r="I565" s="104"/>
      <c r="J565" s="104"/>
      <c r="K565" s="127"/>
      <c r="L565" s="104"/>
      <c r="M565" s="128"/>
      <c r="N565" s="128"/>
      <c r="O565" s="128"/>
      <c r="P565" s="128"/>
      <c r="Q565" s="128"/>
      <c r="R565" s="128"/>
      <c r="S565" s="131"/>
      <c r="T565" s="128"/>
      <c r="U565" s="61" t="s">
        <v>1473</v>
      </c>
      <c r="V565" s="132"/>
      <c r="W565" s="132"/>
      <c r="X565" s="133"/>
      <c r="Y565" s="71" t="s">
        <v>482</v>
      </c>
      <c r="Z565" s="72"/>
      <c r="AA565" s="73"/>
      <c r="AB565" s="74"/>
      <c r="AC565" s="81" t="s">
        <v>530</v>
      </c>
      <c r="AD565" s="10" t="s">
        <v>463</v>
      </c>
      <c r="AE565" s="80">
        <v>0</v>
      </c>
      <c r="AF565" s="80">
        <v>0</v>
      </c>
      <c r="AG565" s="80">
        <v>0</v>
      </c>
      <c r="AH565" s="80">
        <v>0</v>
      </c>
      <c r="AI565" s="80">
        <v>0</v>
      </c>
      <c r="AJ565" s="80">
        <v>0</v>
      </c>
      <c r="AK565" s="80">
        <v>0</v>
      </c>
      <c r="AL565" s="80">
        <v>0</v>
      </c>
      <c r="AM565" s="80">
        <v>0</v>
      </c>
      <c r="AN565" s="80">
        <v>-2.774003</v>
      </c>
      <c r="AO565" s="80">
        <v>0</v>
      </c>
      <c r="AP565" s="80">
        <v>-2.9860000000000002</v>
      </c>
      <c r="AQ565" s="80">
        <v>-2.9359999999999999</v>
      </c>
      <c r="AR565" s="80">
        <v>-2.4</v>
      </c>
      <c r="AS565" s="80">
        <v>-3.3010000000000002</v>
      </c>
      <c r="AT565" s="80">
        <v>-4.0919999999999996</v>
      </c>
      <c r="AU565" s="80">
        <v>-2.6230000000000002</v>
      </c>
      <c r="AV565" s="80">
        <v>-15.063000000000001</v>
      </c>
      <c r="AW565" s="80">
        <v>-15</v>
      </c>
      <c r="AX565" s="80">
        <v>0</v>
      </c>
      <c r="AY565" s="80">
        <v>0</v>
      </c>
      <c r="AZ565" s="80">
        <v>0</v>
      </c>
      <c r="BA565" s="80">
        <v>0</v>
      </c>
      <c r="BB565" s="80">
        <v>0</v>
      </c>
      <c r="BC565" s="80">
        <v>0</v>
      </c>
      <c r="BD565" s="80">
        <v>0</v>
      </c>
      <c r="BE565" s="80">
        <v>0</v>
      </c>
      <c r="BF565" s="80">
        <v>0</v>
      </c>
      <c r="BG565" s="80">
        <v>0</v>
      </c>
      <c r="BH565" s="80">
        <v>0</v>
      </c>
      <c r="BI565" s="80">
        <v>0</v>
      </c>
      <c r="BJ565" s="80">
        <v>0</v>
      </c>
      <c r="BK565" s="80"/>
      <c r="BL565" s="80"/>
      <c r="BM565" s="80"/>
      <c r="BN565" s="80"/>
      <c r="BO565" s="80"/>
      <c r="BP565" s="80"/>
      <c r="BQ565" s="80"/>
      <c r="BR565" s="80"/>
      <c r="BS565" s="80"/>
      <c r="BT565" s="80"/>
    </row>
    <row r="566" spans="1:72" x14ac:dyDescent="0.25">
      <c r="A566" s="134" t="s">
        <v>1619</v>
      </c>
      <c r="B566" s="135" t="s">
        <v>1620</v>
      </c>
      <c r="C566" s="126"/>
      <c r="D566" s="127"/>
      <c r="E566" s="104"/>
      <c r="F566" s="128"/>
      <c r="G566" s="126"/>
      <c r="H566" s="104"/>
      <c r="I566" s="104"/>
      <c r="J566" s="104"/>
      <c r="K566" s="127"/>
      <c r="L566" s="104"/>
      <c r="M566" s="128"/>
      <c r="N566" s="128"/>
      <c r="O566" s="128"/>
      <c r="P566" s="128"/>
      <c r="Q566" s="128"/>
      <c r="R566" s="128"/>
      <c r="S566" s="131"/>
      <c r="T566" s="128"/>
      <c r="U566" s="61" t="s">
        <v>1473</v>
      </c>
      <c r="V566" s="132"/>
      <c r="W566" s="132"/>
      <c r="X566" s="133"/>
      <c r="Y566" s="71" t="s">
        <v>482</v>
      </c>
      <c r="Z566" s="72"/>
      <c r="AA566" s="73"/>
      <c r="AB566" s="74"/>
      <c r="AC566" s="81" t="s">
        <v>530</v>
      </c>
      <c r="AD566" s="10" t="s">
        <v>463</v>
      </c>
      <c r="AE566" s="80">
        <v>0</v>
      </c>
      <c r="AF566" s="80">
        <v>0</v>
      </c>
      <c r="AG566" s="80">
        <v>0</v>
      </c>
      <c r="AH566" s="80">
        <v>0</v>
      </c>
      <c r="AI566" s="80">
        <v>0</v>
      </c>
      <c r="AJ566" s="80">
        <v>0</v>
      </c>
      <c r="AK566" s="80">
        <v>45.884999999999998</v>
      </c>
      <c r="AL566" s="80">
        <v>26.515000000000001</v>
      </c>
      <c r="AM566" s="80">
        <v>0</v>
      </c>
      <c r="AN566" s="80">
        <v>4.1900000000000001E-3</v>
      </c>
      <c r="AO566" s="80">
        <v>0</v>
      </c>
      <c r="AP566" s="80">
        <v>0</v>
      </c>
      <c r="AQ566" s="80">
        <v>0</v>
      </c>
      <c r="AR566" s="80">
        <v>0</v>
      </c>
      <c r="AS566" s="80">
        <v>0</v>
      </c>
      <c r="AT566" s="80">
        <v>0</v>
      </c>
      <c r="AU566" s="80">
        <v>0</v>
      </c>
      <c r="AV566" s="80">
        <v>0</v>
      </c>
      <c r="AW566" s="80">
        <v>0</v>
      </c>
      <c r="AX566" s="80">
        <v>0</v>
      </c>
      <c r="AY566" s="80">
        <v>0</v>
      </c>
      <c r="AZ566" s="80">
        <v>0</v>
      </c>
      <c r="BA566" s="80">
        <v>0</v>
      </c>
      <c r="BB566" s="80">
        <v>0</v>
      </c>
      <c r="BC566" s="80">
        <v>0</v>
      </c>
      <c r="BD566" s="80">
        <v>0</v>
      </c>
      <c r="BE566" s="80">
        <v>0</v>
      </c>
      <c r="BF566" s="80">
        <v>0</v>
      </c>
      <c r="BG566" s="80">
        <v>0</v>
      </c>
      <c r="BH566" s="80">
        <v>0</v>
      </c>
      <c r="BI566" s="80">
        <v>0</v>
      </c>
      <c r="BJ566" s="80">
        <v>0</v>
      </c>
      <c r="BK566" s="80"/>
      <c r="BL566" s="80"/>
      <c r="BM566" s="80"/>
      <c r="BN566" s="80"/>
      <c r="BO566" s="80"/>
      <c r="BP566" s="80"/>
      <c r="BQ566" s="80"/>
      <c r="BR566" s="80"/>
      <c r="BS566" s="80"/>
      <c r="BT566" s="80"/>
    </row>
    <row r="567" spans="1:72" x14ac:dyDescent="0.25">
      <c r="A567" s="134" t="s">
        <v>1621</v>
      </c>
      <c r="B567" s="135" t="s">
        <v>1622</v>
      </c>
      <c r="C567" s="126"/>
      <c r="D567" s="127"/>
      <c r="E567" s="104"/>
      <c r="F567" s="128"/>
      <c r="G567" s="126"/>
      <c r="H567" s="104"/>
      <c r="I567" s="104"/>
      <c r="J567" s="104"/>
      <c r="K567" s="127"/>
      <c r="L567" s="104"/>
      <c r="M567" s="128"/>
      <c r="N567" s="128"/>
      <c r="O567" s="128"/>
      <c r="P567" s="128"/>
      <c r="Q567" s="128"/>
      <c r="R567" s="128"/>
      <c r="S567" s="131"/>
      <c r="T567" s="128"/>
      <c r="U567" s="61" t="s">
        <v>1473</v>
      </c>
      <c r="V567" s="132"/>
      <c r="W567" s="132"/>
      <c r="X567" s="133"/>
      <c r="Y567" s="71" t="s">
        <v>482</v>
      </c>
      <c r="Z567" s="72"/>
      <c r="AA567" s="73"/>
      <c r="AB567" s="74"/>
      <c r="AC567" s="81" t="s">
        <v>530</v>
      </c>
      <c r="AD567" s="10" t="s">
        <v>463</v>
      </c>
      <c r="AE567" s="80">
        <v>58.177999999999997</v>
      </c>
      <c r="AF567" s="80">
        <v>-208.15700000000001</v>
      </c>
      <c r="AG567" s="80">
        <v>29.183</v>
      </c>
      <c r="AH567" s="80">
        <v>-202.68899999999999</v>
      </c>
      <c r="AI567" s="80">
        <v>-377.87099999999998</v>
      </c>
      <c r="AJ567" s="80">
        <v>-437.78199999999998</v>
      </c>
      <c r="AK567" s="80">
        <v>78.947999999999993</v>
      </c>
      <c r="AL567" s="80">
        <v>-384.81299999999999</v>
      </c>
      <c r="AM567" s="80">
        <v>-612</v>
      </c>
      <c r="AN567" s="80">
        <v>-1146.7232653999999</v>
      </c>
      <c r="AO567" s="80">
        <v>-1122.7</v>
      </c>
      <c r="AP567" s="80">
        <v>-910</v>
      </c>
      <c r="AQ567" s="80">
        <v>-654.82000000000005</v>
      </c>
      <c r="AR567" s="80">
        <v>-606.23099999999999</v>
      </c>
      <c r="AS567" s="80">
        <v>-1077.9000000000001</v>
      </c>
      <c r="AT567" s="80">
        <v>-408.00599999999997</v>
      </c>
      <c r="AU567" s="80">
        <v>-235.107</v>
      </c>
      <c r="AV567" s="80">
        <v>-356.02300000000002</v>
      </c>
      <c r="AW567" s="80">
        <v>-528</v>
      </c>
      <c r="AX567" s="80">
        <v>-686</v>
      </c>
      <c r="AY567" s="80">
        <v>-330</v>
      </c>
      <c r="AZ567" s="80">
        <v>-96</v>
      </c>
      <c r="BA567" s="80">
        <v>-36</v>
      </c>
      <c r="BB567" s="80">
        <v>-80</v>
      </c>
      <c r="BC567" s="80">
        <v>-49</v>
      </c>
      <c r="BD567" s="80">
        <v>70</v>
      </c>
      <c r="BE567" s="80">
        <v>104</v>
      </c>
      <c r="BF567" s="80">
        <v>113</v>
      </c>
      <c r="BG567" s="80">
        <v>112</v>
      </c>
      <c r="BH567" s="80">
        <v>81</v>
      </c>
      <c r="BI567" s="80">
        <v>102</v>
      </c>
      <c r="BJ567" s="80">
        <v>74</v>
      </c>
      <c r="BK567" s="80"/>
      <c r="BL567" s="80"/>
      <c r="BM567" s="80"/>
      <c r="BN567" s="80"/>
      <c r="BO567" s="80"/>
      <c r="BP567" s="80"/>
      <c r="BQ567" s="80"/>
      <c r="BR567" s="80"/>
      <c r="BS567" s="80"/>
      <c r="BT567" s="80"/>
    </row>
    <row r="568" spans="1:72" x14ac:dyDescent="0.25">
      <c r="A568" s="134" t="s">
        <v>1623</v>
      </c>
      <c r="B568" s="135" t="s">
        <v>1624</v>
      </c>
      <c r="C568" s="126"/>
      <c r="D568" s="127"/>
      <c r="E568" s="104"/>
      <c r="F568" s="128"/>
      <c r="G568" s="126"/>
      <c r="H568" s="104"/>
      <c r="I568" s="104"/>
      <c r="J568" s="104"/>
      <c r="K568" s="127"/>
      <c r="L568" s="104"/>
      <c r="M568" s="128"/>
      <c r="N568" s="128"/>
      <c r="O568" s="128"/>
      <c r="P568" s="128"/>
      <c r="Q568" s="128"/>
      <c r="R568" s="128"/>
      <c r="S568" s="131"/>
      <c r="T568" s="128"/>
      <c r="U568" s="61" t="s">
        <v>1473</v>
      </c>
      <c r="V568" s="132"/>
      <c r="W568" s="132"/>
      <c r="X568" s="133"/>
      <c r="Y568" s="71"/>
      <c r="Z568" s="72" t="s">
        <v>482</v>
      </c>
      <c r="AA568" s="73"/>
      <c r="AB568" s="74"/>
      <c r="AC568" s="81" t="s">
        <v>530</v>
      </c>
      <c r="AD568" s="10" t="s">
        <v>463</v>
      </c>
      <c r="AE568" s="80">
        <v>0</v>
      </c>
      <c r="AF568" s="80">
        <v>0</v>
      </c>
      <c r="AG568" s="80">
        <v>0</v>
      </c>
      <c r="AH568" s="80">
        <v>0</v>
      </c>
      <c r="AI568" s="80">
        <v>0</v>
      </c>
      <c r="AJ568" s="80">
        <v>0</v>
      </c>
      <c r="AK568" s="80">
        <v>2.9</v>
      </c>
      <c r="AL568" s="80">
        <v>2.2999999999999998</v>
      </c>
      <c r="AM568" s="80">
        <v>0.75</v>
      </c>
      <c r="AN568" s="80">
        <v>51.147613999999997</v>
      </c>
      <c r="AO568" s="80">
        <v>30.878253000000001</v>
      </c>
      <c r="AP568" s="80">
        <v>9.5260069999999999</v>
      </c>
      <c r="AQ568" s="80">
        <v>1.6727270000000001</v>
      </c>
      <c r="AR568" s="80">
        <v>1.513601</v>
      </c>
      <c r="AS568" s="80">
        <v>0.90821600000000002</v>
      </c>
      <c r="AT568" s="80">
        <v>29.1</v>
      </c>
      <c r="AU568" s="80">
        <v>39</v>
      </c>
      <c r="AV568" s="80">
        <v>0.6</v>
      </c>
      <c r="AW568" s="80">
        <v>19.744581</v>
      </c>
      <c r="AX568" s="80">
        <v>20.292895999999999</v>
      </c>
      <c r="AY568" s="80">
        <v>26.001487999999998</v>
      </c>
      <c r="AZ568" s="80">
        <v>16.863029999999998</v>
      </c>
      <c r="BA568" s="80">
        <v>16.267538999999999</v>
      </c>
      <c r="BB568" s="80">
        <v>22.773486999999999</v>
      </c>
      <c r="BC568" s="80">
        <v>21.720935000000001</v>
      </c>
      <c r="BD568" s="80">
        <v>21.617016</v>
      </c>
      <c r="BE568" s="80">
        <v>22.220746999999999</v>
      </c>
      <c r="BF568" s="80">
        <v>22.640225999999998</v>
      </c>
      <c r="BG568" s="80">
        <v>22.188590000000001</v>
      </c>
      <c r="BH568" s="80">
        <v>5.4233390000000004</v>
      </c>
      <c r="BI568" s="80">
        <v>7.0882779999999999</v>
      </c>
      <c r="BJ568" s="80">
        <v>6.7564580000000003</v>
      </c>
      <c r="BK568" s="80"/>
      <c r="BL568" s="80"/>
      <c r="BM568" s="80"/>
      <c r="BN568" s="80"/>
      <c r="BO568" s="80"/>
      <c r="BP568" s="80"/>
      <c r="BQ568" s="80"/>
      <c r="BR568" s="80"/>
      <c r="BS568" s="80"/>
      <c r="BT568" s="80"/>
    </row>
    <row r="569" spans="1:72" x14ac:dyDescent="0.25">
      <c r="A569" s="96" t="s">
        <v>1625</v>
      </c>
      <c r="B569" s="34" t="s">
        <v>1626</v>
      </c>
      <c r="C569" s="126"/>
      <c r="D569" s="127"/>
      <c r="E569" s="104"/>
      <c r="F569" s="128"/>
      <c r="G569" s="126"/>
      <c r="H569" s="104"/>
      <c r="I569" s="104"/>
      <c r="J569" s="104"/>
      <c r="K569" s="127"/>
      <c r="L569" s="104"/>
      <c r="M569" s="128"/>
      <c r="N569" s="128"/>
      <c r="O569" s="128"/>
      <c r="P569" s="128"/>
      <c r="Q569" s="128"/>
      <c r="R569" s="128"/>
      <c r="S569" s="131"/>
      <c r="T569" s="128"/>
      <c r="U569" s="61"/>
      <c r="V569" s="132"/>
      <c r="W569" s="132"/>
      <c r="X569" s="133"/>
      <c r="Y569" s="71"/>
      <c r="Z569" s="72"/>
      <c r="AA569" s="73"/>
      <c r="AB569" s="74"/>
      <c r="AC569" s="77" t="s">
        <v>1627</v>
      </c>
      <c r="AD569" s="25" t="s">
        <v>467</v>
      </c>
      <c r="AE569" s="70">
        <v>38.6282338988186</v>
      </c>
      <c r="AF569" s="70">
        <v>41.587408728901799</v>
      </c>
      <c r="AG569" s="70">
        <v>37.447318189492798</v>
      </c>
      <c r="AH569" s="70">
        <v>29.3230062753581</v>
      </c>
      <c r="AI569" s="70">
        <v>32.921984935714597</v>
      </c>
      <c r="AJ569" s="70">
        <v>38.3270082162093</v>
      </c>
      <c r="AK569" s="70">
        <v>34.470700659922002</v>
      </c>
      <c r="AL569" s="70">
        <v>36.740868161767601</v>
      </c>
      <c r="AM569" s="70">
        <v>35.677913745548899</v>
      </c>
      <c r="AN569" s="70">
        <v>34.982423505177103</v>
      </c>
      <c r="AO569" s="70">
        <v>34.075724335711698</v>
      </c>
      <c r="AP569" s="70">
        <v>32.372774992127198</v>
      </c>
      <c r="AQ569" s="70">
        <v>35.424991694096597</v>
      </c>
      <c r="AR569" s="70">
        <v>38.517082275822901</v>
      </c>
      <c r="AS569" s="70">
        <v>33.191411363286697</v>
      </c>
      <c r="AT569" s="70">
        <v>30.648809799807101</v>
      </c>
      <c r="AU569" s="70">
        <v>34.265078616855497</v>
      </c>
      <c r="AV569" s="70">
        <v>34.155206674381397</v>
      </c>
      <c r="AW569" s="70">
        <v>33.303675145292097</v>
      </c>
      <c r="AX569" s="70">
        <v>31.140030058527401</v>
      </c>
      <c r="AY569" s="70">
        <v>29.454403025595902</v>
      </c>
      <c r="AZ569" s="70">
        <v>23.218770303438799</v>
      </c>
      <c r="BA569" s="70">
        <v>22.8935014532913</v>
      </c>
      <c r="BB569" s="70">
        <v>23.7242663684512</v>
      </c>
      <c r="BC569" s="70">
        <v>20.106711669131101</v>
      </c>
      <c r="BD569" s="70">
        <v>18.3059325533109</v>
      </c>
      <c r="BE569" s="70">
        <v>19.455302057346099</v>
      </c>
      <c r="BF569" s="70">
        <v>20.233971846201801</v>
      </c>
      <c r="BG569" s="70">
        <v>17.720209236375101</v>
      </c>
      <c r="BH569" s="70">
        <v>18.9971321495083</v>
      </c>
      <c r="BI569" s="70">
        <v>20.7480495960131</v>
      </c>
      <c r="BJ569" s="70">
        <v>18.317794812875999</v>
      </c>
      <c r="BK569" s="70"/>
      <c r="BL569" s="70"/>
      <c r="BM569" s="70"/>
      <c r="BN569" s="70"/>
      <c r="BO569" s="70"/>
      <c r="BP569" s="70"/>
      <c r="BQ569" s="70"/>
      <c r="BR569" s="70"/>
      <c r="BS569" s="70"/>
      <c r="BT569" s="70"/>
    </row>
    <row r="570" spans="1:72" x14ac:dyDescent="0.25">
      <c r="A570" s="96" t="s">
        <v>1628</v>
      </c>
      <c r="B570" s="34" t="s">
        <v>1629</v>
      </c>
      <c r="C570" s="126"/>
      <c r="D570" s="127"/>
      <c r="E570" s="104"/>
      <c r="F570" s="128"/>
      <c r="G570" s="129"/>
      <c r="H570" s="95"/>
      <c r="I570" s="95"/>
      <c r="J570" s="95"/>
      <c r="K570" s="130"/>
      <c r="L570" s="104"/>
      <c r="M570" s="128"/>
      <c r="N570" s="128"/>
      <c r="O570" s="128"/>
      <c r="P570" s="128"/>
      <c r="Q570" s="128"/>
      <c r="R570" s="128"/>
      <c r="S570" s="131"/>
      <c r="T570" s="128"/>
      <c r="U570" s="61"/>
      <c r="V570" s="132"/>
      <c r="W570" s="132"/>
      <c r="X570" s="133"/>
      <c r="Y570" s="71"/>
      <c r="Z570" s="72"/>
      <c r="AA570" s="73"/>
      <c r="AB570" s="74"/>
      <c r="AC570" s="77" t="s">
        <v>1630</v>
      </c>
      <c r="AD570" s="25" t="s">
        <v>1631</v>
      </c>
      <c r="AE570" s="70">
        <v>1.6895</v>
      </c>
      <c r="AF570" s="70">
        <v>1.7870999999999999</v>
      </c>
      <c r="AG570" s="70">
        <v>1.6162000000000001</v>
      </c>
      <c r="AH570" s="70">
        <v>1.4077999999999999</v>
      </c>
      <c r="AI570" s="70">
        <v>1.4759</v>
      </c>
      <c r="AJ570" s="70">
        <v>1.6355</v>
      </c>
      <c r="AK570" s="70">
        <v>1.4676</v>
      </c>
      <c r="AL570" s="70">
        <v>1.4650000000000001</v>
      </c>
      <c r="AM570" s="70">
        <v>1.3956999999999999</v>
      </c>
      <c r="AN570" s="70">
        <v>1.3641000000000001</v>
      </c>
      <c r="AO570" s="70">
        <v>1.327</v>
      </c>
      <c r="AP570" s="70">
        <v>1.2946</v>
      </c>
      <c r="AQ570" s="70">
        <v>1.3798999999999999</v>
      </c>
      <c r="AR570" s="70">
        <v>1.4567000000000001</v>
      </c>
      <c r="AS570" s="70">
        <v>1.2929999999999999</v>
      </c>
      <c r="AT570" s="70">
        <v>1.2271000000000001</v>
      </c>
      <c r="AU570" s="70">
        <v>1.2884</v>
      </c>
      <c r="AV570" s="70">
        <v>1.2886</v>
      </c>
      <c r="AW570" s="70">
        <v>1.2744</v>
      </c>
      <c r="AX570" s="70">
        <v>1.2270000000000001</v>
      </c>
      <c r="AY570" s="70">
        <v>1.1641999999999999</v>
      </c>
      <c r="AZ570" s="70">
        <v>1.1034999999999999</v>
      </c>
      <c r="BA570" s="70">
        <v>1.0885</v>
      </c>
      <c r="BB570" s="70">
        <v>1.0799000000000001</v>
      </c>
      <c r="BC570" s="70">
        <v>1.0407</v>
      </c>
      <c r="BD570" s="70">
        <v>1.0311999999999999</v>
      </c>
      <c r="BE570" s="70">
        <v>1.0479000000000001</v>
      </c>
      <c r="BF570" s="70">
        <v>1.0642</v>
      </c>
      <c r="BG570" s="70">
        <v>1.0438000000000001</v>
      </c>
      <c r="BH570" s="70">
        <v>1.0445</v>
      </c>
      <c r="BI570" s="70">
        <v>1.0628</v>
      </c>
      <c r="BJ570" s="70">
        <v>1.0485</v>
      </c>
      <c r="BK570" s="70"/>
      <c r="BL570" s="70"/>
      <c r="BM570" s="70"/>
      <c r="BN570" s="70"/>
      <c r="BO570" s="70"/>
      <c r="BP570" s="70"/>
      <c r="BQ570" s="70"/>
      <c r="BR570" s="70"/>
      <c r="BS570" s="70"/>
      <c r="BT570" s="70"/>
    </row>
    <row r="571" spans="1:72" ht="13.8" thickBot="1" x14ac:dyDescent="0.3">
      <c r="A571" s="96" t="s">
        <v>1632</v>
      </c>
      <c r="B571" s="34" t="s">
        <v>1633</v>
      </c>
      <c r="C571" s="115"/>
      <c r="D571" s="116"/>
      <c r="E571" s="117"/>
      <c r="F571" s="118"/>
      <c r="G571" s="119"/>
      <c r="H571" s="120"/>
      <c r="I571" s="120"/>
      <c r="J571" s="120"/>
      <c r="K571" s="121"/>
      <c r="L571" s="117"/>
      <c r="M571" s="118"/>
      <c r="N571" s="118"/>
      <c r="O571" s="118"/>
      <c r="P571" s="118"/>
      <c r="Q571" s="118"/>
      <c r="R571" s="118"/>
      <c r="S571" s="122"/>
      <c r="T571" s="118"/>
      <c r="U571" s="123"/>
      <c r="V571" s="124"/>
      <c r="W571" s="124"/>
      <c r="X571" s="125"/>
      <c r="Y571" s="82"/>
      <c r="Z571" s="83"/>
      <c r="AA571" s="84"/>
      <c r="AB571" s="85"/>
      <c r="AC571" s="43" t="s">
        <v>1634</v>
      </c>
      <c r="AD571" s="25" t="s">
        <v>1631</v>
      </c>
      <c r="AE571" s="70">
        <v>1.6294137573804499</v>
      </c>
      <c r="AF571" s="70">
        <v>1.71195966184569</v>
      </c>
      <c r="AG571" s="70">
        <v>1.59865248148646</v>
      </c>
      <c r="AH571" s="70">
        <v>1.41488757133051</v>
      </c>
      <c r="AI571" s="70">
        <v>1.4908014183807199</v>
      </c>
      <c r="AJ571" s="70">
        <v>1.62145530981493</v>
      </c>
      <c r="AK571" s="70">
        <v>1.5260349340991599</v>
      </c>
      <c r="AL571" s="70">
        <v>1.58079943707925</v>
      </c>
      <c r="AM571" s="70">
        <v>1.55467594139299</v>
      </c>
      <c r="AN571" s="70">
        <v>1.53804563921208</v>
      </c>
      <c r="AO571" s="70">
        <v>1.5168919035112101</v>
      </c>
      <c r="AP571" s="70">
        <v>1.4786944161668401</v>
      </c>
      <c r="AQ571" s="70">
        <v>1.54858671525495</v>
      </c>
      <c r="AR571" s="70">
        <v>1.6264680288697</v>
      </c>
      <c r="AS571" s="70">
        <v>1.49681353910607</v>
      </c>
      <c r="AT571" s="70">
        <v>1.4419363202179301</v>
      </c>
      <c r="AU571" s="70">
        <v>1.5212614223288901</v>
      </c>
      <c r="AV571" s="70">
        <v>1.5187229688074999</v>
      </c>
      <c r="AW571" s="70">
        <v>1.4993329875048</v>
      </c>
      <c r="AX571" s="70">
        <v>1.45222253342537</v>
      </c>
      <c r="AY571" s="70">
        <v>1.4175229112637999</v>
      </c>
      <c r="AZ571" s="70">
        <v>1.3024016467983</v>
      </c>
      <c r="BA571" s="70">
        <v>1.29690754845291</v>
      </c>
      <c r="BB571" s="70">
        <v>1.3110329489985799</v>
      </c>
      <c r="BC571" s="70">
        <v>1.25166959689857</v>
      </c>
      <c r="BD571" s="70">
        <v>1.2240790932004499</v>
      </c>
      <c r="BE571" s="70">
        <v>1.2415466511675</v>
      </c>
      <c r="BF571" s="70">
        <v>1.25366653341681</v>
      </c>
      <c r="BG571" s="70">
        <v>1.2153652685783101</v>
      </c>
      <c r="BH571" s="70">
        <v>1.2345241922121999</v>
      </c>
      <c r="BI571" s="70">
        <v>1.2617985991543399</v>
      </c>
      <c r="BJ571" s="70">
        <v>1.22425685950706</v>
      </c>
      <c r="BK571" s="70"/>
      <c r="BL571" s="70"/>
      <c r="BM571" s="70"/>
      <c r="BN571" s="70"/>
      <c r="BO571" s="70"/>
      <c r="BP571" s="70"/>
      <c r="BQ571" s="70"/>
      <c r="BR571" s="70"/>
      <c r="BS571" s="70"/>
      <c r="BT571" s="70"/>
    </row>
    <row r="572" spans="1:72" x14ac:dyDescent="0.25">
      <c r="A572" s="114" t="s">
        <v>1635</v>
      </c>
      <c r="B572" s="34" t="s">
        <v>1636</v>
      </c>
      <c r="C572" s="95"/>
      <c r="D572" s="95"/>
      <c r="E572" s="95"/>
      <c r="F572" s="95"/>
      <c r="G572" s="95"/>
      <c r="H572" s="95"/>
      <c r="I572" s="95"/>
      <c r="J572" s="95"/>
      <c r="K572" s="95"/>
      <c r="L572" s="95"/>
      <c r="M572" s="95"/>
      <c r="N572" s="95"/>
      <c r="O572" s="95"/>
      <c r="P572" s="95"/>
      <c r="Q572" s="95"/>
      <c r="R572" s="95"/>
      <c r="S572" s="95"/>
      <c r="T572" s="95"/>
      <c r="U572" s="95"/>
      <c r="V572" s="104"/>
      <c r="W572" s="95"/>
      <c r="X572" s="95"/>
      <c r="Y572" s="9"/>
      <c r="Z572" s="9"/>
      <c r="AA572" s="9"/>
      <c r="AB572" s="9"/>
      <c r="AC572" s="77" t="s">
        <v>1637</v>
      </c>
      <c r="AD572" s="25" t="s">
        <v>463</v>
      </c>
      <c r="AE572" s="70">
        <v>7538.5124910000004</v>
      </c>
      <c r="AF572" s="70">
        <v>8890.6050369999994</v>
      </c>
      <c r="AG572" s="70">
        <v>8281.2750899999992</v>
      </c>
      <c r="AH572" s="70">
        <v>9799.5523690000009</v>
      </c>
      <c r="AI572" s="70">
        <v>13297.130759</v>
      </c>
      <c r="AJ572" s="70">
        <v>12982.589829</v>
      </c>
      <c r="AK572" s="70">
        <v>11234.803322</v>
      </c>
      <c r="AL572" s="70">
        <v>7368.5025210699996</v>
      </c>
      <c r="AM572" s="70">
        <v>5862.8196487900004</v>
      </c>
      <c r="AN572" s="70">
        <v>7722.6984982100003</v>
      </c>
      <c r="AO572" s="70">
        <v>8580.0679551199992</v>
      </c>
      <c r="AP572" s="70">
        <v>9636.1512770000008</v>
      </c>
      <c r="AQ572" s="70">
        <v>8824.1720509999996</v>
      </c>
      <c r="AR572" s="70">
        <v>8776.5681369624399</v>
      </c>
      <c r="AS572" s="70">
        <v>8430.5469645528192</v>
      </c>
      <c r="AT572" s="70">
        <v>9454.16554680831</v>
      </c>
      <c r="AU572" s="70">
        <v>9354.5369827842096</v>
      </c>
      <c r="AV572" s="70">
        <v>8648.3300646675998</v>
      </c>
      <c r="AW572" s="70">
        <v>10722.2731532574</v>
      </c>
      <c r="AX572" s="70">
        <v>11330.4582511095</v>
      </c>
      <c r="AY572" s="70">
        <v>10935.6879090444</v>
      </c>
      <c r="AZ572" s="70">
        <v>11103.0186562567</v>
      </c>
      <c r="BA572" s="70">
        <v>13437.9749749</v>
      </c>
      <c r="BB572" s="70">
        <v>10724.0535042467</v>
      </c>
      <c r="BC572" s="70">
        <v>10818.841964610399</v>
      </c>
      <c r="BD572" s="70">
        <v>11629.98635567</v>
      </c>
      <c r="BE572" s="70">
        <v>12279.399787824699</v>
      </c>
      <c r="BF572" s="70">
        <v>11516.3822448305</v>
      </c>
      <c r="BG572" s="70">
        <v>10791.0228196433</v>
      </c>
      <c r="BH572" s="70">
        <v>10971.8434901499</v>
      </c>
      <c r="BI572" s="70">
        <v>9659.2251860784509</v>
      </c>
      <c r="BJ572" s="70">
        <v>9385.5770633365191</v>
      </c>
      <c r="BK572" s="70"/>
      <c r="BL572" s="70"/>
      <c r="BM572" s="70"/>
      <c r="BN572" s="70"/>
      <c r="BO572" s="70"/>
      <c r="BP572" s="70"/>
      <c r="BQ572" s="70"/>
      <c r="BR572" s="70"/>
      <c r="BS572" s="70"/>
      <c r="BT572" s="70"/>
    </row>
    <row r="573" spans="1:72" ht="13.8" x14ac:dyDescent="0.3">
      <c r="A573" s="108" t="s">
        <v>1638</v>
      </c>
      <c r="B573" s="109" t="s">
        <v>1639</v>
      </c>
      <c r="C573" s="95"/>
      <c r="D573" s="95"/>
      <c r="E573" s="95"/>
      <c r="F573" s="95"/>
      <c r="G573" s="95"/>
      <c r="H573" s="95"/>
      <c r="I573" s="95"/>
      <c r="J573" s="95"/>
      <c r="K573" s="95"/>
      <c r="L573" s="95"/>
      <c r="M573" s="95"/>
      <c r="N573" s="95"/>
      <c r="O573" s="95"/>
      <c r="P573" s="95"/>
      <c r="Q573" s="95"/>
      <c r="R573" s="95"/>
      <c r="S573" s="95"/>
      <c r="T573" s="95"/>
      <c r="U573" s="95"/>
      <c r="V573" s="104"/>
      <c r="W573" s="95"/>
      <c r="X573" s="95"/>
      <c r="Y573" s="9"/>
      <c r="Z573" s="9"/>
      <c r="AA573" s="9"/>
      <c r="AB573" s="9"/>
      <c r="AC573" s="77" t="s">
        <v>1640</v>
      </c>
      <c r="AD573" s="25" t="s">
        <v>463</v>
      </c>
      <c r="AE573" s="70">
        <v>1582.8891510000001</v>
      </c>
      <c r="AF573" s="70">
        <v>1639.504776</v>
      </c>
      <c r="AG573" s="70">
        <v>1690.5098009999999</v>
      </c>
      <c r="AH573" s="70">
        <v>1828.0492469999999</v>
      </c>
      <c r="AI573" s="70">
        <v>1943.792829</v>
      </c>
      <c r="AJ573" s="70">
        <v>2070.6405749999999</v>
      </c>
      <c r="AK573" s="70">
        <v>2163.1752969999998</v>
      </c>
      <c r="AL573" s="70">
        <v>2291.9155529999998</v>
      </c>
      <c r="AM573" s="70">
        <v>2294.3120650000001</v>
      </c>
      <c r="AN573" s="70">
        <v>2879.2480780000001</v>
      </c>
      <c r="AO573" s="70">
        <v>2981.6024590000002</v>
      </c>
      <c r="AP573" s="70">
        <v>3584.5256159999999</v>
      </c>
      <c r="AQ573" s="70">
        <v>3467.058059</v>
      </c>
      <c r="AR573" s="70">
        <v>3836.4118119999998</v>
      </c>
      <c r="AS573" s="70">
        <v>3686.6593284389501</v>
      </c>
      <c r="AT573" s="70">
        <v>3795.4857075679602</v>
      </c>
      <c r="AU573" s="70">
        <v>3905.1290567615401</v>
      </c>
      <c r="AV573" s="70">
        <v>3901.2438526454298</v>
      </c>
      <c r="AW573" s="70">
        <v>4358.5193900787799</v>
      </c>
      <c r="AX573" s="70">
        <v>4714.0813150120002</v>
      </c>
      <c r="AY573" s="70">
        <v>4544.0703128128998</v>
      </c>
      <c r="AZ573" s="70">
        <v>4680.2442730700004</v>
      </c>
      <c r="BA573" s="70">
        <v>4702.0071457800004</v>
      </c>
      <c r="BB573" s="70">
        <v>4663.7385370900001</v>
      </c>
      <c r="BC573" s="70">
        <v>4909.9690846209196</v>
      </c>
      <c r="BD573" s="70">
        <v>5056.2226226800003</v>
      </c>
      <c r="BE573" s="70">
        <v>5571.2936200630402</v>
      </c>
      <c r="BF573" s="70">
        <v>5239.1343935499999</v>
      </c>
      <c r="BG573" s="70">
        <v>5462.1305786100002</v>
      </c>
      <c r="BH573" s="70">
        <v>5581.1144037884596</v>
      </c>
      <c r="BI573" s="70">
        <v>5493.8670571473103</v>
      </c>
      <c r="BJ573" s="70">
        <v>5581.0038075571001</v>
      </c>
      <c r="BK573" s="70"/>
      <c r="BL573" s="70"/>
      <c r="BM573" s="70"/>
      <c r="BN573" s="70"/>
      <c r="BO573" s="70"/>
      <c r="BP573" s="70"/>
      <c r="BQ573" s="70"/>
      <c r="BR573" s="70"/>
      <c r="BS573" s="70"/>
      <c r="BT573" s="70"/>
    </row>
    <row r="574" spans="1:72" x14ac:dyDescent="0.25">
      <c r="A574" s="13" t="s">
        <v>1641</v>
      </c>
      <c r="B574" s="110" t="s">
        <v>1642</v>
      </c>
      <c r="C574" s="8"/>
      <c r="D574" s="8"/>
      <c r="E574" s="8"/>
      <c r="F574" s="8"/>
      <c r="G574" s="8"/>
      <c r="H574" s="8"/>
      <c r="I574" s="8"/>
      <c r="J574" s="8"/>
      <c r="K574" s="8"/>
      <c r="L574" s="8"/>
      <c r="M574" s="8"/>
      <c r="N574" s="8"/>
      <c r="O574" s="8"/>
      <c r="P574" s="8"/>
      <c r="Q574" s="8"/>
      <c r="R574" s="8"/>
      <c r="S574" s="8"/>
      <c r="T574" s="8"/>
      <c r="U574" s="8"/>
      <c r="V574" s="8"/>
      <c r="W574" s="8"/>
      <c r="X574" s="8"/>
      <c r="Y574" s="7"/>
      <c r="Z574" s="7"/>
      <c r="AA574" s="7"/>
      <c r="AB574" s="7"/>
      <c r="AC574" s="75" t="s">
        <v>1643</v>
      </c>
      <c r="AD574" s="29" t="s">
        <v>463</v>
      </c>
      <c r="AE574" s="60">
        <v>964.010808</v>
      </c>
      <c r="AF574" s="60">
        <v>1008.670828</v>
      </c>
      <c r="AG574" s="60">
        <v>1021.121742</v>
      </c>
      <c r="AH574" s="60">
        <v>1140.254183</v>
      </c>
      <c r="AI574" s="60">
        <v>1106.9090180000001</v>
      </c>
      <c r="AJ574" s="60">
        <v>1164.9393829999999</v>
      </c>
      <c r="AK574" s="60">
        <v>1197.3455260000001</v>
      </c>
      <c r="AL574" s="60">
        <v>1260.4806490000001</v>
      </c>
      <c r="AM574" s="60">
        <v>1207.1993110000001</v>
      </c>
      <c r="AN574" s="60">
        <v>1477.2542490000001</v>
      </c>
      <c r="AO574" s="60">
        <v>1448.2853270000001</v>
      </c>
      <c r="AP574" s="60">
        <v>1473.4010149999999</v>
      </c>
      <c r="AQ574" s="60">
        <v>1456.7035530000001</v>
      </c>
      <c r="AR574" s="60">
        <v>1726.7081370000001</v>
      </c>
      <c r="AS574" s="60">
        <v>1697.287098</v>
      </c>
      <c r="AT574" s="60">
        <v>1745.496836</v>
      </c>
      <c r="AU574" s="60">
        <v>1607.6775869999999</v>
      </c>
      <c r="AV574" s="60">
        <v>1567.7351309999999</v>
      </c>
      <c r="AW574" s="60">
        <v>1726.7935769999999</v>
      </c>
      <c r="AX574" s="60">
        <v>2019.088446</v>
      </c>
      <c r="AY574" s="60">
        <v>2056.1921900000002</v>
      </c>
      <c r="AZ574" s="60">
        <v>2073.4807850000002</v>
      </c>
      <c r="BA574" s="60">
        <v>2149.9892840000002</v>
      </c>
      <c r="BB574" s="60">
        <v>2065.8166270000002</v>
      </c>
      <c r="BC574" s="60">
        <v>2009.5524270000001</v>
      </c>
      <c r="BD574" s="60">
        <v>2084.3261259999999</v>
      </c>
      <c r="BE574" s="60">
        <v>2103.3071129999998</v>
      </c>
      <c r="BF574" s="60">
        <v>2080.8625000000002</v>
      </c>
      <c r="BG574" s="60">
        <v>2142.7775740000002</v>
      </c>
      <c r="BH574" s="60">
        <v>2016.850062</v>
      </c>
      <c r="BI574" s="60">
        <v>1960.0279989999999</v>
      </c>
      <c r="BJ574" s="60">
        <v>1993.9491370000001</v>
      </c>
      <c r="BK574" s="60"/>
      <c r="BL574" s="60"/>
      <c r="BM574" s="60"/>
      <c r="BN574" s="60"/>
      <c r="BO574" s="60"/>
      <c r="BP574" s="60"/>
      <c r="BQ574" s="60"/>
      <c r="BR574" s="60"/>
      <c r="BS574" s="60"/>
      <c r="BT574" s="60"/>
    </row>
    <row r="575" spans="1:72" x14ac:dyDescent="0.25">
      <c r="A575" s="106" t="s">
        <v>1644</v>
      </c>
      <c r="B575" s="107" t="s">
        <v>1645</v>
      </c>
      <c r="C575" s="8"/>
      <c r="D575" s="8"/>
      <c r="E575" s="8"/>
      <c r="F575" s="8"/>
      <c r="G575" s="8"/>
      <c r="H575" s="8"/>
      <c r="I575" s="8"/>
      <c r="J575" s="8"/>
      <c r="K575" s="8"/>
      <c r="L575" s="8"/>
      <c r="M575" s="8"/>
      <c r="N575" s="8"/>
      <c r="O575" s="8"/>
      <c r="P575" s="8"/>
      <c r="Q575" s="8"/>
      <c r="R575" s="8"/>
      <c r="S575" s="8"/>
      <c r="T575" s="8"/>
      <c r="U575" s="8" t="s">
        <v>1646</v>
      </c>
      <c r="V575" s="8"/>
      <c r="W575" s="8"/>
      <c r="X575" s="8"/>
      <c r="Y575" s="7"/>
      <c r="Z575" s="7"/>
      <c r="AA575" s="7"/>
      <c r="AB575" s="7"/>
      <c r="AC575" s="81" t="s">
        <v>530</v>
      </c>
      <c r="AD575" s="29" t="s">
        <v>463</v>
      </c>
      <c r="AE575" s="60">
        <v>0</v>
      </c>
      <c r="AF575" s="60">
        <v>0</v>
      </c>
      <c r="AG575" s="60">
        <v>0</v>
      </c>
      <c r="AH575" s="60">
        <v>0</v>
      </c>
      <c r="AI575" s="60">
        <v>0</v>
      </c>
      <c r="AJ575" s="60">
        <v>0</v>
      </c>
      <c r="AK575" s="60">
        <v>4</v>
      </c>
      <c r="AL575" s="60">
        <v>0.96699999999999997</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c r="BL575" s="60"/>
      <c r="BM575" s="60"/>
      <c r="BN575" s="60"/>
      <c r="BO575" s="60"/>
      <c r="BP575" s="60"/>
      <c r="BQ575" s="60"/>
      <c r="BR575" s="60"/>
      <c r="BS575" s="60"/>
      <c r="BT575" s="60"/>
    </row>
    <row r="576" spans="1:72" x14ac:dyDescent="0.25">
      <c r="A576" s="106" t="s">
        <v>1647</v>
      </c>
      <c r="B576" s="107" t="s">
        <v>1648</v>
      </c>
      <c r="C576" s="8"/>
      <c r="D576" s="8"/>
      <c r="E576" s="8"/>
      <c r="F576" s="8"/>
      <c r="G576" s="8"/>
      <c r="H576" s="8"/>
      <c r="I576" s="8"/>
      <c r="J576" s="8"/>
      <c r="K576" s="8"/>
      <c r="L576" s="8"/>
      <c r="M576" s="8"/>
      <c r="N576" s="8"/>
      <c r="O576" s="8"/>
      <c r="P576" s="8"/>
      <c r="Q576" s="8"/>
      <c r="R576" s="8"/>
      <c r="S576" s="8"/>
      <c r="T576" s="8"/>
      <c r="U576" s="8" t="s">
        <v>1646</v>
      </c>
      <c r="V576" s="8"/>
      <c r="W576" s="8"/>
      <c r="X576" s="8"/>
      <c r="Y576" s="7"/>
      <c r="Z576" s="7"/>
      <c r="AA576" s="7"/>
      <c r="AB576" s="7"/>
      <c r="AC576" s="81" t="s">
        <v>530</v>
      </c>
      <c r="AD576" s="29" t="s">
        <v>463</v>
      </c>
      <c r="AE576" s="60">
        <v>0</v>
      </c>
      <c r="AF576" s="60">
        <v>0</v>
      </c>
      <c r="AG576" s="60">
        <v>0</v>
      </c>
      <c r="AH576" s="60">
        <v>0</v>
      </c>
      <c r="AI576" s="60">
        <v>5.3109279999999996</v>
      </c>
      <c r="AJ576" s="60">
        <v>0.1</v>
      </c>
      <c r="AK576" s="60">
        <v>5.8</v>
      </c>
      <c r="AL576" s="60">
        <v>4.2539999999999996</v>
      </c>
      <c r="AM576" s="60">
        <v>4.187144</v>
      </c>
      <c r="AN576" s="60">
        <v>3.030967</v>
      </c>
      <c r="AO576" s="60">
        <v>3.1</v>
      </c>
      <c r="AP576" s="60">
        <v>4</v>
      </c>
      <c r="AQ576" s="60">
        <v>3.8</v>
      </c>
      <c r="AR576" s="60">
        <v>1.5629999999999999</v>
      </c>
      <c r="AS576" s="60">
        <v>3</v>
      </c>
      <c r="AT576" s="60">
        <v>8.0990000000000002</v>
      </c>
      <c r="AU576" s="60">
        <v>11.064</v>
      </c>
      <c r="AV576" s="60">
        <v>11.3</v>
      </c>
      <c r="AW576" s="60">
        <v>14</v>
      </c>
      <c r="AX576" s="60">
        <v>18</v>
      </c>
      <c r="AY576" s="60">
        <v>19</v>
      </c>
      <c r="AZ576" s="60">
        <v>18</v>
      </c>
      <c r="BA576" s="60">
        <v>10</v>
      </c>
      <c r="BB576" s="60">
        <v>16</v>
      </c>
      <c r="BC576" s="60">
        <v>16</v>
      </c>
      <c r="BD576" s="60">
        <v>2</v>
      </c>
      <c r="BE576" s="60">
        <v>19</v>
      </c>
      <c r="BF576" s="60">
        <v>9</v>
      </c>
      <c r="BG576" s="60">
        <v>2</v>
      </c>
      <c r="BH576" s="60">
        <v>19</v>
      </c>
      <c r="BI576" s="60">
        <v>7</v>
      </c>
      <c r="BJ576" s="60">
        <v>9</v>
      </c>
      <c r="BK576" s="60"/>
      <c r="BL576" s="60"/>
      <c r="BM576" s="60"/>
      <c r="BN576" s="60"/>
      <c r="BO576" s="60"/>
      <c r="BP576" s="60"/>
      <c r="BQ576" s="60"/>
      <c r="BR576" s="60"/>
      <c r="BS576" s="60"/>
      <c r="BT576" s="60"/>
    </row>
    <row r="577" spans="1:72" x14ac:dyDescent="0.25">
      <c r="A577" s="106" t="s">
        <v>1649</v>
      </c>
      <c r="B577" s="107" t="s">
        <v>1650</v>
      </c>
      <c r="C577" s="8"/>
      <c r="D577" s="8"/>
      <c r="E577" s="8"/>
      <c r="F577" s="8"/>
      <c r="G577" s="8"/>
      <c r="H577" s="8"/>
      <c r="I577" s="8"/>
      <c r="J577" s="8"/>
      <c r="K577" s="8"/>
      <c r="L577" s="8"/>
      <c r="M577" s="8"/>
      <c r="N577" s="8"/>
      <c r="O577" s="8"/>
      <c r="P577" s="8"/>
      <c r="Q577" s="8"/>
      <c r="R577" s="8"/>
      <c r="S577" s="8"/>
      <c r="T577" s="8"/>
      <c r="U577" s="8" t="s">
        <v>1646</v>
      </c>
      <c r="V577" s="8"/>
      <c r="W577" s="8"/>
      <c r="X577" s="8"/>
      <c r="Y577" s="7"/>
      <c r="Z577" s="7"/>
      <c r="AA577" s="7"/>
      <c r="AB577" s="7"/>
      <c r="AC577" s="81" t="s">
        <v>530</v>
      </c>
      <c r="AD577" s="29" t="s">
        <v>463</v>
      </c>
      <c r="AE577" s="60">
        <v>0</v>
      </c>
      <c r="AF577" s="60">
        <v>0</v>
      </c>
      <c r="AG577" s="60">
        <v>0</v>
      </c>
      <c r="AH577" s="60">
        <v>0</v>
      </c>
      <c r="AI577" s="60">
        <v>0</v>
      </c>
      <c r="AJ577" s="60">
        <v>0</v>
      </c>
      <c r="AK577" s="60">
        <v>2</v>
      </c>
      <c r="AL577" s="60">
        <v>4</v>
      </c>
      <c r="AM577" s="60">
        <v>0</v>
      </c>
      <c r="AN577" s="60">
        <v>5.0632999999999997E-2</v>
      </c>
      <c r="AO577" s="60">
        <v>1.0994980000000001</v>
      </c>
      <c r="AP577" s="60">
        <v>1.915</v>
      </c>
      <c r="AQ577" s="60">
        <v>0.79900000000000004</v>
      </c>
      <c r="AR577" s="60">
        <v>0.81903700000000002</v>
      </c>
      <c r="AS577" s="60">
        <v>0</v>
      </c>
      <c r="AT577" s="60">
        <v>0</v>
      </c>
      <c r="AU577" s="60">
        <v>0</v>
      </c>
      <c r="AV577" s="60">
        <v>0</v>
      </c>
      <c r="AW577" s="60">
        <v>0.41347899999999999</v>
      </c>
      <c r="AX577" s="60">
        <v>0.13349800000000001</v>
      </c>
      <c r="AY577" s="60">
        <v>1.6650000000000002E-2</v>
      </c>
      <c r="AZ577" s="60">
        <v>0</v>
      </c>
      <c r="BA577" s="60">
        <v>0</v>
      </c>
      <c r="BB577" s="60">
        <v>0</v>
      </c>
      <c r="BC577" s="60">
        <v>0</v>
      </c>
      <c r="BD577" s="60">
        <v>0</v>
      </c>
      <c r="BE577" s="60">
        <v>0</v>
      </c>
      <c r="BF577" s="60">
        <v>1</v>
      </c>
      <c r="BG577" s="60">
        <v>0</v>
      </c>
      <c r="BH577" s="60">
        <v>1</v>
      </c>
      <c r="BI577" s="60">
        <v>0</v>
      </c>
      <c r="BJ577" s="60">
        <v>0</v>
      </c>
      <c r="BK577" s="60"/>
      <c r="BL577" s="60"/>
      <c r="BM577" s="60"/>
      <c r="BN577" s="60"/>
      <c r="BO577" s="60"/>
      <c r="BP577" s="60"/>
      <c r="BQ577" s="60"/>
      <c r="BR577" s="60"/>
      <c r="BS577" s="60"/>
      <c r="BT577" s="60"/>
    </row>
    <row r="578" spans="1:72" x14ac:dyDescent="0.25">
      <c r="A578" s="106" t="s">
        <v>1651</v>
      </c>
      <c r="B578" s="107" t="s">
        <v>1652</v>
      </c>
      <c r="C578" s="8"/>
      <c r="D578" s="8"/>
      <c r="E578" s="8"/>
      <c r="F578" s="8"/>
      <c r="G578" s="8"/>
      <c r="H578" s="8"/>
      <c r="I578" s="8"/>
      <c r="J578" s="8"/>
      <c r="K578" s="8"/>
      <c r="L578" s="8"/>
      <c r="M578" s="8"/>
      <c r="N578" s="8"/>
      <c r="O578" s="8"/>
      <c r="P578" s="8"/>
      <c r="Q578" s="8"/>
      <c r="R578" s="8"/>
      <c r="S578" s="8"/>
      <c r="T578" s="8"/>
      <c r="U578" s="8" t="s">
        <v>1646</v>
      </c>
      <c r="V578" s="8"/>
      <c r="W578" s="8"/>
      <c r="X578" s="8"/>
      <c r="Y578" s="7"/>
      <c r="Z578" s="7"/>
      <c r="AA578" s="7"/>
      <c r="AB578" s="7"/>
      <c r="AC578" s="81" t="s">
        <v>530</v>
      </c>
      <c r="AD578" s="29" t="s">
        <v>463</v>
      </c>
      <c r="AE578" s="60">
        <v>0</v>
      </c>
      <c r="AF578" s="60">
        <v>0</v>
      </c>
      <c r="AG578" s="60">
        <v>0</v>
      </c>
      <c r="AH578" s="60">
        <v>0</v>
      </c>
      <c r="AI578" s="60">
        <v>0</v>
      </c>
      <c r="AJ578" s="60">
        <v>0</v>
      </c>
      <c r="AK578" s="60">
        <v>0</v>
      </c>
      <c r="AL578" s="60">
        <v>0</v>
      </c>
      <c r="AM578" s="60">
        <v>0</v>
      </c>
      <c r="AN578" s="60">
        <v>0</v>
      </c>
      <c r="AO578" s="60">
        <v>0</v>
      </c>
      <c r="AP578" s="60">
        <v>0</v>
      </c>
      <c r="AQ578" s="60">
        <v>0</v>
      </c>
      <c r="AR578" s="60">
        <v>0</v>
      </c>
      <c r="AS578" s="60">
        <v>0</v>
      </c>
      <c r="AT578" s="60">
        <v>0</v>
      </c>
      <c r="AU578" s="60">
        <v>0</v>
      </c>
      <c r="AV578" s="60">
        <v>0</v>
      </c>
      <c r="AW578" s="60">
        <v>0</v>
      </c>
      <c r="AX578" s="60">
        <v>0</v>
      </c>
      <c r="AY578" s="60">
        <v>0</v>
      </c>
      <c r="AZ578" s="60">
        <v>0</v>
      </c>
      <c r="BA578" s="60">
        <v>1</v>
      </c>
      <c r="BB578" s="60">
        <v>0</v>
      </c>
      <c r="BC578" s="60">
        <v>0</v>
      </c>
      <c r="BD578" s="60">
        <v>0</v>
      </c>
      <c r="BE578" s="60">
        <v>0</v>
      </c>
      <c r="BF578" s="60">
        <v>1</v>
      </c>
      <c r="BG578" s="60">
        <v>0</v>
      </c>
      <c r="BH578" s="60">
        <v>0</v>
      </c>
      <c r="BI578" s="60">
        <v>0</v>
      </c>
      <c r="BJ578" s="60">
        <v>0</v>
      </c>
      <c r="BK578" s="60"/>
      <c r="BL578" s="60"/>
      <c r="BM578" s="60"/>
      <c r="BN578" s="60"/>
      <c r="BO578" s="60"/>
      <c r="BP578" s="60"/>
      <c r="BQ578" s="60"/>
      <c r="BR578" s="60"/>
      <c r="BS578" s="60"/>
      <c r="BT578" s="60"/>
    </row>
    <row r="579" spans="1:72" x14ac:dyDescent="0.25">
      <c r="A579" s="106" t="s">
        <v>1653</v>
      </c>
      <c r="B579" s="107" t="s">
        <v>1654</v>
      </c>
      <c r="C579" s="8"/>
      <c r="D579" s="8"/>
      <c r="E579" s="8"/>
      <c r="F579" s="8"/>
      <c r="G579" s="8"/>
      <c r="H579" s="8"/>
      <c r="I579" s="8"/>
      <c r="J579" s="8"/>
      <c r="K579" s="8"/>
      <c r="L579" s="8"/>
      <c r="M579" s="8"/>
      <c r="N579" s="8"/>
      <c r="O579" s="8"/>
      <c r="P579" s="8"/>
      <c r="Q579" s="8"/>
      <c r="R579" s="8"/>
      <c r="S579" s="8"/>
      <c r="T579" s="8"/>
      <c r="U579" s="8" t="s">
        <v>1646</v>
      </c>
      <c r="V579" s="8"/>
      <c r="W579" s="8"/>
      <c r="X579" s="8"/>
      <c r="Y579" s="7"/>
      <c r="Z579" s="7"/>
      <c r="AA579" s="7"/>
      <c r="AB579" s="7"/>
      <c r="AC579" s="81" t="s">
        <v>530</v>
      </c>
      <c r="AD579" s="29" t="s">
        <v>463</v>
      </c>
      <c r="AE579" s="60">
        <v>0</v>
      </c>
      <c r="AF579" s="60">
        <v>0</v>
      </c>
      <c r="AG579" s="60">
        <v>0</v>
      </c>
      <c r="AH579" s="60">
        <v>1.905</v>
      </c>
      <c r="AI579" s="60">
        <v>3.802</v>
      </c>
      <c r="AJ579" s="60">
        <v>4.9169999999999998</v>
      </c>
      <c r="AK579" s="60">
        <v>5.1429999999999998</v>
      </c>
      <c r="AL579" s="60">
        <v>8.8330000000000002</v>
      </c>
      <c r="AM579" s="60">
        <v>0</v>
      </c>
      <c r="AN579" s="60">
        <v>0</v>
      </c>
      <c r="AO579" s="60">
        <v>0</v>
      </c>
      <c r="AP579" s="60">
        <v>0</v>
      </c>
      <c r="AQ579" s="60">
        <v>0</v>
      </c>
      <c r="AR579" s="60">
        <v>0</v>
      </c>
      <c r="AS579" s="60">
        <v>0</v>
      </c>
      <c r="AT579" s="60">
        <v>0</v>
      </c>
      <c r="AU579" s="60">
        <v>0</v>
      </c>
      <c r="AV579" s="60">
        <v>0</v>
      </c>
      <c r="AW579" s="60">
        <v>0</v>
      </c>
      <c r="AX579" s="60">
        <v>0</v>
      </c>
      <c r="AY579" s="60">
        <v>0</v>
      </c>
      <c r="AZ579" s="60">
        <v>0</v>
      </c>
      <c r="BA579" s="60">
        <v>0</v>
      </c>
      <c r="BB579" s="60">
        <v>0</v>
      </c>
      <c r="BC579" s="60">
        <v>0</v>
      </c>
      <c r="BD579" s="60">
        <v>0</v>
      </c>
      <c r="BE579" s="60">
        <v>0</v>
      </c>
      <c r="BF579" s="60">
        <v>0</v>
      </c>
      <c r="BG579" s="60">
        <v>0</v>
      </c>
      <c r="BH579" s="60">
        <v>1</v>
      </c>
      <c r="BI579" s="60">
        <v>2</v>
      </c>
      <c r="BJ579" s="60">
        <v>3</v>
      </c>
      <c r="BK579" s="60"/>
      <c r="BL579" s="60"/>
      <c r="BM579" s="60"/>
      <c r="BN579" s="60"/>
      <c r="BO579" s="60"/>
      <c r="BP579" s="60"/>
      <c r="BQ579" s="60"/>
      <c r="BR579" s="60"/>
      <c r="BS579" s="60"/>
      <c r="BT579" s="60"/>
    </row>
    <row r="580" spans="1:72" x14ac:dyDescent="0.25">
      <c r="A580" s="106" t="s">
        <v>1655</v>
      </c>
      <c r="B580" s="107" t="s">
        <v>1656</v>
      </c>
      <c r="C580" s="8"/>
      <c r="D580" s="8"/>
      <c r="E580" s="8"/>
      <c r="F580" s="8"/>
      <c r="G580" s="8"/>
      <c r="H580" s="8"/>
      <c r="I580" s="8"/>
      <c r="J580" s="8"/>
      <c r="K580" s="8"/>
      <c r="L580" s="8"/>
      <c r="M580" s="8"/>
      <c r="N580" s="8"/>
      <c r="O580" s="8"/>
      <c r="P580" s="8"/>
      <c r="Q580" s="8"/>
      <c r="R580" s="8"/>
      <c r="S580" s="8"/>
      <c r="T580" s="8"/>
      <c r="U580" s="8" t="s">
        <v>1646</v>
      </c>
      <c r="V580" s="8"/>
      <c r="W580" s="8"/>
      <c r="X580" s="8"/>
      <c r="Y580" s="7"/>
      <c r="Z580" s="7"/>
      <c r="AA580" s="7"/>
      <c r="AB580" s="7"/>
      <c r="AC580" s="81" t="s">
        <v>530</v>
      </c>
      <c r="AD580" s="29" t="s">
        <v>463</v>
      </c>
      <c r="AE580" s="60">
        <v>0</v>
      </c>
      <c r="AF580" s="60">
        <v>0</v>
      </c>
      <c r="AG580" s="60">
        <v>0</v>
      </c>
      <c r="AH580" s="60">
        <v>0</v>
      </c>
      <c r="AI580" s="60">
        <v>4.6733849999999997</v>
      </c>
      <c r="AJ580" s="60">
        <v>6.6909999999999998</v>
      </c>
      <c r="AK580" s="60">
        <v>6.5</v>
      </c>
      <c r="AL580" s="60">
        <v>6.7670000000000003</v>
      </c>
      <c r="AM580" s="60">
        <v>6.849837</v>
      </c>
      <c r="AN580" s="60">
        <v>12.746744</v>
      </c>
      <c r="AO580" s="60">
        <v>10.510453999999999</v>
      </c>
      <c r="AP580" s="60">
        <v>19.5</v>
      </c>
      <c r="AQ580" s="60">
        <v>15</v>
      </c>
      <c r="AR580" s="60">
        <v>15.196</v>
      </c>
      <c r="AS580" s="60">
        <v>15.5</v>
      </c>
      <c r="AT580" s="60">
        <v>16.574999999999999</v>
      </c>
      <c r="AU580" s="60">
        <v>16.135999999999999</v>
      </c>
      <c r="AV580" s="60">
        <v>8.2289999999999992</v>
      </c>
      <c r="AW580" s="60">
        <v>10</v>
      </c>
      <c r="AX580" s="60">
        <v>10</v>
      </c>
      <c r="AY580" s="60">
        <v>11</v>
      </c>
      <c r="AZ580" s="60">
        <v>13</v>
      </c>
      <c r="BA580" s="60">
        <v>13</v>
      </c>
      <c r="BB580" s="60">
        <v>14</v>
      </c>
      <c r="BC580" s="60">
        <v>14</v>
      </c>
      <c r="BD580" s="60">
        <v>12</v>
      </c>
      <c r="BE580" s="60">
        <v>13</v>
      </c>
      <c r="BF580" s="60">
        <v>15</v>
      </c>
      <c r="BG580" s="60">
        <v>15</v>
      </c>
      <c r="BH580" s="60">
        <v>12</v>
      </c>
      <c r="BI580" s="60">
        <v>12</v>
      </c>
      <c r="BJ580" s="60">
        <v>18</v>
      </c>
      <c r="BK580" s="60"/>
      <c r="BL580" s="60"/>
      <c r="BM580" s="60"/>
      <c r="BN580" s="60"/>
      <c r="BO580" s="60"/>
      <c r="BP580" s="60"/>
      <c r="BQ580" s="60"/>
      <c r="BR580" s="60"/>
      <c r="BS580" s="60"/>
      <c r="BT580" s="60"/>
    </row>
    <row r="581" spans="1:72" x14ac:dyDescent="0.25">
      <c r="A581" s="106" t="s">
        <v>1657</v>
      </c>
      <c r="B581" s="107" t="s">
        <v>1658</v>
      </c>
      <c r="C581" s="8"/>
      <c r="D581" s="8"/>
      <c r="E581" s="8"/>
      <c r="F581" s="8"/>
      <c r="G581" s="8"/>
      <c r="H581" s="8"/>
      <c r="I581" s="8"/>
      <c r="J581" s="8"/>
      <c r="K581" s="8"/>
      <c r="L581" s="8"/>
      <c r="M581" s="8"/>
      <c r="N581" s="8"/>
      <c r="O581" s="8"/>
      <c r="P581" s="8"/>
      <c r="Q581" s="8"/>
      <c r="R581" s="8"/>
      <c r="S581" s="8"/>
      <c r="T581" s="8"/>
      <c r="U581" s="8" t="s">
        <v>1646</v>
      </c>
      <c r="V581" s="8"/>
      <c r="W581" s="8"/>
      <c r="X581" s="8"/>
      <c r="Y581" s="7"/>
      <c r="Z581" s="7"/>
      <c r="AA581" s="7"/>
      <c r="AB581" s="7"/>
      <c r="AC581" s="81" t="s">
        <v>530</v>
      </c>
      <c r="AD581" s="29" t="s">
        <v>463</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2</v>
      </c>
      <c r="BG581" s="60">
        <v>107</v>
      </c>
      <c r="BH581" s="60">
        <v>75</v>
      </c>
      <c r="BI581" s="60">
        <v>111</v>
      </c>
      <c r="BJ581" s="60">
        <v>157</v>
      </c>
      <c r="BK581" s="60"/>
      <c r="BL581" s="60"/>
      <c r="BM581" s="60"/>
      <c r="BN581" s="60"/>
      <c r="BO581" s="60"/>
      <c r="BP581" s="60"/>
      <c r="BQ581" s="60"/>
      <c r="BR581" s="60"/>
      <c r="BS581" s="60"/>
      <c r="BT581" s="60"/>
    </row>
    <row r="582" spans="1:72" x14ac:dyDescent="0.25">
      <c r="A582" s="106" t="s">
        <v>1659</v>
      </c>
      <c r="B582" s="107" t="s">
        <v>1660</v>
      </c>
      <c r="C582" s="8"/>
      <c r="D582" s="8"/>
      <c r="E582" s="8"/>
      <c r="F582" s="8"/>
      <c r="G582" s="8"/>
      <c r="H582" s="8"/>
      <c r="I582" s="8"/>
      <c r="J582" s="8"/>
      <c r="K582" s="8"/>
      <c r="L582" s="8"/>
      <c r="M582" s="8"/>
      <c r="N582" s="8"/>
      <c r="O582" s="8"/>
      <c r="P582" s="8"/>
      <c r="Q582" s="8"/>
      <c r="R582" s="8"/>
      <c r="S582" s="8"/>
      <c r="T582" s="8"/>
      <c r="U582" s="8" t="s">
        <v>1646</v>
      </c>
      <c r="V582" s="8"/>
      <c r="W582" s="8"/>
      <c r="X582" s="8"/>
      <c r="Y582" s="7"/>
      <c r="Z582" s="7"/>
      <c r="AA582" s="7"/>
      <c r="AB582" s="7"/>
      <c r="AC582" s="81" t="s">
        <v>530</v>
      </c>
      <c r="AD582" s="29" t="s">
        <v>463</v>
      </c>
      <c r="AE582" s="60">
        <v>964.010808</v>
      </c>
      <c r="AF582" s="60">
        <v>1008.670828</v>
      </c>
      <c r="AG582" s="60">
        <v>1021.121742</v>
      </c>
      <c r="AH582" s="60">
        <v>1138.349183</v>
      </c>
      <c r="AI582" s="60">
        <v>1093.122705</v>
      </c>
      <c r="AJ582" s="60">
        <v>1153.2313830000001</v>
      </c>
      <c r="AK582" s="60">
        <v>1173.9025260000001</v>
      </c>
      <c r="AL582" s="60">
        <v>1235.6596489999999</v>
      </c>
      <c r="AM582" s="60">
        <v>1196.1623300000001</v>
      </c>
      <c r="AN582" s="60">
        <v>1461.4259050000001</v>
      </c>
      <c r="AO582" s="60">
        <v>1433.5753749999999</v>
      </c>
      <c r="AP582" s="60">
        <v>1447.986015</v>
      </c>
      <c r="AQ582" s="60">
        <v>1437.1045529999999</v>
      </c>
      <c r="AR582" s="60">
        <v>1709.1301000000001</v>
      </c>
      <c r="AS582" s="60">
        <v>1678.787098</v>
      </c>
      <c r="AT582" s="60">
        <v>1720.8228360000001</v>
      </c>
      <c r="AU582" s="60">
        <v>1580.4775870000001</v>
      </c>
      <c r="AV582" s="60">
        <v>1548.2061309999999</v>
      </c>
      <c r="AW582" s="60">
        <v>1702.3800980000001</v>
      </c>
      <c r="AX582" s="60">
        <v>1990.9549480000001</v>
      </c>
      <c r="AY582" s="60">
        <v>2026.17554</v>
      </c>
      <c r="AZ582" s="60">
        <v>2042.480785</v>
      </c>
      <c r="BA582" s="60">
        <v>2125.9892840000002</v>
      </c>
      <c r="BB582" s="60">
        <v>2035.8166269999999</v>
      </c>
      <c r="BC582" s="60">
        <v>1979.5524270000001</v>
      </c>
      <c r="BD582" s="60">
        <v>2070.3261259999999</v>
      </c>
      <c r="BE582" s="60">
        <v>2071.3071129999998</v>
      </c>
      <c r="BF582" s="60">
        <v>2052.8625000000002</v>
      </c>
      <c r="BG582" s="60">
        <v>2018.777574</v>
      </c>
      <c r="BH582" s="60">
        <v>1908.850062</v>
      </c>
      <c r="BI582" s="60">
        <v>1828.0279989999999</v>
      </c>
      <c r="BJ582" s="60">
        <v>1806.9491370000001</v>
      </c>
      <c r="BK582" s="60"/>
      <c r="BL582" s="60"/>
      <c r="BM582" s="60"/>
      <c r="BN582" s="60"/>
      <c r="BO582" s="60"/>
      <c r="BP582" s="60"/>
      <c r="BQ582" s="60"/>
      <c r="BR582" s="60"/>
      <c r="BS582" s="60"/>
      <c r="BT582" s="60"/>
    </row>
    <row r="583" spans="1:72" x14ac:dyDescent="0.25">
      <c r="A583" s="13" t="s">
        <v>1661</v>
      </c>
      <c r="B583" s="110" t="s">
        <v>1662</v>
      </c>
      <c r="C583" s="8"/>
      <c r="D583" s="8"/>
      <c r="E583" s="8"/>
      <c r="F583" s="8"/>
      <c r="G583" s="8"/>
      <c r="H583" s="8"/>
      <c r="I583" s="8"/>
      <c r="J583" s="8"/>
      <c r="K583" s="8"/>
      <c r="L583" s="8"/>
      <c r="M583" s="8"/>
      <c r="N583" s="8"/>
      <c r="O583" s="8"/>
      <c r="P583" s="8"/>
      <c r="Q583" s="8"/>
      <c r="R583" s="8"/>
      <c r="S583" s="8"/>
      <c r="T583" s="8"/>
      <c r="U583" s="8"/>
      <c r="V583" s="19"/>
      <c r="W583" s="8"/>
      <c r="X583" s="8"/>
      <c r="Y583" s="7"/>
      <c r="Z583" s="7"/>
      <c r="AA583" s="7"/>
      <c r="AB583" s="7"/>
      <c r="AC583" s="75" t="s">
        <v>1663</v>
      </c>
      <c r="AD583" s="86" t="s">
        <v>463</v>
      </c>
      <c r="AE583" s="60">
        <v>618.87834299999997</v>
      </c>
      <c r="AF583" s="60">
        <v>630.83394799999996</v>
      </c>
      <c r="AG583" s="60">
        <v>669.388059</v>
      </c>
      <c r="AH583" s="60">
        <v>687.79506400000002</v>
      </c>
      <c r="AI583" s="60">
        <v>836.88381100000004</v>
      </c>
      <c r="AJ583" s="60">
        <v>905.70119199999999</v>
      </c>
      <c r="AK583" s="60">
        <v>965.82977100000005</v>
      </c>
      <c r="AL583" s="60">
        <v>1031.434904</v>
      </c>
      <c r="AM583" s="60">
        <v>1087.112754</v>
      </c>
      <c r="AN583" s="60">
        <v>1401.993829</v>
      </c>
      <c r="AO583" s="60">
        <v>1533.3171319999999</v>
      </c>
      <c r="AP583" s="60">
        <v>2111.124601</v>
      </c>
      <c r="AQ583" s="60">
        <v>2010.3545059999999</v>
      </c>
      <c r="AR583" s="60">
        <v>2109.7036750000002</v>
      </c>
      <c r="AS583" s="60">
        <v>1989.3722304389501</v>
      </c>
      <c r="AT583" s="60">
        <v>2049.9888715679599</v>
      </c>
      <c r="AU583" s="60">
        <v>2297.45146976154</v>
      </c>
      <c r="AV583" s="60">
        <v>2333.5087216454299</v>
      </c>
      <c r="AW583" s="60">
        <v>2631.72581307878</v>
      </c>
      <c r="AX583" s="60">
        <v>2694.992869012</v>
      </c>
      <c r="AY583" s="60">
        <v>2487.8781228129001</v>
      </c>
      <c r="AZ583" s="60">
        <v>2606.7634880700002</v>
      </c>
      <c r="BA583" s="60">
        <v>2552.0178617800002</v>
      </c>
      <c r="BB583" s="60">
        <v>2597.92191009</v>
      </c>
      <c r="BC583" s="60">
        <v>2900.41665762092</v>
      </c>
      <c r="BD583" s="60">
        <v>2971.8964966799999</v>
      </c>
      <c r="BE583" s="60">
        <v>3467.9865070630399</v>
      </c>
      <c r="BF583" s="60">
        <v>3158.2718935500002</v>
      </c>
      <c r="BG583" s="60">
        <v>3319.35300461</v>
      </c>
      <c r="BH583" s="60">
        <v>3564.2643417884501</v>
      </c>
      <c r="BI583" s="60">
        <v>3533.83905814731</v>
      </c>
      <c r="BJ583" s="60">
        <v>3587.0546705571001</v>
      </c>
      <c r="BK583" s="60"/>
      <c r="BL583" s="60"/>
      <c r="BM583" s="60"/>
      <c r="BN583" s="60"/>
      <c r="BO583" s="60"/>
      <c r="BP583" s="60"/>
      <c r="BQ583" s="60"/>
      <c r="BR583" s="60"/>
      <c r="BS583" s="60"/>
      <c r="BT583" s="60"/>
    </row>
    <row r="584" spans="1:72" x14ac:dyDescent="0.25">
      <c r="A584" s="13" t="s">
        <v>1664</v>
      </c>
      <c r="B584" s="112" t="s">
        <v>1665</v>
      </c>
      <c r="C584" s="8"/>
      <c r="D584" s="8"/>
      <c r="E584" s="8"/>
      <c r="F584" s="8"/>
      <c r="G584" s="8"/>
      <c r="H584" s="8"/>
      <c r="I584" s="8"/>
      <c r="J584" s="8"/>
      <c r="K584" s="8"/>
      <c r="L584" s="8"/>
      <c r="M584" s="8"/>
      <c r="N584" s="8"/>
      <c r="O584" s="8"/>
      <c r="P584" s="8"/>
      <c r="Q584" s="8"/>
      <c r="R584" s="8"/>
      <c r="S584" s="8"/>
      <c r="T584" s="8"/>
      <c r="U584" s="8"/>
      <c r="V584" s="19"/>
      <c r="W584" s="8"/>
      <c r="X584" s="8"/>
      <c r="Y584" s="7"/>
      <c r="Z584" s="7"/>
      <c r="AA584" s="7"/>
      <c r="AB584" s="7"/>
      <c r="AC584" s="75" t="s">
        <v>1666</v>
      </c>
      <c r="AD584" s="87" t="s">
        <v>463</v>
      </c>
      <c r="AE584" s="60">
        <v>597.13609299999996</v>
      </c>
      <c r="AF584" s="60">
        <v>607.66315999999995</v>
      </c>
      <c r="AG584" s="60">
        <v>642.12030100000004</v>
      </c>
      <c r="AH584" s="60">
        <v>651.002793</v>
      </c>
      <c r="AI584" s="60">
        <v>809.59096399999999</v>
      </c>
      <c r="AJ584" s="60">
        <v>878.82668200000001</v>
      </c>
      <c r="AK584" s="60">
        <v>935.43792199999996</v>
      </c>
      <c r="AL584" s="60">
        <v>1003.2456110000001</v>
      </c>
      <c r="AM584" s="60">
        <v>1056.2202580000001</v>
      </c>
      <c r="AN584" s="60">
        <v>1169.256396</v>
      </c>
      <c r="AO584" s="60">
        <v>1315.992483</v>
      </c>
      <c r="AP584" s="60">
        <v>1915.3421410000001</v>
      </c>
      <c r="AQ584" s="60">
        <v>1835.5628380000001</v>
      </c>
      <c r="AR584" s="60">
        <v>1945.0828369999999</v>
      </c>
      <c r="AS584" s="60">
        <v>1833.86992443895</v>
      </c>
      <c r="AT584" s="60">
        <v>1888.8745425679599</v>
      </c>
      <c r="AU584" s="60">
        <v>2136.0494097615401</v>
      </c>
      <c r="AV584" s="60">
        <v>2199.8932156454298</v>
      </c>
      <c r="AW584" s="60">
        <v>2455.1904060787801</v>
      </c>
      <c r="AX584" s="60">
        <v>2515.0505550120001</v>
      </c>
      <c r="AY584" s="60">
        <v>2291.1302288129</v>
      </c>
      <c r="AZ584" s="60">
        <v>2408.3357052000001</v>
      </c>
      <c r="BA584" s="60">
        <v>2332.4626580099998</v>
      </c>
      <c r="BB584" s="60">
        <v>2368.6531218599998</v>
      </c>
      <c r="BC584" s="60">
        <v>2660.5242518909199</v>
      </c>
      <c r="BD584" s="60">
        <v>2719.1860104000002</v>
      </c>
      <c r="BE584" s="60">
        <v>3217.8631175680198</v>
      </c>
      <c r="BF584" s="60">
        <v>2918.66940544</v>
      </c>
      <c r="BG584" s="60">
        <v>3082.2502543300002</v>
      </c>
      <c r="BH584" s="60">
        <v>3262.0356269008998</v>
      </c>
      <c r="BI584" s="60">
        <v>3159.43095305614</v>
      </c>
      <c r="BJ584" s="60">
        <v>3187.32747507556</v>
      </c>
      <c r="BK584" s="60"/>
      <c r="BL584" s="60"/>
      <c r="BM584" s="60"/>
      <c r="BN584" s="60"/>
      <c r="BO584" s="60"/>
      <c r="BP584" s="60"/>
      <c r="BQ584" s="60"/>
      <c r="BR584" s="60"/>
      <c r="BS584" s="60"/>
      <c r="BT584" s="60"/>
    </row>
    <row r="585" spans="1:72" x14ac:dyDescent="0.25">
      <c r="A585" s="106" t="s">
        <v>1667</v>
      </c>
      <c r="B585" s="113" t="s">
        <v>1668</v>
      </c>
      <c r="C585" s="8"/>
      <c r="D585" s="8"/>
      <c r="E585" s="8"/>
      <c r="F585" s="8"/>
      <c r="G585" s="8"/>
      <c r="H585" s="8"/>
      <c r="I585" s="8"/>
      <c r="J585" s="8"/>
      <c r="K585" s="8"/>
      <c r="L585" s="8"/>
      <c r="M585" s="8"/>
      <c r="N585" s="8"/>
      <c r="O585" s="8"/>
      <c r="P585" s="8"/>
      <c r="Q585" s="8"/>
      <c r="R585" s="8"/>
      <c r="S585" s="8"/>
      <c r="T585" s="8"/>
      <c r="U585" s="8" t="s">
        <v>1646</v>
      </c>
      <c r="V585" s="19"/>
      <c r="W585" s="8"/>
      <c r="X585" s="8"/>
      <c r="Y585" s="7"/>
      <c r="Z585" s="7"/>
      <c r="AA585" s="7"/>
      <c r="AB585" s="7"/>
      <c r="AC585" s="81" t="s">
        <v>530</v>
      </c>
      <c r="AD585" s="87" t="s">
        <v>463</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8.1</v>
      </c>
      <c r="AT585" s="60">
        <v>13.523999999999999</v>
      </c>
      <c r="AU585" s="60">
        <v>15.148999999999999</v>
      </c>
      <c r="AV585" s="60">
        <v>21.295999999999999</v>
      </c>
      <c r="AW585" s="60">
        <v>20.965</v>
      </c>
      <c r="AX585" s="60">
        <v>25.603000000000002</v>
      </c>
      <c r="AY585" s="60">
        <v>32.208192714741998</v>
      </c>
      <c r="AZ585" s="60">
        <v>16.994459200000001</v>
      </c>
      <c r="BA585" s="60">
        <v>27.602589009999999</v>
      </c>
      <c r="BB585" s="60">
        <v>40.019878859999999</v>
      </c>
      <c r="BC585" s="60">
        <v>78.874763890924996</v>
      </c>
      <c r="BD585" s="60">
        <v>105.3150404</v>
      </c>
      <c r="BE585" s="60">
        <v>124.42634456801601</v>
      </c>
      <c r="BF585" s="60">
        <v>132.39244744000001</v>
      </c>
      <c r="BG585" s="60">
        <v>136.39497233</v>
      </c>
      <c r="BH585" s="60">
        <v>150.79103190089501</v>
      </c>
      <c r="BI585" s="60">
        <v>69.208173056140097</v>
      </c>
      <c r="BJ585" s="60">
        <v>45.415204075564702</v>
      </c>
      <c r="BK585" s="60"/>
      <c r="BL585" s="60"/>
      <c r="BM585" s="60"/>
      <c r="BN585" s="60"/>
      <c r="BO585" s="60"/>
      <c r="BP585" s="60"/>
      <c r="BQ585" s="60"/>
      <c r="BR585" s="60"/>
      <c r="BS585" s="60"/>
      <c r="BT585" s="60"/>
    </row>
    <row r="586" spans="1:72" x14ac:dyDescent="0.25">
      <c r="A586" s="106" t="s">
        <v>1669</v>
      </c>
      <c r="B586" s="113" t="s">
        <v>1670</v>
      </c>
      <c r="C586" s="8"/>
      <c r="D586" s="8"/>
      <c r="E586" s="8"/>
      <c r="F586" s="8"/>
      <c r="G586" s="8"/>
      <c r="H586" s="8"/>
      <c r="I586" s="8"/>
      <c r="J586" s="8"/>
      <c r="K586" s="8"/>
      <c r="L586" s="8"/>
      <c r="M586" s="8"/>
      <c r="N586" s="8"/>
      <c r="O586" s="8"/>
      <c r="P586" s="8"/>
      <c r="Q586" s="8"/>
      <c r="R586" s="8"/>
      <c r="S586" s="8"/>
      <c r="T586" s="8"/>
      <c r="U586" s="8" t="s">
        <v>1646</v>
      </c>
      <c r="V586" s="19"/>
      <c r="W586" s="8"/>
      <c r="X586" s="8"/>
      <c r="Y586" s="7"/>
      <c r="Z586" s="7"/>
      <c r="AA586" s="7"/>
      <c r="AB586" s="7"/>
      <c r="AC586" s="81" t="s">
        <v>530</v>
      </c>
      <c r="AD586" s="87" t="s">
        <v>463</v>
      </c>
      <c r="AE586" s="60">
        <v>6.96</v>
      </c>
      <c r="AF586" s="60">
        <v>7.6879999999999997</v>
      </c>
      <c r="AG586" s="60">
        <v>5.2240000000000002</v>
      </c>
      <c r="AH586" s="60">
        <v>0.10299999999999999</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c r="BL586" s="60"/>
      <c r="BM586" s="60"/>
      <c r="BN586" s="60"/>
      <c r="BO586" s="60"/>
      <c r="BP586" s="60"/>
      <c r="BQ586" s="60"/>
      <c r="BR586" s="60"/>
      <c r="BS586" s="60"/>
      <c r="BT586" s="60"/>
    </row>
    <row r="587" spans="1:72" x14ac:dyDescent="0.25">
      <c r="A587" s="106" t="s">
        <v>1671</v>
      </c>
      <c r="B587" s="113" t="s">
        <v>1672</v>
      </c>
      <c r="C587" s="8"/>
      <c r="D587" s="8"/>
      <c r="E587" s="8"/>
      <c r="F587" s="8"/>
      <c r="G587" s="8"/>
      <c r="H587" s="8"/>
      <c r="I587" s="8"/>
      <c r="J587" s="8"/>
      <c r="K587" s="8"/>
      <c r="L587" s="8"/>
      <c r="M587" s="8"/>
      <c r="N587" s="8"/>
      <c r="O587" s="8"/>
      <c r="P587" s="8"/>
      <c r="Q587" s="8"/>
      <c r="R587" s="8"/>
      <c r="S587" s="8"/>
      <c r="T587" s="8"/>
      <c r="U587" s="8" t="s">
        <v>1646</v>
      </c>
      <c r="V587" s="19"/>
      <c r="W587" s="8"/>
      <c r="X587" s="8"/>
      <c r="Y587" s="7"/>
      <c r="Z587" s="7"/>
      <c r="AA587" s="7"/>
      <c r="AB587" s="7"/>
      <c r="AC587" s="81" t="s">
        <v>530</v>
      </c>
      <c r="AD587" s="87" t="s">
        <v>463</v>
      </c>
      <c r="AE587" s="60">
        <v>0</v>
      </c>
      <c r="AF587" s="60">
        <v>0</v>
      </c>
      <c r="AG587" s="60">
        <v>0</v>
      </c>
      <c r="AH587" s="60">
        <v>7.2809999999999997</v>
      </c>
      <c r="AI587" s="60">
        <v>20.361999999999998</v>
      </c>
      <c r="AJ587" s="60">
        <v>9.6080000000000005</v>
      </c>
      <c r="AK587" s="60">
        <v>9.0640000000000001</v>
      </c>
      <c r="AL587" s="60">
        <v>8.9809999999999999</v>
      </c>
      <c r="AM587" s="60">
        <v>0</v>
      </c>
      <c r="AN587" s="60">
        <v>0</v>
      </c>
      <c r="AO587" s="60">
        <v>60.69</v>
      </c>
      <c r="AP587" s="60">
        <v>294.99</v>
      </c>
      <c r="AQ587" s="60">
        <v>119.99</v>
      </c>
      <c r="AR587" s="60">
        <v>120.2</v>
      </c>
      <c r="AS587" s="60">
        <v>11.0083734389529</v>
      </c>
      <c r="AT587" s="60">
        <v>14.1024205679588</v>
      </c>
      <c r="AU587" s="60">
        <v>13.046338761541501</v>
      </c>
      <c r="AV587" s="60">
        <v>22.688257645431701</v>
      </c>
      <c r="AW587" s="60">
        <v>26.031648078783402</v>
      </c>
      <c r="AX587" s="60">
        <v>30.3387610119957</v>
      </c>
      <c r="AY587" s="60">
        <v>36.138305098155598</v>
      </c>
      <c r="AZ587" s="60">
        <v>0</v>
      </c>
      <c r="BA587" s="60">
        <v>0</v>
      </c>
      <c r="BB587" s="60">
        <v>0</v>
      </c>
      <c r="BC587" s="60">
        <v>0</v>
      </c>
      <c r="BD587" s="60">
        <v>0</v>
      </c>
      <c r="BE587" s="60">
        <v>0</v>
      </c>
      <c r="BF587" s="60">
        <v>0</v>
      </c>
      <c r="BG587" s="60">
        <v>0</v>
      </c>
      <c r="BH587" s="60">
        <v>0</v>
      </c>
      <c r="BI587" s="60">
        <v>0</v>
      </c>
      <c r="BJ587" s="60">
        <v>0</v>
      </c>
      <c r="BK587" s="60"/>
      <c r="BL587" s="60"/>
      <c r="BM587" s="60"/>
      <c r="BN587" s="60"/>
      <c r="BO587" s="60"/>
      <c r="BP587" s="60"/>
      <c r="BQ587" s="60"/>
      <c r="BR587" s="60"/>
      <c r="BS587" s="60"/>
      <c r="BT587" s="60"/>
    </row>
    <row r="588" spans="1:72" x14ac:dyDescent="0.25">
      <c r="A588" s="106" t="s">
        <v>1673</v>
      </c>
      <c r="B588" s="113" t="s">
        <v>1674</v>
      </c>
      <c r="C588" s="8"/>
      <c r="D588" s="8"/>
      <c r="E588" s="8"/>
      <c r="F588" s="8"/>
      <c r="G588" s="8"/>
      <c r="H588" s="8"/>
      <c r="I588" s="8"/>
      <c r="J588" s="8"/>
      <c r="K588" s="8"/>
      <c r="L588" s="8"/>
      <c r="M588" s="8"/>
      <c r="N588" s="8"/>
      <c r="O588" s="8"/>
      <c r="P588" s="8"/>
      <c r="Q588" s="8"/>
      <c r="R588" s="8"/>
      <c r="S588" s="8"/>
      <c r="T588" s="8"/>
      <c r="U588" s="8" t="s">
        <v>1646</v>
      </c>
      <c r="V588" s="19"/>
      <c r="W588" s="8"/>
      <c r="X588" s="8"/>
      <c r="Y588" s="7"/>
      <c r="Z588" s="7"/>
      <c r="AA588" s="7"/>
      <c r="AB588" s="7"/>
      <c r="AC588" s="81" t="s">
        <v>530</v>
      </c>
      <c r="AD588" s="87" t="s">
        <v>463</v>
      </c>
      <c r="AE588" s="60">
        <v>0.08</v>
      </c>
      <c r="AF588" s="60">
        <v>0.185</v>
      </c>
      <c r="AG588" s="60">
        <v>4.4999999999999998E-2</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c r="BL588" s="60"/>
      <c r="BM588" s="60"/>
      <c r="BN588" s="60"/>
      <c r="BO588" s="60"/>
      <c r="BP588" s="60"/>
      <c r="BQ588" s="60"/>
      <c r="BR588" s="60"/>
      <c r="BS588" s="60"/>
      <c r="BT588" s="60"/>
    </row>
    <row r="589" spans="1:72" x14ac:dyDescent="0.25">
      <c r="A589" s="106" t="s">
        <v>1675</v>
      </c>
      <c r="B589" s="113" t="s">
        <v>1676</v>
      </c>
      <c r="C589" s="8"/>
      <c r="D589" s="8"/>
      <c r="E589" s="8"/>
      <c r="F589" s="8"/>
      <c r="G589" s="8"/>
      <c r="H589" s="8"/>
      <c r="I589" s="8"/>
      <c r="J589" s="8"/>
      <c r="K589" s="8"/>
      <c r="L589" s="8"/>
      <c r="M589" s="8"/>
      <c r="N589" s="8"/>
      <c r="O589" s="8"/>
      <c r="P589" s="8"/>
      <c r="Q589" s="8"/>
      <c r="R589" s="8"/>
      <c r="S589" s="8"/>
      <c r="T589" s="8"/>
      <c r="U589" s="8" t="s">
        <v>1646</v>
      </c>
      <c r="V589" s="19"/>
      <c r="W589" s="8"/>
      <c r="X589" s="8"/>
      <c r="Y589" s="7"/>
      <c r="Z589" s="7"/>
      <c r="AA589" s="7"/>
      <c r="AB589" s="7"/>
      <c r="AC589" s="81" t="s">
        <v>530</v>
      </c>
      <c r="AD589" s="87" t="s">
        <v>463</v>
      </c>
      <c r="AE589" s="60">
        <v>0</v>
      </c>
      <c r="AF589" s="60">
        <v>0</v>
      </c>
      <c r="AG589" s="60">
        <v>0</v>
      </c>
      <c r="AH589" s="60">
        <v>0</v>
      </c>
      <c r="AI589" s="60">
        <v>0</v>
      </c>
      <c r="AJ589" s="60">
        <v>0</v>
      </c>
      <c r="AK589" s="60">
        <v>0</v>
      </c>
      <c r="AL589" s="60">
        <v>0</v>
      </c>
      <c r="AM589" s="60">
        <v>0</v>
      </c>
      <c r="AN589" s="60">
        <v>0</v>
      </c>
      <c r="AO589" s="60">
        <v>17</v>
      </c>
      <c r="AP589" s="60">
        <v>4.5999999999999996</v>
      </c>
      <c r="AQ589" s="60">
        <v>13.2</v>
      </c>
      <c r="AR589" s="60">
        <v>13.2</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c r="BL589" s="60"/>
      <c r="BM589" s="60"/>
      <c r="BN589" s="60"/>
      <c r="BO589" s="60"/>
      <c r="BP589" s="60"/>
      <c r="BQ589" s="60"/>
      <c r="BR589" s="60"/>
      <c r="BS589" s="60"/>
      <c r="BT589" s="60"/>
    </row>
    <row r="590" spans="1:72" x14ac:dyDescent="0.25">
      <c r="A590" s="106" t="s">
        <v>1677</v>
      </c>
      <c r="B590" s="113" t="s">
        <v>1678</v>
      </c>
      <c r="C590" s="8"/>
      <c r="D590" s="8"/>
      <c r="E590" s="8"/>
      <c r="F590" s="8"/>
      <c r="G590" s="8"/>
      <c r="H590" s="8"/>
      <c r="I590" s="8"/>
      <c r="J590" s="8"/>
      <c r="K590" s="8"/>
      <c r="L590" s="8"/>
      <c r="M590" s="8"/>
      <c r="N590" s="8"/>
      <c r="O590" s="8"/>
      <c r="P590" s="8"/>
      <c r="Q590" s="8"/>
      <c r="R590" s="8"/>
      <c r="S590" s="8"/>
      <c r="T590" s="8"/>
      <c r="U590" s="8" t="s">
        <v>1646</v>
      </c>
      <c r="V590" s="19"/>
      <c r="W590" s="8"/>
      <c r="X590" s="8"/>
      <c r="Y590" s="7"/>
      <c r="Z590" s="7"/>
      <c r="AA590" s="7"/>
      <c r="AB590" s="7"/>
      <c r="AC590" s="81" t="s">
        <v>530</v>
      </c>
      <c r="AD590" s="87" t="s">
        <v>463</v>
      </c>
      <c r="AE590" s="60">
        <v>0</v>
      </c>
      <c r="AF590" s="60">
        <v>0</v>
      </c>
      <c r="AG590" s="60">
        <v>0</v>
      </c>
      <c r="AH590" s="60">
        <v>0</v>
      </c>
      <c r="AI590" s="60">
        <v>0</v>
      </c>
      <c r="AJ590" s="60">
        <v>0</v>
      </c>
      <c r="AK590" s="60">
        <v>0</v>
      </c>
      <c r="AL590" s="60">
        <v>0</v>
      </c>
      <c r="AM590" s="60">
        <v>0</v>
      </c>
      <c r="AN590" s="60">
        <v>12.8</v>
      </c>
      <c r="AO590" s="60">
        <v>31.6</v>
      </c>
      <c r="AP590" s="60">
        <v>17.600000000000001</v>
      </c>
      <c r="AQ590" s="60">
        <v>44.7</v>
      </c>
      <c r="AR590" s="60">
        <v>100.3</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c r="BL590" s="60"/>
      <c r="BM590" s="60"/>
      <c r="BN590" s="60"/>
      <c r="BO590" s="60"/>
      <c r="BP590" s="60"/>
      <c r="BQ590" s="60"/>
      <c r="BR590" s="60"/>
      <c r="BS590" s="60"/>
      <c r="BT590" s="60"/>
    </row>
    <row r="591" spans="1:72" x14ac:dyDescent="0.25">
      <c r="A591" s="106" t="s">
        <v>1679</v>
      </c>
      <c r="B591" s="113" t="s">
        <v>1680</v>
      </c>
      <c r="C591" s="8"/>
      <c r="D591" s="8"/>
      <c r="E591" s="8"/>
      <c r="F591" s="8"/>
      <c r="G591" s="8"/>
      <c r="H591" s="8"/>
      <c r="I591" s="8"/>
      <c r="J591" s="8"/>
      <c r="K591" s="8"/>
      <c r="L591" s="8"/>
      <c r="M591" s="8"/>
      <c r="N591" s="8"/>
      <c r="O591" s="8"/>
      <c r="P591" s="8"/>
      <c r="Q591" s="8"/>
      <c r="R591" s="8"/>
      <c r="S591" s="8"/>
      <c r="T591" s="8"/>
      <c r="U591" s="8" t="s">
        <v>1646</v>
      </c>
      <c r="V591" s="19"/>
      <c r="W591" s="8"/>
      <c r="X591" s="8"/>
      <c r="Y591" s="7"/>
      <c r="Z591" s="7"/>
      <c r="AA591" s="7"/>
      <c r="AB591" s="7"/>
      <c r="AC591" s="81" t="s">
        <v>530</v>
      </c>
      <c r="AD591" s="87" t="s">
        <v>463</v>
      </c>
      <c r="AE591" s="60">
        <v>590.096093</v>
      </c>
      <c r="AF591" s="60">
        <v>599.79016000000001</v>
      </c>
      <c r="AG591" s="60">
        <v>636.85130100000003</v>
      </c>
      <c r="AH591" s="60">
        <v>643.61879299999998</v>
      </c>
      <c r="AI591" s="60">
        <v>789.22896400000002</v>
      </c>
      <c r="AJ591" s="60">
        <v>869.21868199999994</v>
      </c>
      <c r="AK591" s="60">
        <v>926.37392199999999</v>
      </c>
      <c r="AL591" s="60">
        <v>994.26461099999995</v>
      </c>
      <c r="AM591" s="60">
        <v>1056.2202580000001</v>
      </c>
      <c r="AN591" s="60">
        <v>1156.456396</v>
      </c>
      <c r="AO591" s="60">
        <v>1206.702483</v>
      </c>
      <c r="AP591" s="60">
        <v>1598.152141</v>
      </c>
      <c r="AQ591" s="60">
        <v>1657.672838</v>
      </c>
      <c r="AR591" s="60">
        <v>1711.3828370000001</v>
      </c>
      <c r="AS591" s="60">
        <v>1814.7615510000001</v>
      </c>
      <c r="AT591" s="60">
        <v>1861.248122</v>
      </c>
      <c r="AU591" s="60">
        <v>2107.8540710000002</v>
      </c>
      <c r="AV591" s="60">
        <v>2155.908958</v>
      </c>
      <c r="AW591" s="60">
        <v>2408.1937579999999</v>
      </c>
      <c r="AX591" s="60">
        <v>2459.1087940000002</v>
      </c>
      <c r="AY591" s="60">
        <v>2222.783731</v>
      </c>
      <c r="AZ591" s="60">
        <v>2391.341246</v>
      </c>
      <c r="BA591" s="60">
        <v>2304.8600689999998</v>
      </c>
      <c r="BB591" s="60">
        <v>2328.6332430000002</v>
      </c>
      <c r="BC591" s="60">
        <v>2581.649488</v>
      </c>
      <c r="BD591" s="60">
        <v>2613.8709699999999</v>
      </c>
      <c r="BE591" s="60">
        <v>3093.4367729999999</v>
      </c>
      <c r="BF591" s="60">
        <v>2786.2769579999999</v>
      </c>
      <c r="BG591" s="60">
        <v>2945.855282</v>
      </c>
      <c r="BH591" s="60">
        <v>3111.2445950000001</v>
      </c>
      <c r="BI591" s="60">
        <v>3090.2227800000001</v>
      </c>
      <c r="BJ591" s="60">
        <v>3141.9122710000001</v>
      </c>
      <c r="BK591" s="60"/>
      <c r="BL591" s="60"/>
      <c r="BM591" s="60"/>
      <c r="BN591" s="60"/>
      <c r="BO591" s="60"/>
      <c r="BP591" s="60"/>
      <c r="BQ591" s="60"/>
      <c r="BR591" s="60"/>
      <c r="BS591" s="60"/>
      <c r="BT591" s="60"/>
    </row>
    <row r="592" spans="1:72" x14ac:dyDescent="0.25">
      <c r="A592" s="13" t="s">
        <v>1681</v>
      </c>
      <c r="B592" s="112" t="s">
        <v>1682</v>
      </c>
      <c r="C592" s="8"/>
      <c r="D592" s="8"/>
      <c r="E592" s="8"/>
      <c r="F592" s="8"/>
      <c r="G592" s="8"/>
      <c r="H592" s="8"/>
      <c r="I592" s="8"/>
      <c r="J592" s="8"/>
      <c r="K592" s="8"/>
      <c r="L592" s="8"/>
      <c r="M592" s="8"/>
      <c r="N592" s="8"/>
      <c r="O592" s="8"/>
      <c r="P592" s="8"/>
      <c r="Q592" s="8"/>
      <c r="R592" s="8"/>
      <c r="S592" s="8"/>
      <c r="T592" s="8"/>
      <c r="U592" s="8"/>
      <c r="V592" s="19"/>
      <c r="W592" s="8"/>
      <c r="X592" s="8"/>
      <c r="Y592" s="7"/>
      <c r="Z592" s="7"/>
      <c r="AA592" s="7"/>
      <c r="AB592" s="7"/>
      <c r="AC592" s="75" t="s">
        <v>1683</v>
      </c>
      <c r="AD592" s="29" t="s">
        <v>463</v>
      </c>
      <c r="AE592" s="60">
        <v>21.742249999999999</v>
      </c>
      <c r="AF592" s="60">
        <v>23.170788000000002</v>
      </c>
      <c r="AG592" s="60">
        <v>27.267758000000001</v>
      </c>
      <c r="AH592" s="60">
        <v>36.792271</v>
      </c>
      <c r="AI592" s="60">
        <v>27.292846999999998</v>
      </c>
      <c r="AJ592" s="60">
        <v>26.874510000000001</v>
      </c>
      <c r="AK592" s="60">
        <v>30.391849000000001</v>
      </c>
      <c r="AL592" s="60">
        <v>28.189292999999999</v>
      </c>
      <c r="AM592" s="60">
        <v>30.892496000000001</v>
      </c>
      <c r="AN592" s="60">
        <v>232.73743300000001</v>
      </c>
      <c r="AO592" s="60">
        <v>217.32464899999999</v>
      </c>
      <c r="AP592" s="60">
        <v>195.78245999999999</v>
      </c>
      <c r="AQ592" s="60">
        <v>174.79166799999999</v>
      </c>
      <c r="AR592" s="60">
        <v>164.62083799999999</v>
      </c>
      <c r="AS592" s="60">
        <v>155.502306</v>
      </c>
      <c r="AT592" s="60">
        <v>161.114329</v>
      </c>
      <c r="AU592" s="60">
        <v>161.40206000000001</v>
      </c>
      <c r="AV592" s="60">
        <v>133.61550600000001</v>
      </c>
      <c r="AW592" s="60">
        <v>176.53540699999999</v>
      </c>
      <c r="AX592" s="60">
        <v>179.94231400000001</v>
      </c>
      <c r="AY592" s="60">
        <v>196.747894</v>
      </c>
      <c r="AZ592" s="60">
        <v>198.42778286999999</v>
      </c>
      <c r="BA592" s="60">
        <v>219.55520376999999</v>
      </c>
      <c r="BB592" s="60">
        <v>229.26878823000001</v>
      </c>
      <c r="BC592" s="60">
        <v>239.89240572999299</v>
      </c>
      <c r="BD592" s="60">
        <v>252.71048628</v>
      </c>
      <c r="BE592" s="60">
        <v>250.123389495026</v>
      </c>
      <c r="BF592" s="60">
        <v>239.60248811</v>
      </c>
      <c r="BG592" s="60">
        <v>237.10275028000001</v>
      </c>
      <c r="BH592" s="60">
        <v>302.22871488755902</v>
      </c>
      <c r="BI592" s="60">
        <v>374.40810509117199</v>
      </c>
      <c r="BJ592" s="60">
        <v>399.72719548153498</v>
      </c>
      <c r="BK592" s="60"/>
      <c r="BL592" s="60"/>
      <c r="BM592" s="60"/>
      <c r="BN592" s="60"/>
      <c r="BO592" s="60"/>
      <c r="BP592" s="60"/>
      <c r="BQ592" s="60"/>
      <c r="BR592" s="60"/>
      <c r="BS592" s="60"/>
      <c r="BT592" s="60"/>
    </row>
    <row r="593" spans="1:72" x14ac:dyDescent="0.25">
      <c r="A593" s="106" t="s">
        <v>1684</v>
      </c>
      <c r="B593" s="111" t="s">
        <v>1685</v>
      </c>
      <c r="C593" s="8"/>
      <c r="D593" s="8"/>
      <c r="E593" s="8"/>
      <c r="F593" s="8"/>
      <c r="G593" s="8"/>
      <c r="H593" s="8"/>
      <c r="I593" s="8"/>
      <c r="J593" s="8"/>
      <c r="K593" s="8"/>
      <c r="L593" s="8"/>
      <c r="M593" s="8"/>
      <c r="N593" s="8"/>
      <c r="O593" s="8"/>
      <c r="P593" s="8"/>
      <c r="Q593" s="8"/>
      <c r="R593" s="8"/>
      <c r="S593" s="8"/>
      <c r="T593" s="8"/>
      <c r="U593" s="8" t="s">
        <v>1646</v>
      </c>
      <c r="V593" s="19"/>
      <c r="W593" s="8"/>
      <c r="X593" s="8"/>
      <c r="Y593" s="7"/>
      <c r="Z593" s="7"/>
      <c r="AA593" s="7"/>
      <c r="AB593" s="7"/>
      <c r="AC593" s="81" t="s">
        <v>530</v>
      </c>
      <c r="AD593" s="87" t="s">
        <v>463</v>
      </c>
      <c r="AE593" s="60">
        <v>0</v>
      </c>
      <c r="AF593" s="60">
        <v>0</v>
      </c>
      <c r="AG593" s="60">
        <v>0</v>
      </c>
      <c r="AH593" s="60">
        <v>0</v>
      </c>
      <c r="AI593" s="60">
        <v>2.5131800000000002</v>
      </c>
      <c r="AJ593" s="60">
        <v>2.09</v>
      </c>
      <c r="AK593" s="60">
        <v>3</v>
      </c>
      <c r="AL593" s="60">
        <v>2.9</v>
      </c>
      <c r="AM593" s="60">
        <v>3.2862749999999998</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c r="BL593" s="60"/>
      <c r="BM593" s="60"/>
      <c r="BN593" s="60"/>
      <c r="BO593" s="60"/>
      <c r="BP593" s="60"/>
      <c r="BQ593" s="60"/>
      <c r="BR593" s="60"/>
      <c r="BS593" s="60"/>
      <c r="BT593" s="60"/>
    </row>
    <row r="594" spans="1:72" x14ac:dyDescent="0.25">
      <c r="A594" s="106" t="s">
        <v>1686</v>
      </c>
      <c r="B594" s="111" t="s">
        <v>1687</v>
      </c>
      <c r="C594" s="8"/>
      <c r="D594" s="8"/>
      <c r="E594" s="8"/>
      <c r="F594" s="8"/>
      <c r="G594" s="8"/>
      <c r="H594" s="8"/>
      <c r="I594" s="8"/>
      <c r="J594" s="8"/>
      <c r="K594" s="8"/>
      <c r="L594" s="8"/>
      <c r="M594" s="8"/>
      <c r="N594" s="8"/>
      <c r="O594" s="8"/>
      <c r="P594" s="8"/>
      <c r="Q594" s="8"/>
      <c r="R594" s="8"/>
      <c r="S594" s="8"/>
      <c r="T594" s="8"/>
      <c r="U594" s="8" t="s">
        <v>1646</v>
      </c>
      <c r="V594" s="19"/>
      <c r="W594" s="8"/>
      <c r="X594" s="8"/>
      <c r="Y594" s="7"/>
      <c r="Z594" s="7"/>
      <c r="AA594" s="7"/>
      <c r="AB594" s="7"/>
      <c r="AC594" s="81" t="s">
        <v>530</v>
      </c>
      <c r="AD594" s="87" t="s">
        <v>463</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2.0000299999999999E-3</v>
      </c>
      <c r="BB594" s="60">
        <v>0.62480362</v>
      </c>
      <c r="BC594" s="60">
        <v>1.0810423840000001</v>
      </c>
      <c r="BD594" s="60">
        <v>0.56417717000000001</v>
      </c>
      <c r="BE594" s="60">
        <v>3.5599010725000002</v>
      </c>
      <c r="BF594" s="60">
        <v>1.30702027</v>
      </c>
      <c r="BG594" s="60">
        <v>1.8082566900000001</v>
      </c>
      <c r="BH594" s="60">
        <v>3.3979359999593899</v>
      </c>
      <c r="BI594" s="60">
        <v>11.4935147750233</v>
      </c>
      <c r="BJ594" s="60">
        <v>11.0202936762447</v>
      </c>
      <c r="BK594" s="60"/>
      <c r="BL594" s="60"/>
      <c r="BM594" s="60"/>
      <c r="BN594" s="60"/>
      <c r="BO594" s="60"/>
      <c r="BP594" s="60"/>
      <c r="BQ594" s="60"/>
      <c r="BR594" s="60"/>
      <c r="BS594" s="60"/>
      <c r="BT594" s="60"/>
    </row>
    <row r="595" spans="1:72" x14ac:dyDescent="0.25">
      <c r="A595" s="106" t="s">
        <v>1688</v>
      </c>
      <c r="B595" s="111" t="s">
        <v>1689</v>
      </c>
      <c r="C595" s="8"/>
      <c r="D595" s="8"/>
      <c r="E595" s="8"/>
      <c r="F595" s="8"/>
      <c r="G595" s="8"/>
      <c r="H595" s="8"/>
      <c r="I595" s="8"/>
      <c r="J595" s="8"/>
      <c r="K595" s="8"/>
      <c r="L595" s="8"/>
      <c r="M595" s="8"/>
      <c r="N595" s="8"/>
      <c r="O595" s="8"/>
      <c r="P595" s="8"/>
      <c r="Q595" s="8"/>
      <c r="R595" s="8"/>
      <c r="S595" s="8"/>
      <c r="T595" s="8"/>
      <c r="U595" s="8" t="s">
        <v>1646</v>
      </c>
      <c r="V595" s="19"/>
      <c r="W595" s="8"/>
      <c r="X595" s="8"/>
      <c r="Y595" s="7"/>
      <c r="Z595" s="7"/>
      <c r="AA595" s="7"/>
      <c r="AB595" s="7"/>
      <c r="AC595" s="81" t="s">
        <v>530</v>
      </c>
      <c r="AD595" s="87" t="s">
        <v>463</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c r="BL595" s="60"/>
      <c r="BM595" s="60"/>
      <c r="BN595" s="60"/>
      <c r="BO595" s="60"/>
      <c r="BP595" s="60"/>
      <c r="BQ595" s="60"/>
      <c r="BR595" s="60"/>
      <c r="BS595" s="60"/>
      <c r="BT595" s="60"/>
    </row>
    <row r="596" spans="1:72" x14ac:dyDescent="0.25">
      <c r="A596" s="106" t="s">
        <v>1690</v>
      </c>
      <c r="B596" s="111" t="s">
        <v>1691</v>
      </c>
      <c r="C596" s="8"/>
      <c r="D596" s="8"/>
      <c r="E596" s="8"/>
      <c r="F596" s="8"/>
      <c r="G596" s="8"/>
      <c r="H596" s="8"/>
      <c r="I596" s="8"/>
      <c r="J596" s="8"/>
      <c r="K596" s="8"/>
      <c r="L596" s="8"/>
      <c r="M596" s="8"/>
      <c r="N596" s="8"/>
      <c r="O596" s="8"/>
      <c r="P596" s="8"/>
      <c r="Q596" s="8"/>
      <c r="R596" s="8"/>
      <c r="S596" s="8"/>
      <c r="T596" s="8"/>
      <c r="U596" s="8" t="s">
        <v>1646</v>
      </c>
      <c r="V596" s="19"/>
      <c r="W596" s="8"/>
      <c r="X596" s="8"/>
      <c r="Y596" s="7"/>
      <c r="Z596" s="7"/>
      <c r="AA596" s="7"/>
      <c r="AB596" s="7"/>
      <c r="AC596" s="81" t="s">
        <v>530</v>
      </c>
      <c r="AD596" s="87" t="s">
        <v>463</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0.41172887000000002</v>
      </c>
      <c r="BA596" s="60">
        <v>0.46677373999999999</v>
      </c>
      <c r="BB596" s="60">
        <v>0.70263260999999999</v>
      </c>
      <c r="BC596" s="60">
        <v>2.4820023459930001</v>
      </c>
      <c r="BD596" s="60">
        <v>6.5947261099999999</v>
      </c>
      <c r="BE596" s="60">
        <v>8.5135734225259991</v>
      </c>
      <c r="BF596" s="60">
        <v>5.7459358399999996</v>
      </c>
      <c r="BG596" s="60">
        <v>3.96233959</v>
      </c>
      <c r="BH596" s="60">
        <v>2.2796768876</v>
      </c>
      <c r="BI596" s="60">
        <v>1.53265131614904</v>
      </c>
      <c r="BJ596" s="60">
        <v>0.16865980529019001</v>
      </c>
      <c r="BK596" s="60"/>
      <c r="BL596" s="60"/>
      <c r="BM596" s="60"/>
      <c r="BN596" s="60"/>
      <c r="BO596" s="60"/>
      <c r="BP596" s="60"/>
      <c r="BQ596" s="60"/>
      <c r="BR596" s="60"/>
      <c r="BS596" s="60"/>
      <c r="BT596" s="60"/>
    </row>
    <row r="597" spans="1:72" x14ac:dyDescent="0.25">
      <c r="A597" s="106" t="s">
        <v>1692</v>
      </c>
      <c r="B597" s="111" t="s">
        <v>1693</v>
      </c>
      <c r="C597" s="8"/>
      <c r="D597" s="8"/>
      <c r="E597" s="8"/>
      <c r="F597" s="8"/>
      <c r="G597" s="8"/>
      <c r="H597" s="8"/>
      <c r="I597" s="8"/>
      <c r="J597" s="8"/>
      <c r="K597" s="8"/>
      <c r="L597" s="8"/>
      <c r="M597" s="8"/>
      <c r="N597" s="8"/>
      <c r="O597" s="8"/>
      <c r="P597" s="8"/>
      <c r="Q597" s="8"/>
      <c r="R597" s="8"/>
      <c r="S597" s="8"/>
      <c r="T597" s="8"/>
      <c r="U597" s="8" t="s">
        <v>1646</v>
      </c>
      <c r="V597" s="19"/>
      <c r="W597" s="8"/>
      <c r="X597" s="8"/>
      <c r="Y597" s="7"/>
      <c r="Z597" s="7"/>
      <c r="AA597" s="7"/>
      <c r="AB597" s="7"/>
      <c r="AC597" s="81" t="s">
        <v>530</v>
      </c>
      <c r="AD597" s="87" t="s">
        <v>463</v>
      </c>
      <c r="AE597" s="60">
        <v>0.13</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c r="BL597" s="60"/>
      <c r="BM597" s="60"/>
      <c r="BN597" s="60"/>
      <c r="BO597" s="60"/>
      <c r="BP597" s="60"/>
      <c r="BQ597" s="60"/>
      <c r="BR597" s="60"/>
      <c r="BS597" s="60"/>
      <c r="BT597" s="60"/>
    </row>
    <row r="598" spans="1:72" x14ac:dyDescent="0.25">
      <c r="A598" s="106" t="s">
        <v>1694</v>
      </c>
      <c r="B598" s="111" t="s">
        <v>1695</v>
      </c>
      <c r="C598" s="8"/>
      <c r="D598" s="8"/>
      <c r="E598" s="8"/>
      <c r="F598" s="8"/>
      <c r="G598" s="8"/>
      <c r="H598" s="8"/>
      <c r="I598" s="8"/>
      <c r="J598" s="8"/>
      <c r="K598" s="8"/>
      <c r="L598" s="8"/>
      <c r="M598" s="8"/>
      <c r="N598" s="8"/>
      <c r="O598" s="8"/>
      <c r="P598" s="8"/>
      <c r="Q598" s="8"/>
      <c r="R598" s="8"/>
      <c r="S598" s="8"/>
      <c r="T598" s="8"/>
      <c r="U598" s="8" t="s">
        <v>1646</v>
      </c>
      <c r="V598" s="19"/>
      <c r="W598" s="8"/>
      <c r="X598" s="8"/>
      <c r="Y598" s="7"/>
      <c r="Z598" s="7"/>
      <c r="AA598" s="7"/>
      <c r="AB598" s="7"/>
      <c r="AC598" s="81" t="s">
        <v>530</v>
      </c>
      <c r="AD598" s="87" t="s">
        <v>463</v>
      </c>
      <c r="AE598" s="60">
        <v>0</v>
      </c>
      <c r="AF598" s="60">
        <v>0</v>
      </c>
      <c r="AG598" s="60">
        <v>0</v>
      </c>
      <c r="AH598" s="60">
        <v>0</v>
      </c>
      <c r="AI598" s="60">
        <v>0</v>
      </c>
      <c r="AJ598" s="60">
        <v>0</v>
      </c>
      <c r="AK598" s="60">
        <v>0</v>
      </c>
      <c r="AL598" s="60">
        <v>0</v>
      </c>
      <c r="AM598" s="60">
        <v>0</v>
      </c>
      <c r="AN598" s="60">
        <v>0</v>
      </c>
      <c r="AO598" s="60">
        <v>0</v>
      </c>
      <c r="AP598" s="60">
        <v>0</v>
      </c>
      <c r="AQ598" s="60">
        <v>0</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c r="BL598" s="60"/>
      <c r="BM598" s="60"/>
      <c r="BN598" s="60"/>
      <c r="BO598" s="60"/>
      <c r="BP598" s="60"/>
      <c r="BQ598" s="60"/>
      <c r="BR598" s="60"/>
      <c r="BS598" s="60"/>
      <c r="BT598" s="60"/>
    </row>
    <row r="599" spans="1:72" x14ac:dyDescent="0.25">
      <c r="A599" s="106" t="s">
        <v>1696</v>
      </c>
      <c r="B599" s="111" t="s">
        <v>1697</v>
      </c>
      <c r="C599" s="8"/>
      <c r="D599" s="8"/>
      <c r="E599" s="8"/>
      <c r="F599" s="8"/>
      <c r="G599" s="8"/>
      <c r="H599" s="8"/>
      <c r="I599" s="8"/>
      <c r="J599" s="8"/>
      <c r="K599" s="8"/>
      <c r="L599" s="8"/>
      <c r="M599" s="8"/>
      <c r="N599" s="8"/>
      <c r="O599" s="8"/>
      <c r="P599" s="8"/>
      <c r="Q599" s="8"/>
      <c r="R599" s="8"/>
      <c r="S599" s="8"/>
      <c r="T599" s="8"/>
      <c r="U599" s="8" t="s">
        <v>1646</v>
      </c>
      <c r="V599" s="19"/>
      <c r="W599" s="8"/>
      <c r="X599" s="8"/>
      <c r="Y599" s="7"/>
      <c r="Z599" s="7"/>
      <c r="AA599" s="7"/>
      <c r="AB599" s="7"/>
      <c r="AC599" s="81" t="s">
        <v>530</v>
      </c>
      <c r="AD599" s="87" t="s">
        <v>463</v>
      </c>
      <c r="AE599" s="60">
        <v>21.61225</v>
      </c>
      <c r="AF599" s="60">
        <v>23.170788000000002</v>
      </c>
      <c r="AG599" s="60">
        <v>27.267758000000001</v>
      </c>
      <c r="AH599" s="60">
        <v>36.792271</v>
      </c>
      <c r="AI599" s="60">
        <v>24.779667</v>
      </c>
      <c r="AJ599" s="60">
        <v>24.784510000000001</v>
      </c>
      <c r="AK599" s="60">
        <v>27.391849000000001</v>
      </c>
      <c r="AL599" s="60">
        <v>25.289293000000001</v>
      </c>
      <c r="AM599" s="60">
        <v>27.606221000000001</v>
      </c>
      <c r="AN599" s="60">
        <v>232.73743300000001</v>
      </c>
      <c r="AO599" s="60">
        <v>217.32464899999999</v>
      </c>
      <c r="AP599" s="60">
        <v>195.78245999999999</v>
      </c>
      <c r="AQ599" s="60">
        <v>174.79166799999999</v>
      </c>
      <c r="AR599" s="60">
        <v>164.62083799999999</v>
      </c>
      <c r="AS599" s="60">
        <v>155.502306</v>
      </c>
      <c r="AT599" s="60">
        <v>161.114329</v>
      </c>
      <c r="AU599" s="60">
        <v>161.40206000000001</v>
      </c>
      <c r="AV599" s="60">
        <v>133.61550600000001</v>
      </c>
      <c r="AW599" s="60">
        <v>176.53540699999999</v>
      </c>
      <c r="AX599" s="60">
        <v>179.94231400000001</v>
      </c>
      <c r="AY599" s="60">
        <v>196.747894</v>
      </c>
      <c r="AZ599" s="60">
        <v>198.016054</v>
      </c>
      <c r="BA599" s="60">
        <v>219.08643000000001</v>
      </c>
      <c r="BB599" s="60">
        <v>227.94135199999999</v>
      </c>
      <c r="BC599" s="60">
        <v>236.32936100000001</v>
      </c>
      <c r="BD599" s="60">
        <v>245.55158299999999</v>
      </c>
      <c r="BE599" s="60">
        <v>238.049915</v>
      </c>
      <c r="BF599" s="60">
        <v>232.549532</v>
      </c>
      <c r="BG599" s="60">
        <v>231.332154</v>
      </c>
      <c r="BH599" s="60">
        <v>296.55110200000001</v>
      </c>
      <c r="BI599" s="60">
        <v>361.38193899999999</v>
      </c>
      <c r="BJ599" s="60">
        <v>388.53824200000003</v>
      </c>
      <c r="BK599" s="60"/>
      <c r="BL599" s="60"/>
      <c r="BM599" s="60"/>
      <c r="BN599" s="60"/>
      <c r="BO599" s="60"/>
      <c r="BP599" s="60"/>
      <c r="BQ599" s="60"/>
      <c r="BR599" s="60"/>
      <c r="BS599" s="60"/>
      <c r="BT599" s="60"/>
    </row>
    <row r="600" spans="1:72" ht="13.8" x14ac:dyDescent="0.3">
      <c r="A600" s="108" t="s">
        <v>1698</v>
      </c>
      <c r="B600" s="109" t="s">
        <v>1699</v>
      </c>
      <c r="C600" s="95"/>
      <c r="D600" s="95"/>
      <c r="E600" s="95"/>
      <c r="F600" s="95"/>
      <c r="G600" s="95"/>
      <c r="H600" s="95"/>
      <c r="I600" s="95"/>
      <c r="J600" s="95"/>
      <c r="K600" s="95"/>
      <c r="L600" s="95"/>
      <c r="M600" s="95"/>
      <c r="N600" s="95"/>
      <c r="O600" s="95"/>
      <c r="P600" s="95"/>
      <c r="Q600" s="95"/>
      <c r="R600" s="95"/>
      <c r="S600" s="95"/>
      <c r="T600" s="95"/>
      <c r="U600" s="95"/>
      <c r="V600" s="95"/>
      <c r="W600" s="95"/>
      <c r="X600" s="95"/>
      <c r="Y600" s="9"/>
      <c r="Z600" s="9"/>
      <c r="AA600" s="9"/>
      <c r="AB600" s="9"/>
      <c r="AC600" s="77" t="s">
        <v>1700</v>
      </c>
      <c r="AD600" s="29" t="s">
        <v>463</v>
      </c>
      <c r="AE600" s="70">
        <v>176.22360800000001</v>
      </c>
      <c r="AF600" s="70">
        <v>169.768314</v>
      </c>
      <c r="AG600" s="70">
        <v>181.34495699999999</v>
      </c>
      <c r="AH600" s="70">
        <v>155.42125300000001</v>
      </c>
      <c r="AI600" s="70">
        <v>141.050861</v>
      </c>
      <c r="AJ600" s="70">
        <v>126.299668</v>
      </c>
      <c r="AK600" s="70">
        <v>128.94635199999999</v>
      </c>
      <c r="AL600" s="70">
        <v>140.28681499999999</v>
      </c>
      <c r="AM600" s="70">
        <v>133.31903</v>
      </c>
      <c r="AN600" s="70">
        <v>163.569031</v>
      </c>
      <c r="AO600" s="70">
        <v>223.532295</v>
      </c>
      <c r="AP600" s="70">
        <v>316.023144</v>
      </c>
      <c r="AQ600" s="70">
        <v>336.10170900000003</v>
      </c>
      <c r="AR600" s="70">
        <v>280.47533199999998</v>
      </c>
      <c r="AS600" s="70">
        <v>287.80825599999997</v>
      </c>
      <c r="AT600" s="70">
        <v>327.51849199999998</v>
      </c>
      <c r="AU600" s="70">
        <v>300.38589300000001</v>
      </c>
      <c r="AV600" s="70">
        <v>285.42672199999998</v>
      </c>
      <c r="AW600" s="70">
        <v>634.39661100000001</v>
      </c>
      <c r="AX600" s="70">
        <v>747.98089500000003</v>
      </c>
      <c r="AY600" s="70">
        <v>620.54905900000006</v>
      </c>
      <c r="AZ600" s="70">
        <v>701.55389400000001</v>
      </c>
      <c r="BA600" s="70">
        <v>812.924172</v>
      </c>
      <c r="BB600" s="70">
        <v>824.95497999999998</v>
      </c>
      <c r="BC600" s="70">
        <v>898.349603</v>
      </c>
      <c r="BD600" s="70">
        <v>661.87943600000006</v>
      </c>
      <c r="BE600" s="70">
        <v>661.26437299999998</v>
      </c>
      <c r="BF600" s="70">
        <v>640.36857099999997</v>
      </c>
      <c r="BG600" s="70">
        <v>804.24109399999998</v>
      </c>
      <c r="BH600" s="70">
        <v>818.85727799999995</v>
      </c>
      <c r="BI600" s="70">
        <v>839.87143400000002</v>
      </c>
      <c r="BJ600" s="70">
        <v>876.17159900000001</v>
      </c>
      <c r="BK600" s="70"/>
      <c r="BL600" s="70"/>
      <c r="BM600" s="70"/>
      <c r="BN600" s="70"/>
      <c r="BO600" s="70"/>
      <c r="BP600" s="70"/>
      <c r="BQ600" s="70"/>
      <c r="BR600" s="70"/>
      <c r="BS600" s="70"/>
      <c r="BT600" s="70"/>
    </row>
    <row r="601" spans="1:72" x14ac:dyDescent="0.25">
      <c r="A601" s="13" t="s">
        <v>1701</v>
      </c>
      <c r="B601" s="110" t="s">
        <v>1702</v>
      </c>
      <c r="C601" s="8"/>
      <c r="D601" s="8"/>
      <c r="E601" s="8"/>
      <c r="F601" s="8"/>
      <c r="G601" s="8"/>
      <c r="H601" s="8"/>
      <c r="I601" s="8"/>
      <c r="J601" s="8"/>
      <c r="K601" s="8"/>
      <c r="L601" s="8"/>
      <c r="M601" s="8"/>
      <c r="N601" s="8"/>
      <c r="O601" s="8"/>
      <c r="P601" s="8"/>
      <c r="Q601" s="8"/>
      <c r="R601" s="8"/>
      <c r="S601" s="8"/>
      <c r="T601" s="8"/>
      <c r="U601" s="8"/>
      <c r="V601" s="8"/>
      <c r="W601" s="8"/>
      <c r="X601" s="8"/>
      <c r="Y601" s="7"/>
      <c r="Z601" s="7"/>
      <c r="AA601" s="7"/>
      <c r="AB601" s="7"/>
      <c r="AC601" s="88" t="s">
        <v>1703</v>
      </c>
      <c r="AD601" s="29" t="s">
        <v>463</v>
      </c>
      <c r="AE601" s="60">
        <v>71.210223999999997</v>
      </c>
      <c r="AF601" s="60">
        <v>66.276860999999997</v>
      </c>
      <c r="AG601" s="60">
        <v>67.356376999999995</v>
      </c>
      <c r="AH601" s="60">
        <v>20.342275000000001</v>
      </c>
      <c r="AI601" s="60">
        <v>22.349437999999999</v>
      </c>
      <c r="AJ601" s="60">
        <v>23.796558999999998</v>
      </c>
      <c r="AK601" s="60">
        <v>23.852713000000001</v>
      </c>
      <c r="AL601" s="60">
        <v>23.622612</v>
      </c>
      <c r="AM601" s="60">
        <v>23.623414</v>
      </c>
      <c r="AN601" s="60">
        <v>35.148752999999999</v>
      </c>
      <c r="AO601" s="60">
        <v>43.153188999999998</v>
      </c>
      <c r="AP601" s="60">
        <v>79.109921999999997</v>
      </c>
      <c r="AQ601" s="60">
        <v>66.986767999999998</v>
      </c>
      <c r="AR601" s="60">
        <v>73.927069000000003</v>
      </c>
      <c r="AS601" s="60">
        <v>83.088975000000005</v>
      </c>
      <c r="AT601" s="60">
        <v>84.781677000000002</v>
      </c>
      <c r="AU601" s="60">
        <v>88.116358000000005</v>
      </c>
      <c r="AV601" s="60">
        <v>85.976138000000006</v>
      </c>
      <c r="AW601" s="60">
        <v>244.97604000000001</v>
      </c>
      <c r="AX601" s="60">
        <v>406.63980099999998</v>
      </c>
      <c r="AY601" s="60">
        <v>241.28814700000001</v>
      </c>
      <c r="AZ601" s="60">
        <v>258.36557900000003</v>
      </c>
      <c r="BA601" s="60">
        <v>264.99704100000002</v>
      </c>
      <c r="BB601" s="60">
        <v>317.83710600000001</v>
      </c>
      <c r="BC601" s="60">
        <v>399.49705999999998</v>
      </c>
      <c r="BD601" s="60">
        <v>221.421223</v>
      </c>
      <c r="BE601" s="60">
        <v>193.78024199999999</v>
      </c>
      <c r="BF601" s="60">
        <v>181.37119200000001</v>
      </c>
      <c r="BG601" s="60">
        <v>182.451573</v>
      </c>
      <c r="BH601" s="60">
        <v>172.651554</v>
      </c>
      <c r="BI601" s="60">
        <v>199.13263499999999</v>
      </c>
      <c r="BJ601" s="60">
        <v>173.246207</v>
      </c>
      <c r="BK601" s="60"/>
      <c r="BL601" s="60"/>
      <c r="BM601" s="60"/>
      <c r="BN601" s="60"/>
      <c r="BO601" s="60"/>
      <c r="BP601" s="60"/>
      <c r="BQ601" s="60"/>
      <c r="BR601" s="60"/>
      <c r="BS601" s="60"/>
      <c r="BT601" s="60"/>
    </row>
    <row r="602" spans="1:72" x14ac:dyDescent="0.25">
      <c r="A602" s="106" t="s">
        <v>1704</v>
      </c>
      <c r="B602" s="107" t="s">
        <v>1705</v>
      </c>
      <c r="C602" s="8"/>
      <c r="D602" s="8"/>
      <c r="E602" s="8"/>
      <c r="F602" s="8"/>
      <c r="G602" s="8"/>
      <c r="H602" s="8"/>
      <c r="I602" s="8"/>
      <c r="J602" s="8"/>
      <c r="K602" s="8"/>
      <c r="L602" s="8"/>
      <c r="M602" s="8"/>
      <c r="N602" s="8"/>
      <c r="O602" s="8"/>
      <c r="P602" s="8"/>
      <c r="Q602" s="8"/>
      <c r="R602" s="8"/>
      <c r="S602" s="8"/>
      <c r="T602" s="8"/>
      <c r="U602" s="8" t="s">
        <v>1646</v>
      </c>
      <c r="V602" s="19"/>
      <c r="W602" s="8"/>
      <c r="X602" s="8"/>
      <c r="Y602" s="7"/>
      <c r="Z602" s="7"/>
      <c r="AA602" s="7"/>
      <c r="AB602" s="7"/>
      <c r="AC602" s="81" t="s">
        <v>530</v>
      </c>
      <c r="AD602" s="29" t="s">
        <v>463</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1</v>
      </c>
      <c r="BC602" s="60">
        <v>1</v>
      </c>
      <c r="BD602" s="60">
        <v>7</v>
      </c>
      <c r="BE602" s="60">
        <v>1</v>
      </c>
      <c r="BF602" s="60">
        <v>1</v>
      </c>
      <c r="BG602" s="60">
        <v>0</v>
      </c>
      <c r="BH602" s="60">
        <v>0</v>
      </c>
      <c r="BI602" s="60">
        <v>0</v>
      </c>
      <c r="BJ602" s="60">
        <v>0</v>
      </c>
      <c r="BK602" s="60"/>
      <c r="BL602" s="60"/>
      <c r="BM602" s="60"/>
      <c r="BN602" s="60"/>
      <c r="BO602" s="60"/>
      <c r="BP602" s="60"/>
      <c r="BQ602" s="60"/>
      <c r="BR602" s="60"/>
      <c r="BS602" s="60"/>
      <c r="BT602" s="60"/>
    </row>
    <row r="603" spans="1:72" x14ac:dyDescent="0.25">
      <c r="A603" s="106" t="s">
        <v>1706</v>
      </c>
      <c r="B603" s="107" t="s">
        <v>1707</v>
      </c>
      <c r="C603" s="8"/>
      <c r="D603" s="8"/>
      <c r="E603" s="8"/>
      <c r="F603" s="8"/>
      <c r="G603" s="8"/>
      <c r="H603" s="8"/>
      <c r="I603" s="8"/>
      <c r="J603" s="8"/>
      <c r="K603" s="8"/>
      <c r="L603" s="8"/>
      <c r="M603" s="8"/>
      <c r="N603" s="8"/>
      <c r="O603" s="8"/>
      <c r="P603" s="8"/>
      <c r="Q603" s="8"/>
      <c r="R603" s="8"/>
      <c r="S603" s="8"/>
      <c r="T603" s="8"/>
      <c r="U603" s="8" t="s">
        <v>1646</v>
      </c>
      <c r="V603" s="19"/>
      <c r="W603" s="8"/>
      <c r="X603" s="8"/>
      <c r="Y603" s="7"/>
      <c r="Z603" s="7"/>
      <c r="AA603" s="7"/>
      <c r="AB603" s="7"/>
      <c r="AC603" s="81" t="s">
        <v>530</v>
      </c>
      <c r="AD603" s="29" t="s">
        <v>463</v>
      </c>
      <c r="AE603" s="60">
        <v>0</v>
      </c>
      <c r="AF603" s="60">
        <v>0</v>
      </c>
      <c r="AG603" s="60">
        <v>0</v>
      </c>
      <c r="AH603" s="60">
        <v>0</v>
      </c>
      <c r="AI603" s="60">
        <v>0</v>
      </c>
      <c r="AJ603" s="60">
        <v>0</v>
      </c>
      <c r="AK603" s="60">
        <v>0</v>
      </c>
      <c r="AL603" s="60">
        <v>0</v>
      </c>
      <c r="AM603" s="60">
        <v>11.107149</v>
      </c>
      <c r="AN603" s="60">
        <v>8.0708780000000004</v>
      </c>
      <c r="AO603" s="60">
        <v>12.848648000000001</v>
      </c>
      <c r="AP603" s="60">
        <v>24</v>
      </c>
      <c r="AQ603" s="60">
        <v>12.098000000000001</v>
      </c>
      <c r="AR603" s="60">
        <v>14.78</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c r="BL603" s="60"/>
      <c r="BM603" s="60"/>
      <c r="BN603" s="60"/>
      <c r="BO603" s="60"/>
      <c r="BP603" s="60"/>
      <c r="BQ603" s="60"/>
      <c r="BR603" s="60"/>
      <c r="BS603" s="60"/>
      <c r="BT603" s="60"/>
    </row>
    <row r="604" spans="1:72" x14ac:dyDescent="0.25">
      <c r="A604" s="106" t="s">
        <v>1708</v>
      </c>
      <c r="B604" s="107" t="s">
        <v>1709</v>
      </c>
      <c r="C604" s="8"/>
      <c r="D604" s="8"/>
      <c r="E604" s="8"/>
      <c r="F604" s="8"/>
      <c r="G604" s="8"/>
      <c r="H604" s="8"/>
      <c r="I604" s="8"/>
      <c r="J604" s="8"/>
      <c r="K604" s="8"/>
      <c r="L604" s="8"/>
      <c r="M604" s="8"/>
      <c r="N604" s="8"/>
      <c r="O604" s="8"/>
      <c r="P604" s="8"/>
      <c r="Q604" s="8"/>
      <c r="R604" s="8"/>
      <c r="S604" s="8"/>
      <c r="T604" s="8"/>
      <c r="U604" s="8" t="s">
        <v>1646</v>
      </c>
      <c r="V604" s="19"/>
      <c r="W604" s="8"/>
      <c r="X604" s="8"/>
      <c r="Y604" s="7"/>
      <c r="Z604" s="7"/>
      <c r="AA604" s="7"/>
      <c r="AB604" s="7"/>
      <c r="AC604" s="81" t="s">
        <v>530</v>
      </c>
      <c r="AD604" s="29" t="s">
        <v>463</v>
      </c>
      <c r="AE604" s="60">
        <v>71.210223999999997</v>
      </c>
      <c r="AF604" s="60">
        <v>66.276860999999997</v>
      </c>
      <c r="AG604" s="60">
        <v>67.356376999999995</v>
      </c>
      <c r="AH604" s="60">
        <v>20.342275000000001</v>
      </c>
      <c r="AI604" s="60">
        <v>22.349437999999999</v>
      </c>
      <c r="AJ604" s="60">
        <v>23.796558999999998</v>
      </c>
      <c r="AK604" s="60">
        <v>23.852713000000001</v>
      </c>
      <c r="AL604" s="60">
        <v>23.622612</v>
      </c>
      <c r="AM604" s="60">
        <v>12.516265000000001</v>
      </c>
      <c r="AN604" s="60">
        <v>27.077874999999999</v>
      </c>
      <c r="AO604" s="60">
        <v>30.304541</v>
      </c>
      <c r="AP604" s="60">
        <v>55.109921999999997</v>
      </c>
      <c r="AQ604" s="60">
        <v>54.888767999999999</v>
      </c>
      <c r="AR604" s="60">
        <v>59.147069000000002</v>
      </c>
      <c r="AS604" s="60">
        <v>83.088975000000005</v>
      </c>
      <c r="AT604" s="60">
        <v>84.781677000000002</v>
      </c>
      <c r="AU604" s="60">
        <v>88.116358000000005</v>
      </c>
      <c r="AV604" s="60">
        <v>85.976138000000006</v>
      </c>
      <c r="AW604" s="60">
        <v>244.97604000000001</v>
      </c>
      <c r="AX604" s="60">
        <v>406.63980099999998</v>
      </c>
      <c r="AY604" s="60">
        <v>241.28814700000001</v>
      </c>
      <c r="AZ604" s="60">
        <v>258.36557900000003</v>
      </c>
      <c r="BA604" s="60">
        <v>264.99704100000002</v>
      </c>
      <c r="BB604" s="60">
        <v>316.83710600000001</v>
      </c>
      <c r="BC604" s="60">
        <v>398.49705999999998</v>
      </c>
      <c r="BD604" s="60">
        <v>214.421223</v>
      </c>
      <c r="BE604" s="60">
        <v>192.78024199999999</v>
      </c>
      <c r="BF604" s="60">
        <v>180.37119200000001</v>
      </c>
      <c r="BG604" s="60">
        <v>182.451573</v>
      </c>
      <c r="BH604" s="60">
        <v>172.651554</v>
      </c>
      <c r="BI604" s="60">
        <v>199.13263499999999</v>
      </c>
      <c r="BJ604" s="60">
        <v>173.246207</v>
      </c>
      <c r="BK604" s="60"/>
      <c r="BL604" s="60"/>
      <c r="BM604" s="60"/>
      <c r="BN604" s="60"/>
      <c r="BO604" s="60"/>
      <c r="BP604" s="60"/>
      <c r="BQ604" s="60"/>
      <c r="BR604" s="60"/>
      <c r="BS604" s="60"/>
      <c r="BT604" s="60"/>
    </row>
    <row r="605" spans="1:72" x14ac:dyDescent="0.25">
      <c r="A605" s="13" t="s">
        <v>1710</v>
      </c>
      <c r="B605" s="110" t="s">
        <v>1711</v>
      </c>
      <c r="C605" s="8"/>
      <c r="D605" s="8"/>
      <c r="E605" s="8"/>
      <c r="F605" s="8"/>
      <c r="G605" s="8"/>
      <c r="H605" s="8"/>
      <c r="I605" s="8"/>
      <c r="J605" s="8"/>
      <c r="K605" s="8"/>
      <c r="L605" s="8"/>
      <c r="M605" s="8"/>
      <c r="N605" s="8"/>
      <c r="O605" s="8"/>
      <c r="P605" s="8"/>
      <c r="Q605" s="8"/>
      <c r="R605" s="8"/>
      <c r="S605" s="8"/>
      <c r="T605" s="8"/>
      <c r="U605" s="8"/>
      <c r="V605" s="8"/>
      <c r="W605" s="8"/>
      <c r="X605" s="8"/>
      <c r="Y605" s="7"/>
      <c r="Z605" s="7"/>
      <c r="AA605" s="7"/>
      <c r="AB605" s="7"/>
      <c r="AC605" s="88" t="s">
        <v>1712</v>
      </c>
      <c r="AD605" s="29" t="s">
        <v>463</v>
      </c>
      <c r="AE605" s="60">
        <v>104.940781</v>
      </c>
      <c r="AF605" s="60">
        <v>103.421134</v>
      </c>
      <c r="AG605" s="60">
        <v>113.93221</v>
      </c>
      <c r="AH605" s="60">
        <v>130.92871</v>
      </c>
      <c r="AI605" s="60">
        <v>114.226479</v>
      </c>
      <c r="AJ605" s="60">
        <v>97.571787999999998</v>
      </c>
      <c r="AK605" s="60">
        <v>99.970125999999993</v>
      </c>
      <c r="AL605" s="60">
        <v>111.283777</v>
      </c>
      <c r="AM605" s="60">
        <v>104.05060899999999</v>
      </c>
      <c r="AN605" s="60">
        <v>122.489423</v>
      </c>
      <c r="AO605" s="60">
        <v>174.010839</v>
      </c>
      <c r="AP605" s="60">
        <v>230.537982</v>
      </c>
      <c r="AQ605" s="60">
        <v>262.28443199999998</v>
      </c>
      <c r="AR605" s="60">
        <v>198.94372300000001</v>
      </c>
      <c r="AS605" s="60">
        <v>196.528029</v>
      </c>
      <c r="AT605" s="60">
        <v>233.633779</v>
      </c>
      <c r="AU605" s="60">
        <v>169.03827999999999</v>
      </c>
      <c r="AV605" s="60">
        <v>152.25450900000001</v>
      </c>
      <c r="AW605" s="60">
        <v>289.28461900000002</v>
      </c>
      <c r="AX605" s="60">
        <v>241.56042199999999</v>
      </c>
      <c r="AY605" s="60">
        <v>279.17908</v>
      </c>
      <c r="AZ605" s="60">
        <v>334.93987499999997</v>
      </c>
      <c r="BA605" s="60">
        <v>447.62023699999997</v>
      </c>
      <c r="BB605" s="60">
        <v>371.63285200000001</v>
      </c>
      <c r="BC605" s="60">
        <v>412.46810299999999</v>
      </c>
      <c r="BD605" s="60">
        <v>348.64941199999998</v>
      </c>
      <c r="BE605" s="60">
        <v>370.58335399999999</v>
      </c>
      <c r="BF605" s="60">
        <v>363.84836300000001</v>
      </c>
      <c r="BG605" s="60">
        <v>562.75091399999997</v>
      </c>
      <c r="BH605" s="60">
        <v>587.28989899999999</v>
      </c>
      <c r="BI605" s="60">
        <v>577.60834</v>
      </c>
      <c r="BJ605" s="60">
        <v>657.02353600000004</v>
      </c>
      <c r="BK605" s="60"/>
      <c r="BL605" s="60"/>
      <c r="BM605" s="60"/>
      <c r="BN605" s="60"/>
      <c r="BO605" s="60"/>
      <c r="BP605" s="60"/>
      <c r="BQ605" s="60"/>
      <c r="BR605" s="60"/>
      <c r="BS605" s="60"/>
      <c r="BT605" s="60"/>
    </row>
    <row r="606" spans="1:72" x14ac:dyDescent="0.25">
      <c r="A606" s="106" t="s">
        <v>1713</v>
      </c>
      <c r="B606" s="107" t="s">
        <v>1714</v>
      </c>
      <c r="C606" s="8"/>
      <c r="D606" s="8"/>
      <c r="E606" s="8"/>
      <c r="F606" s="8"/>
      <c r="G606" s="8"/>
      <c r="H606" s="8"/>
      <c r="I606" s="8"/>
      <c r="J606" s="8"/>
      <c r="K606" s="8"/>
      <c r="L606" s="8"/>
      <c r="M606" s="8"/>
      <c r="N606" s="8"/>
      <c r="O606" s="8"/>
      <c r="P606" s="8"/>
      <c r="Q606" s="8"/>
      <c r="R606" s="8"/>
      <c r="S606" s="8"/>
      <c r="T606" s="8"/>
      <c r="U606" s="8" t="s">
        <v>1646</v>
      </c>
      <c r="V606" s="8"/>
      <c r="W606" s="8"/>
      <c r="X606" s="8"/>
      <c r="Y606" s="7"/>
      <c r="Z606" s="7"/>
      <c r="AA606" s="7"/>
      <c r="AB606" s="7"/>
      <c r="AC606" s="81" t="s">
        <v>530</v>
      </c>
      <c r="AD606" s="29" t="s">
        <v>463</v>
      </c>
      <c r="AE606" s="60">
        <v>0</v>
      </c>
      <c r="AF606" s="60">
        <v>0</v>
      </c>
      <c r="AG606" s="60">
        <v>0</v>
      </c>
      <c r="AH606" s="60">
        <v>0</v>
      </c>
      <c r="AI606" s="60">
        <v>0</v>
      </c>
      <c r="AJ606" s="60">
        <v>0</v>
      </c>
      <c r="AK606" s="60">
        <v>0</v>
      </c>
      <c r="AL606" s="60">
        <v>0</v>
      </c>
      <c r="AM606" s="60">
        <v>0</v>
      </c>
      <c r="AN606" s="60">
        <v>0.15431700000000001</v>
      </c>
      <c r="AO606" s="60">
        <v>0.11336</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c r="BL606" s="60"/>
      <c r="BM606" s="60"/>
      <c r="BN606" s="60"/>
      <c r="BO606" s="60"/>
      <c r="BP606" s="60"/>
      <c r="BQ606" s="60"/>
      <c r="BR606" s="60"/>
      <c r="BS606" s="60"/>
      <c r="BT606" s="60"/>
    </row>
    <row r="607" spans="1:72" x14ac:dyDescent="0.25">
      <c r="A607" s="106" t="s">
        <v>1715</v>
      </c>
      <c r="B607" s="107" t="s">
        <v>1716</v>
      </c>
      <c r="C607" s="8"/>
      <c r="D607" s="8"/>
      <c r="E607" s="8"/>
      <c r="F607" s="8"/>
      <c r="G607" s="8"/>
      <c r="H607" s="8"/>
      <c r="I607" s="8"/>
      <c r="J607" s="8"/>
      <c r="K607" s="8"/>
      <c r="L607" s="8"/>
      <c r="M607" s="8"/>
      <c r="N607" s="8"/>
      <c r="O607" s="8"/>
      <c r="P607" s="8"/>
      <c r="Q607" s="8"/>
      <c r="R607" s="8"/>
      <c r="S607" s="8"/>
      <c r="T607" s="8"/>
      <c r="U607" s="8" t="s">
        <v>1646</v>
      </c>
      <c r="V607" s="8"/>
      <c r="W607" s="8"/>
      <c r="X607" s="8"/>
      <c r="Y607" s="7"/>
      <c r="Z607" s="7"/>
      <c r="AA607" s="7"/>
      <c r="AB607" s="7"/>
      <c r="AC607" s="81" t="s">
        <v>530</v>
      </c>
      <c r="AD607" s="29" t="s">
        <v>463</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4</v>
      </c>
      <c r="BB607" s="60">
        <v>4</v>
      </c>
      <c r="BC607" s="60">
        <v>0</v>
      </c>
      <c r="BD607" s="60">
        <v>1</v>
      </c>
      <c r="BE607" s="60">
        <v>0</v>
      </c>
      <c r="BF607" s="60">
        <v>0</v>
      </c>
      <c r="BG607" s="60">
        <v>1</v>
      </c>
      <c r="BH607" s="60">
        <v>0</v>
      </c>
      <c r="BI607" s="60">
        <v>0</v>
      </c>
      <c r="BJ607" s="60">
        <v>0</v>
      </c>
      <c r="BK607" s="60"/>
      <c r="BL607" s="60"/>
      <c r="BM607" s="60"/>
      <c r="BN607" s="60"/>
      <c r="BO607" s="60"/>
      <c r="BP607" s="60"/>
      <c r="BQ607" s="60"/>
      <c r="BR607" s="60"/>
      <c r="BS607" s="60"/>
      <c r="BT607" s="60"/>
    </row>
    <row r="608" spans="1:72" x14ac:dyDescent="0.25">
      <c r="A608" s="106" t="s">
        <v>1717</v>
      </c>
      <c r="B608" s="107" t="s">
        <v>1718</v>
      </c>
      <c r="C608" s="8"/>
      <c r="D608" s="8"/>
      <c r="E608" s="8"/>
      <c r="F608" s="8"/>
      <c r="G608" s="8"/>
      <c r="H608" s="8"/>
      <c r="I608" s="8"/>
      <c r="J608" s="8"/>
      <c r="K608" s="8"/>
      <c r="L608" s="8"/>
      <c r="M608" s="8"/>
      <c r="N608" s="8"/>
      <c r="O608" s="8"/>
      <c r="P608" s="8"/>
      <c r="Q608" s="8"/>
      <c r="R608" s="8"/>
      <c r="S608" s="8"/>
      <c r="T608" s="8"/>
      <c r="U608" s="8" t="s">
        <v>1646</v>
      </c>
      <c r="V608" s="8"/>
      <c r="W608" s="8"/>
      <c r="X608" s="8"/>
      <c r="Y608" s="7"/>
      <c r="Z608" s="7"/>
      <c r="AA608" s="7"/>
      <c r="AB608" s="7"/>
      <c r="AC608" s="81" t="s">
        <v>530</v>
      </c>
      <c r="AD608" s="29" t="s">
        <v>463</v>
      </c>
      <c r="AE608" s="60">
        <v>104.940781</v>
      </c>
      <c r="AF608" s="60">
        <v>103.421134</v>
      </c>
      <c r="AG608" s="60">
        <v>113.93221</v>
      </c>
      <c r="AH608" s="60">
        <v>130.92871</v>
      </c>
      <c r="AI608" s="60">
        <v>114.226479</v>
      </c>
      <c r="AJ608" s="60">
        <v>97.571787999999998</v>
      </c>
      <c r="AK608" s="60">
        <v>99.970125999999993</v>
      </c>
      <c r="AL608" s="60">
        <v>111.283777</v>
      </c>
      <c r="AM608" s="60">
        <v>104.05060899999999</v>
      </c>
      <c r="AN608" s="60">
        <v>122.335106</v>
      </c>
      <c r="AO608" s="60">
        <v>173.897479</v>
      </c>
      <c r="AP608" s="60">
        <v>230.537982</v>
      </c>
      <c r="AQ608" s="60">
        <v>262.28443199999998</v>
      </c>
      <c r="AR608" s="60">
        <v>198.94372300000001</v>
      </c>
      <c r="AS608" s="60">
        <v>196.528029</v>
      </c>
      <c r="AT608" s="60">
        <v>233.633779</v>
      </c>
      <c r="AU608" s="60">
        <v>169.03827999999999</v>
      </c>
      <c r="AV608" s="60">
        <v>152.25450900000001</v>
      </c>
      <c r="AW608" s="60">
        <v>289.28461900000002</v>
      </c>
      <c r="AX608" s="60">
        <v>241.56042199999999</v>
      </c>
      <c r="AY608" s="60">
        <v>279.17908</v>
      </c>
      <c r="AZ608" s="60">
        <v>334.93987499999997</v>
      </c>
      <c r="BA608" s="60">
        <v>443.62023699999997</v>
      </c>
      <c r="BB608" s="60">
        <v>367.63285200000001</v>
      </c>
      <c r="BC608" s="60">
        <v>412.46810299999999</v>
      </c>
      <c r="BD608" s="60">
        <v>347.64941199999998</v>
      </c>
      <c r="BE608" s="60">
        <v>370.58335399999999</v>
      </c>
      <c r="BF608" s="60">
        <v>363.84836300000001</v>
      </c>
      <c r="BG608" s="60">
        <v>561.75091399999997</v>
      </c>
      <c r="BH608" s="60">
        <v>587.28989899999999</v>
      </c>
      <c r="BI608" s="60">
        <v>577.60834</v>
      </c>
      <c r="BJ608" s="60">
        <v>657.02353600000004</v>
      </c>
      <c r="BK608" s="60"/>
      <c r="BL608" s="60"/>
      <c r="BM608" s="60"/>
      <c r="BN608" s="60"/>
      <c r="BO608" s="60"/>
      <c r="BP608" s="60"/>
      <c r="BQ608" s="60"/>
      <c r="BR608" s="60"/>
      <c r="BS608" s="60"/>
      <c r="BT608" s="60"/>
    </row>
    <row r="609" spans="1:72" x14ac:dyDescent="0.25">
      <c r="A609" s="13" t="s">
        <v>1719</v>
      </c>
      <c r="B609" s="110" t="s">
        <v>1720</v>
      </c>
      <c r="C609" s="8"/>
      <c r="D609" s="8"/>
      <c r="E609" s="8"/>
      <c r="F609" s="8"/>
      <c r="G609" s="8"/>
      <c r="H609" s="8"/>
      <c r="I609" s="8"/>
      <c r="J609" s="8"/>
      <c r="K609" s="8"/>
      <c r="L609" s="8"/>
      <c r="M609" s="8"/>
      <c r="N609" s="8"/>
      <c r="O609" s="8"/>
      <c r="P609" s="8"/>
      <c r="Q609" s="8"/>
      <c r="R609" s="8"/>
      <c r="S609" s="8"/>
      <c r="T609" s="8"/>
      <c r="U609" s="8"/>
      <c r="V609" s="8"/>
      <c r="W609" s="8"/>
      <c r="X609" s="8"/>
      <c r="Y609" s="7"/>
      <c r="Z609" s="7"/>
      <c r="AA609" s="7"/>
      <c r="AB609" s="7"/>
      <c r="AC609" s="88" t="s">
        <v>1721</v>
      </c>
      <c r="AD609" s="29" t="s">
        <v>463</v>
      </c>
      <c r="AE609" s="60">
        <v>7.2603000000000001E-2</v>
      </c>
      <c r="AF609" s="60">
        <v>7.0319000000000007E-2</v>
      </c>
      <c r="AG609" s="60">
        <v>5.6370000000000003E-2</v>
      </c>
      <c r="AH609" s="60">
        <v>4.1502679999999996</v>
      </c>
      <c r="AI609" s="60">
        <v>4.4749439999999998</v>
      </c>
      <c r="AJ609" s="60">
        <v>4.9313209999999996</v>
      </c>
      <c r="AK609" s="60">
        <v>5.123513</v>
      </c>
      <c r="AL609" s="60">
        <v>5.3804259999999999</v>
      </c>
      <c r="AM609" s="60">
        <v>5.6450069999999997</v>
      </c>
      <c r="AN609" s="60">
        <v>5.9308550000000002</v>
      </c>
      <c r="AO609" s="60">
        <v>6.3682670000000003</v>
      </c>
      <c r="AP609" s="60">
        <v>6.3752399999999998</v>
      </c>
      <c r="AQ609" s="60">
        <v>6.8305090000000002</v>
      </c>
      <c r="AR609" s="60">
        <v>7.6045400000000001</v>
      </c>
      <c r="AS609" s="60">
        <v>8.1912520000000004</v>
      </c>
      <c r="AT609" s="60">
        <v>9.1030359999999995</v>
      </c>
      <c r="AU609" s="60">
        <v>43.231254999999997</v>
      </c>
      <c r="AV609" s="60">
        <v>47.196075</v>
      </c>
      <c r="AW609" s="60">
        <v>100.135952</v>
      </c>
      <c r="AX609" s="60">
        <v>99.780671999999996</v>
      </c>
      <c r="AY609" s="60">
        <v>100.08183200000001</v>
      </c>
      <c r="AZ609" s="60">
        <v>108.24844</v>
      </c>
      <c r="BA609" s="60">
        <v>100.306894</v>
      </c>
      <c r="BB609" s="60">
        <v>135.48502199999999</v>
      </c>
      <c r="BC609" s="60">
        <v>86.384439999999998</v>
      </c>
      <c r="BD609" s="60">
        <v>91.808801000000003</v>
      </c>
      <c r="BE609" s="60">
        <v>96.900777000000005</v>
      </c>
      <c r="BF609" s="60">
        <v>95.149016000000003</v>
      </c>
      <c r="BG609" s="60">
        <v>59.038606999999999</v>
      </c>
      <c r="BH609" s="60">
        <v>58.915824999999998</v>
      </c>
      <c r="BI609" s="60">
        <v>63.130459000000002</v>
      </c>
      <c r="BJ609" s="60">
        <v>45.901856000000002</v>
      </c>
      <c r="BK609" s="60"/>
      <c r="BL609" s="60"/>
      <c r="BM609" s="60"/>
      <c r="BN609" s="60"/>
      <c r="BO609" s="60"/>
      <c r="BP609" s="60"/>
      <c r="BQ609" s="60"/>
      <c r="BR609" s="60"/>
      <c r="BS609" s="60"/>
      <c r="BT609" s="60"/>
    </row>
    <row r="610" spans="1:72" x14ac:dyDescent="0.25">
      <c r="A610" s="106" t="s">
        <v>1722</v>
      </c>
      <c r="B610" s="107" t="s">
        <v>1723</v>
      </c>
      <c r="C610" s="8"/>
      <c r="D610" s="8"/>
      <c r="E610" s="8"/>
      <c r="F610" s="8"/>
      <c r="G610" s="8"/>
      <c r="H610" s="8"/>
      <c r="I610" s="8"/>
      <c r="J610" s="8"/>
      <c r="K610" s="8"/>
      <c r="L610" s="8"/>
      <c r="M610" s="8"/>
      <c r="N610" s="8"/>
      <c r="O610" s="8"/>
      <c r="P610" s="8"/>
      <c r="Q610" s="8"/>
      <c r="R610" s="8"/>
      <c r="S610" s="8"/>
      <c r="T610" s="8"/>
      <c r="U610" s="8" t="s">
        <v>1646</v>
      </c>
      <c r="V610" s="8"/>
      <c r="W610" s="8"/>
      <c r="X610" s="8"/>
      <c r="Y610" s="7"/>
      <c r="Z610" s="7"/>
      <c r="AA610" s="7"/>
      <c r="AB610" s="7"/>
      <c r="AC610" s="81" t="s">
        <v>530</v>
      </c>
      <c r="AD610" s="29" t="s">
        <v>463</v>
      </c>
      <c r="AE610" s="60">
        <v>7.2603000000000001E-2</v>
      </c>
      <c r="AF610" s="60">
        <v>7.0319000000000007E-2</v>
      </c>
      <c r="AG610" s="60">
        <v>5.6370000000000003E-2</v>
      </c>
      <c r="AH610" s="60">
        <v>4.1502679999999996</v>
      </c>
      <c r="AI610" s="60">
        <v>4.4749439999999998</v>
      </c>
      <c r="AJ610" s="60">
        <v>4.9313209999999996</v>
      </c>
      <c r="AK610" s="60">
        <v>5.123513</v>
      </c>
      <c r="AL610" s="60">
        <v>5.3804259999999999</v>
      </c>
      <c r="AM610" s="60">
        <v>5.6450069999999997</v>
      </c>
      <c r="AN610" s="60">
        <v>5.9308550000000002</v>
      </c>
      <c r="AO610" s="60">
        <v>6.3682670000000003</v>
      </c>
      <c r="AP610" s="60">
        <v>6.3752399999999998</v>
      </c>
      <c r="AQ610" s="60">
        <v>6.8305090000000002</v>
      </c>
      <c r="AR610" s="60">
        <v>7.6045400000000001</v>
      </c>
      <c r="AS610" s="60">
        <v>8.1912520000000004</v>
      </c>
      <c r="AT610" s="60">
        <v>9.1030359999999995</v>
      </c>
      <c r="AU610" s="60">
        <v>43.231254999999997</v>
      </c>
      <c r="AV610" s="60">
        <v>47.196075</v>
      </c>
      <c r="AW610" s="60">
        <v>100.135952</v>
      </c>
      <c r="AX610" s="60">
        <v>99.780671999999996</v>
      </c>
      <c r="AY610" s="60">
        <v>100.08183200000001</v>
      </c>
      <c r="AZ610" s="60">
        <v>108.24844</v>
      </c>
      <c r="BA610" s="60">
        <v>100.306894</v>
      </c>
      <c r="BB610" s="60">
        <v>135.48502199999999</v>
      </c>
      <c r="BC610" s="60">
        <v>86.384439999999998</v>
      </c>
      <c r="BD610" s="60">
        <v>91.808801000000003</v>
      </c>
      <c r="BE610" s="60">
        <v>96.900777000000005</v>
      </c>
      <c r="BF610" s="60">
        <v>95.149016000000003</v>
      </c>
      <c r="BG610" s="60">
        <v>59.038606999999999</v>
      </c>
      <c r="BH610" s="60">
        <v>58.915824999999998</v>
      </c>
      <c r="BI610" s="60">
        <v>63.130459000000002</v>
      </c>
      <c r="BJ610" s="60">
        <v>45.901856000000002</v>
      </c>
      <c r="BK610" s="60"/>
      <c r="BL610" s="60"/>
      <c r="BM610" s="60"/>
      <c r="BN610" s="60"/>
      <c r="BO610" s="60"/>
      <c r="BP610" s="60"/>
      <c r="BQ610" s="60"/>
      <c r="BR610" s="60"/>
      <c r="BS610" s="60"/>
      <c r="BT610" s="60"/>
    </row>
    <row r="611" spans="1:72" x14ac:dyDescent="0.25">
      <c r="A611" s="106" t="s">
        <v>1724</v>
      </c>
      <c r="B611" s="107" t="s">
        <v>1725</v>
      </c>
      <c r="C611" s="8"/>
      <c r="D611" s="8"/>
      <c r="E611" s="8"/>
      <c r="F611" s="8"/>
      <c r="G611" s="8"/>
      <c r="H611" s="8"/>
      <c r="I611" s="8"/>
      <c r="J611" s="8"/>
      <c r="K611" s="8"/>
      <c r="L611" s="8"/>
      <c r="M611" s="8"/>
      <c r="N611" s="8"/>
      <c r="O611" s="8"/>
      <c r="P611" s="8"/>
      <c r="Q611" s="8"/>
      <c r="R611" s="8"/>
      <c r="S611" s="8"/>
      <c r="T611" s="8"/>
      <c r="U611" s="8" t="s">
        <v>1646</v>
      </c>
      <c r="V611" s="8"/>
      <c r="W611" s="8"/>
      <c r="X611" s="8"/>
      <c r="Y611" s="7"/>
      <c r="Z611" s="7"/>
      <c r="AA611" s="7"/>
      <c r="AB611" s="7"/>
      <c r="AC611" s="81" t="s">
        <v>530</v>
      </c>
      <c r="AD611" s="29" t="s">
        <v>463</v>
      </c>
      <c r="AE611" s="60">
        <v>0</v>
      </c>
      <c r="AF611" s="60">
        <v>0</v>
      </c>
      <c r="AG611" s="60">
        <v>0</v>
      </c>
      <c r="AH611" s="60">
        <v>0</v>
      </c>
      <c r="AI611" s="60">
        <v>0</v>
      </c>
      <c r="AJ611" s="60">
        <v>0</v>
      </c>
      <c r="AK611" s="60">
        <v>0</v>
      </c>
      <c r="AL611" s="60">
        <v>0</v>
      </c>
      <c r="AM611" s="60">
        <v>0</v>
      </c>
      <c r="AN611" s="60">
        <v>0</v>
      </c>
      <c r="AO611" s="60">
        <v>0</v>
      </c>
      <c r="AP611" s="60">
        <v>0</v>
      </c>
      <c r="AQ611" s="60">
        <v>0</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c r="BL611" s="60"/>
      <c r="BM611" s="60"/>
      <c r="BN611" s="60"/>
      <c r="BO611" s="60"/>
      <c r="BP611" s="60"/>
      <c r="BQ611" s="60"/>
      <c r="BR611" s="60"/>
      <c r="BS611" s="60"/>
      <c r="BT611" s="60"/>
    </row>
    <row r="612" spans="1:72" ht="13.8" x14ac:dyDescent="0.3">
      <c r="A612" s="108" t="s">
        <v>1726</v>
      </c>
      <c r="B612" s="109" t="s">
        <v>1727</v>
      </c>
      <c r="C612" s="95"/>
      <c r="D612" s="95"/>
      <c r="E612" s="95"/>
      <c r="F612" s="95"/>
      <c r="G612" s="95"/>
      <c r="H612" s="95"/>
      <c r="I612" s="95"/>
      <c r="J612" s="95"/>
      <c r="K612" s="95"/>
      <c r="L612" s="95"/>
      <c r="M612" s="95"/>
      <c r="N612" s="95"/>
      <c r="O612" s="95"/>
      <c r="P612" s="95"/>
      <c r="Q612" s="95"/>
      <c r="R612" s="95"/>
      <c r="S612" s="95"/>
      <c r="T612" s="95"/>
      <c r="U612" s="95"/>
      <c r="V612" s="95"/>
      <c r="W612" s="95"/>
      <c r="X612" s="95"/>
      <c r="Y612" s="9"/>
      <c r="Z612" s="9"/>
      <c r="AA612" s="9"/>
      <c r="AB612" s="9"/>
      <c r="AC612" s="77" t="s">
        <v>1728</v>
      </c>
      <c r="AD612" s="25" t="s">
        <v>463</v>
      </c>
      <c r="AE612" s="70">
        <v>1128.9443409999999</v>
      </c>
      <c r="AF612" s="70">
        <v>1273.205745</v>
      </c>
      <c r="AG612" s="70">
        <v>1198.4755359999999</v>
      </c>
      <c r="AH612" s="70">
        <v>1309.859606</v>
      </c>
      <c r="AI612" s="70">
        <v>1785.2751880000001</v>
      </c>
      <c r="AJ612" s="70">
        <v>1847.2921220000001</v>
      </c>
      <c r="AK612" s="70">
        <v>1912.6849119999999</v>
      </c>
      <c r="AL612" s="70">
        <v>1828.515265</v>
      </c>
      <c r="AM612" s="70">
        <v>1582.1651816999999</v>
      </c>
      <c r="AN612" s="70">
        <v>1671.55152862</v>
      </c>
      <c r="AO612" s="70">
        <v>1781.8065189199999</v>
      </c>
      <c r="AP612" s="70">
        <v>1607.0331900000001</v>
      </c>
      <c r="AQ612" s="70">
        <v>1616.890566</v>
      </c>
      <c r="AR612" s="70">
        <v>1729.1152289624399</v>
      </c>
      <c r="AS612" s="70">
        <v>2147.050808</v>
      </c>
      <c r="AT612" s="70">
        <v>2608.775161</v>
      </c>
      <c r="AU612" s="70">
        <v>2495.9793439999999</v>
      </c>
      <c r="AV612" s="70">
        <v>2334.1244860000002</v>
      </c>
      <c r="AW612" s="70">
        <v>2967.3828813842101</v>
      </c>
      <c r="AX612" s="70">
        <v>3018.7190318436701</v>
      </c>
      <c r="AY612" s="70">
        <v>3499.8773243842402</v>
      </c>
      <c r="AZ612" s="70">
        <v>3561.3295930200002</v>
      </c>
      <c r="BA612" s="70">
        <v>4983.1558562299997</v>
      </c>
      <c r="BB612" s="70">
        <v>3114.0792378166698</v>
      </c>
      <c r="BC612" s="70">
        <v>2978.2693017250999</v>
      </c>
      <c r="BD612" s="70">
        <v>3490.6243708166699</v>
      </c>
      <c r="BE612" s="70">
        <v>3614.7997268096801</v>
      </c>
      <c r="BF612" s="70">
        <v>3589.8629625866702</v>
      </c>
      <c r="BG612" s="70">
        <v>2623.08985856667</v>
      </c>
      <c r="BH612" s="70">
        <v>2552.4232826684702</v>
      </c>
      <c r="BI612" s="70">
        <v>1724.1843336649099</v>
      </c>
      <c r="BJ612" s="70">
        <v>1782.68630584421</v>
      </c>
      <c r="BK612" s="70"/>
      <c r="BL612" s="70"/>
      <c r="BM612" s="70"/>
      <c r="BN612" s="70"/>
      <c r="BO612" s="70"/>
      <c r="BP612" s="70"/>
      <c r="BQ612" s="70"/>
      <c r="BR612" s="70"/>
      <c r="BS612" s="70"/>
      <c r="BT612" s="70"/>
    </row>
    <row r="613" spans="1:72" x14ac:dyDescent="0.25">
      <c r="A613" s="13" t="s">
        <v>1729</v>
      </c>
      <c r="B613" s="110" t="s">
        <v>1730</v>
      </c>
      <c r="C613" s="8"/>
      <c r="D613" s="8"/>
      <c r="E613" s="8"/>
      <c r="F613" s="8"/>
      <c r="G613" s="8"/>
      <c r="H613" s="8"/>
      <c r="I613" s="8"/>
      <c r="J613" s="8"/>
      <c r="K613" s="8"/>
      <c r="L613" s="8"/>
      <c r="M613" s="8"/>
      <c r="N613" s="8"/>
      <c r="O613" s="8"/>
      <c r="P613" s="8"/>
      <c r="Q613" s="8"/>
      <c r="R613" s="8"/>
      <c r="S613" s="8"/>
      <c r="T613" s="8"/>
      <c r="U613" s="8"/>
      <c r="V613" s="8"/>
      <c r="W613" s="8"/>
      <c r="X613" s="8"/>
      <c r="Y613" s="7"/>
      <c r="Z613" s="7"/>
      <c r="AA613" s="7"/>
      <c r="AB613" s="7"/>
      <c r="AC613" s="88" t="s">
        <v>1731</v>
      </c>
      <c r="AD613" s="29" t="s">
        <v>463</v>
      </c>
      <c r="AE613" s="60">
        <v>148.34372400000001</v>
      </c>
      <c r="AF613" s="60">
        <v>151.39672400000001</v>
      </c>
      <c r="AG613" s="60">
        <v>165.12116800000001</v>
      </c>
      <c r="AH613" s="60">
        <v>162.065832</v>
      </c>
      <c r="AI613" s="60">
        <v>187.89994300000001</v>
      </c>
      <c r="AJ613" s="60">
        <v>177.56585100000001</v>
      </c>
      <c r="AK613" s="60">
        <v>295.90240999999997</v>
      </c>
      <c r="AL613" s="60">
        <v>281.40426100000002</v>
      </c>
      <c r="AM613" s="60">
        <v>271.58453300000002</v>
      </c>
      <c r="AN613" s="60">
        <v>246.139768</v>
      </c>
      <c r="AO613" s="60">
        <v>242.45290499999999</v>
      </c>
      <c r="AP613" s="60">
        <v>206.70583500000001</v>
      </c>
      <c r="AQ613" s="60">
        <v>192.98920799999999</v>
      </c>
      <c r="AR613" s="60">
        <v>199.00295</v>
      </c>
      <c r="AS613" s="60">
        <v>190.87849499999999</v>
      </c>
      <c r="AT613" s="60">
        <v>209.15780000000001</v>
      </c>
      <c r="AU613" s="60">
        <v>207.59343699999999</v>
      </c>
      <c r="AV613" s="60">
        <v>204.48838799999999</v>
      </c>
      <c r="AW613" s="60">
        <v>188.889366</v>
      </c>
      <c r="AX613" s="60">
        <v>98.650914</v>
      </c>
      <c r="AY613" s="60">
        <v>107.708939</v>
      </c>
      <c r="AZ613" s="60">
        <v>111.129609</v>
      </c>
      <c r="BA613" s="60">
        <v>336.376148</v>
      </c>
      <c r="BB613" s="60">
        <v>120.959771</v>
      </c>
      <c r="BC613" s="60">
        <v>102.489007</v>
      </c>
      <c r="BD613" s="60">
        <v>342.33876700000002</v>
      </c>
      <c r="BE613" s="60">
        <v>358.09316200000001</v>
      </c>
      <c r="BF613" s="60">
        <v>351.815023</v>
      </c>
      <c r="BG613" s="60">
        <v>370.51980300000002</v>
      </c>
      <c r="BH613" s="60">
        <v>413.67698300000001</v>
      </c>
      <c r="BI613" s="60">
        <v>244.112784</v>
      </c>
      <c r="BJ613" s="60">
        <v>338.99446899999998</v>
      </c>
      <c r="BK613" s="60"/>
      <c r="BL613" s="60"/>
      <c r="BM613" s="60"/>
      <c r="BN613" s="60"/>
      <c r="BO613" s="60"/>
      <c r="BP613" s="60"/>
      <c r="BQ613" s="60"/>
      <c r="BR613" s="60"/>
      <c r="BS613" s="60"/>
      <c r="BT613" s="60"/>
    </row>
    <row r="614" spans="1:72" x14ac:dyDescent="0.25">
      <c r="A614" s="106" t="s">
        <v>1732</v>
      </c>
      <c r="B614" s="107" t="s">
        <v>1733</v>
      </c>
      <c r="C614" s="8"/>
      <c r="D614" s="8"/>
      <c r="E614" s="8"/>
      <c r="F614" s="8"/>
      <c r="G614" s="8"/>
      <c r="H614" s="8"/>
      <c r="I614" s="8"/>
      <c r="J614" s="8"/>
      <c r="K614" s="8"/>
      <c r="L614" s="8"/>
      <c r="M614" s="8"/>
      <c r="N614" s="8"/>
      <c r="O614" s="8"/>
      <c r="P614" s="8"/>
      <c r="Q614" s="8"/>
      <c r="R614" s="8"/>
      <c r="S614" s="8"/>
      <c r="T614" s="8"/>
      <c r="U614" s="8" t="s">
        <v>1646</v>
      </c>
      <c r="V614" s="8"/>
      <c r="W614" s="8"/>
      <c r="X614" s="8"/>
      <c r="Y614" s="7"/>
      <c r="Z614" s="7"/>
      <c r="AA614" s="7"/>
      <c r="AB614" s="7"/>
      <c r="AC614" s="88" t="s">
        <v>530</v>
      </c>
      <c r="AD614" s="29" t="s">
        <v>463</v>
      </c>
      <c r="AE614" s="60">
        <v>0.4</v>
      </c>
      <c r="AF614" s="60">
        <v>1.673</v>
      </c>
      <c r="AG614" s="60">
        <v>1.091</v>
      </c>
      <c r="AH614" s="60">
        <v>0.72399999999999998</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c r="BL614" s="60"/>
      <c r="BM614" s="60"/>
      <c r="BN614" s="60"/>
      <c r="BO614" s="60"/>
      <c r="BP614" s="60"/>
      <c r="BQ614" s="60"/>
      <c r="BR614" s="60"/>
      <c r="BS614" s="60"/>
      <c r="BT614" s="60"/>
    </row>
    <row r="615" spans="1:72" x14ac:dyDescent="0.25">
      <c r="A615" s="106" t="s">
        <v>1734</v>
      </c>
      <c r="B615" s="107" t="s">
        <v>1735</v>
      </c>
      <c r="C615" s="8"/>
      <c r="D615" s="8"/>
      <c r="E615" s="8"/>
      <c r="F615" s="8"/>
      <c r="G615" s="8"/>
      <c r="H615" s="8"/>
      <c r="I615" s="8"/>
      <c r="J615" s="8"/>
      <c r="K615" s="8"/>
      <c r="L615" s="8"/>
      <c r="M615" s="8"/>
      <c r="N615" s="8"/>
      <c r="O615" s="8"/>
      <c r="P615" s="8"/>
      <c r="Q615" s="8"/>
      <c r="R615" s="8"/>
      <c r="S615" s="8"/>
      <c r="T615" s="8"/>
      <c r="U615" s="8" t="s">
        <v>1646</v>
      </c>
      <c r="V615" s="8"/>
      <c r="W615" s="8"/>
      <c r="X615" s="8"/>
      <c r="Y615" s="7"/>
      <c r="Z615" s="7"/>
      <c r="AA615" s="7"/>
      <c r="AB615" s="7"/>
      <c r="AC615" s="88" t="s">
        <v>530</v>
      </c>
      <c r="AD615" s="29" t="s">
        <v>463</v>
      </c>
      <c r="AE615" s="60">
        <v>147.943724</v>
      </c>
      <c r="AF615" s="60">
        <v>149.723724</v>
      </c>
      <c r="AG615" s="60">
        <v>164.030168</v>
      </c>
      <c r="AH615" s="60">
        <v>161.34183200000001</v>
      </c>
      <c r="AI615" s="60">
        <v>187.89994300000001</v>
      </c>
      <c r="AJ615" s="60">
        <v>177.56585100000001</v>
      </c>
      <c r="AK615" s="60">
        <v>295.90240999999997</v>
      </c>
      <c r="AL615" s="60">
        <v>281.40426100000002</v>
      </c>
      <c r="AM615" s="60">
        <v>271.58453300000002</v>
      </c>
      <c r="AN615" s="60">
        <v>246.139768</v>
      </c>
      <c r="AO615" s="60">
        <v>242.45290499999999</v>
      </c>
      <c r="AP615" s="60">
        <v>206.70583500000001</v>
      </c>
      <c r="AQ615" s="60">
        <v>192.98920799999999</v>
      </c>
      <c r="AR615" s="60">
        <v>199.00295</v>
      </c>
      <c r="AS615" s="60">
        <v>190.87849499999999</v>
      </c>
      <c r="AT615" s="60">
        <v>209.15780000000001</v>
      </c>
      <c r="AU615" s="60">
        <v>207.59343699999999</v>
      </c>
      <c r="AV615" s="60">
        <v>204.48838799999999</v>
      </c>
      <c r="AW615" s="60">
        <v>188.889366</v>
      </c>
      <c r="AX615" s="60">
        <v>98.650914</v>
      </c>
      <c r="AY615" s="60">
        <v>107.708939</v>
      </c>
      <c r="AZ615" s="60">
        <v>111.129609</v>
      </c>
      <c r="BA615" s="60">
        <v>336.376148</v>
      </c>
      <c r="BB615" s="60">
        <v>120.959771</v>
      </c>
      <c r="BC615" s="60">
        <v>102.489007</v>
      </c>
      <c r="BD615" s="60">
        <v>342.33876700000002</v>
      </c>
      <c r="BE615" s="60">
        <v>358.09316200000001</v>
      </c>
      <c r="BF615" s="60">
        <v>351.815023</v>
      </c>
      <c r="BG615" s="60">
        <v>370.51980300000002</v>
      </c>
      <c r="BH615" s="60">
        <v>413.67698300000001</v>
      </c>
      <c r="BI615" s="60">
        <v>244.112784</v>
      </c>
      <c r="BJ615" s="60">
        <v>338.99446899999998</v>
      </c>
      <c r="BK615" s="60"/>
      <c r="BL615" s="60"/>
      <c r="BM615" s="60"/>
      <c r="BN615" s="60"/>
      <c r="BO615" s="60"/>
      <c r="BP615" s="60"/>
      <c r="BQ615" s="60"/>
      <c r="BR615" s="60"/>
      <c r="BS615" s="60"/>
      <c r="BT615" s="60"/>
    </row>
    <row r="616" spans="1:72" x14ac:dyDescent="0.25">
      <c r="A616" s="13" t="s">
        <v>1736</v>
      </c>
      <c r="B616" s="110" t="s">
        <v>1737</v>
      </c>
      <c r="C616" s="8"/>
      <c r="D616" s="8"/>
      <c r="E616" s="8"/>
      <c r="F616" s="8"/>
      <c r="G616" s="8"/>
      <c r="H616" s="8"/>
      <c r="I616" s="8"/>
      <c r="J616" s="8"/>
      <c r="K616" s="8"/>
      <c r="L616" s="8"/>
      <c r="M616" s="8"/>
      <c r="N616" s="8"/>
      <c r="O616" s="8"/>
      <c r="P616" s="8"/>
      <c r="Q616" s="8"/>
      <c r="R616" s="8"/>
      <c r="S616" s="8"/>
      <c r="T616" s="8"/>
      <c r="U616" s="8"/>
      <c r="V616" s="8"/>
      <c r="W616" s="8"/>
      <c r="X616" s="8"/>
      <c r="Y616" s="7"/>
      <c r="Z616" s="7"/>
      <c r="AA616" s="7"/>
      <c r="AB616" s="7"/>
      <c r="AC616" s="88" t="s">
        <v>1738</v>
      </c>
      <c r="AD616" s="29" t="s">
        <v>463</v>
      </c>
      <c r="AE616" s="60">
        <v>572.81128899999999</v>
      </c>
      <c r="AF616" s="60">
        <v>655.32099900000003</v>
      </c>
      <c r="AG616" s="60">
        <v>613.64487199999996</v>
      </c>
      <c r="AH616" s="60">
        <v>701.55152199999998</v>
      </c>
      <c r="AI616" s="60">
        <v>904.655304</v>
      </c>
      <c r="AJ616" s="60">
        <v>923.01287200000002</v>
      </c>
      <c r="AK616" s="60">
        <v>919.56784400000004</v>
      </c>
      <c r="AL616" s="60">
        <v>612.71557499999994</v>
      </c>
      <c r="AM616" s="60">
        <v>451.0162727</v>
      </c>
      <c r="AN616" s="60">
        <v>568.31992649999995</v>
      </c>
      <c r="AO616" s="60">
        <v>636.18712619999997</v>
      </c>
      <c r="AP616" s="60">
        <v>500.57366000000002</v>
      </c>
      <c r="AQ616" s="60">
        <v>494.07796100000002</v>
      </c>
      <c r="AR616" s="60">
        <v>510.92514696244098</v>
      </c>
      <c r="AS616" s="60">
        <v>793.83041100000003</v>
      </c>
      <c r="AT616" s="60">
        <v>1359.9964</v>
      </c>
      <c r="AU616" s="60">
        <v>1254.8136810000001</v>
      </c>
      <c r="AV616" s="60">
        <v>1094.1556639999999</v>
      </c>
      <c r="AW616" s="60">
        <v>1264.429153</v>
      </c>
      <c r="AX616" s="60">
        <v>1448.6131130000001</v>
      </c>
      <c r="AY616" s="60">
        <v>1741.0790300000001</v>
      </c>
      <c r="AZ616" s="60">
        <v>2055.1761350000002</v>
      </c>
      <c r="BA616" s="60">
        <v>2472.1571739999999</v>
      </c>
      <c r="BB616" s="60">
        <v>1196.6417799999999</v>
      </c>
      <c r="BC616" s="60">
        <v>1025.458116</v>
      </c>
      <c r="BD616" s="60">
        <v>790.85940200000005</v>
      </c>
      <c r="BE616" s="60">
        <v>705.55820100000005</v>
      </c>
      <c r="BF616" s="60">
        <v>585.79838600000005</v>
      </c>
      <c r="BG616" s="60">
        <v>602.66682400000002</v>
      </c>
      <c r="BH616" s="60">
        <v>596.47950300000002</v>
      </c>
      <c r="BI616" s="60">
        <v>185.84213199999999</v>
      </c>
      <c r="BJ616" s="60">
        <v>405.65896900000001</v>
      </c>
      <c r="BK616" s="60"/>
      <c r="BL616" s="60"/>
      <c r="BM616" s="60"/>
      <c r="BN616" s="60"/>
      <c r="BO616" s="60"/>
      <c r="BP616" s="60"/>
      <c r="BQ616" s="60"/>
      <c r="BR616" s="60"/>
      <c r="BS616" s="60"/>
      <c r="BT616" s="60"/>
    </row>
    <row r="617" spans="1:72" x14ac:dyDescent="0.25">
      <c r="A617" s="106" t="s">
        <v>1739</v>
      </c>
      <c r="B617" s="107" t="s">
        <v>1740</v>
      </c>
      <c r="C617" s="8"/>
      <c r="D617" s="8"/>
      <c r="E617" s="8"/>
      <c r="F617" s="8"/>
      <c r="G617" s="8"/>
      <c r="H617" s="8"/>
      <c r="I617" s="8"/>
      <c r="J617" s="8"/>
      <c r="K617" s="8"/>
      <c r="L617" s="8"/>
      <c r="M617" s="8"/>
      <c r="N617" s="8"/>
      <c r="O617" s="8"/>
      <c r="P617" s="8"/>
      <c r="Q617" s="8"/>
      <c r="R617" s="8"/>
      <c r="S617" s="8"/>
      <c r="T617" s="8"/>
      <c r="U617" s="8" t="s">
        <v>1646</v>
      </c>
      <c r="V617" s="8"/>
      <c r="W617" s="8"/>
      <c r="X617" s="8"/>
      <c r="Y617" s="7"/>
      <c r="Z617" s="7"/>
      <c r="AA617" s="7"/>
      <c r="AB617" s="7"/>
      <c r="AC617" s="88" t="s">
        <v>530</v>
      </c>
      <c r="AD617" s="29" t="s">
        <v>463</v>
      </c>
      <c r="AE617" s="60">
        <v>0</v>
      </c>
      <c r="AF617" s="60">
        <v>0</v>
      </c>
      <c r="AG617" s="60">
        <v>0</v>
      </c>
      <c r="AH617" s="60">
        <v>0</v>
      </c>
      <c r="AI617" s="60">
        <v>0</v>
      </c>
      <c r="AJ617" s="60">
        <v>0</v>
      </c>
      <c r="AK617" s="60">
        <v>0</v>
      </c>
      <c r="AL617" s="60">
        <v>0</v>
      </c>
      <c r="AM617" s="60">
        <v>0</v>
      </c>
      <c r="AN617" s="60">
        <v>0</v>
      </c>
      <c r="AO617" s="60">
        <v>0</v>
      </c>
      <c r="AP617" s="60">
        <v>0</v>
      </c>
      <c r="AQ617" s="60">
        <v>0</v>
      </c>
      <c r="AR617" s="60">
        <v>0</v>
      </c>
      <c r="AS617" s="60">
        <v>0</v>
      </c>
      <c r="AT617" s="60">
        <v>0</v>
      </c>
      <c r="AU617" s="60">
        <v>0</v>
      </c>
      <c r="AV617" s="60">
        <v>0</v>
      </c>
      <c r="AW617" s="60">
        <v>0</v>
      </c>
      <c r="AX617" s="60">
        <v>0</v>
      </c>
      <c r="AY617" s="60">
        <v>0</v>
      </c>
      <c r="AZ617" s="60">
        <v>0</v>
      </c>
      <c r="BA617" s="60">
        <v>0</v>
      </c>
      <c r="BB617" s="60">
        <v>10</v>
      </c>
      <c r="BC617" s="60">
        <v>10</v>
      </c>
      <c r="BD617" s="60">
        <v>10</v>
      </c>
      <c r="BE617" s="60">
        <v>10</v>
      </c>
      <c r="BF617" s="60">
        <v>6</v>
      </c>
      <c r="BG617" s="60">
        <v>6</v>
      </c>
      <c r="BH617" s="60">
        <v>6</v>
      </c>
      <c r="BI617" s="60">
        <v>6</v>
      </c>
      <c r="BJ617" s="60">
        <v>0</v>
      </c>
      <c r="BK617" s="60"/>
      <c r="BL617" s="60"/>
      <c r="BM617" s="60"/>
      <c r="BN617" s="60"/>
      <c r="BO617" s="60"/>
      <c r="BP617" s="60"/>
      <c r="BQ617" s="60"/>
      <c r="BR617" s="60"/>
      <c r="BS617" s="60"/>
      <c r="BT617" s="60"/>
    </row>
    <row r="618" spans="1:72" x14ac:dyDescent="0.25">
      <c r="A618" s="106" t="s">
        <v>1741</v>
      </c>
      <c r="B618" s="107" t="s">
        <v>1742</v>
      </c>
      <c r="C618" s="8"/>
      <c r="D618" s="8"/>
      <c r="E618" s="8"/>
      <c r="F618" s="8"/>
      <c r="G618" s="8"/>
      <c r="H618" s="8"/>
      <c r="I618" s="8"/>
      <c r="J618" s="8"/>
      <c r="K618" s="8"/>
      <c r="L618" s="8"/>
      <c r="M618" s="8"/>
      <c r="N618" s="8"/>
      <c r="O618" s="8"/>
      <c r="P618" s="8"/>
      <c r="Q618" s="8"/>
      <c r="R618" s="8"/>
      <c r="S618" s="8"/>
      <c r="T618" s="8"/>
      <c r="U618" s="8" t="s">
        <v>1646</v>
      </c>
      <c r="V618" s="8"/>
      <c r="W618" s="8"/>
      <c r="X618" s="8"/>
      <c r="Y618" s="7"/>
      <c r="Z618" s="7"/>
      <c r="AA618" s="7"/>
      <c r="AB618" s="7"/>
      <c r="AC618" s="88" t="s">
        <v>530</v>
      </c>
      <c r="AD618" s="29" t="s">
        <v>463</v>
      </c>
      <c r="AE618" s="60">
        <v>0</v>
      </c>
      <c r="AF618" s="60">
        <v>0</v>
      </c>
      <c r="AG618" s="60">
        <v>0</v>
      </c>
      <c r="AH618" s="60">
        <v>0</v>
      </c>
      <c r="AI618" s="60">
        <v>0</v>
      </c>
      <c r="AJ618" s="60">
        <v>0</v>
      </c>
      <c r="AK618" s="60">
        <v>0</v>
      </c>
      <c r="AL618" s="60">
        <v>0</v>
      </c>
      <c r="AM618" s="60">
        <v>4.7135897</v>
      </c>
      <c r="AN618" s="60">
        <v>2.1936464999999998</v>
      </c>
      <c r="AO618" s="60">
        <v>22.530085199999998</v>
      </c>
      <c r="AP618" s="60">
        <v>14.09</v>
      </c>
      <c r="AQ618" s="60">
        <v>17.805499999999999</v>
      </c>
      <c r="AR618" s="60">
        <v>10.0182</v>
      </c>
      <c r="AS618" s="60">
        <v>93.3</v>
      </c>
      <c r="AT618" s="60">
        <v>46.9831</v>
      </c>
      <c r="AU618" s="60">
        <v>15.8626</v>
      </c>
      <c r="AV618" s="60">
        <v>-0.38519999999999999</v>
      </c>
      <c r="AW618" s="60">
        <v>0.1</v>
      </c>
      <c r="AX618" s="60">
        <v>0.5</v>
      </c>
      <c r="AY618" s="60">
        <v>0.1</v>
      </c>
      <c r="AZ618" s="60">
        <v>-1.8</v>
      </c>
      <c r="BA618" s="60">
        <v>0</v>
      </c>
      <c r="BB618" s="60">
        <v>0</v>
      </c>
      <c r="BC618" s="60">
        <v>0</v>
      </c>
      <c r="BD618" s="60">
        <v>0</v>
      </c>
      <c r="BE618" s="60">
        <v>0</v>
      </c>
      <c r="BF618" s="60">
        <v>0</v>
      </c>
      <c r="BG618" s="60">
        <v>0</v>
      </c>
      <c r="BH618" s="60">
        <v>0</v>
      </c>
      <c r="BI618" s="60">
        <v>0</v>
      </c>
      <c r="BJ618" s="60">
        <v>0</v>
      </c>
      <c r="BK618" s="60"/>
      <c r="BL618" s="60"/>
      <c r="BM618" s="60"/>
      <c r="BN618" s="60"/>
      <c r="BO618" s="60"/>
      <c r="BP618" s="60"/>
      <c r="BQ618" s="60"/>
      <c r="BR618" s="60"/>
      <c r="BS618" s="60"/>
      <c r="BT618" s="60"/>
    </row>
    <row r="619" spans="1:72" x14ac:dyDescent="0.25">
      <c r="A619" s="106" t="s">
        <v>1743</v>
      </c>
      <c r="B619" s="107" t="s">
        <v>1744</v>
      </c>
      <c r="C619" s="8"/>
      <c r="D619" s="8"/>
      <c r="E619" s="8"/>
      <c r="F619" s="8"/>
      <c r="G619" s="8"/>
      <c r="H619" s="8"/>
      <c r="I619" s="8"/>
      <c r="J619" s="8"/>
      <c r="K619" s="8"/>
      <c r="L619" s="8"/>
      <c r="M619" s="8"/>
      <c r="N619" s="8"/>
      <c r="O619" s="8"/>
      <c r="P619" s="8"/>
      <c r="Q619" s="8"/>
      <c r="R619" s="8"/>
      <c r="S619" s="8"/>
      <c r="T619" s="8"/>
      <c r="U619" s="8" t="s">
        <v>1646</v>
      </c>
      <c r="V619" s="8"/>
      <c r="W619" s="8"/>
      <c r="X619" s="8"/>
      <c r="Y619" s="7"/>
      <c r="Z619" s="7"/>
      <c r="AA619" s="7"/>
      <c r="AB619" s="7"/>
      <c r="AC619" s="88" t="s">
        <v>530</v>
      </c>
      <c r="AD619" s="29" t="s">
        <v>463</v>
      </c>
      <c r="AE619" s="60">
        <v>0</v>
      </c>
      <c r="AF619" s="60">
        <v>0</v>
      </c>
      <c r="AG619" s="60">
        <v>0</v>
      </c>
      <c r="AH619" s="60">
        <v>6.2130000000000001</v>
      </c>
      <c r="AI619" s="60">
        <v>10.34</v>
      </c>
      <c r="AJ619" s="60">
        <v>14.090999999999999</v>
      </c>
      <c r="AK619" s="60">
        <v>14.757</v>
      </c>
      <c r="AL619" s="60">
        <v>18.056999999999999</v>
      </c>
      <c r="AM619" s="60">
        <v>0</v>
      </c>
      <c r="AN619" s="60">
        <v>0</v>
      </c>
      <c r="AO619" s="60">
        <v>0</v>
      </c>
      <c r="AP619" s="60">
        <v>0</v>
      </c>
      <c r="AQ619" s="60">
        <v>0</v>
      </c>
      <c r="AR619" s="60">
        <v>0</v>
      </c>
      <c r="AS619" s="60">
        <v>0</v>
      </c>
      <c r="AT619" s="60">
        <v>0</v>
      </c>
      <c r="AU619" s="60">
        <v>0</v>
      </c>
      <c r="AV619" s="60">
        <v>0</v>
      </c>
      <c r="AW619" s="60">
        <v>0</v>
      </c>
      <c r="AX619" s="60">
        <v>0</v>
      </c>
      <c r="AY619" s="60">
        <v>0</v>
      </c>
      <c r="AZ619" s="60">
        <v>0</v>
      </c>
      <c r="BA619" s="60">
        <v>0</v>
      </c>
      <c r="BB619" s="60">
        <v>0</v>
      </c>
      <c r="BC619" s="60">
        <v>0</v>
      </c>
      <c r="BD619" s="60">
        <v>0</v>
      </c>
      <c r="BE619" s="60">
        <v>0</v>
      </c>
      <c r="BF619" s="60">
        <v>0</v>
      </c>
      <c r="BG619" s="60">
        <v>0</v>
      </c>
      <c r="BH619" s="60">
        <v>0</v>
      </c>
      <c r="BI619" s="60">
        <v>0</v>
      </c>
      <c r="BJ619" s="60">
        <v>0</v>
      </c>
      <c r="BK619" s="60"/>
      <c r="BL619" s="60"/>
      <c r="BM619" s="60"/>
      <c r="BN619" s="60"/>
      <c r="BO619" s="60"/>
      <c r="BP619" s="60"/>
      <c r="BQ619" s="60"/>
      <c r="BR619" s="60"/>
      <c r="BS619" s="60"/>
      <c r="BT619" s="60"/>
    </row>
    <row r="620" spans="1:72" x14ac:dyDescent="0.25">
      <c r="A620" s="106" t="s">
        <v>1745</v>
      </c>
      <c r="B620" s="107" t="s">
        <v>1746</v>
      </c>
      <c r="C620" s="8"/>
      <c r="D620" s="8"/>
      <c r="E620" s="8"/>
      <c r="F620" s="8"/>
      <c r="G620" s="8"/>
      <c r="H620" s="8"/>
      <c r="I620" s="8"/>
      <c r="J620" s="8"/>
      <c r="K620" s="8"/>
      <c r="L620" s="8"/>
      <c r="M620" s="8"/>
      <c r="N620" s="8"/>
      <c r="O620" s="8"/>
      <c r="P620" s="8"/>
      <c r="Q620" s="8"/>
      <c r="R620" s="8"/>
      <c r="S620" s="8"/>
      <c r="T620" s="8"/>
      <c r="U620" s="8" t="s">
        <v>1646</v>
      </c>
      <c r="V620" s="8"/>
      <c r="W620" s="8"/>
      <c r="X620" s="8"/>
      <c r="Y620" s="7"/>
      <c r="Z620" s="7"/>
      <c r="AA620" s="7"/>
      <c r="AB620" s="7"/>
      <c r="AC620" s="88" t="s">
        <v>530</v>
      </c>
      <c r="AD620" s="29" t="s">
        <v>463</v>
      </c>
      <c r="AE620" s="60">
        <v>0</v>
      </c>
      <c r="AF620" s="60">
        <v>1.321</v>
      </c>
      <c r="AG620" s="60">
        <v>12.69</v>
      </c>
      <c r="AH620" s="60">
        <v>12.215999999999999</v>
      </c>
      <c r="AI620" s="60">
        <v>5.68</v>
      </c>
      <c r="AJ620" s="60">
        <v>7.39</v>
      </c>
      <c r="AK620" s="60">
        <v>0.26700000000000002</v>
      </c>
      <c r="AL620" s="60">
        <v>0.312</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c r="BL620" s="60"/>
      <c r="BM620" s="60"/>
      <c r="BN620" s="60"/>
      <c r="BO620" s="60"/>
      <c r="BP620" s="60"/>
      <c r="BQ620" s="60"/>
      <c r="BR620" s="60"/>
      <c r="BS620" s="60"/>
      <c r="BT620" s="60"/>
    </row>
    <row r="621" spans="1:72" x14ac:dyDescent="0.25">
      <c r="A621" s="106" t="s">
        <v>1747</v>
      </c>
      <c r="B621" s="107" t="s">
        <v>1748</v>
      </c>
      <c r="C621" s="8"/>
      <c r="D621" s="8"/>
      <c r="E621" s="8"/>
      <c r="F621" s="8"/>
      <c r="G621" s="8"/>
      <c r="H621" s="8"/>
      <c r="I621" s="8"/>
      <c r="J621" s="8"/>
      <c r="K621" s="8"/>
      <c r="L621" s="8"/>
      <c r="M621" s="8"/>
      <c r="N621" s="8"/>
      <c r="O621" s="8"/>
      <c r="P621" s="8"/>
      <c r="Q621" s="8"/>
      <c r="R621" s="8"/>
      <c r="S621" s="8"/>
      <c r="T621" s="8"/>
      <c r="U621" s="8" t="s">
        <v>1646</v>
      </c>
      <c r="V621" s="8"/>
      <c r="W621" s="8"/>
      <c r="X621" s="8"/>
      <c r="Y621" s="7"/>
      <c r="Z621" s="7"/>
      <c r="AA621" s="7"/>
      <c r="AB621" s="7"/>
      <c r="AC621" s="88" t="s">
        <v>530</v>
      </c>
      <c r="AD621" s="29" t="s">
        <v>463</v>
      </c>
      <c r="AE621" s="60">
        <v>0</v>
      </c>
      <c r="AF621" s="60">
        <v>0</v>
      </c>
      <c r="AG621" s="60">
        <v>0</v>
      </c>
      <c r="AH621" s="60">
        <v>4.3360000000000003</v>
      </c>
      <c r="AI621" s="60">
        <v>1.9950000000000001</v>
      </c>
      <c r="AJ621" s="60">
        <v>0.79700000000000004</v>
      </c>
      <c r="AK621" s="60">
        <v>0</v>
      </c>
      <c r="AL621" s="60">
        <v>0.23</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c r="BL621" s="60"/>
      <c r="BM621" s="60"/>
      <c r="BN621" s="60"/>
      <c r="BO621" s="60"/>
      <c r="BP621" s="60"/>
      <c r="BQ621" s="60"/>
      <c r="BR621" s="60"/>
      <c r="BS621" s="60"/>
      <c r="BT621" s="60"/>
    </row>
    <row r="622" spans="1:72" x14ac:dyDescent="0.25">
      <c r="A622" s="106" t="s">
        <v>1749</v>
      </c>
      <c r="B622" s="107" t="s">
        <v>1750</v>
      </c>
      <c r="C622" s="8"/>
      <c r="D622" s="8"/>
      <c r="E622" s="8"/>
      <c r="F622" s="8"/>
      <c r="G622" s="8"/>
      <c r="H622" s="8"/>
      <c r="I622" s="8"/>
      <c r="J622" s="8"/>
      <c r="K622" s="8"/>
      <c r="L622" s="8"/>
      <c r="M622" s="8"/>
      <c r="N622" s="8"/>
      <c r="O622" s="8"/>
      <c r="P622" s="8"/>
      <c r="Q622" s="8"/>
      <c r="R622" s="8"/>
      <c r="S622" s="8"/>
      <c r="T622" s="8"/>
      <c r="U622" s="8" t="s">
        <v>1646</v>
      </c>
      <c r="V622" s="8"/>
      <c r="W622" s="8"/>
      <c r="X622" s="8"/>
      <c r="Y622" s="7"/>
      <c r="Z622" s="7"/>
      <c r="AA622" s="7"/>
      <c r="AB622" s="7"/>
      <c r="AC622" s="88" t="s">
        <v>530</v>
      </c>
      <c r="AD622" s="29" t="s">
        <v>463</v>
      </c>
      <c r="AE622" s="60">
        <v>6.89</v>
      </c>
      <c r="AF622" s="60">
        <v>1.992</v>
      </c>
      <c r="AG622" s="60">
        <v>1.224</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c r="BL622" s="60"/>
      <c r="BM622" s="60"/>
      <c r="BN622" s="60"/>
      <c r="BO622" s="60"/>
      <c r="BP622" s="60"/>
      <c r="BQ622" s="60"/>
      <c r="BR622" s="60"/>
      <c r="BS622" s="60"/>
      <c r="BT622" s="60"/>
    </row>
    <row r="623" spans="1:72" x14ac:dyDescent="0.25">
      <c r="A623" s="106" t="s">
        <v>1751</v>
      </c>
      <c r="B623" s="107" t="s">
        <v>1752</v>
      </c>
      <c r="C623" s="8"/>
      <c r="D623" s="8"/>
      <c r="E623" s="8"/>
      <c r="F623" s="8"/>
      <c r="G623" s="8"/>
      <c r="H623" s="8"/>
      <c r="I623" s="8"/>
      <c r="J623" s="8"/>
      <c r="K623" s="8"/>
      <c r="L623" s="8"/>
      <c r="M623" s="8"/>
      <c r="N623" s="8"/>
      <c r="O623" s="8"/>
      <c r="P623" s="8"/>
      <c r="Q623" s="8"/>
      <c r="R623" s="8"/>
      <c r="S623" s="8"/>
      <c r="T623" s="8"/>
      <c r="U623" s="8" t="s">
        <v>1646</v>
      </c>
      <c r="V623" s="8"/>
      <c r="W623" s="8"/>
      <c r="X623" s="8"/>
      <c r="Y623" s="7"/>
      <c r="Z623" s="7"/>
      <c r="AA623" s="7"/>
      <c r="AB623" s="7"/>
      <c r="AC623" s="88" t="s">
        <v>530</v>
      </c>
      <c r="AD623" s="29" t="s">
        <v>463</v>
      </c>
      <c r="AE623" s="60">
        <v>0.73</v>
      </c>
      <c r="AF623" s="60">
        <v>0.87</v>
      </c>
      <c r="AG623" s="60">
        <v>0.995</v>
      </c>
      <c r="AH623" s="60">
        <v>0.48</v>
      </c>
      <c r="AI623" s="60">
        <v>0.81599999999999995</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c r="BL623" s="60"/>
      <c r="BM623" s="60"/>
      <c r="BN623" s="60"/>
      <c r="BO623" s="60"/>
      <c r="BP623" s="60"/>
      <c r="BQ623" s="60"/>
      <c r="BR623" s="60"/>
      <c r="BS623" s="60"/>
      <c r="BT623" s="60"/>
    </row>
    <row r="624" spans="1:72" x14ac:dyDescent="0.25">
      <c r="A624" s="106" t="s">
        <v>1753</v>
      </c>
      <c r="B624" s="107" t="s">
        <v>1754</v>
      </c>
      <c r="C624" s="8"/>
      <c r="D624" s="8"/>
      <c r="E624" s="8"/>
      <c r="F624" s="8"/>
      <c r="G624" s="8"/>
      <c r="H624" s="8"/>
      <c r="I624" s="8"/>
      <c r="J624" s="8"/>
      <c r="K624" s="8"/>
      <c r="L624" s="8"/>
      <c r="M624" s="8"/>
      <c r="N624" s="8"/>
      <c r="O624" s="8"/>
      <c r="P624" s="8"/>
      <c r="Q624" s="8"/>
      <c r="R624" s="8"/>
      <c r="S624" s="8"/>
      <c r="T624" s="8"/>
      <c r="U624" s="8" t="s">
        <v>1646</v>
      </c>
      <c r="V624" s="8"/>
      <c r="W624" s="8"/>
      <c r="X624" s="8"/>
      <c r="Y624" s="7"/>
      <c r="Z624" s="7"/>
      <c r="AA624" s="7"/>
      <c r="AB624" s="7"/>
      <c r="AC624" s="88" t="s">
        <v>530</v>
      </c>
      <c r="AD624" s="29" t="s">
        <v>463</v>
      </c>
      <c r="AE624" s="60">
        <v>0.12</v>
      </c>
      <c r="AF624" s="60">
        <v>0.224</v>
      </c>
      <c r="AG624" s="60">
        <v>0.28399999999999997</v>
      </c>
      <c r="AH624" s="60">
        <v>0.41</v>
      </c>
      <c r="AI624" s="60">
        <v>0.56699999999999995</v>
      </c>
      <c r="AJ624" s="60">
        <v>1.052</v>
      </c>
      <c r="AK624" s="60">
        <v>1.381</v>
      </c>
      <c r="AL624" s="60">
        <v>0.78400000000000003</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c r="BL624" s="60"/>
      <c r="BM624" s="60"/>
      <c r="BN624" s="60"/>
      <c r="BO624" s="60"/>
      <c r="BP624" s="60"/>
      <c r="BQ624" s="60"/>
      <c r="BR624" s="60"/>
      <c r="BS624" s="60"/>
      <c r="BT624" s="60"/>
    </row>
    <row r="625" spans="1:72" x14ac:dyDescent="0.25">
      <c r="A625" s="106" t="s">
        <v>1755</v>
      </c>
      <c r="B625" s="107" t="s">
        <v>1756</v>
      </c>
      <c r="C625" s="8"/>
      <c r="D625" s="8"/>
      <c r="E625" s="8"/>
      <c r="F625" s="8"/>
      <c r="G625" s="8"/>
      <c r="H625" s="8"/>
      <c r="I625" s="8"/>
      <c r="J625" s="8"/>
      <c r="K625" s="8"/>
      <c r="L625" s="8"/>
      <c r="M625" s="8"/>
      <c r="N625" s="8"/>
      <c r="O625" s="8"/>
      <c r="P625" s="8"/>
      <c r="Q625" s="8"/>
      <c r="R625" s="8"/>
      <c r="S625" s="8"/>
      <c r="T625" s="8"/>
      <c r="U625" s="8" t="s">
        <v>1646</v>
      </c>
      <c r="V625" s="8"/>
      <c r="W625" s="8"/>
      <c r="X625" s="8"/>
      <c r="Y625" s="7"/>
      <c r="Z625" s="7"/>
      <c r="AA625" s="7"/>
      <c r="AB625" s="7"/>
      <c r="AC625" s="88" t="s">
        <v>530</v>
      </c>
      <c r="AD625" s="29" t="s">
        <v>463</v>
      </c>
      <c r="AE625" s="60">
        <v>8.5</v>
      </c>
      <c r="AF625" s="60">
        <v>7.298</v>
      </c>
      <c r="AG625" s="60">
        <v>2.5169999999999999</v>
      </c>
      <c r="AH625" s="60">
        <v>0</v>
      </c>
      <c r="AI625" s="60">
        <v>0</v>
      </c>
      <c r="AJ625" s="60">
        <v>0</v>
      </c>
      <c r="AK625" s="60">
        <v>0</v>
      </c>
      <c r="AL625" s="60">
        <v>0</v>
      </c>
      <c r="AM625" s="60">
        <v>0</v>
      </c>
      <c r="AN625" s="60">
        <v>0</v>
      </c>
      <c r="AO625" s="60">
        <v>0</v>
      </c>
      <c r="AP625" s="60">
        <v>0</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c r="BL625" s="60"/>
      <c r="BM625" s="60"/>
      <c r="BN625" s="60"/>
      <c r="BO625" s="60"/>
      <c r="BP625" s="60"/>
      <c r="BQ625" s="60"/>
      <c r="BR625" s="60"/>
      <c r="BS625" s="60"/>
      <c r="BT625" s="60"/>
    </row>
    <row r="626" spans="1:72" x14ac:dyDescent="0.25">
      <c r="A626" s="106" t="s">
        <v>1757</v>
      </c>
      <c r="B626" s="107" t="s">
        <v>1758</v>
      </c>
      <c r="C626" s="8"/>
      <c r="D626" s="8"/>
      <c r="E626" s="8"/>
      <c r="F626" s="8"/>
      <c r="G626" s="8"/>
      <c r="H626" s="8"/>
      <c r="I626" s="8"/>
      <c r="J626" s="8"/>
      <c r="K626" s="8"/>
      <c r="L626" s="8"/>
      <c r="M626" s="8"/>
      <c r="N626" s="8"/>
      <c r="O626" s="8"/>
      <c r="P626" s="8"/>
      <c r="Q626" s="8"/>
      <c r="R626" s="8"/>
      <c r="S626" s="8"/>
      <c r="T626" s="8"/>
      <c r="U626" s="8" t="s">
        <v>1646</v>
      </c>
      <c r="V626" s="8"/>
      <c r="W626" s="8"/>
      <c r="X626" s="8"/>
      <c r="Y626" s="7"/>
      <c r="Z626" s="7"/>
      <c r="AA626" s="7"/>
      <c r="AB626" s="7"/>
      <c r="AC626" s="88" t="s">
        <v>530</v>
      </c>
      <c r="AD626" s="29" t="s">
        <v>463</v>
      </c>
      <c r="AE626" s="60">
        <v>19.350000000000001</v>
      </c>
      <c r="AF626" s="60">
        <v>20.562999999999999</v>
      </c>
      <c r="AG626" s="60">
        <v>14.974</v>
      </c>
      <c r="AH626" s="60">
        <v>66.655000000000001</v>
      </c>
      <c r="AI626" s="60">
        <v>1.93</v>
      </c>
      <c r="AJ626" s="60">
        <v>0.66400000000000003</v>
      </c>
      <c r="AK626" s="60">
        <v>0</v>
      </c>
      <c r="AL626" s="60">
        <v>0</v>
      </c>
      <c r="AM626" s="60">
        <v>0</v>
      </c>
      <c r="AN626" s="60">
        <v>0</v>
      </c>
      <c r="AO626" s="60">
        <v>0</v>
      </c>
      <c r="AP626" s="60">
        <v>0</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c r="BL626" s="60"/>
      <c r="BM626" s="60"/>
      <c r="BN626" s="60"/>
      <c r="BO626" s="60"/>
      <c r="BP626" s="60"/>
      <c r="BQ626" s="60"/>
      <c r="BR626" s="60"/>
      <c r="BS626" s="60"/>
      <c r="BT626" s="60"/>
    </row>
    <row r="627" spans="1:72" x14ac:dyDescent="0.25">
      <c r="A627" s="106" t="s">
        <v>1759</v>
      </c>
      <c r="B627" s="107" t="s">
        <v>1760</v>
      </c>
      <c r="C627" s="8"/>
      <c r="D627" s="8"/>
      <c r="E627" s="8"/>
      <c r="F627" s="8"/>
      <c r="G627" s="8"/>
      <c r="H627" s="8"/>
      <c r="I627" s="8"/>
      <c r="J627" s="8"/>
      <c r="K627" s="8"/>
      <c r="L627" s="8"/>
      <c r="M627" s="8"/>
      <c r="N627" s="8"/>
      <c r="O627" s="8"/>
      <c r="P627" s="8"/>
      <c r="Q627" s="8"/>
      <c r="R627" s="8"/>
      <c r="S627" s="8"/>
      <c r="T627" s="8"/>
      <c r="U627" s="8" t="s">
        <v>1646</v>
      </c>
      <c r="V627" s="8"/>
      <c r="W627" s="8"/>
      <c r="X627" s="8"/>
      <c r="Y627" s="7"/>
      <c r="Z627" s="7"/>
      <c r="AA627" s="7"/>
      <c r="AB627" s="7"/>
      <c r="AC627" s="88" t="s">
        <v>530</v>
      </c>
      <c r="AD627" s="29" t="s">
        <v>463</v>
      </c>
      <c r="AE627" s="60">
        <v>0</v>
      </c>
      <c r="AF627" s="60">
        <v>2.27</v>
      </c>
      <c r="AG627" s="60">
        <v>52.561</v>
      </c>
      <c r="AH627" s="60">
        <v>65.819999999999993</v>
      </c>
      <c r="AI627" s="60">
        <v>95.179000000000002</v>
      </c>
      <c r="AJ627" s="60">
        <v>162.35900000000001</v>
      </c>
      <c r="AK627" s="60">
        <v>145.428</v>
      </c>
      <c r="AL627" s="60">
        <v>25.084</v>
      </c>
      <c r="AM627" s="60">
        <v>0</v>
      </c>
      <c r="AN627" s="60">
        <v>0</v>
      </c>
      <c r="AO627" s="60">
        <v>0</v>
      </c>
      <c r="AP627" s="60">
        <v>0</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c r="BL627" s="60"/>
      <c r="BM627" s="60"/>
      <c r="BN627" s="60"/>
      <c r="BO627" s="60"/>
      <c r="BP627" s="60"/>
      <c r="BQ627" s="60"/>
      <c r="BR627" s="60"/>
      <c r="BS627" s="60"/>
      <c r="BT627" s="60"/>
    </row>
    <row r="628" spans="1:72" x14ac:dyDescent="0.25">
      <c r="A628" s="106" t="s">
        <v>1761</v>
      </c>
      <c r="B628" s="107" t="s">
        <v>1762</v>
      </c>
      <c r="C628" s="8"/>
      <c r="D628" s="8"/>
      <c r="E628" s="8"/>
      <c r="F628" s="8"/>
      <c r="G628" s="8"/>
      <c r="H628" s="8"/>
      <c r="I628" s="8"/>
      <c r="J628" s="8"/>
      <c r="K628" s="8"/>
      <c r="L628" s="8"/>
      <c r="M628" s="8"/>
      <c r="N628" s="8"/>
      <c r="O628" s="8"/>
      <c r="P628" s="8"/>
      <c r="Q628" s="8"/>
      <c r="R628" s="8"/>
      <c r="S628" s="8"/>
      <c r="T628" s="8"/>
      <c r="U628" s="8" t="s">
        <v>1646</v>
      </c>
      <c r="V628" s="8"/>
      <c r="W628" s="8"/>
      <c r="X628" s="8"/>
      <c r="Y628" s="7"/>
      <c r="Z628" s="7"/>
      <c r="AA628" s="7"/>
      <c r="AB628" s="7"/>
      <c r="AC628" s="88" t="s">
        <v>530</v>
      </c>
      <c r="AD628" s="29" t="s">
        <v>463</v>
      </c>
      <c r="AE628" s="60">
        <v>0</v>
      </c>
      <c r="AF628" s="60">
        <v>7.6639999999999997</v>
      </c>
      <c r="AG628" s="60">
        <v>4.4340000000000002</v>
      </c>
      <c r="AH628" s="60">
        <v>9.0630000000000006</v>
      </c>
      <c r="AI628" s="60">
        <v>4.8129999999999997</v>
      </c>
      <c r="AJ628" s="60">
        <v>18.268999999999998</v>
      </c>
      <c r="AK628" s="60">
        <v>8.1780000000000008</v>
      </c>
      <c r="AL628" s="60">
        <v>24.024000000000001</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c r="BL628" s="60"/>
      <c r="BM628" s="60"/>
      <c r="BN628" s="60"/>
      <c r="BO628" s="60"/>
      <c r="BP628" s="60"/>
      <c r="BQ628" s="60"/>
      <c r="BR628" s="60"/>
      <c r="BS628" s="60"/>
      <c r="BT628" s="60"/>
    </row>
    <row r="629" spans="1:72" x14ac:dyDescent="0.25">
      <c r="A629" s="106" t="s">
        <v>1763</v>
      </c>
      <c r="B629" s="107" t="s">
        <v>1764</v>
      </c>
      <c r="C629" s="8"/>
      <c r="D629" s="8"/>
      <c r="E629" s="8"/>
      <c r="F629" s="8"/>
      <c r="G629" s="8"/>
      <c r="H629" s="8"/>
      <c r="I629" s="8"/>
      <c r="J629" s="8"/>
      <c r="K629" s="8"/>
      <c r="L629" s="8"/>
      <c r="M629" s="8"/>
      <c r="N629" s="8"/>
      <c r="O629" s="8"/>
      <c r="P629" s="8"/>
      <c r="Q629" s="8"/>
      <c r="R629" s="8"/>
      <c r="S629" s="8"/>
      <c r="T629" s="8"/>
      <c r="U629" s="8" t="s">
        <v>1646</v>
      </c>
      <c r="V629" s="8"/>
      <c r="W629" s="8"/>
      <c r="X629" s="8"/>
      <c r="Y629" s="7"/>
      <c r="Z629" s="7"/>
      <c r="AA629" s="7"/>
      <c r="AB629" s="7"/>
      <c r="AC629" s="88" t="s">
        <v>530</v>
      </c>
      <c r="AD629" s="29" t="s">
        <v>463</v>
      </c>
      <c r="AE629" s="60">
        <v>0</v>
      </c>
      <c r="AF629" s="60">
        <v>0</v>
      </c>
      <c r="AG629" s="60">
        <v>0</v>
      </c>
      <c r="AH629" s="60">
        <v>8.0950000000000006</v>
      </c>
      <c r="AI629" s="60">
        <v>5.8410000000000002</v>
      </c>
      <c r="AJ629" s="60">
        <v>16.600000000000001</v>
      </c>
      <c r="AK629" s="60">
        <v>6.0439999999999996</v>
      </c>
      <c r="AL629" s="60">
        <v>3.5190000000000001</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c r="BL629" s="60"/>
      <c r="BM629" s="60"/>
      <c r="BN629" s="60"/>
      <c r="BO629" s="60"/>
      <c r="BP629" s="60"/>
      <c r="BQ629" s="60"/>
      <c r="BR629" s="60"/>
      <c r="BS629" s="60"/>
      <c r="BT629" s="60"/>
    </row>
    <row r="630" spans="1:72" x14ac:dyDescent="0.25">
      <c r="A630" s="106" t="s">
        <v>1765</v>
      </c>
      <c r="B630" s="107" t="s">
        <v>1766</v>
      </c>
      <c r="C630" s="8"/>
      <c r="D630" s="8"/>
      <c r="E630" s="8"/>
      <c r="F630" s="8"/>
      <c r="G630" s="8"/>
      <c r="H630" s="8"/>
      <c r="I630" s="8"/>
      <c r="J630" s="8"/>
      <c r="K630" s="8"/>
      <c r="L630" s="8"/>
      <c r="M630" s="8"/>
      <c r="N630" s="8"/>
      <c r="O630" s="8"/>
      <c r="P630" s="8"/>
      <c r="Q630" s="8"/>
      <c r="R630" s="8"/>
      <c r="S630" s="8"/>
      <c r="T630" s="8"/>
      <c r="U630" s="8" t="s">
        <v>1646</v>
      </c>
      <c r="V630" s="8"/>
      <c r="W630" s="8"/>
      <c r="X630" s="8"/>
      <c r="Y630" s="7"/>
      <c r="Z630" s="7"/>
      <c r="AA630" s="7"/>
      <c r="AB630" s="7"/>
      <c r="AC630" s="88" t="s">
        <v>530</v>
      </c>
      <c r="AD630" s="29" t="s">
        <v>463</v>
      </c>
      <c r="AE630" s="60">
        <v>0</v>
      </c>
      <c r="AF630" s="60">
        <v>0</v>
      </c>
      <c r="AG630" s="60">
        <v>0</v>
      </c>
      <c r="AH630" s="60">
        <v>0.81200000000000006</v>
      </c>
      <c r="AI630" s="60">
        <v>2.7189999999999999</v>
      </c>
      <c r="AJ630" s="60">
        <v>4.444</v>
      </c>
      <c r="AK630" s="60">
        <v>3.6040000000000001</v>
      </c>
      <c r="AL630" s="60">
        <v>3.0379999999999998</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c r="BL630" s="60"/>
      <c r="BM630" s="60"/>
      <c r="BN630" s="60"/>
      <c r="BO630" s="60"/>
      <c r="BP630" s="60"/>
      <c r="BQ630" s="60"/>
      <c r="BR630" s="60"/>
      <c r="BS630" s="60"/>
      <c r="BT630" s="60"/>
    </row>
    <row r="631" spans="1:72" x14ac:dyDescent="0.25">
      <c r="A631" s="106" t="s">
        <v>1767</v>
      </c>
      <c r="B631" s="107" t="s">
        <v>1768</v>
      </c>
      <c r="C631" s="8"/>
      <c r="D631" s="8"/>
      <c r="E631" s="8"/>
      <c r="F631" s="8"/>
      <c r="G631" s="8"/>
      <c r="H631" s="8"/>
      <c r="I631" s="8"/>
      <c r="J631" s="8"/>
      <c r="K631" s="8"/>
      <c r="L631" s="8"/>
      <c r="M631" s="8"/>
      <c r="N631" s="8"/>
      <c r="O631" s="8"/>
      <c r="P631" s="8"/>
      <c r="Q631" s="8"/>
      <c r="R631" s="8"/>
      <c r="S631" s="8"/>
      <c r="T631" s="8"/>
      <c r="U631" s="8" t="s">
        <v>1646</v>
      </c>
      <c r="V631" s="8"/>
      <c r="W631" s="8"/>
      <c r="X631" s="8"/>
      <c r="Y631" s="7"/>
      <c r="Z631" s="7"/>
      <c r="AA631" s="7"/>
      <c r="AB631" s="7"/>
      <c r="AC631" s="88" t="s">
        <v>530</v>
      </c>
      <c r="AD631" s="29" t="s">
        <v>463</v>
      </c>
      <c r="AE631" s="60">
        <v>0</v>
      </c>
      <c r="AF631" s="60">
        <v>0</v>
      </c>
      <c r="AG631" s="60">
        <v>0</v>
      </c>
      <c r="AH631" s="60">
        <v>0</v>
      </c>
      <c r="AI631" s="60">
        <v>0</v>
      </c>
      <c r="AJ631" s="60">
        <v>7.4</v>
      </c>
      <c r="AK631" s="60">
        <v>112.69199999999999</v>
      </c>
      <c r="AL631" s="60">
        <v>105.614</v>
      </c>
      <c r="AM631" s="60">
        <v>0</v>
      </c>
      <c r="AN631" s="60">
        <v>0</v>
      </c>
      <c r="AO631" s="60">
        <v>0</v>
      </c>
      <c r="AP631" s="60">
        <v>0</v>
      </c>
      <c r="AQ631" s="60">
        <v>0</v>
      </c>
      <c r="AR631" s="60">
        <v>0</v>
      </c>
      <c r="AS631" s="60">
        <v>0</v>
      </c>
      <c r="AT631" s="60">
        <v>0</v>
      </c>
      <c r="AU631" s="60">
        <v>0</v>
      </c>
      <c r="AV631" s="60">
        <v>0</v>
      </c>
      <c r="AW631" s="60">
        <v>0</v>
      </c>
      <c r="AX631" s="60">
        <v>0</v>
      </c>
      <c r="AY631" s="60">
        <v>0</v>
      </c>
      <c r="AZ631" s="60">
        <v>0</v>
      </c>
      <c r="BA631" s="60">
        <v>0</v>
      </c>
      <c r="BB631" s="60">
        <v>0</v>
      </c>
      <c r="BC631" s="60">
        <v>0</v>
      </c>
      <c r="BD631" s="60">
        <v>0</v>
      </c>
      <c r="BE631" s="60">
        <v>0</v>
      </c>
      <c r="BF631" s="60">
        <v>0</v>
      </c>
      <c r="BG631" s="60">
        <v>0</v>
      </c>
      <c r="BH631" s="60">
        <v>0</v>
      </c>
      <c r="BI631" s="60">
        <v>0</v>
      </c>
      <c r="BJ631" s="60">
        <v>0</v>
      </c>
      <c r="BK631" s="60"/>
      <c r="BL631" s="60"/>
      <c r="BM631" s="60"/>
      <c r="BN631" s="60"/>
      <c r="BO631" s="60"/>
      <c r="BP631" s="60"/>
      <c r="BQ631" s="60"/>
      <c r="BR631" s="60"/>
      <c r="BS631" s="60"/>
      <c r="BT631" s="60"/>
    </row>
    <row r="632" spans="1:72" x14ac:dyDescent="0.25">
      <c r="A632" s="106" t="s">
        <v>1769</v>
      </c>
      <c r="B632" s="107" t="s">
        <v>1770</v>
      </c>
      <c r="C632" s="8"/>
      <c r="D632" s="8"/>
      <c r="E632" s="8"/>
      <c r="F632" s="8"/>
      <c r="G632" s="8"/>
      <c r="H632" s="8"/>
      <c r="I632" s="8"/>
      <c r="J632" s="8"/>
      <c r="K632" s="8"/>
      <c r="L632" s="8"/>
      <c r="M632" s="8"/>
      <c r="N632" s="8"/>
      <c r="O632" s="8"/>
      <c r="P632" s="8"/>
      <c r="Q632" s="8"/>
      <c r="R632" s="8"/>
      <c r="S632" s="8"/>
      <c r="T632" s="8"/>
      <c r="U632" s="8" t="s">
        <v>1646</v>
      </c>
      <c r="V632" s="8"/>
      <c r="W632" s="8"/>
      <c r="X632" s="8"/>
      <c r="Y632" s="7"/>
      <c r="Z632" s="7"/>
      <c r="AA632" s="7"/>
      <c r="AB632" s="7"/>
      <c r="AC632" s="88" t="s">
        <v>530</v>
      </c>
      <c r="AD632" s="29" t="s">
        <v>463</v>
      </c>
      <c r="AE632" s="60">
        <v>0</v>
      </c>
      <c r="AF632" s="60">
        <v>23.077999999999999</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c r="BL632" s="60"/>
      <c r="BM632" s="60"/>
      <c r="BN632" s="60"/>
      <c r="BO632" s="60"/>
      <c r="BP632" s="60"/>
      <c r="BQ632" s="60"/>
      <c r="BR632" s="60"/>
      <c r="BS632" s="60"/>
      <c r="BT632" s="60"/>
    </row>
    <row r="633" spans="1:72" x14ac:dyDescent="0.25">
      <c r="A633" s="106" t="s">
        <v>1771</v>
      </c>
      <c r="B633" s="107" t="s">
        <v>1772</v>
      </c>
      <c r="C633" s="8"/>
      <c r="D633" s="8"/>
      <c r="E633" s="8"/>
      <c r="F633" s="8"/>
      <c r="G633" s="8"/>
      <c r="H633" s="8"/>
      <c r="I633" s="8"/>
      <c r="J633" s="8"/>
      <c r="K633" s="8"/>
      <c r="L633" s="8"/>
      <c r="M633" s="8"/>
      <c r="N633" s="8"/>
      <c r="O633" s="8"/>
      <c r="P633" s="8"/>
      <c r="Q633" s="8"/>
      <c r="R633" s="8"/>
      <c r="S633" s="8"/>
      <c r="T633" s="8"/>
      <c r="U633" s="8" t="s">
        <v>1646</v>
      </c>
      <c r="V633" s="8"/>
      <c r="W633" s="8"/>
      <c r="X633" s="8"/>
      <c r="Y633" s="7"/>
      <c r="Z633" s="7"/>
      <c r="AA633" s="7"/>
      <c r="AB633" s="7"/>
      <c r="AC633" s="88" t="s">
        <v>530</v>
      </c>
      <c r="AD633" s="29" t="s">
        <v>463</v>
      </c>
      <c r="AE633" s="60">
        <v>0</v>
      </c>
      <c r="AF633" s="60">
        <v>0</v>
      </c>
      <c r="AG633" s="60">
        <v>0</v>
      </c>
      <c r="AH633" s="60">
        <v>63.628999999999998</v>
      </c>
      <c r="AI633" s="60">
        <v>117.364</v>
      </c>
      <c r="AJ633" s="60">
        <v>123.066</v>
      </c>
      <c r="AK633" s="60">
        <v>115.27</v>
      </c>
      <c r="AL633" s="60">
        <v>12.884</v>
      </c>
      <c r="AM633" s="60">
        <v>0</v>
      </c>
      <c r="AN633" s="60">
        <v>0</v>
      </c>
      <c r="AO633" s="60">
        <v>0</v>
      </c>
      <c r="AP633" s="60">
        <v>0</v>
      </c>
      <c r="AQ633" s="60">
        <v>0</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c r="BL633" s="60"/>
      <c r="BM633" s="60"/>
      <c r="BN633" s="60"/>
      <c r="BO633" s="60"/>
      <c r="BP633" s="60"/>
      <c r="BQ633" s="60"/>
      <c r="BR633" s="60"/>
      <c r="BS633" s="60"/>
      <c r="BT633" s="60"/>
    </row>
    <row r="634" spans="1:72" x14ac:dyDescent="0.25">
      <c r="A634" s="106" t="s">
        <v>1773</v>
      </c>
      <c r="B634" s="107" t="s">
        <v>1774</v>
      </c>
      <c r="C634" s="8"/>
      <c r="D634" s="8"/>
      <c r="E634" s="8"/>
      <c r="F634" s="8"/>
      <c r="G634" s="8"/>
      <c r="H634" s="8"/>
      <c r="I634" s="8"/>
      <c r="J634" s="8"/>
      <c r="K634" s="8"/>
      <c r="L634" s="8"/>
      <c r="M634" s="8"/>
      <c r="N634" s="8"/>
      <c r="O634" s="8"/>
      <c r="P634" s="8"/>
      <c r="Q634" s="8"/>
      <c r="R634" s="8"/>
      <c r="S634" s="8"/>
      <c r="T634" s="8"/>
      <c r="U634" s="8" t="s">
        <v>1646</v>
      </c>
      <c r="V634" s="8"/>
      <c r="W634" s="8"/>
      <c r="X634" s="8"/>
      <c r="Y634" s="7"/>
      <c r="Z634" s="7"/>
      <c r="AA634" s="7"/>
      <c r="AB634" s="7"/>
      <c r="AC634" s="88" t="s">
        <v>530</v>
      </c>
      <c r="AD634" s="29" t="s">
        <v>463</v>
      </c>
      <c r="AE634" s="60">
        <v>23.013000000000002</v>
      </c>
      <c r="AF634" s="60">
        <v>-1.7000000000000001E-2</v>
      </c>
      <c r="AG634" s="60">
        <v>0.09</v>
      </c>
      <c r="AH634" s="60">
        <v>-6.6000000000000003E-2</v>
      </c>
      <c r="AI634" s="60">
        <v>-8.0000000000000002E-3</v>
      </c>
      <c r="AJ634" s="60">
        <v>3.0000000000000001E-3</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c r="BL634" s="60"/>
      <c r="BM634" s="60"/>
      <c r="BN634" s="60"/>
      <c r="BO634" s="60"/>
      <c r="BP634" s="60"/>
      <c r="BQ634" s="60"/>
      <c r="BR634" s="60"/>
      <c r="BS634" s="60"/>
      <c r="BT634" s="60"/>
    </row>
    <row r="635" spans="1:72" x14ac:dyDescent="0.25">
      <c r="A635" s="106" t="s">
        <v>1775</v>
      </c>
      <c r="B635" s="107" t="s">
        <v>1776</v>
      </c>
      <c r="C635" s="8"/>
      <c r="D635" s="8"/>
      <c r="E635" s="8"/>
      <c r="F635" s="8"/>
      <c r="G635" s="8"/>
      <c r="H635" s="8"/>
      <c r="I635" s="8"/>
      <c r="J635" s="8"/>
      <c r="K635" s="8"/>
      <c r="L635" s="8"/>
      <c r="M635" s="8"/>
      <c r="N635" s="8"/>
      <c r="O635" s="8"/>
      <c r="P635" s="8"/>
      <c r="Q635" s="8"/>
      <c r="R635" s="8"/>
      <c r="S635" s="8"/>
      <c r="T635" s="8"/>
      <c r="U635" s="8" t="s">
        <v>1646</v>
      </c>
      <c r="V635" s="8"/>
      <c r="W635" s="8"/>
      <c r="X635" s="8"/>
      <c r="Y635" s="7"/>
      <c r="Z635" s="7"/>
      <c r="AA635" s="7"/>
      <c r="AB635" s="7"/>
      <c r="AC635" s="88" t="s">
        <v>530</v>
      </c>
      <c r="AD635" s="29" t="s">
        <v>463</v>
      </c>
      <c r="AE635" s="60">
        <v>0</v>
      </c>
      <c r="AF635" s="60">
        <v>0</v>
      </c>
      <c r="AG635" s="60">
        <v>0</v>
      </c>
      <c r="AH635" s="60">
        <v>0</v>
      </c>
      <c r="AI635" s="60">
        <v>0</v>
      </c>
      <c r="AJ635" s="60">
        <v>0</v>
      </c>
      <c r="AK635" s="60">
        <v>0</v>
      </c>
      <c r="AL635" s="60">
        <v>0</v>
      </c>
      <c r="AM635" s="60">
        <v>0</v>
      </c>
      <c r="AN635" s="60">
        <v>6.6</v>
      </c>
      <c r="AO635" s="60">
        <v>7.1</v>
      </c>
      <c r="AP635" s="60">
        <v>3.5</v>
      </c>
      <c r="AQ635" s="60">
        <v>4.3</v>
      </c>
      <c r="AR635" s="60">
        <v>4.1082159624413102</v>
      </c>
      <c r="AS635" s="60">
        <v>0.95799999999999996</v>
      </c>
      <c r="AT635" s="60">
        <v>2.302</v>
      </c>
      <c r="AU635" s="60">
        <v>1.5720000000000001</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c r="BL635" s="60"/>
      <c r="BM635" s="60"/>
      <c r="BN635" s="60"/>
      <c r="BO635" s="60"/>
      <c r="BP635" s="60"/>
      <c r="BQ635" s="60"/>
      <c r="BR635" s="60"/>
      <c r="BS635" s="60"/>
      <c r="BT635" s="60"/>
    </row>
    <row r="636" spans="1:72" x14ac:dyDescent="0.25">
      <c r="A636" s="106" t="s">
        <v>1777</v>
      </c>
      <c r="B636" s="107" t="s">
        <v>1778</v>
      </c>
      <c r="C636" s="8"/>
      <c r="D636" s="8"/>
      <c r="E636" s="8"/>
      <c r="F636" s="8"/>
      <c r="G636" s="8"/>
      <c r="H636" s="8"/>
      <c r="I636" s="8"/>
      <c r="J636" s="8"/>
      <c r="K636" s="8"/>
      <c r="L636" s="8"/>
      <c r="M636" s="8"/>
      <c r="N636" s="8"/>
      <c r="O636" s="8"/>
      <c r="P636" s="8"/>
      <c r="Q636" s="8"/>
      <c r="R636" s="8"/>
      <c r="S636" s="8"/>
      <c r="T636" s="8"/>
      <c r="U636" s="8" t="s">
        <v>1646</v>
      </c>
      <c r="V636" s="8"/>
      <c r="W636" s="8"/>
      <c r="X636" s="8"/>
      <c r="Y636" s="7"/>
      <c r="Z636" s="7"/>
      <c r="AA636" s="7"/>
      <c r="AB636" s="7"/>
      <c r="AC636" s="88" t="s">
        <v>530</v>
      </c>
      <c r="AD636" s="29" t="s">
        <v>463</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551.5</v>
      </c>
      <c r="AZ636" s="60">
        <v>642</v>
      </c>
      <c r="BA636" s="60">
        <v>1509</v>
      </c>
      <c r="BB636" s="60">
        <v>165</v>
      </c>
      <c r="BC636" s="60">
        <v>94</v>
      </c>
      <c r="BD636" s="60">
        <v>55</v>
      </c>
      <c r="BE636" s="60">
        <v>0</v>
      </c>
      <c r="BF636" s="60">
        <v>0</v>
      </c>
      <c r="BG636" s="60">
        <v>0</v>
      </c>
      <c r="BH636" s="60">
        <v>0</v>
      </c>
      <c r="BI636" s="60">
        <v>0</v>
      </c>
      <c r="BJ636" s="60">
        <v>0</v>
      </c>
      <c r="BK636" s="60"/>
      <c r="BL636" s="60"/>
      <c r="BM636" s="60"/>
      <c r="BN636" s="60"/>
      <c r="BO636" s="60"/>
      <c r="BP636" s="60"/>
      <c r="BQ636" s="60"/>
      <c r="BR636" s="60"/>
      <c r="BS636" s="60"/>
      <c r="BT636" s="60"/>
    </row>
    <row r="637" spans="1:72" x14ac:dyDescent="0.25">
      <c r="A637" s="106" t="s">
        <v>1779</v>
      </c>
      <c r="B637" s="107" t="s">
        <v>1780</v>
      </c>
      <c r="C637" s="8"/>
      <c r="D637" s="8"/>
      <c r="E637" s="8"/>
      <c r="F637" s="8"/>
      <c r="G637" s="8"/>
      <c r="H637" s="8"/>
      <c r="I637" s="8"/>
      <c r="J637" s="8"/>
      <c r="K637" s="8"/>
      <c r="L637" s="8"/>
      <c r="M637" s="8"/>
      <c r="N637" s="8"/>
      <c r="O637" s="8"/>
      <c r="P637" s="8"/>
      <c r="Q637" s="8"/>
      <c r="R637" s="8"/>
      <c r="S637" s="8"/>
      <c r="T637" s="8"/>
      <c r="U637" s="8" t="s">
        <v>1646</v>
      </c>
      <c r="V637" s="8"/>
      <c r="W637" s="8"/>
      <c r="X637" s="8"/>
      <c r="Y637" s="7"/>
      <c r="Z637" s="7"/>
      <c r="AA637" s="7"/>
      <c r="AB637" s="7"/>
      <c r="AC637" s="88" t="s">
        <v>530</v>
      </c>
      <c r="AD637" s="29" t="s">
        <v>463</v>
      </c>
      <c r="AE637" s="60">
        <v>514.20828900000004</v>
      </c>
      <c r="AF637" s="60">
        <v>590.057999</v>
      </c>
      <c r="AG637" s="60">
        <v>523.87587199999996</v>
      </c>
      <c r="AH637" s="60">
        <v>463.88852200000002</v>
      </c>
      <c r="AI637" s="60">
        <v>657.41930400000001</v>
      </c>
      <c r="AJ637" s="60">
        <v>566.87787200000002</v>
      </c>
      <c r="AK637" s="60">
        <v>511.946844</v>
      </c>
      <c r="AL637" s="60">
        <v>419.16957500000001</v>
      </c>
      <c r="AM637" s="60">
        <v>446.302683</v>
      </c>
      <c r="AN637" s="60">
        <v>559.52628000000004</v>
      </c>
      <c r="AO637" s="60">
        <v>606.55704100000003</v>
      </c>
      <c r="AP637" s="60">
        <v>482.98365999999999</v>
      </c>
      <c r="AQ637" s="60">
        <v>471.97246100000001</v>
      </c>
      <c r="AR637" s="60">
        <v>496.79873099999998</v>
      </c>
      <c r="AS637" s="60">
        <v>699.57241099999999</v>
      </c>
      <c r="AT637" s="60">
        <v>1310.7112999999999</v>
      </c>
      <c r="AU637" s="60">
        <v>1237.379081</v>
      </c>
      <c r="AV637" s="60">
        <v>1094.5408640000001</v>
      </c>
      <c r="AW637" s="60">
        <v>1264.3291529999999</v>
      </c>
      <c r="AX637" s="60">
        <v>1448.1131130000001</v>
      </c>
      <c r="AY637" s="60">
        <v>1189.47903</v>
      </c>
      <c r="AZ637" s="60">
        <v>1414.9761350000001</v>
      </c>
      <c r="BA637" s="60">
        <v>963.15717400000005</v>
      </c>
      <c r="BB637" s="60">
        <v>1021.64178</v>
      </c>
      <c r="BC637" s="60">
        <v>921.45811600000002</v>
      </c>
      <c r="BD637" s="60">
        <v>725.85940200000005</v>
      </c>
      <c r="BE637" s="60">
        <v>695.55820100000005</v>
      </c>
      <c r="BF637" s="60">
        <v>579.79838600000005</v>
      </c>
      <c r="BG637" s="60">
        <v>596.66682400000002</v>
      </c>
      <c r="BH637" s="60">
        <v>590.47950300000002</v>
      </c>
      <c r="BI637" s="60">
        <v>179.84213199999999</v>
      </c>
      <c r="BJ637" s="60">
        <v>405.65896900000001</v>
      </c>
      <c r="BK637" s="60"/>
      <c r="BL637" s="60"/>
      <c r="BM637" s="60"/>
      <c r="BN637" s="60"/>
      <c r="BO637" s="60"/>
      <c r="BP637" s="60"/>
      <c r="BQ637" s="60"/>
      <c r="BR637" s="60"/>
      <c r="BS637" s="60"/>
      <c r="BT637" s="60"/>
    </row>
    <row r="638" spans="1:72" x14ac:dyDescent="0.25">
      <c r="A638" s="13" t="s">
        <v>1781</v>
      </c>
      <c r="B638" s="110" t="s">
        <v>1782</v>
      </c>
      <c r="C638" s="8"/>
      <c r="D638" s="8"/>
      <c r="E638" s="8"/>
      <c r="F638" s="8"/>
      <c r="G638" s="8"/>
      <c r="H638" s="8"/>
      <c r="I638" s="8"/>
      <c r="J638" s="8"/>
      <c r="K638" s="8"/>
      <c r="L638" s="8"/>
      <c r="M638" s="8"/>
      <c r="N638" s="8"/>
      <c r="O638" s="8"/>
      <c r="P638" s="8"/>
      <c r="Q638" s="8"/>
      <c r="R638" s="8"/>
      <c r="S638" s="8"/>
      <c r="T638" s="8"/>
      <c r="U638" s="8"/>
      <c r="V638" s="8"/>
      <c r="W638" s="8"/>
      <c r="X638" s="8"/>
      <c r="Y638" s="7"/>
      <c r="Z638" s="7"/>
      <c r="AA638" s="7"/>
      <c r="AB638" s="7"/>
      <c r="AC638" s="88" t="s">
        <v>1783</v>
      </c>
      <c r="AD638" s="29" t="s">
        <v>463</v>
      </c>
      <c r="AE638" s="60">
        <v>186.21700799999999</v>
      </c>
      <c r="AF638" s="60">
        <v>204.21862200000001</v>
      </c>
      <c r="AG638" s="60">
        <v>196.78294500000001</v>
      </c>
      <c r="AH638" s="60">
        <v>226.33439799999999</v>
      </c>
      <c r="AI638" s="60">
        <v>179.10847699999999</v>
      </c>
      <c r="AJ638" s="60">
        <v>259.271794</v>
      </c>
      <c r="AK638" s="60">
        <v>153.09477999999999</v>
      </c>
      <c r="AL638" s="60">
        <v>192.25675000000001</v>
      </c>
      <c r="AM638" s="60">
        <v>220.04581200000001</v>
      </c>
      <c r="AN638" s="60">
        <v>79.744979999999998</v>
      </c>
      <c r="AO638" s="60">
        <v>95.508827999999994</v>
      </c>
      <c r="AP638" s="60">
        <v>88.818466999999998</v>
      </c>
      <c r="AQ638" s="60">
        <v>93.930768</v>
      </c>
      <c r="AR638" s="60">
        <v>124.228764</v>
      </c>
      <c r="AS638" s="60">
        <v>120.908823</v>
      </c>
      <c r="AT638" s="60">
        <v>111.410314</v>
      </c>
      <c r="AU638" s="60">
        <v>244.63429199999999</v>
      </c>
      <c r="AV638" s="60">
        <v>254.87273200000001</v>
      </c>
      <c r="AW638" s="60">
        <v>377.26714059349598</v>
      </c>
      <c r="AX638" s="60">
        <v>399.16099454424102</v>
      </c>
      <c r="AY638" s="60">
        <v>331.38978744370701</v>
      </c>
      <c r="AZ638" s="60">
        <v>408.96704500999999</v>
      </c>
      <c r="BA638" s="60">
        <v>601.80318407000004</v>
      </c>
      <c r="BB638" s="60">
        <v>355.27211885999998</v>
      </c>
      <c r="BC638" s="60">
        <v>344.048984470047</v>
      </c>
      <c r="BD638" s="60">
        <v>408.77610290000001</v>
      </c>
      <c r="BE638" s="60">
        <v>422.82466654919</v>
      </c>
      <c r="BF638" s="60">
        <v>461.79640042</v>
      </c>
      <c r="BG638" s="60">
        <v>267.95474410000003</v>
      </c>
      <c r="BH638" s="60">
        <v>321.32153577000003</v>
      </c>
      <c r="BI638" s="60">
        <v>304.23796087278799</v>
      </c>
      <c r="BJ638" s="60">
        <v>238.914940893157</v>
      </c>
      <c r="BK638" s="60"/>
      <c r="BL638" s="60"/>
      <c r="BM638" s="60"/>
      <c r="BN638" s="60"/>
      <c r="BO638" s="60"/>
      <c r="BP638" s="60"/>
      <c r="BQ638" s="60"/>
      <c r="BR638" s="60"/>
      <c r="BS638" s="60"/>
      <c r="BT638" s="60"/>
    </row>
    <row r="639" spans="1:72" x14ac:dyDescent="0.25">
      <c r="A639" s="106" t="s">
        <v>1784</v>
      </c>
      <c r="B639" s="107" t="s">
        <v>1785</v>
      </c>
      <c r="C639" s="8"/>
      <c r="D639" s="8"/>
      <c r="E639" s="8"/>
      <c r="F639" s="8"/>
      <c r="G639" s="8"/>
      <c r="H639" s="8"/>
      <c r="I639" s="8"/>
      <c r="J639" s="8"/>
      <c r="K639" s="8"/>
      <c r="L639" s="8"/>
      <c r="M639" s="8"/>
      <c r="N639" s="8"/>
      <c r="O639" s="8"/>
      <c r="P639" s="8"/>
      <c r="Q639" s="8"/>
      <c r="R639" s="8"/>
      <c r="S639" s="8"/>
      <c r="T639" s="8"/>
      <c r="U639" s="8" t="s">
        <v>1646</v>
      </c>
      <c r="V639" s="8"/>
      <c r="W639" s="8"/>
      <c r="X639" s="8"/>
      <c r="Y639" s="7"/>
      <c r="Z639" s="7"/>
      <c r="AA639" s="7"/>
      <c r="AB639" s="7"/>
      <c r="AC639" s="88" t="s">
        <v>530</v>
      </c>
      <c r="AD639" s="29" t="s">
        <v>463</v>
      </c>
      <c r="AE639" s="60">
        <v>0</v>
      </c>
      <c r="AF639" s="60">
        <v>0</v>
      </c>
      <c r="AG639" s="60">
        <v>0</v>
      </c>
      <c r="AH639" s="60">
        <v>0</v>
      </c>
      <c r="AI639" s="60">
        <v>0</v>
      </c>
      <c r="AJ639" s="60">
        <v>5.6000000000000001E-2</v>
      </c>
      <c r="AK639" s="60">
        <v>0.47399999999999998</v>
      </c>
      <c r="AL639" s="60">
        <v>0</v>
      </c>
      <c r="AM639" s="60">
        <v>0</v>
      </c>
      <c r="AN639" s="60">
        <v>0</v>
      </c>
      <c r="AO639" s="60">
        <v>0</v>
      </c>
      <c r="AP639" s="60">
        <v>3.2029999999999998</v>
      </c>
      <c r="AQ639" s="60">
        <v>5.3</v>
      </c>
      <c r="AR639" s="60">
        <v>10.3</v>
      </c>
      <c r="AS639" s="60">
        <v>6.16</v>
      </c>
      <c r="AT639" s="60">
        <v>7.4999999999999997E-2</v>
      </c>
      <c r="AU639" s="60">
        <v>5.8570000000000002</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c r="BL639" s="60"/>
      <c r="BM639" s="60"/>
      <c r="BN639" s="60"/>
      <c r="BO639" s="60"/>
      <c r="BP639" s="60"/>
      <c r="BQ639" s="60"/>
      <c r="BR639" s="60"/>
      <c r="BS639" s="60"/>
      <c r="BT639" s="60"/>
    </row>
    <row r="640" spans="1:72" x14ac:dyDescent="0.25">
      <c r="A640" s="106" t="s">
        <v>1786</v>
      </c>
      <c r="B640" s="107" t="s">
        <v>1787</v>
      </c>
      <c r="C640" s="8"/>
      <c r="D640" s="8"/>
      <c r="E640" s="8"/>
      <c r="F640" s="8"/>
      <c r="G640" s="8"/>
      <c r="H640" s="8"/>
      <c r="I640" s="8"/>
      <c r="J640" s="8"/>
      <c r="K640" s="8"/>
      <c r="L640" s="8"/>
      <c r="M640" s="8"/>
      <c r="N640" s="8"/>
      <c r="O640" s="8"/>
      <c r="P640" s="8"/>
      <c r="Q640" s="8"/>
      <c r="R640" s="8"/>
      <c r="S640" s="8"/>
      <c r="T640" s="8"/>
      <c r="U640" s="8" t="s">
        <v>1646</v>
      </c>
      <c r="V640" s="8"/>
      <c r="W640" s="8"/>
      <c r="X640" s="8"/>
      <c r="Y640" s="7"/>
      <c r="Z640" s="7"/>
      <c r="AA640" s="7"/>
      <c r="AB640" s="7"/>
      <c r="AC640" s="88" t="s">
        <v>530</v>
      </c>
      <c r="AD640" s="29" t="s">
        <v>463</v>
      </c>
      <c r="AE640" s="60">
        <v>0</v>
      </c>
      <c r="AF640" s="60">
        <v>0</v>
      </c>
      <c r="AG640" s="60">
        <v>0</v>
      </c>
      <c r="AH640" s="60">
        <v>0</v>
      </c>
      <c r="AI640" s="60">
        <v>0</v>
      </c>
      <c r="AJ640" s="60">
        <v>0</v>
      </c>
      <c r="AK640" s="60">
        <v>0</v>
      </c>
      <c r="AL640" s="60">
        <v>0</v>
      </c>
      <c r="AM640" s="60">
        <v>0</v>
      </c>
      <c r="AN640" s="60">
        <v>0</v>
      </c>
      <c r="AO640" s="60">
        <v>0</v>
      </c>
      <c r="AP640" s="60">
        <v>5.87</v>
      </c>
      <c r="AQ640" s="60">
        <v>7.42</v>
      </c>
      <c r="AR640" s="60">
        <v>7.4</v>
      </c>
      <c r="AS640" s="60">
        <v>9.1</v>
      </c>
      <c r="AT640" s="60">
        <v>0</v>
      </c>
      <c r="AU640" s="60">
        <v>3.1880000000000002</v>
      </c>
      <c r="AV640" s="60">
        <v>1.7869999999999999</v>
      </c>
      <c r="AW640" s="60">
        <v>0</v>
      </c>
      <c r="AX640" s="60">
        <v>0</v>
      </c>
      <c r="AY640" s="60">
        <v>0</v>
      </c>
      <c r="AZ640" s="60">
        <v>1</v>
      </c>
      <c r="BA640" s="60">
        <v>2</v>
      </c>
      <c r="BB640" s="60">
        <v>2</v>
      </c>
      <c r="BC640" s="60">
        <v>0</v>
      </c>
      <c r="BD640" s="60">
        <v>0</v>
      </c>
      <c r="BE640" s="60">
        <v>0</v>
      </c>
      <c r="BF640" s="60">
        <v>0</v>
      </c>
      <c r="BG640" s="60">
        <v>0</v>
      </c>
      <c r="BH640" s="60">
        <v>0</v>
      </c>
      <c r="BI640" s="60">
        <v>0</v>
      </c>
      <c r="BJ640" s="60">
        <v>0</v>
      </c>
      <c r="BK640" s="60"/>
      <c r="BL640" s="60"/>
      <c r="BM640" s="60"/>
      <c r="BN640" s="60"/>
      <c r="BO640" s="60"/>
      <c r="BP640" s="60"/>
      <c r="BQ640" s="60"/>
      <c r="BR640" s="60"/>
      <c r="BS640" s="60"/>
      <c r="BT640" s="60"/>
    </row>
    <row r="641" spans="1:72" x14ac:dyDescent="0.25">
      <c r="A641" s="106" t="s">
        <v>1788</v>
      </c>
      <c r="B641" s="107" t="s">
        <v>1789</v>
      </c>
      <c r="C641" s="8"/>
      <c r="D641" s="8"/>
      <c r="E641" s="8"/>
      <c r="F641" s="8"/>
      <c r="G641" s="8"/>
      <c r="H641" s="8"/>
      <c r="I641" s="8"/>
      <c r="J641" s="8"/>
      <c r="K641" s="8"/>
      <c r="L641" s="8"/>
      <c r="M641" s="8"/>
      <c r="N641" s="8"/>
      <c r="O641" s="8"/>
      <c r="P641" s="8"/>
      <c r="Q641" s="8"/>
      <c r="R641" s="8"/>
      <c r="S641" s="8"/>
      <c r="T641" s="8"/>
      <c r="U641" s="8" t="s">
        <v>1646</v>
      </c>
      <c r="V641" s="8"/>
      <c r="W641" s="8"/>
      <c r="X641" s="8"/>
      <c r="Y641" s="7"/>
      <c r="Z641" s="7"/>
      <c r="AA641" s="7"/>
      <c r="AB641" s="7"/>
      <c r="AC641" s="88" t="s">
        <v>530</v>
      </c>
      <c r="AD641" s="29" t="s">
        <v>463</v>
      </c>
      <c r="AE641" s="60">
        <v>0</v>
      </c>
      <c r="AF641" s="60">
        <v>0</v>
      </c>
      <c r="AG641" s="60">
        <v>0</v>
      </c>
      <c r="AH641" s="60">
        <v>0</v>
      </c>
      <c r="AI641" s="60">
        <v>0</v>
      </c>
      <c r="AJ641" s="60">
        <v>0</v>
      </c>
      <c r="AK641" s="60">
        <v>0</v>
      </c>
      <c r="AL641" s="60">
        <v>0</v>
      </c>
      <c r="AM641" s="60">
        <v>0</v>
      </c>
      <c r="AN641" s="60">
        <v>0</v>
      </c>
      <c r="AO641" s="60">
        <v>0</v>
      </c>
      <c r="AP641" s="60">
        <v>5.66</v>
      </c>
      <c r="AQ641" s="60">
        <v>4.53</v>
      </c>
      <c r="AR641" s="60">
        <v>5</v>
      </c>
      <c r="AS641" s="60">
        <v>4.3</v>
      </c>
      <c r="AT641" s="60">
        <v>5.5</v>
      </c>
      <c r="AU641" s="60">
        <v>3.5270000000000001</v>
      </c>
      <c r="AV641" s="60">
        <v>0</v>
      </c>
      <c r="AW641" s="60">
        <v>3</v>
      </c>
      <c r="AX641" s="60">
        <v>3</v>
      </c>
      <c r="AY641" s="60">
        <v>4</v>
      </c>
      <c r="AZ641" s="60">
        <v>6</v>
      </c>
      <c r="BA641" s="60">
        <v>14</v>
      </c>
      <c r="BB641" s="60">
        <v>14</v>
      </c>
      <c r="BC641" s="60">
        <v>15</v>
      </c>
      <c r="BD641" s="60">
        <v>15</v>
      </c>
      <c r="BE641" s="60">
        <v>15</v>
      </c>
      <c r="BF641" s="60">
        <v>15</v>
      </c>
      <c r="BG641" s="60">
        <v>15</v>
      </c>
      <c r="BH641" s="60">
        <v>15</v>
      </c>
      <c r="BI641" s="60">
        <v>15</v>
      </c>
      <c r="BJ641" s="60">
        <v>15</v>
      </c>
      <c r="BK641" s="60"/>
      <c r="BL641" s="60"/>
      <c r="BM641" s="60"/>
      <c r="BN641" s="60"/>
      <c r="BO641" s="60"/>
      <c r="BP641" s="60"/>
      <c r="BQ641" s="60"/>
      <c r="BR641" s="60"/>
      <c r="BS641" s="60"/>
      <c r="BT641" s="60"/>
    </row>
    <row r="642" spans="1:72" x14ac:dyDescent="0.25">
      <c r="A642" s="106" t="s">
        <v>1790</v>
      </c>
      <c r="B642" s="107" t="s">
        <v>1791</v>
      </c>
      <c r="C642" s="8"/>
      <c r="D642" s="8"/>
      <c r="E642" s="8"/>
      <c r="F642" s="8"/>
      <c r="G642" s="8"/>
      <c r="H642" s="8"/>
      <c r="I642" s="8"/>
      <c r="J642" s="8"/>
      <c r="K642" s="8"/>
      <c r="L642" s="8"/>
      <c r="M642" s="8"/>
      <c r="N642" s="8"/>
      <c r="O642" s="8"/>
      <c r="P642" s="8"/>
      <c r="Q642" s="8"/>
      <c r="R642" s="8"/>
      <c r="S642" s="8"/>
      <c r="T642" s="8"/>
      <c r="U642" s="8" t="s">
        <v>1646</v>
      </c>
      <c r="V642" s="8"/>
      <c r="W642" s="8"/>
      <c r="X642" s="8"/>
      <c r="Y642" s="7"/>
      <c r="Z642" s="7"/>
      <c r="AA642" s="7"/>
      <c r="AB642" s="7"/>
      <c r="AC642" s="88" t="s">
        <v>530</v>
      </c>
      <c r="AD642" s="29" t="s">
        <v>463</v>
      </c>
      <c r="AE642" s="60">
        <v>0</v>
      </c>
      <c r="AF642" s="60">
        <v>0</v>
      </c>
      <c r="AG642" s="60">
        <v>0</v>
      </c>
      <c r="AH642" s="60">
        <v>0</v>
      </c>
      <c r="AI642" s="60">
        <v>0</v>
      </c>
      <c r="AJ642" s="60">
        <v>0</v>
      </c>
      <c r="AK642" s="60">
        <v>0</v>
      </c>
      <c r="AL642" s="60">
        <v>0</v>
      </c>
      <c r="AM642" s="60">
        <v>0</v>
      </c>
      <c r="AN642" s="60">
        <v>0</v>
      </c>
      <c r="AO642" s="60">
        <v>0</v>
      </c>
      <c r="AP642" s="60">
        <v>13.33</v>
      </c>
      <c r="AQ642" s="60">
        <v>8.66</v>
      </c>
      <c r="AR642" s="60">
        <v>9</v>
      </c>
      <c r="AS642" s="60">
        <v>4.76</v>
      </c>
      <c r="AT642" s="60">
        <v>7.31</v>
      </c>
      <c r="AU642" s="60">
        <v>5.27</v>
      </c>
      <c r="AV642" s="60">
        <v>13.064</v>
      </c>
      <c r="AW642" s="60">
        <v>9</v>
      </c>
      <c r="AX642" s="60">
        <v>8</v>
      </c>
      <c r="AY642" s="60">
        <v>8</v>
      </c>
      <c r="AZ642" s="60">
        <v>5</v>
      </c>
      <c r="BA642" s="60">
        <v>2</v>
      </c>
      <c r="BB642" s="60">
        <v>2</v>
      </c>
      <c r="BC642" s="60">
        <v>0</v>
      </c>
      <c r="BD642" s="60">
        <v>0</v>
      </c>
      <c r="BE642" s="60">
        <v>0</v>
      </c>
      <c r="BF642" s="60">
        <v>0</v>
      </c>
      <c r="BG642" s="60">
        <v>0</v>
      </c>
      <c r="BH642" s="60">
        <v>0</v>
      </c>
      <c r="BI642" s="60">
        <v>0</v>
      </c>
      <c r="BJ642" s="60">
        <v>0</v>
      </c>
      <c r="BK642" s="60"/>
      <c r="BL642" s="60"/>
      <c r="BM642" s="60"/>
      <c r="BN642" s="60"/>
      <c r="BO642" s="60"/>
      <c r="BP642" s="60"/>
      <c r="BQ642" s="60"/>
      <c r="BR642" s="60"/>
      <c r="BS642" s="60"/>
      <c r="BT642" s="60"/>
    </row>
    <row r="643" spans="1:72" x14ac:dyDescent="0.25">
      <c r="A643" s="106" t="s">
        <v>1792</v>
      </c>
      <c r="B643" s="107" t="s">
        <v>1793</v>
      </c>
      <c r="C643" s="8"/>
      <c r="D643" s="8"/>
      <c r="E643" s="8"/>
      <c r="F643" s="8"/>
      <c r="G643" s="8"/>
      <c r="H643" s="8"/>
      <c r="I643" s="8"/>
      <c r="J643" s="8"/>
      <c r="K643" s="8"/>
      <c r="L643" s="8"/>
      <c r="M643" s="8"/>
      <c r="N643" s="8"/>
      <c r="O643" s="8"/>
      <c r="P643" s="8"/>
      <c r="Q643" s="8"/>
      <c r="R643" s="8"/>
      <c r="S643" s="8"/>
      <c r="T643" s="8"/>
      <c r="U643" s="8" t="s">
        <v>1646</v>
      </c>
      <c r="V643" s="8"/>
      <c r="W643" s="8"/>
      <c r="X643" s="8"/>
      <c r="Y643" s="7"/>
      <c r="Z643" s="7"/>
      <c r="AA643" s="7"/>
      <c r="AB643" s="7"/>
      <c r="AC643" s="88" t="s">
        <v>530</v>
      </c>
      <c r="AD643" s="29" t="s">
        <v>463</v>
      </c>
      <c r="AE643" s="60">
        <v>0</v>
      </c>
      <c r="AF643" s="60">
        <v>0</v>
      </c>
      <c r="AG643" s="60">
        <v>0</v>
      </c>
      <c r="AH643" s="60">
        <v>0</v>
      </c>
      <c r="AI643" s="60">
        <v>0</v>
      </c>
      <c r="AJ643" s="60">
        <v>0</v>
      </c>
      <c r="AK643" s="60">
        <v>0</v>
      </c>
      <c r="AL643" s="60">
        <v>0</v>
      </c>
      <c r="AM643" s="60">
        <v>0</v>
      </c>
      <c r="AN643" s="60">
        <v>0</v>
      </c>
      <c r="AO643" s="60">
        <v>0</v>
      </c>
      <c r="AP643" s="60">
        <v>7.25</v>
      </c>
      <c r="AQ643" s="60">
        <v>7.35</v>
      </c>
      <c r="AR643" s="60">
        <v>7</v>
      </c>
      <c r="AS643" s="60">
        <v>7.93</v>
      </c>
      <c r="AT643" s="60">
        <v>3.2549999999999999</v>
      </c>
      <c r="AU643" s="60">
        <v>7.5620000000000003</v>
      </c>
      <c r="AV643" s="60">
        <v>8.3970000000000002</v>
      </c>
      <c r="AW643" s="60">
        <v>8</v>
      </c>
      <c r="AX643" s="60">
        <v>10</v>
      </c>
      <c r="AY643" s="60">
        <v>8</v>
      </c>
      <c r="AZ643" s="60">
        <v>20</v>
      </c>
      <c r="BA643" s="60">
        <v>47</v>
      </c>
      <c r="BB643" s="60">
        <v>46</v>
      </c>
      <c r="BC643" s="60">
        <v>48</v>
      </c>
      <c r="BD643" s="60">
        <v>48</v>
      </c>
      <c r="BE643" s="60">
        <v>48</v>
      </c>
      <c r="BF643" s="60">
        <v>51</v>
      </c>
      <c r="BG643" s="60">
        <v>48</v>
      </c>
      <c r="BH643" s="60">
        <v>49</v>
      </c>
      <c r="BI643" s="60">
        <v>48</v>
      </c>
      <c r="BJ643" s="60">
        <v>48</v>
      </c>
      <c r="BK643" s="60"/>
      <c r="BL643" s="60"/>
      <c r="BM643" s="60"/>
      <c r="BN643" s="60"/>
      <c r="BO643" s="60"/>
      <c r="BP643" s="60"/>
      <c r="BQ643" s="60"/>
      <c r="BR643" s="60"/>
      <c r="BS643" s="60"/>
      <c r="BT643" s="60"/>
    </row>
    <row r="644" spans="1:72" x14ac:dyDescent="0.25">
      <c r="A644" s="106" t="s">
        <v>1794</v>
      </c>
      <c r="B644" s="107" t="s">
        <v>1795</v>
      </c>
      <c r="C644" s="8"/>
      <c r="D644" s="8"/>
      <c r="E644" s="8"/>
      <c r="F644" s="8"/>
      <c r="G644" s="8"/>
      <c r="H644" s="8"/>
      <c r="I644" s="8"/>
      <c r="J644" s="8"/>
      <c r="K644" s="8"/>
      <c r="L644" s="8"/>
      <c r="M644" s="8"/>
      <c r="N644" s="8"/>
      <c r="O644" s="8"/>
      <c r="P644" s="8"/>
      <c r="Q644" s="8"/>
      <c r="R644" s="8"/>
      <c r="S644" s="8"/>
      <c r="T644" s="8"/>
      <c r="U644" s="8" t="s">
        <v>1646</v>
      </c>
      <c r="V644" s="8"/>
      <c r="W644" s="8"/>
      <c r="X644" s="8"/>
      <c r="Y644" s="7"/>
      <c r="Z644" s="7"/>
      <c r="AA644" s="7"/>
      <c r="AB644" s="7"/>
      <c r="AC644" s="88" t="s">
        <v>530</v>
      </c>
      <c r="AD644" s="29" t="s">
        <v>463</v>
      </c>
      <c r="AE644" s="60">
        <v>0</v>
      </c>
      <c r="AF644" s="60">
        <v>0</v>
      </c>
      <c r="AG644" s="60">
        <v>0</v>
      </c>
      <c r="AH644" s="60">
        <v>0</v>
      </c>
      <c r="AI644" s="60">
        <v>0</v>
      </c>
      <c r="AJ644" s="60">
        <v>0</v>
      </c>
      <c r="AK644" s="60">
        <v>0</v>
      </c>
      <c r="AL644" s="60">
        <v>0</v>
      </c>
      <c r="AM644" s="60">
        <v>0</v>
      </c>
      <c r="AN644" s="60">
        <v>0</v>
      </c>
      <c r="AO644" s="60">
        <v>0</v>
      </c>
      <c r="AP644" s="60">
        <v>0.88</v>
      </c>
      <c r="AQ644" s="60">
        <v>1.04</v>
      </c>
      <c r="AR644" s="60">
        <v>1.1000000000000001</v>
      </c>
      <c r="AS644" s="60">
        <v>0.32</v>
      </c>
      <c r="AT644" s="60">
        <v>0.36499999999999999</v>
      </c>
      <c r="AU644" s="60">
        <v>0.61699999999999999</v>
      </c>
      <c r="AV644" s="60">
        <v>0.59399999999999997</v>
      </c>
      <c r="AW644" s="60">
        <v>0</v>
      </c>
      <c r="AX644" s="60">
        <v>0</v>
      </c>
      <c r="AY644" s="60">
        <v>1</v>
      </c>
      <c r="AZ644" s="60">
        <v>1</v>
      </c>
      <c r="BA644" s="60">
        <v>2</v>
      </c>
      <c r="BB644" s="60">
        <v>2</v>
      </c>
      <c r="BC644" s="60">
        <v>0</v>
      </c>
      <c r="BD644" s="60">
        <v>0</v>
      </c>
      <c r="BE644" s="60">
        <v>0</v>
      </c>
      <c r="BF644" s="60">
        <v>0</v>
      </c>
      <c r="BG644" s="60">
        <v>0</v>
      </c>
      <c r="BH644" s="60">
        <v>0</v>
      </c>
      <c r="BI644" s="60">
        <v>0</v>
      </c>
      <c r="BJ644" s="60">
        <v>0</v>
      </c>
      <c r="BK644" s="60"/>
      <c r="BL644" s="60"/>
      <c r="BM644" s="60"/>
      <c r="BN644" s="60"/>
      <c r="BO644" s="60"/>
      <c r="BP644" s="60"/>
      <c r="BQ644" s="60"/>
      <c r="BR644" s="60"/>
      <c r="BS644" s="60"/>
      <c r="BT644" s="60"/>
    </row>
    <row r="645" spans="1:72" x14ac:dyDescent="0.25">
      <c r="A645" s="106" t="s">
        <v>1796</v>
      </c>
      <c r="B645" s="107" t="s">
        <v>1797</v>
      </c>
      <c r="C645" s="8"/>
      <c r="D645" s="8"/>
      <c r="E645" s="8"/>
      <c r="F645" s="8"/>
      <c r="G645" s="8"/>
      <c r="H645" s="8"/>
      <c r="I645" s="8"/>
      <c r="J645" s="8"/>
      <c r="K645" s="8"/>
      <c r="L645" s="8"/>
      <c r="M645" s="8"/>
      <c r="N645" s="8"/>
      <c r="O645" s="8"/>
      <c r="P645" s="8"/>
      <c r="Q645" s="8"/>
      <c r="R645" s="8"/>
      <c r="S645" s="8"/>
      <c r="T645" s="8"/>
      <c r="U645" s="8" t="s">
        <v>1646</v>
      </c>
      <c r="V645" s="8"/>
      <c r="W645" s="8"/>
      <c r="X645" s="8"/>
      <c r="Y645" s="7"/>
      <c r="Z645" s="7"/>
      <c r="AA645" s="7"/>
      <c r="AB645" s="7"/>
      <c r="AC645" s="88" t="s">
        <v>530</v>
      </c>
      <c r="AD645" s="29" t="s">
        <v>463</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0.314</v>
      </c>
      <c r="AW645" s="60">
        <v>0</v>
      </c>
      <c r="AX645" s="60">
        <v>0</v>
      </c>
      <c r="AY645" s="60">
        <v>1</v>
      </c>
      <c r="AZ645" s="60">
        <v>1</v>
      </c>
      <c r="BA645" s="60">
        <v>1</v>
      </c>
      <c r="BB645" s="60">
        <v>1</v>
      </c>
      <c r="BC645" s="60">
        <v>0</v>
      </c>
      <c r="BD645" s="60">
        <v>0</v>
      </c>
      <c r="BE645" s="60">
        <v>0</v>
      </c>
      <c r="BF645" s="60">
        <v>0</v>
      </c>
      <c r="BG645" s="60">
        <v>0</v>
      </c>
      <c r="BH645" s="60">
        <v>0</v>
      </c>
      <c r="BI645" s="60">
        <v>0</v>
      </c>
      <c r="BJ645" s="60">
        <v>0</v>
      </c>
      <c r="BK645" s="60"/>
      <c r="BL645" s="60"/>
      <c r="BM645" s="60"/>
      <c r="BN645" s="60"/>
      <c r="BO645" s="60"/>
      <c r="BP645" s="60"/>
      <c r="BQ645" s="60"/>
      <c r="BR645" s="60"/>
      <c r="BS645" s="60"/>
      <c r="BT645" s="60"/>
    </row>
    <row r="646" spans="1:72" x14ac:dyDescent="0.25">
      <c r="A646" s="106" t="s">
        <v>1798</v>
      </c>
      <c r="B646" s="107" t="s">
        <v>1799</v>
      </c>
      <c r="C646" s="8"/>
      <c r="D646" s="8"/>
      <c r="E646" s="8"/>
      <c r="F646" s="8"/>
      <c r="G646" s="8"/>
      <c r="H646" s="8"/>
      <c r="I646" s="8"/>
      <c r="J646" s="8"/>
      <c r="K646" s="8"/>
      <c r="L646" s="8"/>
      <c r="M646" s="8"/>
      <c r="N646" s="8"/>
      <c r="O646" s="8"/>
      <c r="P646" s="8"/>
      <c r="Q646" s="8"/>
      <c r="R646" s="8"/>
      <c r="S646" s="8"/>
      <c r="T646" s="8"/>
      <c r="U646" s="8" t="s">
        <v>1646</v>
      </c>
      <c r="V646" s="8"/>
      <c r="W646" s="8"/>
      <c r="X646" s="8"/>
      <c r="Y646" s="7"/>
      <c r="Z646" s="7"/>
      <c r="AA646" s="7"/>
      <c r="AB646" s="7"/>
      <c r="AC646" s="88" t="s">
        <v>530</v>
      </c>
      <c r="AD646" s="29" t="s">
        <v>463</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0.26900000000000002</v>
      </c>
      <c r="AW646" s="60">
        <v>0</v>
      </c>
      <c r="AX646" s="60">
        <v>1</v>
      </c>
      <c r="AY646" s="60">
        <v>1</v>
      </c>
      <c r="AZ646" s="60">
        <v>0</v>
      </c>
      <c r="BA646" s="60">
        <v>1</v>
      </c>
      <c r="BB646" s="60">
        <v>1</v>
      </c>
      <c r="BC646" s="60">
        <v>0</v>
      </c>
      <c r="BD646" s="60">
        <v>0</v>
      </c>
      <c r="BE646" s="60">
        <v>0</v>
      </c>
      <c r="BF646" s="60">
        <v>0</v>
      </c>
      <c r="BG646" s="60">
        <v>0</v>
      </c>
      <c r="BH646" s="60">
        <v>0</v>
      </c>
      <c r="BI646" s="60">
        <v>0</v>
      </c>
      <c r="BJ646" s="60">
        <v>0</v>
      </c>
      <c r="BK646" s="60"/>
      <c r="BL646" s="60"/>
      <c r="BM646" s="60"/>
      <c r="BN646" s="60"/>
      <c r="BO646" s="60"/>
      <c r="BP646" s="60"/>
      <c r="BQ646" s="60"/>
      <c r="BR646" s="60"/>
      <c r="BS646" s="60"/>
      <c r="BT646" s="60"/>
    </row>
    <row r="647" spans="1:72" x14ac:dyDescent="0.25">
      <c r="A647" s="106" t="s">
        <v>1800</v>
      </c>
      <c r="B647" s="107" t="s">
        <v>1801</v>
      </c>
      <c r="C647" s="8"/>
      <c r="D647" s="8"/>
      <c r="E647" s="8"/>
      <c r="F647" s="8"/>
      <c r="G647" s="8"/>
      <c r="H647" s="8"/>
      <c r="I647" s="8"/>
      <c r="J647" s="8"/>
      <c r="K647" s="8"/>
      <c r="L647" s="8"/>
      <c r="M647" s="8"/>
      <c r="N647" s="8"/>
      <c r="O647" s="8"/>
      <c r="P647" s="8"/>
      <c r="Q647" s="8"/>
      <c r="R647" s="8"/>
      <c r="S647" s="8"/>
      <c r="T647" s="8"/>
      <c r="U647" s="8" t="s">
        <v>1646</v>
      </c>
      <c r="V647" s="8"/>
      <c r="W647" s="8"/>
      <c r="X647" s="8"/>
      <c r="Y647" s="7"/>
      <c r="Z647" s="7"/>
      <c r="AA647" s="7"/>
      <c r="AB647" s="7"/>
      <c r="AC647" s="88" t="s">
        <v>530</v>
      </c>
      <c r="AD647" s="29" t="s">
        <v>463</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2.3849999999999998</v>
      </c>
      <c r="AW647" s="60">
        <v>2</v>
      </c>
      <c r="AX647" s="60">
        <v>2</v>
      </c>
      <c r="AY647" s="60">
        <v>2</v>
      </c>
      <c r="AZ647" s="60">
        <v>2</v>
      </c>
      <c r="BA647" s="60">
        <v>0</v>
      </c>
      <c r="BB647" s="60">
        <v>0</v>
      </c>
      <c r="BC647" s="60">
        <v>0</v>
      </c>
      <c r="BD647" s="60">
        <v>0</v>
      </c>
      <c r="BE647" s="60">
        <v>0</v>
      </c>
      <c r="BF647" s="60">
        <v>0</v>
      </c>
      <c r="BG647" s="60">
        <v>0</v>
      </c>
      <c r="BH647" s="60">
        <v>0</v>
      </c>
      <c r="BI647" s="60">
        <v>0</v>
      </c>
      <c r="BJ647" s="60">
        <v>0</v>
      </c>
      <c r="BK647" s="60"/>
      <c r="BL647" s="60"/>
      <c r="BM647" s="60"/>
      <c r="BN647" s="60"/>
      <c r="BO647" s="60"/>
      <c r="BP647" s="60"/>
      <c r="BQ647" s="60"/>
      <c r="BR647" s="60"/>
      <c r="BS647" s="60"/>
      <c r="BT647" s="60"/>
    </row>
    <row r="648" spans="1:72" x14ac:dyDescent="0.25">
      <c r="A648" s="106" t="s">
        <v>1802</v>
      </c>
      <c r="B648" s="107" t="s">
        <v>1803</v>
      </c>
      <c r="C648" s="8"/>
      <c r="D648" s="8"/>
      <c r="E648" s="8"/>
      <c r="F648" s="8"/>
      <c r="G648" s="8"/>
      <c r="H648" s="8"/>
      <c r="I648" s="8"/>
      <c r="J648" s="8"/>
      <c r="K648" s="8"/>
      <c r="L648" s="8"/>
      <c r="M648" s="8"/>
      <c r="N648" s="8"/>
      <c r="O648" s="8"/>
      <c r="P648" s="8"/>
      <c r="Q648" s="8"/>
      <c r="R648" s="8"/>
      <c r="S648" s="8"/>
      <c r="T648" s="8"/>
      <c r="U648" s="8" t="s">
        <v>1646</v>
      </c>
      <c r="V648" s="8"/>
      <c r="W648" s="8"/>
      <c r="X648" s="8"/>
      <c r="Y648" s="7"/>
      <c r="Z648" s="7"/>
      <c r="AA648" s="7"/>
      <c r="AB648" s="7"/>
      <c r="AC648" s="88" t="s">
        <v>530</v>
      </c>
      <c r="AD648" s="29" t="s">
        <v>463</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5.2670000000000003</v>
      </c>
      <c r="AW648" s="60">
        <v>11</v>
      </c>
      <c r="AX648" s="60">
        <v>15</v>
      </c>
      <c r="AY648" s="60">
        <v>16</v>
      </c>
      <c r="AZ648" s="60">
        <v>16</v>
      </c>
      <c r="BA648" s="60">
        <v>15</v>
      </c>
      <c r="BB648" s="60">
        <v>15</v>
      </c>
      <c r="BC648" s="60">
        <v>16</v>
      </c>
      <c r="BD648" s="60">
        <v>15</v>
      </c>
      <c r="BE648" s="60">
        <v>15</v>
      </c>
      <c r="BF648" s="60">
        <v>16</v>
      </c>
      <c r="BG648" s="60">
        <v>16</v>
      </c>
      <c r="BH648" s="60">
        <v>16</v>
      </c>
      <c r="BI648" s="60">
        <v>16</v>
      </c>
      <c r="BJ648" s="60">
        <v>16</v>
      </c>
      <c r="BK648" s="60"/>
      <c r="BL648" s="60"/>
      <c r="BM648" s="60"/>
      <c r="BN648" s="60"/>
      <c r="BO648" s="60"/>
      <c r="BP648" s="60"/>
      <c r="BQ648" s="60"/>
      <c r="BR648" s="60"/>
      <c r="BS648" s="60"/>
      <c r="BT648" s="60"/>
    </row>
    <row r="649" spans="1:72" x14ac:dyDescent="0.25">
      <c r="A649" s="106" t="s">
        <v>1804</v>
      </c>
      <c r="B649" s="107" t="s">
        <v>1805</v>
      </c>
      <c r="C649" s="8"/>
      <c r="D649" s="8"/>
      <c r="E649" s="8"/>
      <c r="F649" s="8"/>
      <c r="G649" s="8"/>
      <c r="H649" s="8"/>
      <c r="I649" s="8"/>
      <c r="J649" s="8"/>
      <c r="K649" s="8"/>
      <c r="L649" s="8"/>
      <c r="M649" s="8"/>
      <c r="N649" s="8"/>
      <c r="O649" s="8"/>
      <c r="P649" s="8"/>
      <c r="Q649" s="8"/>
      <c r="R649" s="8"/>
      <c r="S649" s="8"/>
      <c r="T649" s="8"/>
      <c r="U649" s="8" t="s">
        <v>1646</v>
      </c>
      <c r="V649" s="8"/>
      <c r="W649" s="8"/>
      <c r="X649" s="8"/>
      <c r="Y649" s="7"/>
      <c r="Z649" s="7"/>
      <c r="AA649" s="7"/>
      <c r="AB649" s="7"/>
      <c r="AC649" s="88" t="s">
        <v>530</v>
      </c>
      <c r="AD649" s="29" t="s">
        <v>463</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1.629</v>
      </c>
      <c r="AW649" s="60">
        <v>1</v>
      </c>
      <c r="AX649" s="60">
        <v>2</v>
      </c>
      <c r="AY649" s="60">
        <v>2</v>
      </c>
      <c r="AZ649" s="60">
        <v>2</v>
      </c>
      <c r="BA649" s="60">
        <v>0</v>
      </c>
      <c r="BB649" s="60">
        <v>0</v>
      </c>
      <c r="BC649" s="60">
        <v>0</v>
      </c>
      <c r="BD649" s="60">
        <v>0</v>
      </c>
      <c r="BE649" s="60">
        <v>0</v>
      </c>
      <c r="BF649" s="60">
        <v>0</v>
      </c>
      <c r="BG649" s="60">
        <v>0</v>
      </c>
      <c r="BH649" s="60">
        <v>0</v>
      </c>
      <c r="BI649" s="60">
        <v>0</v>
      </c>
      <c r="BJ649" s="60">
        <v>0</v>
      </c>
      <c r="BK649" s="60"/>
      <c r="BL649" s="60"/>
      <c r="BM649" s="60"/>
      <c r="BN649" s="60"/>
      <c r="BO649" s="60"/>
      <c r="BP649" s="60"/>
      <c r="BQ649" s="60"/>
      <c r="BR649" s="60"/>
      <c r="BS649" s="60"/>
      <c r="BT649" s="60"/>
    </row>
    <row r="650" spans="1:72" x14ac:dyDescent="0.25">
      <c r="A650" s="106" t="s">
        <v>1806</v>
      </c>
      <c r="B650" s="107" t="s">
        <v>1807</v>
      </c>
      <c r="C650" s="8"/>
      <c r="D650" s="8"/>
      <c r="E650" s="8"/>
      <c r="F650" s="8"/>
      <c r="G650" s="8"/>
      <c r="H650" s="8"/>
      <c r="I650" s="8"/>
      <c r="J650" s="8"/>
      <c r="K650" s="8"/>
      <c r="L650" s="8"/>
      <c r="M650" s="8"/>
      <c r="N650" s="8"/>
      <c r="O650" s="8"/>
      <c r="P650" s="8"/>
      <c r="Q650" s="8"/>
      <c r="R650" s="8"/>
      <c r="S650" s="8"/>
      <c r="T650" s="8"/>
      <c r="U650" s="8" t="s">
        <v>1646</v>
      </c>
      <c r="V650" s="8"/>
      <c r="W650" s="8"/>
      <c r="X650" s="8"/>
      <c r="Y650" s="7"/>
      <c r="Z650" s="7"/>
      <c r="AA650" s="7"/>
      <c r="AB650" s="7"/>
      <c r="AC650" s="88" t="s">
        <v>530</v>
      </c>
      <c r="AD650" s="29" t="s">
        <v>463</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2.0099999999999998</v>
      </c>
      <c r="AT650" s="60">
        <v>2.0099999999999998</v>
      </c>
      <c r="AU650" s="60">
        <v>0</v>
      </c>
      <c r="AV650" s="60">
        <v>0.26400000000000001</v>
      </c>
      <c r="AW650" s="60">
        <v>7</v>
      </c>
      <c r="AX650" s="60">
        <v>1</v>
      </c>
      <c r="AY650" s="60">
        <v>1</v>
      </c>
      <c r="AZ650" s="60">
        <v>0</v>
      </c>
      <c r="BA650" s="60">
        <v>1</v>
      </c>
      <c r="BB650" s="60">
        <v>1</v>
      </c>
      <c r="BC650" s="60">
        <v>1</v>
      </c>
      <c r="BD650" s="60">
        <v>1</v>
      </c>
      <c r="BE650" s="60">
        <v>1</v>
      </c>
      <c r="BF650" s="60">
        <v>1</v>
      </c>
      <c r="BG650" s="60">
        <v>1</v>
      </c>
      <c r="BH650" s="60">
        <v>1</v>
      </c>
      <c r="BI650" s="60">
        <v>1</v>
      </c>
      <c r="BJ650" s="60">
        <v>1</v>
      </c>
      <c r="BK650" s="60"/>
      <c r="BL650" s="60"/>
      <c r="BM650" s="60"/>
      <c r="BN650" s="60"/>
      <c r="BO650" s="60"/>
      <c r="BP650" s="60"/>
      <c r="BQ650" s="60"/>
      <c r="BR650" s="60"/>
      <c r="BS650" s="60"/>
      <c r="BT650" s="60"/>
    </row>
    <row r="651" spans="1:72" x14ac:dyDescent="0.25">
      <c r="A651" s="106" t="s">
        <v>1808</v>
      </c>
      <c r="B651" s="107" t="s">
        <v>1809</v>
      </c>
      <c r="C651" s="8"/>
      <c r="D651" s="8"/>
      <c r="E651" s="8"/>
      <c r="F651" s="8"/>
      <c r="G651" s="8"/>
      <c r="H651" s="8"/>
      <c r="I651" s="8"/>
      <c r="J651" s="8"/>
      <c r="K651" s="8"/>
      <c r="L651" s="8"/>
      <c r="M651" s="8"/>
      <c r="N651" s="8"/>
      <c r="O651" s="8"/>
      <c r="P651" s="8"/>
      <c r="Q651" s="8"/>
      <c r="R651" s="8"/>
      <c r="S651" s="8"/>
      <c r="T651" s="8"/>
      <c r="U651" s="8" t="s">
        <v>1646</v>
      </c>
      <c r="V651" s="8"/>
      <c r="W651" s="8"/>
      <c r="X651" s="8"/>
      <c r="Y651" s="7"/>
      <c r="Z651" s="7"/>
      <c r="AA651" s="7"/>
      <c r="AB651" s="7"/>
      <c r="AC651" s="88" t="s">
        <v>530</v>
      </c>
      <c r="AD651" s="29" t="s">
        <v>463</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c r="BL651" s="60"/>
      <c r="BM651" s="60"/>
      <c r="BN651" s="60"/>
      <c r="BO651" s="60"/>
      <c r="BP651" s="60"/>
      <c r="BQ651" s="60"/>
      <c r="BR651" s="60"/>
      <c r="BS651" s="60"/>
      <c r="BT651" s="60"/>
    </row>
    <row r="652" spans="1:72" x14ac:dyDescent="0.25">
      <c r="A652" s="106" t="s">
        <v>1810</v>
      </c>
      <c r="B652" s="107" t="s">
        <v>1811</v>
      </c>
      <c r="C652" s="8"/>
      <c r="D652" s="8"/>
      <c r="E652" s="8"/>
      <c r="F652" s="8"/>
      <c r="G652" s="8"/>
      <c r="H652" s="8"/>
      <c r="I652" s="8"/>
      <c r="J652" s="8"/>
      <c r="K652" s="8"/>
      <c r="L652" s="8"/>
      <c r="M652" s="8"/>
      <c r="N652" s="8"/>
      <c r="O652" s="8"/>
      <c r="P652" s="8"/>
      <c r="Q652" s="8"/>
      <c r="R652" s="8"/>
      <c r="S652" s="8"/>
      <c r="T652" s="8"/>
      <c r="U652" s="8" t="s">
        <v>1646</v>
      </c>
      <c r="V652" s="8"/>
      <c r="W652" s="8"/>
      <c r="X652" s="8"/>
      <c r="Y652" s="7"/>
      <c r="Z652" s="7"/>
      <c r="AA652" s="7"/>
      <c r="AB652" s="7"/>
      <c r="AC652" s="88" t="s">
        <v>530</v>
      </c>
      <c r="AD652" s="29" t="s">
        <v>463</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c r="BL652" s="60"/>
      <c r="BM652" s="60"/>
      <c r="BN652" s="60"/>
      <c r="BO652" s="60"/>
      <c r="BP652" s="60"/>
      <c r="BQ652" s="60"/>
      <c r="BR652" s="60"/>
      <c r="BS652" s="60"/>
      <c r="BT652" s="60"/>
    </row>
    <row r="653" spans="1:72" x14ac:dyDescent="0.25">
      <c r="A653" s="106" t="s">
        <v>1812</v>
      </c>
      <c r="B653" s="107" t="s">
        <v>1813</v>
      </c>
      <c r="C653" s="8"/>
      <c r="D653" s="8"/>
      <c r="E653" s="8"/>
      <c r="F653" s="8"/>
      <c r="G653" s="8"/>
      <c r="H653" s="8"/>
      <c r="I653" s="8"/>
      <c r="J653" s="8"/>
      <c r="K653" s="8"/>
      <c r="L653" s="8"/>
      <c r="M653" s="8"/>
      <c r="N653" s="8"/>
      <c r="O653" s="8"/>
      <c r="P653" s="8"/>
      <c r="Q653" s="8"/>
      <c r="R653" s="8"/>
      <c r="S653" s="8"/>
      <c r="T653" s="8"/>
      <c r="U653" s="8" t="s">
        <v>1646</v>
      </c>
      <c r="V653" s="8"/>
      <c r="W653" s="8"/>
      <c r="X653" s="8"/>
      <c r="Y653" s="7"/>
      <c r="Z653" s="7"/>
      <c r="AA653" s="7"/>
      <c r="AB653" s="7"/>
      <c r="AC653" s="88" t="s">
        <v>530</v>
      </c>
      <c r="AD653" s="29" t="s">
        <v>463</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0.34934959349594003</v>
      </c>
      <c r="AX653" s="60">
        <v>7.6209355442408002</v>
      </c>
      <c r="AY653" s="60">
        <v>29.653781443706599</v>
      </c>
      <c r="AZ653" s="60">
        <v>2.8224980099999999</v>
      </c>
      <c r="BA653" s="60">
        <v>16.31841107</v>
      </c>
      <c r="BB653" s="60">
        <v>25.76643786</v>
      </c>
      <c r="BC653" s="60">
        <v>23.152368470047001</v>
      </c>
      <c r="BD653" s="60">
        <v>25.056070900000002</v>
      </c>
      <c r="BE653" s="60">
        <v>37.028011549189998</v>
      </c>
      <c r="BF653" s="60">
        <v>34.655997419999998</v>
      </c>
      <c r="BG653" s="60">
        <v>34.495671100000003</v>
      </c>
      <c r="BH653" s="60">
        <v>38.929868769999999</v>
      </c>
      <c r="BI653" s="60">
        <v>32.7309908727877</v>
      </c>
      <c r="BJ653" s="60">
        <v>13.4131918931567</v>
      </c>
      <c r="BK653" s="60"/>
      <c r="BL653" s="60"/>
      <c r="BM653" s="60"/>
      <c r="BN653" s="60"/>
      <c r="BO653" s="60"/>
      <c r="BP653" s="60"/>
      <c r="BQ653" s="60"/>
      <c r="BR653" s="60"/>
      <c r="BS653" s="60"/>
      <c r="BT653" s="60"/>
    </row>
    <row r="654" spans="1:72" x14ac:dyDescent="0.25">
      <c r="A654" s="106" t="s">
        <v>1814</v>
      </c>
      <c r="B654" s="107" t="s">
        <v>1815</v>
      </c>
      <c r="C654" s="8"/>
      <c r="D654" s="8"/>
      <c r="E654" s="8"/>
      <c r="F654" s="8"/>
      <c r="G654" s="8"/>
      <c r="H654" s="8"/>
      <c r="I654" s="8"/>
      <c r="J654" s="8"/>
      <c r="K654" s="8"/>
      <c r="L654" s="8"/>
      <c r="M654" s="8"/>
      <c r="N654" s="8"/>
      <c r="O654" s="8"/>
      <c r="P654" s="8"/>
      <c r="Q654" s="8"/>
      <c r="R654" s="8"/>
      <c r="S654" s="8"/>
      <c r="T654" s="8"/>
      <c r="U654" s="8" t="s">
        <v>1646</v>
      </c>
      <c r="V654" s="8"/>
      <c r="W654" s="8"/>
      <c r="X654" s="8"/>
      <c r="Y654" s="7"/>
      <c r="Z654" s="7"/>
      <c r="AA654" s="7"/>
      <c r="AB654" s="7"/>
      <c r="AC654" s="88" t="s">
        <v>530</v>
      </c>
      <c r="AD654" s="29" t="s">
        <v>463</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c r="BL654" s="60"/>
      <c r="BM654" s="60"/>
      <c r="BN654" s="60"/>
      <c r="BO654" s="60"/>
      <c r="BP654" s="60"/>
      <c r="BQ654" s="60"/>
      <c r="BR654" s="60"/>
      <c r="BS654" s="60"/>
      <c r="BT654" s="60"/>
    </row>
    <row r="655" spans="1:72" x14ac:dyDescent="0.25">
      <c r="A655" s="106" t="s">
        <v>1816</v>
      </c>
      <c r="B655" s="107" t="s">
        <v>1817</v>
      </c>
      <c r="C655" s="8"/>
      <c r="D655" s="8"/>
      <c r="E655" s="8"/>
      <c r="F655" s="8"/>
      <c r="G655" s="8"/>
      <c r="H655" s="8"/>
      <c r="I655" s="8"/>
      <c r="J655" s="8"/>
      <c r="K655" s="8"/>
      <c r="L655" s="8"/>
      <c r="M655" s="8"/>
      <c r="N655" s="8"/>
      <c r="O655" s="8"/>
      <c r="P655" s="8"/>
      <c r="Q655" s="8"/>
      <c r="R655" s="8"/>
      <c r="S655" s="8"/>
      <c r="T655" s="8"/>
      <c r="U655" s="8" t="s">
        <v>1646</v>
      </c>
      <c r="V655" s="8"/>
      <c r="W655" s="8"/>
      <c r="X655" s="8"/>
      <c r="Y655" s="7"/>
      <c r="Z655" s="7"/>
      <c r="AA655" s="7"/>
      <c r="AB655" s="7"/>
      <c r="AC655" s="88" t="s">
        <v>530</v>
      </c>
      <c r="AD655" s="29" t="s">
        <v>463</v>
      </c>
      <c r="AE655" s="60">
        <v>0</v>
      </c>
      <c r="AF655" s="60">
        <v>0</v>
      </c>
      <c r="AG655" s="60">
        <v>0</v>
      </c>
      <c r="AH655" s="60">
        <v>3.1120000000000001</v>
      </c>
      <c r="AI655" s="60">
        <v>4.4119999999999999</v>
      </c>
      <c r="AJ655" s="60">
        <v>4.6900000000000004</v>
      </c>
      <c r="AK655" s="60">
        <v>3.044</v>
      </c>
      <c r="AL655" s="60">
        <v>3.1560000000000001</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c r="BL655" s="60"/>
      <c r="BM655" s="60"/>
      <c r="BN655" s="60"/>
      <c r="BO655" s="60"/>
      <c r="BP655" s="60"/>
      <c r="BQ655" s="60"/>
      <c r="BR655" s="60"/>
      <c r="BS655" s="60"/>
      <c r="BT655" s="60"/>
    </row>
    <row r="656" spans="1:72" x14ac:dyDescent="0.25">
      <c r="A656" s="106" t="s">
        <v>1818</v>
      </c>
      <c r="B656" s="107" t="s">
        <v>1819</v>
      </c>
      <c r="C656" s="8"/>
      <c r="D656" s="8"/>
      <c r="E656" s="8"/>
      <c r="F656" s="8"/>
      <c r="G656" s="8"/>
      <c r="H656" s="8"/>
      <c r="I656" s="8"/>
      <c r="J656" s="8"/>
      <c r="K656" s="8"/>
      <c r="L656" s="8"/>
      <c r="M656" s="8"/>
      <c r="N656" s="8"/>
      <c r="O656" s="8"/>
      <c r="P656" s="8"/>
      <c r="Q656" s="8"/>
      <c r="R656" s="8"/>
      <c r="S656" s="8"/>
      <c r="T656" s="8"/>
      <c r="U656" s="8" t="s">
        <v>1646</v>
      </c>
      <c r="V656" s="8"/>
      <c r="W656" s="8"/>
      <c r="X656" s="8"/>
      <c r="Y656" s="7"/>
      <c r="Z656" s="7"/>
      <c r="AA656" s="7"/>
      <c r="AB656" s="7"/>
      <c r="AC656" s="88" t="s">
        <v>530</v>
      </c>
      <c r="AD656" s="29" t="s">
        <v>463</v>
      </c>
      <c r="AE656" s="60">
        <v>1.38</v>
      </c>
      <c r="AF656" s="60">
        <v>3.1019999999999999</v>
      </c>
      <c r="AG656" s="60">
        <v>1.9630000000000001</v>
      </c>
      <c r="AH656" s="60">
        <v>1.9770000000000001</v>
      </c>
      <c r="AI656" s="60">
        <v>0.38</v>
      </c>
      <c r="AJ656" s="60">
        <v>4.8659999999999997</v>
      </c>
      <c r="AK656" s="60">
        <v>5.25</v>
      </c>
      <c r="AL656" s="60">
        <v>8.3350000000000009</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0</v>
      </c>
      <c r="BI656" s="60">
        <v>0</v>
      </c>
      <c r="BJ656" s="60">
        <v>0</v>
      </c>
      <c r="BK656" s="60"/>
      <c r="BL656" s="60"/>
      <c r="BM656" s="60"/>
      <c r="BN656" s="60"/>
      <c r="BO656" s="60"/>
      <c r="BP656" s="60"/>
      <c r="BQ656" s="60"/>
      <c r="BR656" s="60"/>
      <c r="BS656" s="60"/>
      <c r="BT656" s="60"/>
    </row>
    <row r="657" spans="1:72" x14ac:dyDescent="0.25">
      <c r="A657" s="106" t="s">
        <v>1820</v>
      </c>
      <c r="B657" s="107" t="s">
        <v>1821</v>
      </c>
      <c r="C657" s="8"/>
      <c r="D657" s="8"/>
      <c r="E657" s="8"/>
      <c r="F657" s="8"/>
      <c r="G657" s="8"/>
      <c r="H657" s="8"/>
      <c r="I657" s="8"/>
      <c r="J657" s="8"/>
      <c r="K657" s="8"/>
      <c r="L657" s="8"/>
      <c r="M657" s="8"/>
      <c r="N657" s="8"/>
      <c r="O657" s="8"/>
      <c r="P657" s="8"/>
      <c r="Q657" s="8"/>
      <c r="R657" s="8"/>
      <c r="S657" s="8"/>
      <c r="T657" s="8"/>
      <c r="U657" s="8" t="s">
        <v>1646</v>
      </c>
      <c r="V657" s="8"/>
      <c r="W657" s="8"/>
      <c r="X657" s="8"/>
      <c r="Y657" s="7"/>
      <c r="Z657" s="7"/>
      <c r="AA657" s="7"/>
      <c r="AB657" s="7"/>
      <c r="AC657" s="88" t="s">
        <v>530</v>
      </c>
      <c r="AD657" s="29" t="s">
        <v>463</v>
      </c>
      <c r="AE657" s="60">
        <v>0</v>
      </c>
      <c r="AF657" s="60">
        <v>2.7E-2</v>
      </c>
      <c r="AG657" s="60">
        <v>1.349</v>
      </c>
      <c r="AH657" s="60">
        <v>0.26100000000000001</v>
      </c>
      <c r="AI657" s="60">
        <v>0.77900000000000003</v>
      </c>
      <c r="AJ657" s="60">
        <v>3.4969999999999999</v>
      </c>
      <c r="AK657" s="60">
        <v>3.4089999999999998</v>
      </c>
      <c r="AL657" s="60">
        <v>3.5710000000000002</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c r="BL657" s="60"/>
      <c r="BM657" s="60"/>
      <c r="BN657" s="60"/>
      <c r="BO657" s="60"/>
      <c r="BP657" s="60"/>
      <c r="BQ657" s="60"/>
      <c r="BR657" s="60"/>
      <c r="BS657" s="60"/>
      <c r="BT657" s="60"/>
    </row>
    <row r="658" spans="1:72" x14ac:dyDescent="0.25">
      <c r="A658" s="106" t="s">
        <v>1822</v>
      </c>
      <c r="B658" s="107" t="s">
        <v>1823</v>
      </c>
      <c r="C658" s="8"/>
      <c r="D658" s="8"/>
      <c r="E658" s="8"/>
      <c r="F658" s="8"/>
      <c r="G658" s="8"/>
      <c r="H658" s="8"/>
      <c r="I658" s="8"/>
      <c r="J658" s="8"/>
      <c r="K658" s="8"/>
      <c r="L658" s="8"/>
      <c r="M658" s="8"/>
      <c r="N658" s="8"/>
      <c r="O658" s="8"/>
      <c r="P658" s="8"/>
      <c r="Q658" s="8"/>
      <c r="R658" s="8"/>
      <c r="S658" s="8"/>
      <c r="T658" s="8"/>
      <c r="U658" s="8" t="s">
        <v>1646</v>
      </c>
      <c r="V658" s="8"/>
      <c r="W658" s="8"/>
      <c r="X658" s="8"/>
      <c r="Y658" s="7"/>
      <c r="Z658" s="7"/>
      <c r="AA658" s="7"/>
      <c r="AB658" s="7"/>
      <c r="AC658" s="88" t="s">
        <v>530</v>
      </c>
      <c r="AD658" s="29" t="s">
        <v>463</v>
      </c>
      <c r="AE658" s="60">
        <v>1.82</v>
      </c>
      <c r="AF658" s="60">
        <v>1.05</v>
      </c>
      <c r="AG658" s="60">
        <v>2.3E-2</v>
      </c>
      <c r="AH658" s="60">
        <v>0</v>
      </c>
      <c r="AI658" s="60">
        <v>2.681</v>
      </c>
      <c r="AJ658" s="60">
        <v>5.7530000000000001</v>
      </c>
      <c r="AK658" s="60">
        <v>3.1179999999999999</v>
      </c>
      <c r="AL658" s="60">
        <v>1.5389999999999999</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c r="BL658" s="60"/>
      <c r="BM658" s="60"/>
      <c r="BN658" s="60"/>
      <c r="BO658" s="60"/>
      <c r="BP658" s="60"/>
      <c r="BQ658" s="60"/>
      <c r="BR658" s="60"/>
      <c r="BS658" s="60"/>
      <c r="BT658" s="60"/>
    </row>
    <row r="659" spans="1:72" x14ac:dyDescent="0.25">
      <c r="A659" s="106" t="s">
        <v>1824</v>
      </c>
      <c r="B659" s="107" t="s">
        <v>1825</v>
      </c>
      <c r="C659" s="8"/>
      <c r="D659" s="8"/>
      <c r="E659" s="8"/>
      <c r="F659" s="8"/>
      <c r="G659" s="8"/>
      <c r="H659" s="8"/>
      <c r="I659" s="8"/>
      <c r="J659" s="8"/>
      <c r="K659" s="8"/>
      <c r="L659" s="8"/>
      <c r="M659" s="8"/>
      <c r="N659" s="8"/>
      <c r="O659" s="8"/>
      <c r="P659" s="8"/>
      <c r="Q659" s="8"/>
      <c r="R659" s="8"/>
      <c r="S659" s="8"/>
      <c r="T659" s="8"/>
      <c r="U659" s="8" t="s">
        <v>1646</v>
      </c>
      <c r="V659" s="8"/>
      <c r="W659" s="8"/>
      <c r="X659" s="8"/>
      <c r="Y659" s="7"/>
      <c r="Z659" s="7"/>
      <c r="AA659" s="7"/>
      <c r="AB659" s="7"/>
      <c r="AC659" s="88" t="s">
        <v>530</v>
      </c>
      <c r="AD659" s="29" t="s">
        <v>463</v>
      </c>
      <c r="AE659" s="60">
        <v>0</v>
      </c>
      <c r="AF659" s="60">
        <v>0</v>
      </c>
      <c r="AG659" s="60">
        <v>0</v>
      </c>
      <c r="AH659" s="60">
        <v>0</v>
      </c>
      <c r="AI659" s="60">
        <v>0</v>
      </c>
      <c r="AJ659" s="60">
        <v>1.05</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c r="BL659" s="60"/>
      <c r="BM659" s="60"/>
      <c r="BN659" s="60"/>
      <c r="BO659" s="60"/>
      <c r="BP659" s="60"/>
      <c r="BQ659" s="60"/>
      <c r="BR659" s="60"/>
      <c r="BS659" s="60"/>
      <c r="BT659" s="60"/>
    </row>
    <row r="660" spans="1:72" x14ac:dyDescent="0.25">
      <c r="A660" s="106" t="s">
        <v>1826</v>
      </c>
      <c r="B660" s="107" t="s">
        <v>1827</v>
      </c>
      <c r="C660" s="8"/>
      <c r="D660" s="8"/>
      <c r="E660" s="8"/>
      <c r="F660" s="8"/>
      <c r="G660" s="8"/>
      <c r="H660" s="8"/>
      <c r="I660" s="8"/>
      <c r="J660" s="8"/>
      <c r="K660" s="8"/>
      <c r="L660" s="8"/>
      <c r="M660" s="8"/>
      <c r="N660" s="8"/>
      <c r="O660" s="8"/>
      <c r="P660" s="8"/>
      <c r="Q660" s="8"/>
      <c r="R660" s="8"/>
      <c r="S660" s="8"/>
      <c r="T660" s="8"/>
      <c r="U660" s="8" t="s">
        <v>1646</v>
      </c>
      <c r="V660" s="8"/>
      <c r="W660" s="8"/>
      <c r="X660" s="8"/>
      <c r="Y660" s="7"/>
      <c r="Z660" s="7"/>
      <c r="AA660" s="7"/>
      <c r="AB660" s="7"/>
      <c r="AC660" s="88" t="s">
        <v>530</v>
      </c>
      <c r="AD660" s="29" t="s">
        <v>463</v>
      </c>
      <c r="AE660" s="60">
        <v>183.017008</v>
      </c>
      <c r="AF660" s="60">
        <v>200.03962200000001</v>
      </c>
      <c r="AG660" s="60">
        <v>193.447945</v>
      </c>
      <c r="AH660" s="60">
        <v>220.984398</v>
      </c>
      <c r="AI660" s="60">
        <v>170.85647700000001</v>
      </c>
      <c r="AJ660" s="60">
        <v>239.35979399999999</v>
      </c>
      <c r="AK660" s="60">
        <v>137.79978</v>
      </c>
      <c r="AL660" s="60">
        <v>175.65575000000001</v>
      </c>
      <c r="AM660" s="60">
        <v>220.04581200000001</v>
      </c>
      <c r="AN660" s="60">
        <v>79.744979999999998</v>
      </c>
      <c r="AO660" s="60">
        <v>95.508827999999994</v>
      </c>
      <c r="AP660" s="60">
        <v>52.625467</v>
      </c>
      <c r="AQ660" s="60">
        <v>59.630768000000003</v>
      </c>
      <c r="AR660" s="60">
        <v>84.428764000000001</v>
      </c>
      <c r="AS660" s="60">
        <v>86.328823</v>
      </c>
      <c r="AT660" s="60">
        <v>92.895313999999999</v>
      </c>
      <c r="AU660" s="60">
        <v>218.613292</v>
      </c>
      <c r="AV660" s="60">
        <v>220.90273199999999</v>
      </c>
      <c r="AW660" s="60">
        <v>335.91779100000002</v>
      </c>
      <c r="AX660" s="60">
        <v>349.54005899999999</v>
      </c>
      <c r="AY660" s="60">
        <v>257.73600599999997</v>
      </c>
      <c r="AZ660" s="60">
        <v>352.14454699999999</v>
      </c>
      <c r="BA660" s="60">
        <v>500.48477300000002</v>
      </c>
      <c r="BB660" s="60">
        <v>245.50568100000001</v>
      </c>
      <c r="BC660" s="60">
        <v>240.89661599999999</v>
      </c>
      <c r="BD660" s="60">
        <v>304.720032</v>
      </c>
      <c r="BE660" s="60">
        <v>306.79665499999999</v>
      </c>
      <c r="BF660" s="60">
        <v>344.14040299999999</v>
      </c>
      <c r="BG660" s="60">
        <v>152.45907299999999</v>
      </c>
      <c r="BH660" s="60">
        <v>195.39166700000001</v>
      </c>
      <c r="BI660" s="60">
        <v>165.50697</v>
      </c>
      <c r="BJ660" s="60">
        <v>116.501749</v>
      </c>
      <c r="BK660" s="60"/>
      <c r="BL660" s="60"/>
      <c r="BM660" s="60"/>
      <c r="BN660" s="60"/>
      <c r="BO660" s="60"/>
      <c r="BP660" s="60"/>
      <c r="BQ660" s="60"/>
      <c r="BR660" s="60"/>
      <c r="BS660" s="60"/>
      <c r="BT660" s="60"/>
    </row>
    <row r="661" spans="1:72" x14ac:dyDescent="0.25">
      <c r="A661" s="106" t="s">
        <v>1828</v>
      </c>
      <c r="B661" s="107" t="s">
        <v>1829</v>
      </c>
      <c r="C661" s="8"/>
      <c r="D661" s="8"/>
      <c r="E661" s="8"/>
      <c r="F661" s="8"/>
      <c r="G661" s="8"/>
      <c r="H661" s="8"/>
      <c r="I661" s="8"/>
      <c r="J661" s="8"/>
      <c r="K661" s="8"/>
      <c r="L661" s="8"/>
      <c r="M661" s="8"/>
      <c r="N661" s="8"/>
      <c r="O661" s="8"/>
      <c r="P661" s="8"/>
      <c r="Q661" s="8"/>
      <c r="R661" s="8"/>
      <c r="S661" s="8"/>
      <c r="T661" s="8"/>
      <c r="U661" s="8" t="s">
        <v>1646</v>
      </c>
      <c r="V661" s="8"/>
      <c r="W661" s="8"/>
      <c r="X661" s="8"/>
      <c r="Y661" s="7"/>
      <c r="Z661" s="7"/>
      <c r="AA661" s="7"/>
      <c r="AB661" s="7"/>
      <c r="AC661" s="88" t="s">
        <v>530</v>
      </c>
      <c r="AD661" s="29" t="s">
        <v>463</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1</v>
      </c>
      <c r="BH661" s="60">
        <v>1</v>
      </c>
      <c r="BI661" s="60">
        <v>0</v>
      </c>
      <c r="BJ661" s="60">
        <v>0</v>
      </c>
      <c r="BK661" s="60"/>
      <c r="BL661" s="60"/>
      <c r="BM661" s="60"/>
      <c r="BN661" s="60"/>
      <c r="BO661" s="60"/>
      <c r="BP661" s="60"/>
      <c r="BQ661" s="60"/>
      <c r="BR661" s="60"/>
      <c r="BS661" s="60"/>
      <c r="BT661" s="60"/>
    </row>
    <row r="662" spans="1:72" x14ac:dyDescent="0.25">
      <c r="A662" s="106" t="s">
        <v>1830</v>
      </c>
      <c r="B662" s="107" t="s">
        <v>1831</v>
      </c>
      <c r="C662" s="8"/>
      <c r="D662" s="8"/>
      <c r="E662" s="8"/>
      <c r="F662" s="8"/>
      <c r="G662" s="8"/>
      <c r="H662" s="8"/>
      <c r="I662" s="8"/>
      <c r="J662" s="8"/>
      <c r="K662" s="8"/>
      <c r="L662" s="8"/>
      <c r="M662" s="8"/>
      <c r="N662" s="8"/>
      <c r="O662" s="8"/>
      <c r="P662" s="8"/>
      <c r="Q662" s="8"/>
      <c r="R662" s="8"/>
      <c r="S662" s="8"/>
      <c r="T662" s="8"/>
      <c r="U662" s="8" t="s">
        <v>1646</v>
      </c>
      <c r="V662" s="8"/>
      <c r="W662" s="8"/>
      <c r="X662" s="8"/>
      <c r="Y662" s="7"/>
      <c r="Z662" s="7"/>
      <c r="AA662" s="7"/>
      <c r="AB662" s="7"/>
      <c r="AC662" s="88" t="s">
        <v>530</v>
      </c>
      <c r="AD662" s="29" t="s">
        <v>463</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5</v>
      </c>
      <c r="BI662" s="60">
        <v>26</v>
      </c>
      <c r="BJ662" s="60">
        <v>29</v>
      </c>
      <c r="BK662" s="60"/>
      <c r="BL662" s="60"/>
      <c r="BM662" s="60"/>
      <c r="BN662" s="60"/>
      <c r="BO662" s="60"/>
      <c r="BP662" s="60"/>
      <c r="BQ662" s="60"/>
      <c r="BR662" s="60"/>
      <c r="BS662" s="60"/>
      <c r="BT662" s="60"/>
    </row>
    <row r="663" spans="1:72" x14ac:dyDescent="0.25">
      <c r="A663" s="13" t="s">
        <v>1832</v>
      </c>
      <c r="B663" s="110" t="s">
        <v>1833</v>
      </c>
      <c r="C663" s="8"/>
      <c r="D663" s="8"/>
      <c r="E663" s="8"/>
      <c r="F663" s="8"/>
      <c r="G663" s="8"/>
      <c r="H663" s="8"/>
      <c r="I663" s="8"/>
      <c r="J663" s="8"/>
      <c r="K663" s="8"/>
      <c r="L663" s="8"/>
      <c r="M663" s="8"/>
      <c r="N663" s="8"/>
      <c r="O663" s="8"/>
      <c r="P663" s="8"/>
      <c r="Q663" s="8"/>
      <c r="R663" s="8"/>
      <c r="S663" s="8"/>
      <c r="T663" s="8"/>
      <c r="U663" s="8"/>
      <c r="V663" s="8"/>
      <c r="W663" s="8"/>
      <c r="X663" s="19"/>
      <c r="Y663" s="7"/>
      <c r="Z663" s="7"/>
      <c r="AA663" s="7"/>
      <c r="AB663" s="7"/>
      <c r="AC663" s="88" t="s">
        <v>1834</v>
      </c>
      <c r="AD663" s="29" t="s">
        <v>463</v>
      </c>
      <c r="AE663" s="60">
        <v>221.57231999999999</v>
      </c>
      <c r="AF663" s="60">
        <v>262.26940000000002</v>
      </c>
      <c r="AG663" s="60">
        <v>222.92655099999999</v>
      </c>
      <c r="AH663" s="60">
        <v>219.90785399999999</v>
      </c>
      <c r="AI663" s="60">
        <v>513.61146399999996</v>
      </c>
      <c r="AJ663" s="60">
        <v>487.44160499999998</v>
      </c>
      <c r="AK663" s="60">
        <v>544.11987799999997</v>
      </c>
      <c r="AL663" s="60">
        <v>742.13867900000002</v>
      </c>
      <c r="AM663" s="60">
        <v>639.51856399999997</v>
      </c>
      <c r="AN663" s="60">
        <v>777.34685411999999</v>
      </c>
      <c r="AO663" s="60">
        <v>807.65765971999997</v>
      </c>
      <c r="AP663" s="60">
        <v>810.93522800000005</v>
      </c>
      <c r="AQ663" s="60">
        <v>835.89262900000006</v>
      </c>
      <c r="AR663" s="60">
        <v>894.95836799999995</v>
      </c>
      <c r="AS663" s="60">
        <v>1041.4330789999999</v>
      </c>
      <c r="AT663" s="60">
        <v>928.21064699999999</v>
      </c>
      <c r="AU663" s="60">
        <v>788.93793400000004</v>
      </c>
      <c r="AV663" s="60">
        <v>780.60770200000002</v>
      </c>
      <c r="AW663" s="60">
        <v>1136.79722179071</v>
      </c>
      <c r="AX663" s="60">
        <v>1072.2940102994301</v>
      </c>
      <c r="AY663" s="60">
        <v>1319.69956794053</v>
      </c>
      <c r="AZ663" s="60">
        <v>986.05680400999995</v>
      </c>
      <c r="BA663" s="60">
        <v>1572.8193501600001</v>
      </c>
      <c r="BB663" s="60">
        <v>1441.2055679566699</v>
      </c>
      <c r="BC663" s="60">
        <v>1506.2731942550499</v>
      </c>
      <c r="BD663" s="60">
        <v>1948.65009891667</v>
      </c>
      <c r="BE663" s="60">
        <v>2128.32369726049</v>
      </c>
      <c r="BF663" s="60">
        <v>2190.4531531666698</v>
      </c>
      <c r="BG663" s="60">
        <v>1381.94848746667</v>
      </c>
      <c r="BH663" s="60">
        <v>1220.94526089847</v>
      </c>
      <c r="BI663" s="60">
        <v>989.99145679212404</v>
      </c>
      <c r="BJ663" s="60">
        <v>799.11792695105498</v>
      </c>
      <c r="BK663" s="60"/>
      <c r="BL663" s="60"/>
      <c r="BM663" s="60"/>
      <c r="BN663" s="60"/>
      <c r="BO663" s="60"/>
      <c r="BP663" s="60"/>
      <c r="BQ663" s="60"/>
      <c r="BR663" s="60"/>
      <c r="BS663" s="60"/>
      <c r="BT663" s="60"/>
    </row>
    <row r="664" spans="1:72" x14ac:dyDescent="0.25">
      <c r="A664" s="106" t="s">
        <v>1835</v>
      </c>
      <c r="B664" s="107" t="s">
        <v>1836</v>
      </c>
      <c r="C664" s="8"/>
      <c r="D664" s="8"/>
      <c r="E664" s="8"/>
      <c r="F664" s="8"/>
      <c r="G664" s="8"/>
      <c r="H664" s="8"/>
      <c r="I664" s="8"/>
      <c r="J664" s="8"/>
      <c r="K664" s="8"/>
      <c r="L664" s="8"/>
      <c r="M664" s="8"/>
      <c r="N664" s="8"/>
      <c r="O664" s="8"/>
      <c r="P664" s="8"/>
      <c r="Q664" s="8"/>
      <c r="R664" s="8"/>
      <c r="S664" s="8"/>
      <c r="T664" s="8"/>
      <c r="U664" s="8" t="s">
        <v>1646</v>
      </c>
      <c r="V664" s="8"/>
      <c r="W664" s="8"/>
      <c r="X664" s="19"/>
      <c r="Y664" s="7"/>
      <c r="Z664" s="7"/>
      <c r="AA664" s="7"/>
      <c r="AB664" s="7"/>
      <c r="AC664" s="88" t="s">
        <v>530</v>
      </c>
      <c r="AD664" s="29" t="s">
        <v>463</v>
      </c>
      <c r="AE664" s="60">
        <v>0</v>
      </c>
      <c r="AF664" s="60">
        <v>0</v>
      </c>
      <c r="AG664" s="60">
        <v>0</v>
      </c>
      <c r="AH664" s="60">
        <v>0</v>
      </c>
      <c r="AI664" s="60">
        <v>0</v>
      </c>
      <c r="AJ664" s="60">
        <v>0</v>
      </c>
      <c r="AK664" s="60">
        <v>0</v>
      </c>
      <c r="AL664" s="60">
        <v>0</v>
      </c>
      <c r="AM664" s="60">
        <v>90.527000000000001</v>
      </c>
      <c r="AN664" s="60">
        <v>124.84912312</v>
      </c>
      <c r="AO664" s="60">
        <v>148.83883130000001</v>
      </c>
      <c r="AP664" s="60">
        <v>186</v>
      </c>
      <c r="AQ664" s="60">
        <v>208.93</v>
      </c>
      <c r="AR664" s="60">
        <v>229.91200000000001</v>
      </c>
      <c r="AS664" s="60">
        <v>247</v>
      </c>
      <c r="AT664" s="60">
        <v>198.05500000000001</v>
      </c>
      <c r="AU664" s="60">
        <v>223.441</v>
      </c>
      <c r="AV664" s="60">
        <v>205.49700000000001</v>
      </c>
      <c r="AW664" s="60">
        <v>307.59051956326601</v>
      </c>
      <c r="AX664" s="60">
        <v>302.87636383574801</v>
      </c>
      <c r="AY664" s="60">
        <v>510.57118179127701</v>
      </c>
      <c r="AZ664" s="60">
        <v>95.046848030000007</v>
      </c>
      <c r="BA664" s="60">
        <v>341.94178006999999</v>
      </c>
      <c r="BB664" s="60">
        <v>317.04348745999999</v>
      </c>
      <c r="BC664" s="60">
        <v>351.74420358667498</v>
      </c>
      <c r="BD664" s="60">
        <v>331.61188994000003</v>
      </c>
      <c r="BE664" s="60">
        <v>330.773422382322</v>
      </c>
      <c r="BF664" s="60">
        <v>349.33775568999999</v>
      </c>
      <c r="BG664" s="60">
        <v>335.03096577999997</v>
      </c>
      <c r="BH664" s="60">
        <v>183.32039978525901</v>
      </c>
      <c r="BI664" s="60">
        <v>275.17921453941102</v>
      </c>
      <c r="BJ664" s="60">
        <v>92.234259554753606</v>
      </c>
      <c r="BK664" s="60"/>
      <c r="BL664" s="60"/>
      <c r="BM664" s="60"/>
      <c r="BN664" s="60"/>
      <c r="BO664" s="60"/>
      <c r="BP664" s="60"/>
      <c r="BQ664" s="60"/>
      <c r="BR664" s="60"/>
      <c r="BS664" s="60"/>
      <c r="BT664" s="60"/>
    </row>
    <row r="665" spans="1:72" x14ac:dyDescent="0.25">
      <c r="A665" s="106" t="s">
        <v>1837</v>
      </c>
      <c r="B665" s="107" t="s">
        <v>1838</v>
      </c>
      <c r="C665" s="8"/>
      <c r="D665" s="8"/>
      <c r="E665" s="8"/>
      <c r="F665" s="8"/>
      <c r="G665" s="8"/>
      <c r="H665" s="8"/>
      <c r="I665" s="8"/>
      <c r="J665" s="8"/>
      <c r="K665" s="8"/>
      <c r="L665" s="8"/>
      <c r="M665" s="8"/>
      <c r="N665" s="8"/>
      <c r="O665" s="8"/>
      <c r="P665" s="8"/>
      <c r="Q665" s="8"/>
      <c r="R665" s="8"/>
      <c r="S665" s="8"/>
      <c r="T665" s="8"/>
      <c r="U665" s="8" t="s">
        <v>1646</v>
      </c>
      <c r="V665" s="8"/>
      <c r="W665" s="8"/>
      <c r="X665" s="19"/>
      <c r="Y665" s="7"/>
      <c r="Z665" s="7"/>
      <c r="AA665" s="7"/>
      <c r="AB665" s="7"/>
      <c r="AC665" s="88" t="s">
        <v>530</v>
      </c>
      <c r="AD665" s="29" t="s">
        <v>463</v>
      </c>
      <c r="AE665" s="60">
        <v>0</v>
      </c>
      <c r="AF665" s="60">
        <v>0</v>
      </c>
      <c r="AG665" s="60">
        <v>0</v>
      </c>
      <c r="AH665" s="60">
        <v>0</v>
      </c>
      <c r="AI665" s="60">
        <v>0</v>
      </c>
      <c r="AJ665" s="60">
        <v>0</v>
      </c>
      <c r="AK665" s="60">
        <v>0</v>
      </c>
      <c r="AL665" s="60">
        <v>0</v>
      </c>
      <c r="AM665" s="60">
        <v>0</v>
      </c>
      <c r="AN665" s="60">
        <v>0</v>
      </c>
      <c r="AO665" s="60">
        <v>0</v>
      </c>
      <c r="AP665" s="60">
        <v>0</v>
      </c>
      <c r="AQ665" s="60">
        <v>0</v>
      </c>
      <c r="AR665" s="60">
        <v>0</v>
      </c>
      <c r="AS665" s="60">
        <v>0</v>
      </c>
      <c r="AT665" s="60">
        <v>0</v>
      </c>
      <c r="AU665" s="60">
        <v>0</v>
      </c>
      <c r="AV665" s="60">
        <v>0</v>
      </c>
      <c r="AW665" s="60">
        <v>0</v>
      </c>
      <c r="AX665" s="60">
        <v>0</v>
      </c>
      <c r="AY665" s="60">
        <v>0</v>
      </c>
      <c r="AZ665" s="60">
        <v>11.675621980000001</v>
      </c>
      <c r="BA665" s="60">
        <v>14.90029109</v>
      </c>
      <c r="BB665" s="60">
        <v>44.332453829999999</v>
      </c>
      <c r="BC665" s="60">
        <v>100.087513001711</v>
      </c>
      <c r="BD665" s="60">
        <v>173.75372031000001</v>
      </c>
      <c r="BE665" s="60">
        <v>191.07344221150601</v>
      </c>
      <c r="BF665" s="60">
        <v>183.89608580999999</v>
      </c>
      <c r="BG665" s="60">
        <v>152.91399602000001</v>
      </c>
      <c r="BH665" s="60">
        <v>169.99715944654201</v>
      </c>
      <c r="BI665" s="60">
        <v>52.237962919380699</v>
      </c>
      <c r="BJ665" s="60">
        <v>5.7484990629676096</v>
      </c>
      <c r="BK665" s="60"/>
      <c r="BL665" s="60"/>
      <c r="BM665" s="60"/>
      <c r="BN665" s="60"/>
      <c r="BO665" s="60"/>
      <c r="BP665" s="60"/>
      <c r="BQ665" s="60"/>
      <c r="BR665" s="60"/>
      <c r="BS665" s="60"/>
      <c r="BT665" s="60"/>
    </row>
    <row r="666" spans="1:72" x14ac:dyDescent="0.25">
      <c r="A666" s="106" t="s">
        <v>1839</v>
      </c>
      <c r="B666" s="107" t="s">
        <v>1840</v>
      </c>
      <c r="C666" s="8"/>
      <c r="D666" s="8"/>
      <c r="E666" s="8"/>
      <c r="F666" s="8"/>
      <c r="G666" s="8"/>
      <c r="H666" s="8"/>
      <c r="I666" s="8"/>
      <c r="J666" s="8"/>
      <c r="K666" s="8"/>
      <c r="L666" s="8"/>
      <c r="M666" s="8"/>
      <c r="N666" s="8"/>
      <c r="O666" s="8"/>
      <c r="P666" s="8"/>
      <c r="Q666" s="8"/>
      <c r="R666" s="8"/>
      <c r="S666" s="8"/>
      <c r="T666" s="8"/>
      <c r="U666" s="8" t="s">
        <v>1646</v>
      </c>
      <c r="V666" s="8"/>
      <c r="W666" s="8"/>
      <c r="X666" s="19"/>
      <c r="Y666" s="7"/>
      <c r="Z666" s="7"/>
      <c r="AA666" s="7"/>
      <c r="AB666" s="7"/>
      <c r="AC666" s="88" t="s">
        <v>530</v>
      </c>
      <c r="AD666" s="29" t="s">
        <v>463</v>
      </c>
      <c r="AE666" s="60">
        <v>0</v>
      </c>
      <c r="AF666" s="60">
        <v>0</v>
      </c>
      <c r="AG666" s="60">
        <v>0</v>
      </c>
      <c r="AH666" s="60">
        <v>0</v>
      </c>
      <c r="AI666" s="60">
        <v>0</v>
      </c>
      <c r="AJ666" s="60">
        <v>0</v>
      </c>
      <c r="AK666" s="60">
        <v>0</v>
      </c>
      <c r="AL666" s="60">
        <v>0</v>
      </c>
      <c r="AM666" s="60">
        <v>0</v>
      </c>
      <c r="AN666" s="60">
        <v>0</v>
      </c>
      <c r="AO666" s="60">
        <v>-0.65312857999999996</v>
      </c>
      <c r="AP666" s="60">
        <v>0</v>
      </c>
      <c r="AQ666" s="60">
        <v>27.712</v>
      </c>
      <c r="AR666" s="60">
        <v>14.500999999999999</v>
      </c>
      <c r="AS666" s="60">
        <v>79.5</v>
      </c>
      <c r="AT666" s="60">
        <v>95.534000000000006</v>
      </c>
      <c r="AU666" s="60">
        <v>100.566</v>
      </c>
      <c r="AV666" s="60">
        <v>80.247</v>
      </c>
      <c r="AW666" s="60">
        <v>189.25768922744399</v>
      </c>
      <c r="AX666" s="60">
        <v>65.335830463678604</v>
      </c>
      <c r="AY666" s="60">
        <v>45.719974149254497</v>
      </c>
      <c r="AZ666" s="60">
        <v>0</v>
      </c>
      <c r="BA666" s="60">
        <v>0</v>
      </c>
      <c r="BB666" s="60">
        <v>0</v>
      </c>
      <c r="BC666" s="60">
        <v>0</v>
      </c>
      <c r="BD666" s="60">
        <v>0</v>
      </c>
      <c r="BE666" s="60">
        <v>0</v>
      </c>
      <c r="BF666" s="60">
        <v>0</v>
      </c>
      <c r="BG666" s="60">
        <v>0</v>
      </c>
      <c r="BH666" s="60">
        <v>0</v>
      </c>
      <c r="BI666" s="60">
        <v>0</v>
      </c>
      <c r="BJ666" s="60">
        <v>0</v>
      </c>
      <c r="BK666" s="60"/>
      <c r="BL666" s="60"/>
      <c r="BM666" s="60"/>
      <c r="BN666" s="60"/>
      <c r="BO666" s="60"/>
      <c r="BP666" s="60"/>
      <c r="BQ666" s="60"/>
      <c r="BR666" s="60"/>
      <c r="BS666" s="60"/>
      <c r="BT666" s="60"/>
    </row>
    <row r="667" spans="1:72" x14ac:dyDescent="0.25">
      <c r="A667" s="106" t="s">
        <v>1841</v>
      </c>
      <c r="B667" s="107" t="s">
        <v>1842</v>
      </c>
      <c r="C667" s="8"/>
      <c r="D667" s="8"/>
      <c r="E667" s="8"/>
      <c r="F667" s="8"/>
      <c r="G667" s="8"/>
      <c r="H667" s="8"/>
      <c r="I667" s="8"/>
      <c r="J667" s="8"/>
      <c r="K667" s="8"/>
      <c r="L667" s="8"/>
      <c r="M667" s="8"/>
      <c r="N667" s="8"/>
      <c r="O667" s="8"/>
      <c r="P667" s="8"/>
      <c r="Q667" s="8"/>
      <c r="R667" s="8"/>
      <c r="S667" s="8"/>
      <c r="T667" s="8"/>
      <c r="U667" s="8" t="s">
        <v>1646</v>
      </c>
      <c r="V667" s="8"/>
      <c r="W667" s="8"/>
      <c r="X667" s="19"/>
      <c r="Y667" s="7"/>
      <c r="Z667" s="7"/>
      <c r="AA667" s="7"/>
      <c r="AB667" s="7"/>
      <c r="AC667" s="88" t="s">
        <v>530</v>
      </c>
      <c r="AD667" s="29" t="s">
        <v>463</v>
      </c>
      <c r="AE667" s="60">
        <v>1.3</v>
      </c>
      <c r="AF667" s="60">
        <v>1.0229999999999999</v>
      </c>
      <c r="AG667" s="60">
        <v>0.65900000000000003</v>
      </c>
      <c r="AH667" s="60">
        <v>0.74299999999999999</v>
      </c>
      <c r="AI667" s="60">
        <v>0.33600000000000002</v>
      </c>
      <c r="AJ667" s="60">
        <v>0.26900000000000002</v>
      </c>
      <c r="AK667" s="60">
        <v>0.222</v>
      </c>
      <c r="AL667" s="60">
        <v>0.11799999999999999</v>
      </c>
      <c r="AM667" s="60">
        <v>0</v>
      </c>
      <c r="AN667" s="60">
        <v>0</v>
      </c>
      <c r="AO667" s="60">
        <v>0</v>
      </c>
      <c r="AP667" s="60">
        <v>0</v>
      </c>
      <c r="AQ667" s="60">
        <v>0</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c r="BL667" s="60"/>
      <c r="BM667" s="60"/>
      <c r="BN667" s="60"/>
      <c r="BO667" s="60"/>
      <c r="BP667" s="60"/>
      <c r="BQ667" s="60"/>
      <c r="BR667" s="60"/>
      <c r="BS667" s="60"/>
      <c r="BT667" s="60"/>
    </row>
    <row r="668" spans="1:72" x14ac:dyDescent="0.25">
      <c r="A668" s="106" t="s">
        <v>1843</v>
      </c>
      <c r="B668" s="107" t="s">
        <v>1844</v>
      </c>
      <c r="C668" s="8"/>
      <c r="D668" s="8"/>
      <c r="E668" s="8"/>
      <c r="F668" s="8"/>
      <c r="G668" s="8"/>
      <c r="H668" s="8"/>
      <c r="I668" s="8"/>
      <c r="J668" s="8"/>
      <c r="K668" s="8"/>
      <c r="L668" s="8"/>
      <c r="M668" s="8"/>
      <c r="N668" s="8"/>
      <c r="O668" s="8"/>
      <c r="P668" s="8"/>
      <c r="Q668" s="8"/>
      <c r="R668" s="8"/>
      <c r="S668" s="8"/>
      <c r="T668" s="8"/>
      <c r="U668" s="8" t="s">
        <v>1646</v>
      </c>
      <c r="V668" s="8"/>
      <c r="W668" s="8"/>
      <c r="X668" s="19"/>
      <c r="Y668" s="7"/>
      <c r="Z668" s="7"/>
      <c r="AA668" s="7"/>
      <c r="AB668" s="7"/>
      <c r="AC668" s="88" t="s">
        <v>530</v>
      </c>
      <c r="AD668" s="29" t="s">
        <v>463</v>
      </c>
      <c r="AE668" s="60">
        <v>0</v>
      </c>
      <c r="AF668" s="60">
        <v>0</v>
      </c>
      <c r="AG668" s="60">
        <v>0</v>
      </c>
      <c r="AH668" s="60">
        <v>0</v>
      </c>
      <c r="AI668" s="60">
        <v>23.468</v>
      </c>
      <c r="AJ668" s="60">
        <v>15.06</v>
      </c>
      <c r="AK668" s="60">
        <v>34.279000000000003</v>
      </c>
      <c r="AL668" s="60">
        <v>70.393000000000001</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c r="BL668" s="60"/>
      <c r="BM668" s="60"/>
      <c r="BN668" s="60"/>
      <c r="BO668" s="60"/>
      <c r="BP668" s="60"/>
      <c r="BQ668" s="60"/>
      <c r="BR668" s="60"/>
      <c r="BS668" s="60"/>
      <c r="BT668" s="60"/>
    </row>
    <row r="669" spans="1:72" x14ac:dyDescent="0.25">
      <c r="A669" s="106" t="s">
        <v>1845</v>
      </c>
      <c r="B669" s="107" t="s">
        <v>1846</v>
      </c>
      <c r="C669" s="8"/>
      <c r="D669" s="8"/>
      <c r="E669" s="8"/>
      <c r="F669" s="8"/>
      <c r="G669" s="8"/>
      <c r="H669" s="8"/>
      <c r="I669" s="8"/>
      <c r="J669" s="8"/>
      <c r="K669" s="8"/>
      <c r="L669" s="8"/>
      <c r="M669" s="8"/>
      <c r="N669" s="8"/>
      <c r="O669" s="8"/>
      <c r="P669" s="8"/>
      <c r="Q669" s="8"/>
      <c r="R669" s="8"/>
      <c r="S669" s="8"/>
      <c r="T669" s="8"/>
      <c r="U669" s="8" t="s">
        <v>1646</v>
      </c>
      <c r="V669" s="8"/>
      <c r="W669" s="8"/>
      <c r="X669" s="19"/>
      <c r="Y669" s="7"/>
      <c r="Z669" s="7"/>
      <c r="AA669" s="7"/>
      <c r="AB669" s="7"/>
      <c r="AC669" s="88" t="s">
        <v>530</v>
      </c>
      <c r="AD669" s="29" t="s">
        <v>463</v>
      </c>
      <c r="AE669" s="60">
        <v>0</v>
      </c>
      <c r="AF669" s="60">
        <v>0</v>
      </c>
      <c r="AG669" s="60">
        <v>0</v>
      </c>
      <c r="AH669" s="60">
        <v>1.9019999999999999</v>
      </c>
      <c r="AI669" s="60">
        <v>0</v>
      </c>
      <c r="AJ669" s="60">
        <v>0</v>
      </c>
      <c r="AK669" s="60">
        <v>0</v>
      </c>
      <c r="AL669" s="60">
        <v>0</v>
      </c>
      <c r="AM669" s="60">
        <v>0</v>
      </c>
      <c r="AN669" s="60">
        <v>0</v>
      </c>
      <c r="AO669" s="60">
        <v>0</v>
      </c>
      <c r="AP669" s="60">
        <v>0</v>
      </c>
      <c r="AQ669" s="60">
        <v>0</v>
      </c>
      <c r="AR669" s="60">
        <v>0</v>
      </c>
      <c r="AS669" s="60">
        <v>0</v>
      </c>
      <c r="AT669" s="60">
        <v>0</v>
      </c>
      <c r="AU669" s="60">
        <v>0</v>
      </c>
      <c r="AV669" s="60">
        <v>0</v>
      </c>
      <c r="AW669" s="60">
        <v>0</v>
      </c>
      <c r="AX669" s="60">
        <v>0</v>
      </c>
      <c r="AY669" s="60">
        <v>0</v>
      </c>
      <c r="AZ669" s="60">
        <v>0</v>
      </c>
      <c r="BA669" s="60">
        <v>0</v>
      </c>
      <c r="BB669" s="60">
        <v>0</v>
      </c>
      <c r="BC669" s="60">
        <v>0</v>
      </c>
      <c r="BD669" s="60">
        <v>0</v>
      </c>
      <c r="BE669" s="60">
        <v>0</v>
      </c>
      <c r="BF669" s="60">
        <v>0</v>
      </c>
      <c r="BG669" s="60">
        <v>0</v>
      </c>
      <c r="BH669" s="60">
        <v>0</v>
      </c>
      <c r="BI669" s="60">
        <v>0</v>
      </c>
      <c r="BJ669" s="60">
        <v>0</v>
      </c>
      <c r="BK669" s="60"/>
      <c r="BL669" s="60"/>
      <c r="BM669" s="60"/>
      <c r="BN669" s="60"/>
      <c r="BO669" s="60"/>
      <c r="BP669" s="60"/>
      <c r="BQ669" s="60"/>
      <c r="BR669" s="60"/>
      <c r="BS669" s="60"/>
      <c r="BT669" s="60"/>
    </row>
    <row r="670" spans="1:72" x14ac:dyDescent="0.25">
      <c r="A670" s="106" t="s">
        <v>1847</v>
      </c>
      <c r="B670" s="107" t="s">
        <v>1848</v>
      </c>
      <c r="C670" s="8"/>
      <c r="D670" s="8"/>
      <c r="E670" s="8"/>
      <c r="F670" s="8"/>
      <c r="G670" s="8"/>
      <c r="H670" s="8"/>
      <c r="I670" s="8"/>
      <c r="J670" s="8"/>
      <c r="K670" s="8"/>
      <c r="L670" s="8"/>
      <c r="M670" s="8"/>
      <c r="N670" s="8"/>
      <c r="O670" s="8"/>
      <c r="P670" s="8"/>
      <c r="Q670" s="8"/>
      <c r="R670" s="8"/>
      <c r="S670" s="8"/>
      <c r="T670" s="8"/>
      <c r="U670" s="8" t="s">
        <v>1646</v>
      </c>
      <c r="V670" s="8"/>
      <c r="W670" s="8"/>
      <c r="X670" s="19"/>
      <c r="Y670" s="7"/>
      <c r="Z670" s="7"/>
      <c r="AA670" s="7"/>
      <c r="AB670" s="7"/>
      <c r="AC670" s="88" t="s">
        <v>530</v>
      </c>
      <c r="AD670" s="29" t="s">
        <v>463</v>
      </c>
      <c r="AE670" s="60">
        <v>220.27232000000001</v>
      </c>
      <c r="AF670" s="60">
        <v>261.24639999999999</v>
      </c>
      <c r="AG670" s="60">
        <v>222.267551</v>
      </c>
      <c r="AH670" s="60">
        <v>217.262854</v>
      </c>
      <c r="AI670" s="60">
        <v>489.80746399999998</v>
      </c>
      <c r="AJ670" s="60">
        <v>472.11260499999997</v>
      </c>
      <c r="AK670" s="60">
        <v>509.618878</v>
      </c>
      <c r="AL670" s="60">
        <v>671.62767899999994</v>
      </c>
      <c r="AM670" s="60">
        <v>548.99156400000004</v>
      </c>
      <c r="AN670" s="60">
        <v>652.49773100000004</v>
      </c>
      <c r="AO670" s="60">
        <v>659.47195699999997</v>
      </c>
      <c r="AP670" s="60">
        <v>624.93522800000005</v>
      </c>
      <c r="AQ670" s="60">
        <v>599.250629</v>
      </c>
      <c r="AR670" s="60">
        <v>650.54536800000005</v>
      </c>
      <c r="AS670" s="60">
        <v>714.93307900000002</v>
      </c>
      <c r="AT670" s="60">
        <v>634.62164700000005</v>
      </c>
      <c r="AU670" s="60">
        <v>464.93093399999998</v>
      </c>
      <c r="AV670" s="60">
        <v>494.86370199999999</v>
      </c>
      <c r="AW670" s="60">
        <v>639.94901300000004</v>
      </c>
      <c r="AX670" s="60">
        <v>704.081816</v>
      </c>
      <c r="AY670" s="60">
        <v>763.408412</v>
      </c>
      <c r="AZ670" s="60">
        <v>879.33433400000001</v>
      </c>
      <c r="BA670" s="60">
        <v>966.97727899999995</v>
      </c>
      <c r="BB670" s="60">
        <v>754.16296</v>
      </c>
      <c r="BC670" s="60">
        <v>773.774811</v>
      </c>
      <c r="BD670" s="60">
        <v>1086.6178219999999</v>
      </c>
      <c r="BE670" s="60">
        <v>1257.810166</v>
      </c>
      <c r="BF670" s="60">
        <v>1317.552645</v>
      </c>
      <c r="BG670" s="60">
        <v>529.336859</v>
      </c>
      <c r="BH670" s="60">
        <v>524.96103500000004</v>
      </c>
      <c r="BI670" s="60">
        <v>304.24094600000001</v>
      </c>
      <c r="BJ670" s="60">
        <v>348.80183499999998</v>
      </c>
      <c r="BK670" s="60"/>
      <c r="BL670" s="60"/>
      <c r="BM670" s="60"/>
      <c r="BN670" s="60"/>
      <c r="BO670" s="60"/>
      <c r="BP670" s="60"/>
      <c r="BQ670" s="60"/>
      <c r="BR670" s="60"/>
      <c r="BS670" s="60"/>
      <c r="BT670" s="60"/>
    </row>
    <row r="671" spans="1:72" x14ac:dyDescent="0.25">
      <c r="A671" s="106" t="s">
        <v>1849</v>
      </c>
      <c r="B671" s="107" t="s">
        <v>1850</v>
      </c>
      <c r="C671" s="8"/>
      <c r="D671" s="8"/>
      <c r="E671" s="8"/>
      <c r="F671" s="8"/>
      <c r="G671" s="8"/>
      <c r="H671" s="8"/>
      <c r="I671" s="8"/>
      <c r="J671" s="8"/>
      <c r="K671" s="8"/>
      <c r="L671" s="8"/>
      <c r="M671" s="8"/>
      <c r="N671" s="8"/>
      <c r="O671" s="8"/>
      <c r="P671" s="8"/>
      <c r="Q671" s="8"/>
      <c r="R671" s="8"/>
      <c r="S671" s="8"/>
      <c r="T671" s="8"/>
      <c r="U671" s="8" t="s">
        <v>1646</v>
      </c>
      <c r="V671" s="8"/>
      <c r="W671" s="8"/>
      <c r="X671" s="19"/>
      <c r="Y671" s="7"/>
      <c r="Z671" s="7"/>
      <c r="AA671" s="7"/>
      <c r="AB671" s="7"/>
      <c r="AC671" s="88" t="s">
        <v>530</v>
      </c>
      <c r="AD671" s="29" t="s">
        <v>463</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249</v>
      </c>
      <c r="BB671" s="60">
        <v>325.66666666666703</v>
      </c>
      <c r="BC671" s="60">
        <v>280.66666666666703</v>
      </c>
      <c r="BD671" s="60">
        <v>356.66666666666703</v>
      </c>
      <c r="BE671" s="60">
        <v>348.66666666666703</v>
      </c>
      <c r="BF671" s="60">
        <v>339.66666666666703</v>
      </c>
      <c r="BG671" s="60">
        <v>364.66666666666703</v>
      </c>
      <c r="BH671" s="60">
        <v>342.66666666666703</v>
      </c>
      <c r="BI671" s="60">
        <v>358.33333333333297</v>
      </c>
      <c r="BJ671" s="60">
        <v>352.33333333333297</v>
      </c>
      <c r="BK671" s="60"/>
      <c r="BL671" s="60"/>
      <c r="BM671" s="60"/>
      <c r="BN671" s="60"/>
      <c r="BO671" s="60"/>
      <c r="BP671" s="60"/>
      <c r="BQ671" s="60"/>
      <c r="BR671" s="60"/>
      <c r="BS671" s="60"/>
      <c r="BT671" s="60"/>
    </row>
    <row r="672" spans="1:72" ht="13.8" x14ac:dyDescent="0.3">
      <c r="A672" s="108" t="s">
        <v>1851</v>
      </c>
      <c r="B672" s="109" t="s">
        <v>1852</v>
      </c>
      <c r="C672" s="95"/>
      <c r="D672" s="95"/>
      <c r="E672" s="95"/>
      <c r="F672" s="95"/>
      <c r="G672" s="95"/>
      <c r="H672" s="95"/>
      <c r="I672" s="95"/>
      <c r="J672" s="95"/>
      <c r="K672" s="95"/>
      <c r="L672" s="95"/>
      <c r="M672" s="95"/>
      <c r="N672" s="95"/>
      <c r="O672" s="95"/>
      <c r="P672" s="95"/>
      <c r="Q672" s="95"/>
      <c r="R672" s="95"/>
      <c r="S672" s="95"/>
      <c r="T672" s="95"/>
      <c r="U672" s="95"/>
      <c r="V672" s="104"/>
      <c r="W672" s="95"/>
      <c r="X672" s="95"/>
      <c r="Y672" s="9"/>
      <c r="Z672" s="9"/>
      <c r="AA672" s="9"/>
      <c r="AB672" s="9"/>
      <c r="AC672" s="77" t="s">
        <v>1853</v>
      </c>
      <c r="AD672" s="25" t="s">
        <v>463</v>
      </c>
      <c r="AE672" s="70">
        <v>944.42992500000003</v>
      </c>
      <c r="AF672" s="70">
        <v>1172.8030859999999</v>
      </c>
      <c r="AG672" s="70">
        <v>1143.2105200000001</v>
      </c>
      <c r="AH672" s="70">
        <v>949.85431200000005</v>
      </c>
      <c r="AI672" s="70">
        <v>1098.906493</v>
      </c>
      <c r="AJ672" s="70">
        <v>1018.0654479999999</v>
      </c>
      <c r="AK672" s="70">
        <v>920.45944599999996</v>
      </c>
      <c r="AL672" s="70">
        <v>1099.4455739</v>
      </c>
      <c r="AM672" s="70">
        <v>1465.4198237999999</v>
      </c>
      <c r="AN672" s="70">
        <v>1571.73677137</v>
      </c>
      <c r="AO672" s="70">
        <v>1651.4015772</v>
      </c>
      <c r="AP672" s="70">
        <v>1771.6164200000001</v>
      </c>
      <c r="AQ672" s="70">
        <v>1575.999487</v>
      </c>
      <c r="AR672" s="70">
        <v>1736.548751</v>
      </c>
      <c r="AS672" s="70">
        <v>868.77857911387298</v>
      </c>
      <c r="AT672" s="70">
        <v>1094.0357232403501</v>
      </c>
      <c r="AU672" s="70">
        <v>1267.3454910226701</v>
      </c>
      <c r="AV672" s="70">
        <v>1401.57185102217</v>
      </c>
      <c r="AW672" s="70">
        <v>1755.0138187944499</v>
      </c>
      <c r="AX672" s="70">
        <v>1981.90687025382</v>
      </c>
      <c r="AY672" s="70">
        <v>2161.0106178472502</v>
      </c>
      <c r="AZ672" s="70">
        <v>1903.7738621666699</v>
      </c>
      <c r="BA672" s="70">
        <v>2666.8555158899999</v>
      </c>
      <c r="BB672" s="70">
        <v>1902.2144613400001</v>
      </c>
      <c r="BC672" s="70">
        <v>2132.7735692644001</v>
      </c>
      <c r="BD672" s="70">
        <v>2288.02306917333</v>
      </c>
      <c r="BE672" s="70">
        <v>2365.3229179519799</v>
      </c>
      <c r="BF672" s="70">
        <v>1994.8586496938201</v>
      </c>
      <c r="BG672" s="70">
        <v>1856.1526314666701</v>
      </c>
      <c r="BH672" s="70">
        <v>1970.2462216930101</v>
      </c>
      <c r="BI672" s="70">
        <v>1507.83733526622</v>
      </c>
      <c r="BJ672" s="70">
        <v>1106.33334993521</v>
      </c>
      <c r="BK672" s="70"/>
      <c r="BL672" s="70"/>
      <c r="BM672" s="70"/>
      <c r="BN672" s="70"/>
      <c r="BO672" s="70"/>
      <c r="BP672" s="70"/>
      <c r="BQ672" s="70"/>
      <c r="BR672" s="70"/>
      <c r="BS672" s="70"/>
      <c r="BT672" s="70"/>
    </row>
    <row r="673" spans="1:72" x14ac:dyDescent="0.25">
      <c r="A673" s="13" t="s">
        <v>1854</v>
      </c>
      <c r="B673" s="110" t="s">
        <v>1855</v>
      </c>
      <c r="C673" s="8"/>
      <c r="D673" s="8"/>
      <c r="E673" s="8"/>
      <c r="F673" s="8"/>
      <c r="G673" s="8"/>
      <c r="H673" s="8"/>
      <c r="I673" s="8"/>
      <c r="J673" s="8"/>
      <c r="K673" s="8"/>
      <c r="L673" s="8"/>
      <c r="M673" s="8"/>
      <c r="N673" s="8"/>
      <c r="O673" s="8"/>
      <c r="P673" s="8"/>
      <c r="Q673" s="8"/>
      <c r="R673" s="8"/>
      <c r="S673" s="8"/>
      <c r="T673" s="8"/>
      <c r="U673" s="8"/>
      <c r="V673" s="19"/>
      <c r="W673" s="8"/>
      <c r="X673" s="8"/>
      <c r="Y673" s="7"/>
      <c r="Z673" s="7"/>
      <c r="AA673" s="7"/>
      <c r="AB673" s="7"/>
      <c r="AC673" s="88" t="s">
        <v>1856</v>
      </c>
      <c r="AD673" s="29" t="s">
        <v>463</v>
      </c>
      <c r="AE673" s="60">
        <v>101.68067600000001</v>
      </c>
      <c r="AF673" s="60">
        <v>116.90409099999999</v>
      </c>
      <c r="AG673" s="60">
        <v>144.35279299999999</v>
      </c>
      <c r="AH673" s="60">
        <v>145.73371</v>
      </c>
      <c r="AI673" s="60">
        <v>137.30759599999999</v>
      </c>
      <c r="AJ673" s="60">
        <v>316.401659</v>
      </c>
      <c r="AK673" s="60">
        <v>393.48854399999999</v>
      </c>
      <c r="AL673" s="60">
        <v>331.02470499999998</v>
      </c>
      <c r="AM673" s="60">
        <v>302.10987854000001</v>
      </c>
      <c r="AN673" s="60">
        <v>233.22330387</v>
      </c>
      <c r="AO673" s="60">
        <v>205.71675300000001</v>
      </c>
      <c r="AP673" s="60">
        <v>273.50426700000003</v>
      </c>
      <c r="AQ673" s="60">
        <v>221.18239399999999</v>
      </c>
      <c r="AR673" s="60">
        <v>192.62677299999999</v>
      </c>
      <c r="AS673" s="60">
        <v>293.518171</v>
      </c>
      <c r="AT673" s="60">
        <v>438.917013</v>
      </c>
      <c r="AU673" s="60">
        <v>407.38803300000001</v>
      </c>
      <c r="AV673" s="60">
        <v>469.95618100000002</v>
      </c>
      <c r="AW673" s="60">
        <v>660.918362</v>
      </c>
      <c r="AX673" s="60">
        <v>737.52735182756305</v>
      </c>
      <c r="AY673" s="60">
        <v>1037.3986837211501</v>
      </c>
      <c r="AZ673" s="60">
        <v>493.68834435999997</v>
      </c>
      <c r="BA673" s="60">
        <v>1039.93710691</v>
      </c>
      <c r="BB673" s="60">
        <v>837.00499489000003</v>
      </c>
      <c r="BC673" s="60">
        <v>1147.1640813788899</v>
      </c>
      <c r="BD673" s="60">
        <v>964.08256448999998</v>
      </c>
      <c r="BE673" s="60">
        <v>1060.27227960854</v>
      </c>
      <c r="BF673" s="60">
        <v>856.88835907715497</v>
      </c>
      <c r="BG673" s="60">
        <v>828.82963795000001</v>
      </c>
      <c r="BH673" s="60">
        <v>1164.2609093173</v>
      </c>
      <c r="BI673" s="60">
        <v>707.90843658035101</v>
      </c>
      <c r="BJ673" s="60">
        <v>407.02899365450702</v>
      </c>
      <c r="BK673" s="60"/>
      <c r="BL673" s="60"/>
      <c r="BM673" s="60"/>
      <c r="BN673" s="60"/>
      <c r="BO673" s="60"/>
      <c r="BP673" s="60"/>
      <c r="BQ673" s="60"/>
      <c r="BR673" s="60"/>
      <c r="BS673" s="60"/>
      <c r="BT673" s="60"/>
    </row>
    <row r="674" spans="1:72" x14ac:dyDescent="0.25">
      <c r="A674" s="106" t="s">
        <v>1857</v>
      </c>
      <c r="B674" s="107" t="s">
        <v>1858</v>
      </c>
      <c r="C674" s="8"/>
      <c r="D674" s="8"/>
      <c r="E674" s="8"/>
      <c r="F674" s="8"/>
      <c r="G674" s="8"/>
      <c r="H674" s="8"/>
      <c r="I674" s="8"/>
      <c r="J674" s="8"/>
      <c r="K674" s="8"/>
      <c r="L674" s="8"/>
      <c r="M674" s="8"/>
      <c r="N674" s="8"/>
      <c r="O674" s="8"/>
      <c r="P674" s="8"/>
      <c r="Q674" s="8"/>
      <c r="R674" s="8"/>
      <c r="S674" s="8"/>
      <c r="T674" s="8"/>
      <c r="U674" s="8" t="s">
        <v>1646</v>
      </c>
      <c r="V674" s="19"/>
      <c r="W674" s="8"/>
      <c r="X674" s="8"/>
      <c r="Y674" s="7"/>
      <c r="Z674" s="7"/>
      <c r="AA674" s="7"/>
      <c r="AB674" s="7"/>
      <c r="AC674" s="88" t="s">
        <v>530</v>
      </c>
      <c r="AD674" s="29" t="s">
        <v>463</v>
      </c>
      <c r="AE674" s="60">
        <v>5.24</v>
      </c>
      <c r="AF674" s="60">
        <v>1.512</v>
      </c>
      <c r="AG674" s="60">
        <v>4.3780000000000001</v>
      </c>
      <c r="AH674" s="60">
        <v>21.285</v>
      </c>
      <c r="AI674" s="60">
        <v>7.0270000000000001</v>
      </c>
      <c r="AJ674" s="60">
        <v>8.7189999999999994</v>
      </c>
      <c r="AK674" s="60">
        <v>63.777000000000001</v>
      </c>
      <c r="AL674" s="60">
        <v>9.9849999999999994</v>
      </c>
      <c r="AM674" s="60">
        <v>0</v>
      </c>
      <c r="AN674" s="60">
        <v>-0.9</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c r="BL674" s="60"/>
      <c r="BM674" s="60"/>
      <c r="BN674" s="60"/>
      <c r="BO674" s="60"/>
      <c r="BP674" s="60"/>
      <c r="BQ674" s="60"/>
      <c r="BR674" s="60"/>
      <c r="BS674" s="60"/>
      <c r="BT674" s="60"/>
    </row>
    <row r="675" spans="1:72" x14ac:dyDescent="0.25">
      <c r="A675" s="106" t="s">
        <v>1859</v>
      </c>
      <c r="B675" s="107" t="s">
        <v>1860</v>
      </c>
      <c r="C675" s="8"/>
      <c r="D675" s="8"/>
      <c r="E675" s="8"/>
      <c r="F675" s="8"/>
      <c r="G675" s="8"/>
      <c r="H675" s="8"/>
      <c r="I675" s="8"/>
      <c r="J675" s="8"/>
      <c r="K675" s="8"/>
      <c r="L675" s="8"/>
      <c r="M675" s="8"/>
      <c r="N675" s="8"/>
      <c r="O675" s="8"/>
      <c r="P675" s="8"/>
      <c r="Q675" s="8"/>
      <c r="R675" s="8"/>
      <c r="S675" s="8"/>
      <c r="T675" s="8"/>
      <c r="U675" s="8" t="s">
        <v>1646</v>
      </c>
      <c r="V675" s="19"/>
      <c r="W675" s="8"/>
      <c r="X675" s="8"/>
      <c r="Y675" s="7"/>
      <c r="Z675" s="7"/>
      <c r="AA675" s="7"/>
      <c r="AB675" s="7"/>
      <c r="AC675" s="88" t="s">
        <v>530</v>
      </c>
      <c r="AD675" s="29" t="s">
        <v>463</v>
      </c>
      <c r="AE675" s="60">
        <v>0</v>
      </c>
      <c r="AF675" s="60">
        <v>0</v>
      </c>
      <c r="AG675" s="60">
        <v>0</v>
      </c>
      <c r="AH675" s="60">
        <v>34.536999999999999</v>
      </c>
      <c r="AI675" s="60">
        <v>35.655999999999999</v>
      </c>
      <c r="AJ675" s="60">
        <v>46.289000000000001</v>
      </c>
      <c r="AK675" s="60">
        <v>81.192999999999998</v>
      </c>
      <c r="AL675" s="60">
        <v>90.140293999999997</v>
      </c>
      <c r="AM675" s="60">
        <v>74.584144539999997</v>
      </c>
      <c r="AN675" s="60">
        <v>79.851058870000003</v>
      </c>
      <c r="AO675" s="60">
        <v>77.3</v>
      </c>
      <c r="AP675" s="60">
        <v>110.298</v>
      </c>
      <c r="AQ675" s="60">
        <v>93.6</v>
      </c>
      <c r="AR675" s="60">
        <v>107</v>
      </c>
      <c r="AS675" s="60">
        <v>117.566</v>
      </c>
      <c r="AT675" s="60">
        <v>97.460999999999999</v>
      </c>
      <c r="AU675" s="60">
        <v>46.863999999999997</v>
      </c>
      <c r="AV675" s="60">
        <v>46.74</v>
      </c>
      <c r="AW675" s="60">
        <v>34</v>
      </c>
      <c r="AX675" s="60">
        <v>14</v>
      </c>
      <c r="AY675" s="60">
        <v>5</v>
      </c>
      <c r="AZ675" s="60">
        <v>0</v>
      </c>
      <c r="BA675" s="60">
        <v>0</v>
      </c>
      <c r="BB675" s="60">
        <v>0</v>
      </c>
      <c r="BC675" s="60">
        <v>0</v>
      </c>
      <c r="BD675" s="60">
        <v>0</v>
      </c>
      <c r="BE675" s="60">
        <v>0</v>
      </c>
      <c r="BF675" s="60">
        <v>0</v>
      </c>
      <c r="BG675" s="60">
        <v>0</v>
      </c>
      <c r="BH675" s="60">
        <v>0</v>
      </c>
      <c r="BI675" s="60">
        <v>0</v>
      </c>
      <c r="BJ675" s="60">
        <v>0</v>
      </c>
      <c r="BK675" s="60"/>
      <c r="BL675" s="60"/>
      <c r="BM675" s="60"/>
      <c r="BN675" s="60"/>
      <c r="BO675" s="60"/>
      <c r="BP675" s="60"/>
      <c r="BQ675" s="60"/>
      <c r="BR675" s="60"/>
      <c r="BS675" s="60"/>
      <c r="BT675" s="60"/>
    </row>
    <row r="676" spans="1:72" x14ac:dyDescent="0.25">
      <c r="A676" s="106" t="s">
        <v>1861</v>
      </c>
      <c r="B676" s="107" t="s">
        <v>1862</v>
      </c>
      <c r="C676" s="8"/>
      <c r="D676" s="8"/>
      <c r="E676" s="8"/>
      <c r="F676" s="8"/>
      <c r="G676" s="8"/>
      <c r="H676" s="8"/>
      <c r="I676" s="8"/>
      <c r="J676" s="8"/>
      <c r="K676" s="8"/>
      <c r="L676" s="8"/>
      <c r="M676" s="8"/>
      <c r="N676" s="8"/>
      <c r="O676" s="8"/>
      <c r="P676" s="8"/>
      <c r="Q676" s="8"/>
      <c r="R676" s="8"/>
      <c r="S676" s="8"/>
      <c r="T676" s="8"/>
      <c r="U676" s="8" t="s">
        <v>1646</v>
      </c>
      <c r="V676" s="19"/>
      <c r="W676" s="8"/>
      <c r="X676" s="8"/>
      <c r="Y676" s="7"/>
      <c r="Z676" s="7"/>
      <c r="AA676" s="7"/>
      <c r="AB676" s="7"/>
      <c r="AC676" s="88" t="s">
        <v>530</v>
      </c>
      <c r="AD676" s="29" t="s">
        <v>463</v>
      </c>
      <c r="AE676" s="60">
        <v>0</v>
      </c>
      <c r="AF676" s="60">
        <v>0</v>
      </c>
      <c r="AG676" s="60">
        <v>0</v>
      </c>
      <c r="AH676" s="60">
        <v>0</v>
      </c>
      <c r="AI676" s="60">
        <v>0</v>
      </c>
      <c r="AJ676" s="60">
        <v>0</v>
      </c>
      <c r="AK676" s="60">
        <v>0</v>
      </c>
      <c r="AL676" s="60">
        <v>0</v>
      </c>
      <c r="AM676" s="60">
        <v>0</v>
      </c>
      <c r="AN676" s="60">
        <v>0</v>
      </c>
      <c r="AO676" s="60">
        <v>0</v>
      </c>
      <c r="AP676" s="60">
        <v>3.3479999999999999</v>
      </c>
      <c r="AQ676" s="60">
        <v>1.9</v>
      </c>
      <c r="AR676" s="60">
        <v>0.7</v>
      </c>
      <c r="AS676" s="60">
        <v>5.6000000000000001E-2</v>
      </c>
      <c r="AT676" s="60">
        <v>0.499</v>
      </c>
      <c r="AU676" s="60">
        <v>0.92200000000000004</v>
      </c>
      <c r="AV676" s="60">
        <v>0</v>
      </c>
      <c r="AW676" s="60">
        <v>0</v>
      </c>
      <c r="AX676" s="60">
        <v>0</v>
      </c>
      <c r="AY676" s="60">
        <v>0</v>
      </c>
      <c r="AZ676" s="60">
        <v>0</v>
      </c>
      <c r="BA676" s="60">
        <v>0</v>
      </c>
      <c r="BB676" s="60">
        <v>0</v>
      </c>
      <c r="BC676" s="60">
        <v>0</v>
      </c>
      <c r="BD676" s="60">
        <v>0</v>
      </c>
      <c r="BE676" s="60">
        <v>0</v>
      </c>
      <c r="BF676" s="60">
        <v>0</v>
      </c>
      <c r="BG676" s="60">
        <v>0</v>
      </c>
      <c r="BH676" s="60">
        <v>0</v>
      </c>
      <c r="BI676" s="60">
        <v>0</v>
      </c>
      <c r="BJ676" s="60">
        <v>0</v>
      </c>
      <c r="BK676" s="60"/>
      <c r="BL676" s="60"/>
      <c r="BM676" s="60"/>
      <c r="BN676" s="60"/>
      <c r="BO676" s="60"/>
      <c r="BP676" s="60"/>
      <c r="BQ676" s="60"/>
      <c r="BR676" s="60"/>
      <c r="BS676" s="60"/>
      <c r="BT676" s="60"/>
    </row>
    <row r="677" spans="1:72" x14ac:dyDescent="0.25">
      <c r="A677" s="106" t="s">
        <v>1863</v>
      </c>
      <c r="B677" s="107" t="s">
        <v>1864</v>
      </c>
      <c r="C677" s="8"/>
      <c r="D677" s="8"/>
      <c r="E677" s="8"/>
      <c r="F677" s="8"/>
      <c r="G677" s="8"/>
      <c r="H677" s="8"/>
      <c r="I677" s="8"/>
      <c r="J677" s="8"/>
      <c r="K677" s="8"/>
      <c r="L677" s="8"/>
      <c r="M677" s="8"/>
      <c r="N677" s="8"/>
      <c r="O677" s="8"/>
      <c r="P677" s="8"/>
      <c r="Q677" s="8"/>
      <c r="R677" s="8"/>
      <c r="S677" s="8"/>
      <c r="T677" s="8"/>
      <c r="U677" s="8" t="s">
        <v>1646</v>
      </c>
      <c r="V677" s="19"/>
      <c r="W677" s="8"/>
      <c r="X677" s="8"/>
      <c r="Y677" s="7"/>
      <c r="Z677" s="7"/>
      <c r="AA677" s="7"/>
      <c r="AB677" s="7"/>
      <c r="AC677" s="88" t="s">
        <v>530</v>
      </c>
      <c r="AD677" s="29" t="s">
        <v>463</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28.3</v>
      </c>
      <c r="AT677" s="60">
        <v>82.44</v>
      </c>
      <c r="AU677" s="60">
        <v>165.76300000000001</v>
      </c>
      <c r="AV677" s="60">
        <v>178.76900000000001</v>
      </c>
      <c r="AW677" s="60">
        <v>186.863</v>
      </c>
      <c r="AX677" s="60">
        <v>198.473777827563</v>
      </c>
      <c r="AY677" s="60">
        <v>322.14126972114599</v>
      </c>
      <c r="AZ677" s="60">
        <v>0</v>
      </c>
      <c r="BA677" s="60">
        <v>0</v>
      </c>
      <c r="BB677" s="60">
        <v>0</v>
      </c>
      <c r="BC677" s="60">
        <v>0</v>
      </c>
      <c r="BD677" s="60">
        <v>0</v>
      </c>
      <c r="BE677" s="60">
        <v>0.31592193306596</v>
      </c>
      <c r="BF677" s="60">
        <v>0.37189196715485001</v>
      </c>
      <c r="BG677" s="60">
        <v>0</v>
      </c>
      <c r="BH677" s="60">
        <v>0</v>
      </c>
      <c r="BI677" s="60">
        <v>0</v>
      </c>
      <c r="BJ677" s="60">
        <v>0</v>
      </c>
      <c r="BK677" s="60"/>
      <c r="BL677" s="60"/>
      <c r="BM677" s="60"/>
      <c r="BN677" s="60"/>
      <c r="BO677" s="60"/>
      <c r="BP677" s="60"/>
      <c r="BQ677" s="60"/>
      <c r="BR677" s="60"/>
      <c r="BS677" s="60"/>
      <c r="BT677" s="60"/>
    </row>
    <row r="678" spans="1:72" x14ac:dyDescent="0.25">
      <c r="A678" s="106" t="s">
        <v>1865</v>
      </c>
      <c r="B678" s="107" t="s">
        <v>1866</v>
      </c>
      <c r="C678" s="8"/>
      <c r="D678" s="8"/>
      <c r="E678" s="8"/>
      <c r="F678" s="8"/>
      <c r="G678" s="8"/>
      <c r="H678" s="8"/>
      <c r="I678" s="8"/>
      <c r="J678" s="8"/>
      <c r="K678" s="8"/>
      <c r="L678" s="8"/>
      <c r="M678" s="8"/>
      <c r="N678" s="8"/>
      <c r="O678" s="8"/>
      <c r="P678" s="8"/>
      <c r="Q678" s="8"/>
      <c r="R678" s="8"/>
      <c r="S678" s="8"/>
      <c r="T678" s="8"/>
      <c r="U678" s="8" t="s">
        <v>1646</v>
      </c>
      <c r="V678" s="19"/>
      <c r="W678" s="8"/>
      <c r="X678" s="8"/>
      <c r="Y678" s="7"/>
      <c r="Z678" s="7"/>
      <c r="AA678" s="7"/>
      <c r="AB678" s="7"/>
      <c r="AC678" s="88" t="s">
        <v>530</v>
      </c>
      <c r="AD678" s="29" t="s">
        <v>463</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46.086915359999999</v>
      </c>
      <c r="BA678" s="60">
        <v>173.21443391</v>
      </c>
      <c r="BB678" s="60">
        <v>289.83472589000002</v>
      </c>
      <c r="BC678" s="60">
        <v>585.25504337889004</v>
      </c>
      <c r="BD678" s="60">
        <v>633.95608148999997</v>
      </c>
      <c r="BE678" s="60">
        <v>764.61248567547295</v>
      </c>
      <c r="BF678" s="60">
        <v>576.24396410999998</v>
      </c>
      <c r="BG678" s="60">
        <v>519.81460095</v>
      </c>
      <c r="BH678" s="60">
        <v>767.21687731729901</v>
      </c>
      <c r="BI678" s="60">
        <v>422.72071258035101</v>
      </c>
      <c r="BJ678" s="60">
        <v>223.26720965450701</v>
      </c>
      <c r="BK678" s="60"/>
      <c r="BL678" s="60"/>
      <c r="BM678" s="60"/>
      <c r="BN678" s="60"/>
      <c r="BO678" s="60"/>
      <c r="BP678" s="60"/>
      <c r="BQ678" s="60"/>
      <c r="BR678" s="60"/>
      <c r="BS678" s="60"/>
      <c r="BT678" s="60"/>
    </row>
    <row r="679" spans="1:72" x14ac:dyDescent="0.25">
      <c r="A679" s="106" t="s">
        <v>1867</v>
      </c>
      <c r="B679" s="107" t="s">
        <v>1868</v>
      </c>
      <c r="C679" s="8"/>
      <c r="D679" s="8"/>
      <c r="E679" s="8"/>
      <c r="F679" s="8"/>
      <c r="G679" s="8"/>
      <c r="H679" s="8"/>
      <c r="I679" s="8"/>
      <c r="J679" s="8"/>
      <c r="K679" s="8"/>
      <c r="L679" s="8"/>
      <c r="M679" s="8"/>
      <c r="N679" s="8"/>
      <c r="O679" s="8"/>
      <c r="P679" s="8"/>
      <c r="Q679" s="8"/>
      <c r="R679" s="8"/>
      <c r="S679" s="8"/>
      <c r="T679" s="8"/>
      <c r="U679" s="8" t="s">
        <v>1646</v>
      </c>
      <c r="V679" s="19"/>
      <c r="W679" s="8"/>
      <c r="X679" s="8"/>
      <c r="Y679" s="7"/>
      <c r="Z679" s="7"/>
      <c r="AA679" s="7"/>
      <c r="AB679" s="7"/>
      <c r="AC679" s="88" t="s">
        <v>530</v>
      </c>
      <c r="AD679" s="29" t="s">
        <v>463</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c r="BL679" s="60"/>
      <c r="BM679" s="60"/>
      <c r="BN679" s="60"/>
      <c r="BO679" s="60"/>
      <c r="BP679" s="60"/>
      <c r="BQ679" s="60"/>
      <c r="BR679" s="60"/>
      <c r="BS679" s="60"/>
      <c r="BT679" s="60"/>
    </row>
    <row r="680" spans="1:72" x14ac:dyDescent="0.25">
      <c r="A680" s="106" t="s">
        <v>1869</v>
      </c>
      <c r="B680" s="107" t="s">
        <v>1870</v>
      </c>
      <c r="C680" s="8"/>
      <c r="D680" s="8"/>
      <c r="E680" s="8"/>
      <c r="F680" s="8"/>
      <c r="G680" s="8"/>
      <c r="H680" s="8"/>
      <c r="I680" s="8"/>
      <c r="J680" s="8"/>
      <c r="K680" s="8"/>
      <c r="L680" s="8"/>
      <c r="M680" s="8"/>
      <c r="N680" s="8"/>
      <c r="O680" s="8"/>
      <c r="P680" s="8"/>
      <c r="Q680" s="8"/>
      <c r="R680" s="8"/>
      <c r="S680" s="8"/>
      <c r="T680" s="8"/>
      <c r="U680" s="8" t="s">
        <v>1646</v>
      </c>
      <c r="V680" s="19"/>
      <c r="W680" s="8"/>
      <c r="X680" s="8"/>
      <c r="Y680" s="7"/>
      <c r="Z680" s="7"/>
      <c r="AA680" s="7"/>
      <c r="AB680" s="7"/>
      <c r="AC680" s="88" t="s">
        <v>530</v>
      </c>
      <c r="AD680" s="29" t="s">
        <v>463</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c r="BL680" s="60"/>
      <c r="BM680" s="60"/>
      <c r="BN680" s="60"/>
      <c r="BO680" s="60"/>
      <c r="BP680" s="60"/>
      <c r="BQ680" s="60"/>
      <c r="BR680" s="60"/>
      <c r="BS680" s="60"/>
      <c r="BT680" s="60"/>
    </row>
    <row r="681" spans="1:72" x14ac:dyDescent="0.25">
      <c r="A681" s="106" t="s">
        <v>1871</v>
      </c>
      <c r="B681" s="107" t="s">
        <v>1872</v>
      </c>
      <c r="C681" s="8"/>
      <c r="D681" s="8"/>
      <c r="E681" s="8"/>
      <c r="F681" s="8"/>
      <c r="G681" s="8"/>
      <c r="H681" s="8"/>
      <c r="I681" s="8"/>
      <c r="J681" s="8"/>
      <c r="K681" s="8"/>
      <c r="L681" s="8"/>
      <c r="M681" s="8"/>
      <c r="N681" s="8"/>
      <c r="O681" s="8"/>
      <c r="P681" s="8"/>
      <c r="Q681" s="8"/>
      <c r="R681" s="8"/>
      <c r="S681" s="8"/>
      <c r="T681" s="8"/>
      <c r="U681" s="8" t="s">
        <v>1646</v>
      </c>
      <c r="V681" s="19"/>
      <c r="W681" s="8"/>
      <c r="X681" s="8"/>
      <c r="Y681" s="7"/>
      <c r="Z681" s="7"/>
      <c r="AA681" s="7"/>
      <c r="AB681" s="7"/>
      <c r="AC681" s="88" t="s">
        <v>530</v>
      </c>
      <c r="AD681" s="29" t="s">
        <v>463</v>
      </c>
      <c r="AE681" s="60">
        <v>96.440675999999996</v>
      </c>
      <c r="AF681" s="60">
        <v>115.39209099999999</v>
      </c>
      <c r="AG681" s="60">
        <v>139.97479300000001</v>
      </c>
      <c r="AH681" s="60">
        <v>89.911709999999999</v>
      </c>
      <c r="AI681" s="60">
        <v>94.624595999999997</v>
      </c>
      <c r="AJ681" s="60">
        <v>261.39365900000001</v>
      </c>
      <c r="AK681" s="60">
        <v>248.51854399999999</v>
      </c>
      <c r="AL681" s="60">
        <v>230.89941099999999</v>
      </c>
      <c r="AM681" s="60">
        <v>227.525734</v>
      </c>
      <c r="AN681" s="60">
        <v>154.272245</v>
      </c>
      <c r="AO681" s="60">
        <v>128.416753</v>
      </c>
      <c r="AP681" s="60">
        <v>159.85826700000001</v>
      </c>
      <c r="AQ681" s="60">
        <v>125.682394</v>
      </c>
      <c r="AR681" s="60">
        <v>84.926772999999997</v>
      </c>
      <c r="AS681" s="60">
        <v>147.596171</v>
      </c>
      <c r="AT681" s="60">
        <v>258.51701300000002</v>
      </c>
      <c r="AU681" s="60">
        <v>193.839033</v>
      </c>
      <c r="AV681" s="60">
        <v>244.447181</v>
      </c>
      <c r="AW681" s="60">
        <v>440.055362</v>
      </c>
      <c r="AX681" s="60">
        <v>525.05357400000003</v>
      </c>
      <c r="AY681" s="60">
        <v>710.25741400000004</v>
      </c>
      <c r="AZ681" s="60">
        <v>447.601429</v>
      </c>
      <c r="BA681" s="60">
        <v>866.72267299999999</v>
      </c>
      <c r="BB681" s="60">
        <v>547.17026899999996</v>
      </c>
      <c r="BC681" s="60">
        <v>561.90903800000001</v>
      </c>
      <c r="BD681" s="60">
        <v>330.12648300000001</v>
      </c>
      <c r="BE681" s="60">
        <v>295.34387199999998</v>
      </c>
      <c r="BF681" s="60">
        <v>280.27250299999997</v>
      </c>
      <c r="BG681" s="60">
        <v>309.01503700000001</v>
      </c>
      <c r="BH681" s="60">
        <v>397.04403200000002</v>
      </c>
      <c r="BI681" s="60">
        <v>285.187724</v>
      </c>
      <c r="BJ681" s="60">
        <v>183.76178400000001</v>
      </c>
      <c r="BK681" s="60"/>
      <c r="BL681" s="60"/>
      <c r="BM681" s="60"/>
      <c r="BN681" s="60"/>
      <c r="BO681" s="60"/>
      <c r="BP681" s="60"/>
      <c r="BQ681" s="60"/>
      <c r="BR681" s="60"/>
      <c r="BS681" s="60"/>
      <c r="BT681" s="60"/>
    </row>
    <row r="682" spans="1:72" x14ac:dyDescent="0.25">
      <c r="A682" s="13" t="s">
        <v>1873</v>
      </c>
      <c r="B682" s="110" t="s">
        <v>1874</v>
      </c>
      <c r="C682" s="8"/>
      <c r="D682" s="8"/>
      <c r="E682" s="8"/>
      <c r="F682" s="8"/>
      <c r="G682" s="8"/>
      <c r="H682" s="8"/>
      <c r="I682" s="8"/>
      <c r="J682" s="8"/>
      <c r="K682" s="8"/>
      <c r="L682" s="8"/>
      <c r="M682" s="8"/>
      <c r="N682" s="8"/>
      <c r="O682" s="8"/>
      <c r="P682" s="20"/>
      <c r="Q682" s="8"/>
      <c r="R682" s="8"/>
      <c r="S682" s="8"/>
      <c r="T682" s="8"/>
      <c r="U682" s="8"/>
      <c r="V682" s="19"/>
      <c r="W682" s="8"/>
      <c r="X682" s="8"/>
      <c r="Y682" s="7"/>
      <c r="Z682" s="7"/>
      <c r="AA682" s="7"/>
      <c r="AB682" s="7"/>
      <c r="AC682" s="88" t="s">
        <v>1875</v>
      </c>
      <c r="AD682" s="29" t="s">
        <v>463</v>
      </c>
      <c r="AE682" s="60">
        <v>842.74924899999996</v>
      </c>
      <c r="AF682" s="60">
        <v>1055.898995</v>
      </c>
      <c r="AG682" s="60">
        <v>998.85772699999995</v>
      </c>
      <c r="AH682" s="60">
        <v>804.12060199999996</v>
      </c>
      <c r="AI682" s="60">
        <v>961.59889699999997</v>
      </c>
      <c r="AJ682" s="60">
        <v>701.66378899999995</v>
      </c>
      <c r="AK682" s="60">
        <v>526.97090200000002</v>
      </c>
      <c r="AL682" s="60">
        <v>768.42086889999996</v>
      </c>
      <c r="AM682" s="60">
        <v>1163.3099452599999</v>
      </c>
      <c r="AN682" s="60">
        <v>1338.5134674999999</v>
      </c>
      <c r="AO682" s="60">
        <v>1445.6848242000001</v>
      </c>
      <c r="AP682" s="60">
        <v>1498.112153</v>
      </c>
      <c r="AQ682" s="60">
        <v>1354.8170930000001</v>
      </c>
      <c r="AR682" s="60">
        <v>1543.9219780000001</v>
      </c>
      <c r="AS682" s="60">
        <v>575.26040811387304</v>
      </c>
      <c r="AT682" s="60">
        <v>655.11871024035202</v>
      </c>
      <c r="AU682" s="60">
        <v>859.95745802266902</v>
      </c>
      <c r="AV682" s="60">
        <v>931.61567002217203</v>
      </c>
      <c r="AW682" s="60">
        <v>1094.09545679445</v>
      </c>
      <c r="AX682" s="60">
        <v>1244.3795184262499</v>
      </c>
      <c r="AY682" s="60">
        <v>1123.6119341261101</v>
      </c>
      <c r="AZ682" s="60">
        <v>1410.0855178066699</v>
      </c>
      <c r="BA682" s="60">
        <v>1626.9184089800001</v>
      </c>
      <c r="BB682" s="60">
        <v>1065.20946645</v>
      </c>
      <c r="BC682" s="60">
        <v>985.60948788550604</v>
      </c>
      <c r="BD682" s="60">
        <v>1323.9405046833299</v>
      </c>
      <c r="BE682" s="60">
        <v>1305.0506383434399</v>
      </c>
      <c r="BF682" s="60">
        <v>1137.9702906166699</v>
      </c>
      <c r="BG682" s="60">
        <v>1027.3229935166701</v>
      </c>
      <c r="BH682" s="60">
        <v>805.98531237570705</v>
      </c>
      <c r="BI682" s="60">
        <v>799.92889868587201</v>
      </c>
      <c r="BJ682" s="60">
        <v>699.30435628069904</v>
      </c>
      <c r="BK682" s="60"/>
      <c r="BL682" s="60"/>
      <c r="BM682" s="60"/>
      <c r="BN682" s="60"/>
      <c r="BO682" s="60"/>
      <c r="BP682" s="60"/>
      <c r="BQ682" s="60"/>
      <c r="BR682" s="60"/>
      <c r="BS682" s="60"/>
      <c r="BT682" s="60"/>
    </row>
    <row r="683" spans="1:72" x14ac:dyDescent="0.25">
      <c r="A683" s="106" t="s">
        <v>1876</v>
      </c>
      <c r="B683" s="107" t="s">
        <v>1877</v>
      </c>
      <c r="C683" s="8"/>
      <c r="D683" s="8"/>
      <c r="E683" s="8"/>
      <c r="F683" s="8"/>
      <c r="G683" s="8"/>
      <c r="H683" s="8"/>
      <c r="I683" s="8"/>
      <c r="J683" s="8"/>
      <c r="K683" s="8"/>
      <c r="L683" s="8"/>
      <c r="M683" s="8"/>
      <c r="N683" s="8"/>
      <c r="O683" s="8"/>
      <c r="P683" s="8"/>
      <c r="Q683" s="8"/>
      <c r="R683" s="8"/>
      <c r="S683" s="8"/>
      <c r="T683" s="8"/>
      <c r="U683" s="8" t="s">
        <v>1646</v>
      </c>
      <c r="V683" s="19"/>
      <c r="W683" s="8"/>
      <c r="X683" s="8"/>
      <c r="Y683" s="7"/>
      <c r="Z683" s="7"/>
      <c r="AA683" s="7"/>
      <c r="AB683" s="7"/>
      <c r="AC683" s="88" t="s">
        <v>530</v>
      </c>
      <c r="AD683" s="29" t="s">
        <v>463</v>
      </c>
      <c r="AE683" s="60">
        <v>0</v>
      </c>
      <c r="AF683" s="60">
        <v>0</v>
      </c>
      <c r="AG683" s="60">
        <v>0</v>
      </c>
      <c r="AH683" s="60">
        <v>0</v>
      </c>
      <c r="AI683" s="60">
        <v>0</v>
      </c>
      <c r="AJ683" s="60">
        <v>5.8000000000000003E-2</v>
      </c>
      <c r="AK683" s="60">
        <v>0</v>
      </c>
      <c r="AL683" s="60">
        <v>0</v>
      </c>
      <c r="AM683" s="60">
        <v>-7.8819440000000004E-2</v>
      </c>
      <c r="AN683" s="60">
        <v>0</v>
      </c>
      <c r="AO683" s="60">
        <v>0</v>
      </c>
      <c r="AP683" s="60">
        <v>13.736000000000001</v>
      </c>
      <c r="AQ683" s="60">
        <v>7.6379999999999999</v>
      </c>
      <c r="AR683" s="60">
        <v>0.3</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c r="BL683" s="60"/>
      <c r="BM683" s="60"/>
      <c r="BN683" s="60"/>
      <c r="BO683" s="60"/>
      <c r="BP683" s="60"/>
      <c r="BQ683" s="60"/>
      <c r="BR683" s="60"/>
      <c r="BS683" s="60"/>
      <c r="BT683" s="60"/>
    </row>
    <row r="684" spans="1:72" x14ac:dyDescent="0.25">
      <c r="A684" s="106" t="s">
        <v>1878</v>
      </c>
      <c r="B684" s="107" t="s">
        <v>1879</v>
      </c>
      <c r="C684" s="8"/>
      <c r="D684" s="8"/>
      <c r="E684" s="8"/>
      <c r="F684" s="8"/>
      <c r="G684" s="8"/>
      <c r="H684" s="8"/>
      <c r="I684" s="8"/>
      <c r="J684" s="8"/>
      <c r="K684" s="8"/>
      <c r="L684" s="8"/>
      <c r="M684" s="8"/>
      <c r="N684" s="8"/>
      <c r="O684" s="8"/>
      <c r="P684" s="8"/>
      <c r="Q684" s="8"/>
      <c r="R684" s="8"/>
      <c r="S684" s="8"/>
      <c r="T684" s="8"/>
      <c r="U684" s="8" t="s">
        <v>1646</v>
      </c>
      <c r="V684" s="19"/>
      <c r="W684" s="8"/>
      <c r="X684" s="8"/>
      <c r="Y684" s="7"/>
      <c r="Z684" s="7"/>
      <c r="AA684" s="7"/>
      <c r="AB684" s="7"/>
      <c r="AC684" s="88" t="s">
        <v>530</v>
      </c>
      <c r="AD684" s="29" t="s">
        <v>463</v>
      </c>
      <c r="AE684" s="60">
        <v>0.501</v>
      </c>
      <c r="AF684" s="60">
        <v>1.3169999999999999</v>
      </c>
      <c r="AG684" s="60">
        <v>2.8290000000000002</v>
      </c>
      <c r="AH684" s="60">
        <v>3.9209999999999998</v>
      </c>
      <c r="AI684" s="60">
        <v>1.677</v>
      </c>
      <c r="AJ684" s="60">
        <v>5.9930000000000003</v>
      </c>
      <c r="AK684" s="60">
        <v>2.4790000000000001</v>
      </c>
      <c r="AL684" s="60">
        <v>0.83932499999999999</v>
      </c>
      <c r="AM684" s="60">
        <v>0</v>
      </c>
      <c r="AN684" s="60">
        <v>0</v>
      </c>
      <c r="AO684" s="60">
        <v>0</v>
      </c>
      <c r="AP684" s="60">
        <v>0</v>
      </c>
      <c r="AQ684" s="60">
        <v>0</v>
      </c>
      <c r="AR684" s="60">
        <v>0</v>
      </c>
      <c r="AS684" s="60">
        <v>0</v>
      </c>
      <c r="AT684" s="60">
        <v>4.1959999999999997</v>
      </c>
      <c r="AU684" s="60">
        <v>16.984000000000002</v>
      </c>
      <c r="AV684" s="60">
        <v>17.867999999999999</v>
      </c>
      <c r="AW684" s="60">
        <v>19</v>
      </c>
      <c r="AX684" s="60">
        <v>20</v>
      </c>
      <c r="AY684" s="60">
        <v>20</v>
      </c>
      <c r="AZ684" s="60">
        <v>21</v>
      </c>
      <c r="BA684" s="60">
        <v>21</v>
      </c>
      <c r="BB684" s="60">
        <v>19</v>
      </c>
      <c r="BC684" s="60">
        <v>20</v>
      </c>
      <c r="BD684" s="60">
        <v>0</v>
      </c>
      <c r="BE684" s="60">
        <v>7</v>
      </c>
      <c r="BF684" s="60">
        <v>0</v>
      </c>
      <c r="BG684" s="60">
        <v>0</v>
      </c>
      <c r="BH684" s="60">
        <v>0</v>
      </c>
      <c r="BI684" s="60">
        <v>0</v>
      </c>
      <c r="BJ684" s="60">
        <v>0</v>
      </c>
      <c r="BK684" s="60"/>
      <c r="BL684" s="60"/>
      <c r="BM684" s="60"/>
      <c r="BN684" s="60"/>
      <c r="BO684" s="60"/>
      <c r="BP684" s="60"/>
      <c r="BQ684" s="60"/>
      <c r="BR684" s="60"/>
      <c r="BS684" s="60"/>
      <c r="BT684" s="60"/>
    </row>
    <row r="685" spans="1:72" x14ac:dyDescent="0.25">
      <c r="A685" s="106" t="s">
        <v>1880</v>
      </c>
      <c r="B685" s="107" t="s">
        <v>1881</v>
      </c>
      <c r="C685" s="8"/>
      <c r="D685" s="8"/>
      <c r="E685" s="8"/>
      <c r="F685" s="8"/>
      <c r="G685" s="8"/>
      <c r="H685" s="8"/>
      <c r="I685" s="8"/>
      <c r="J685" s="8"/>
      <c r="K685" s="8"/>
      <c r="L685" s="8"/>
      <c r="M685" s="8"/>
      <c r="N685" s="8"/>
      <c r="O685" s="8"/>
      <c r="P685" s="8"/>
      <c r="Q685" s="8"/>
      <c r="R685" s="8"/>
      <c r="S685" s="8"/>
      <c r="T685" s="8"/>
      <c r="U685" s="8" t="s">
        <v>1646</v>
      </c>
      <c r="V685" s="19"/>
      <c r="W685" s="8"/>
      <c r="X685" s="8"/>
      <c r="Y685" s="7"/>
      <c r="Z685" s="7"/>
      <c r="AA685" s="7"/>
      <c r="AB685" s="7"/>
      <c r="AC685" s="88" t="s">
        <v>530</v>
      </c>
      <c r="AD685" s="29" t="s">
        <v>463</v>
      </c>
      <c r="AE685" s="60">
        <v>40.661999999999999</v>
      </c>
      <c r="AF685" s="60">
        <v>35.131999999999998</v>
      </c>
      <c r="AG685" s="60">
        <v>38.988</v>
      </c>
      <c r="AH685" s="60">
        <v>58.435000000000002</v>
      </c>
      <c r="AI685" s="60">
        <v>54.503</v>
      </c>
      <c r="AJ685" s="60">
        <v>58.581000000000003</v>
      </c>
      <c r="AK685" s="60">
        <v>137.09899999999999</v>
      </c>
      <c r="AL685" s="60">
        <v>23.457000000000001</v>
      </c>
      <c r="AM685" s="60">
        <v>0</v>
      </c>
      <c r="AN685" s="60">
        <v>6.3</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c r="BL685" s="60"/>
      <c r="BM685" s="60"/>
      <c r="BN685" s="60"/>
      <c r="BO685" s="60"/>
      <c r="BP685" s="60"/>
      <c r="BQ685" s="60"/>
      <c r="BR685" s="60"/>
      <c r="BS685" s="60"/>
      <c r="BT685" s="60"/>
    </row>
    <row r="686" spans="1:72" x14ac:dyDescent="0.25">
      <c r="A686" s="106" t="s">
        <v>1882</v>
      </c>
      <c r="B686" s="107" t="s">
        <v>1883</v>
      </c>
      <c r="C686" s="8"/>
      <c r="D686" s="8"/>
      <c r="E686" s="8"/>
      <c r="F686" s="8"/>
      <c r="G686" s="8"/>
      <c r="H686" s="8"/>
      <c r="I686" s="8"/>
      <c r="J686" s="8"/>
      <c r="K686" s="8"/>
      <c r="L686" s="8"/>
      <c r="M686" s="8"/>
      <c r="N686" s="8"/>
      <c r="O686" s="8"/>
      <c r="P686" s="8"/>
      <c r="Q686" s="8"/>
      <c r="R686" s="8"/>
      <c r="S686" s="8"/>
      <c r="T686" s="8"/>
      <c r="U686" s="8" t="s">
        <v>1646</v>
      </c>
      <c r="V686" s="19"/>
      <c r="W686" s="8"/>
      <c r="X686" s="8"/>
      <c r="Y686" s="7"/>
      <c r="Z686" s="7"/>
      <c r="AA686" s="7"/>
      <c r="AB686" s="7"/>
      <c r="AC686" s="88" t="s">
        <v>530</v>
      </c>
      <c r="AD686" s="29" t="s">
        <v>463</v>
      </c>
      <c r="AE686" s="60">
        <v>0.59399999999999997</v>
      </c>
      <c r="AF686" s="60">
        <v>0.48799999999999999</v>
      </c>
      <c r="AG686" s="60">
        <v>0.91200000000000003</v>
      </c>
      <c r="AH686" s="60">
        <v>1.3149999999999999</v>
      </c>
      <c r="AI686" s="60">
        <v>0.21199999999999999</v>
      </c>
      <c r="AJ686" s="60">
        <v>1.782</v>
      </c>
      <c r="AK686" s="60">
        <v>0.184</v>
      </c>
      <c r="AL686" s="60">
        <v>0.28199999999999997</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c r="BL686" s="60"/>
      <c r="BM686" s="60"/>
      <c r="BN686" s="60"/>
      <c r="BO686" s="60"/>
      <c r="BP686" s="60"/>
      <c r="BQ686" s="60"/>
      <c r="BR686" s="60"/>
      <c r="BS686" s="60"/>
      <c r="BT686" s="60"/>
    </row>
    <row r="687" spans="1:72" x14ac:dyDescent="0.25">
      <c r="A687" s="106" t="s">
        <v>1884</v>
      </c>
      <c r="B687" s="107" t="s">
        <v>1885</v>
      </c>
      <c r="C687" s="8"/>
      <c r="D687" s="8"/>
      <c r="E687" s="8"/>
      <c r="F687" s="8"/>
      <c r="G687" s="8"/>
      <c r="H687" s="8"/>
      <c r="I687" s="8"/>
      <c r="J687" s="8"/>
      <c r="K687" s="8"/>
      <c r="L687" s="8"/>
      <c r="M687" s="8"/>
      <c r="N687" s="8"/>
      <c r="O687" s="8"/>
      <c r="P687" s="8"/>
      <c r="Q687" s="8"/>
      <c r="R687" s="8"/>
      <c r="S687" s="8"/>
      <c r="T687" s="8"/>
      <c r="U687" s="8" t="s">
        <v>1646</v>
      </c>
      <c r="V687" s="19"/>
      <c r="W687" s="8"/>
      <c r="X687" s="8"/>
      <c r="Y687" s="7"/>
      <c r="Z687" s="7"/>
      <c r="AA687" s="7"/>
      <c r="AB687" s="7"/>
      <c r="AC687" s="88" t="s">
        <v>530</v>
      </c>
      <c r="AD687" s="29" t="s">
        <v>463</v>
      </c>
      <c r="AE687" s="60">
        <v>0</v>
      </c>
      <c r="AF687" s="60">
        <v>0</v>
      </c>
      <c r="AG687" s="60">
        <v>0</v>
      </c>
      <c r="AH687" s="60">
        <v>0</v>
      </c>
      <c r="AI687" s="60">
        <v>0</v>
      </c>
      <c r="AJ687" s="60">
        <v>0</v>
      </c>
      <c r="AK687" s="60">
        <v>9.1460000000000008</v>
      </c>
      <c r="AL687" s="60">
        <v>3.0807549000000001</v>
      </c>
      <c r="AM687" s="60">
        <v>0</v>
      </c>
      <c r="AN687" s="60">
        <v>0</v>
      </c>
      <c r="AO687" s="60">
        <v>0</v>
      </c>
      <c r="AP687" s="60">
        <v>0</v>
      </c>
      <c r="AQ687" s="60">
        <v>0</v>
      </c>
      <c r="AR687" s="60">
        <v>0</v>
      </c>
      <c r="AS687" s="60">
        <v>0</v>
      </c>
      <c r="AT687" s="60">
        <v>0</v>
      </c>
      <c r="AU687" s="60">
        <v>0</v>
      </c>
      <c r="AV687" s="60">
        <v>0</v>
      </c>
      <c r="AW687" s="60">
        <v>0</v>
      </c>
      <c r="AX687" s="60">
        <v>0</v>
      </c>
      <c r="AY687" s="60">
        <v>0</v>
      </c>
      <c r="AZ687" s="60">
        <v>0</v>
      </c>
      <c r="BA687" s="60">
        <v>0</v>
      </c>
      <c r="BB687" s="60">
        <v>0</v>
      </c>
      <c r="BC687" s="60">
        <v>0</v>
      </c>
      <c r="BD687" s="60">
        <v>0</v>
      </c>
      <c r="BE687" s="60">
        <v>0</v>
      </c>
      <c r="BF687" s="60">
        <v>0</v>
      </c>
      <c r="BG687" s="60">
        <v>0</v>
      </c>
      <c r="BH687" s="60">
        <v>0</v>
      </c>
      <c r="BI687" s="60">
        <v>0</v>
      </c>
      <c r="BJ687" s="60">
        <v>0</v>
      </c>
      <c r="BK687" s="60"/>
      <c r="BL687" s="60"/>
      <c r="BM687" s="60"/>
      <c r="BN687" s="60"/>
      <c r="BO687" s="60"/>
      <c r="BP687" s="60"/>
      <c r="BQ687" s="60"/>
      <c r="BR687" s="60"/>
      <c r="BS687" s="60"/>
      <c r="BT687" s="60"/>
    </row>
    <row r="688" spans="1:72" x14ac:dyDescent="0.25">
      <c r="A688" s="106" t="s">
        <v>1886</v>
      </c>
      <c r="B688" s="107" t="s">
        <v>1887</v>
      </c>
      <c r="C688" s="8"/>
      <c r="D688" s="8"/>
      <c r="E688" s="8"/>
      <c r="F688" s="8"/>
      <c r="G688" s="8"/>
      <c r="H688" s="8"/>
      <c r="I688" s="8"/>
      <c r="J688" s="8"/>
      <c r="K688" s="8"/>
      <c r="L688" s="8"/>
      <c r="M688" s="8"/>
      <c r="N688" s="8"/>
      <c r="O688" s="8"/>
      <c r="P688" s="8"/>
      <c r="Q688" s="8"/>
      <c r="R688" s="8"/>
      <c r="S688" s="8"/>
      <c r="T688" s="8"/>
      <c r="U688" s="8" t="s">
        <v>1646</v>
      </c>
      <c r="V688" s="19"/>
      <c r="W688" s="8"/>
      <c r="X688" s="8"/>
      <c r="Y688" s="7"/>
      <c r="Z688" s="7"/>
      <c r="AA688" s="7"/>
      <c r="AB688" s="7"/>
      <c r="AC688" s="88" t="s">
        <v>530</v>
      </c>
      <c r="AD688" s="29" t="s">
        <v>463</v>
      </c>
      <c r="AE688" s="60">
        <v>0</v>
      </c>
      <c r="AF688" s="60">
        <v>0</v>
      </c>
      <c r="AG688" s="60">
        <v>0</v>
      </c>
      <c r="AH688" s="60">
        <v>0</v>
      </c>
      <c r="AI688" s="60">
        <v>0</v>
      </c>
      <c r="AJ688" s="60">
        <v>2.3039999999999998</v>
      </c>
      <c r="AK688" s="60">
        <v>6.6639999999999997</v>
      </c>
      <c r="AL688" s="60">
        <v>8.84741</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c r="BL688" s="60"/>
      <c r="BM688" s="60"/>
      <c r="BN688" s="60"/>
      <c r="BO688" s="60"/>
      <c r="BP688" s="60"/>
      <c r="BQ688" s="60"/>
      <c r="BR688" s="60"/>
      <c r="BS688" s="60"/>
      <c r="BT688" s="60"/>
    </row>
    <row r="689" spans="1:72" x14ac:dyDescent="0.25">
      <c r="A689" s="106" t="s">
        <v>1888</v>
      </c>
      <c r="B689" s="107" t="s">
        <v>1889</v>
      </c>
      <c r="C689" s="8"/>
      <c r="D689" s="8"/>
      <c r="E689" s="8"/>
      <c r="F689" s="8"/>
      <c r="G689" s="8"/>
      <c r="H689" s="8"/>
      <c r="I689" s="8"/>
      <c r="J689" s="8"/>
      <c r="K689" s="8"/>
      <c r="L689" s="8"/>
      <c r="M689" s="8"/>
      <c r="N689" s="8"/>
      <c r="O689" s="8"/>
      <c r="P689" s="8"/>
      <c r="Q689" s="8"/>
      <c r="R689" s="8"/>
      <c r="S689" s="8"/>
      <c r="T689" s="8"/>
      <c r="U689" s="8" t="s">
        <v>1646</v>
      </c>
      <c r="V689" s="19"/>
      <c r="W689" s="8"/>
      <c r="X689" s="8"/>
      <c r="Y689" s="7"/>
      <c r="Z689" s="7"/>
      <c r="AA689" s="7"/>
      <c r="AB689" s="7"/>
      <c r="AC689" s="88" t="s">
        <v>530</v>
      </c>
      <c r="AD689" s="29" t="s">
        <v>463</v>
      </c>
      <c r="AE689" s="60">
        <v>0</v>
      </c>
      <c r="AF689" s="60">
        <v>0</v>
      </c>
      <c r="AG689" s="60">
        <v>0</v>
      </c>
      <c r="AH689" s="60">
        <v>0</v>
      </c>
      <c r="AI689" s="60">
        <v>0</v>
      </c>
      <c r="AJ689" s="60">
        <v>0</v>
      </c>
      <c r="AK689" s="60">
        <v>0</v>
      </c>
      <c r="AL689" s="60">
        <v>0</v>
      </c>
      <c r="AM689" s="60">
        <v>0</v>
      </c>
      <c r="AN689" s="60">
        <v>0</v>
      </c>
      <c r="AO689" s="60">
        <v>0</v>
      </c>
      <c r="AP689" s="60">
        <v>0</v>
      </c>
      <c r="AQ689" s="60">
        <v>0</v>
      </c>
      <c r="AR689" s="60">
        <v>0</v>
      </c>
      <c r="AS689" s="60">
        <v>0</v>
      </c>
      <c r="AT689" s="60">
        <v>0</v>
      </c>
      <c r="AU689" s="60">
        <v>0</v>
      </c>
      <c r="AV689" s="60">
        <v>0</v>
      </c>
      <c r="AW689" s="60">
        <v>0</v>
      </c>
      <c r="AX689" s="60">
        <v>0</v>
      </c>
      <c r="AY689" s="60">
        <v>0</v>
      </c>
      <c r="AZ689" s="60">
        <v>4.4796000000000001E-4</v>
      </c>
      <c r="BA689" s="60">
        <v>1.4915596200000001</v>
      </c>
      <c r="BB689" s="60">
        <v>4.8329120000000003</v>
      </c>
      <c r="BC689" s="60">
        <v>12.394365732171</v>
      </c>
      <c r="BD689" s="60">
        <v>21.679761599999999</v>
      </c>
      <c r="BE689" s="60">
        <v>36.150422465463997</v>
      </c>
      <c r="BF689" s="60">
        <v>37.486466720000003</v>
      </c>
      <c r="BG689" s="60">
        <v>45.312747979999997</v>
      </c>
      <c r="BH689" s="60">
        <v>53.305835969039997</v>
      </c>
      <c r="BI689" s="60">
        <v>11.3459019688386</v>
      </c>
      <c r="BJ689" s="60">
        <v>1.2485537948148699</v>
      </c>
      <c r="BK689" s="60"/>
      <c r="BL689" s="60"/>
      <c r="BM689" s="60"/>
      <c r="BN689" s="60"/>
      <c r="BO689" s="60"/>
      <c r="BP689" s="60"/>
      <c r="BQ689" s="60"/>
      <c r="BR689" s="60"/>
      <c r="BS689" s="60"/>
      <c r="BT689" s="60"/>
    </row>
    <row r="690" spans="1:72" x14ac:dyDescent="0.25">
      <c r="A690" s="106" t="s">
        <v>1890</v>
      </c>
      <c r="B690" s="107" t="s">
        <v>1891</v>
      </c>
      <c r="C690" s="8"/>
      <c r="D690" s="8"/>
      <c r="E690" s="8"/>
      <c r="F690" s="8"/>
      <c r="G690" s="8"/>
      <c r="H690" s="8"/>
      <c r="I690" s="8"/>
      <c r="J690" s="8"/>
      <c r="K690" s="8"/>
      <c r="L690" s="8"/>
      <c r="M690" s="8"/>
      <c r="N690" s="8"/>
      <c r="O690" s="8"/>
      <c r="P690" s="8"/>
      <c r="Q690" s="8"/>
      <c r="R690" s="8"/>
      <c r="S690" s="8"/>
      <c r="T690" s="8"/>
      <c r="U690" s="8" t="s">
        <v>1646</v>
      </c>
      <c r="V690" s="19"/>
      <c r="W690" s="8"/>
      <c r="X690" s="8"/>
      <c r="Y690" s="7"/>
      <c r="Z690" s="7"/>
      <c r="AA690" s="7"/>
      <c r="AB690" s="7"/>
      <c r="AC690" s="88" t="s">
        <v>530</v>
      </c>
      <c r="AD690" s="29" t="s">
        <v>463</v>
      </c>
      <c r="AE690" s="60">
        <v>4.0000000000000001E-3</v>
      </c>
      <c r="AF690" s="60">
        <v>-1.7000000000000001E-2</v>
      </c>
      <c r="AG690" s="60">
        <v>0</v>
      </c>
      <c r="AH690" s="60">
        <v>0</v>
      </c>
      <c r="AI690" s="60">
        <v>0</v>
      </c>
      <c r="AJ690" s="60">
        <v>-1.7000000000000001E-2</v>
      </c>
      <c r="AK690" s="60">
        <v>0</v>
      </c>
      <c r="AL690" s="60">
        <v>0</v>
      </c>
      <c r="AM690" s="60">
        <v>0</v>
      </c>
      <c r="AN690" s="60">
        <v>0</v>
      </c>
      <c r="AO690" s="60">
        <v>0</v>
      </c>
      <c r="AP690" s="60">
        <v>0</v>
      </c>
      <c r="AQ690" s="60">
        <v>1.3</v>
      </c>
      <c r="AR690" s="60">
        <v>16.399999999999999</v>
      </c>
      <c r="AS690" s="60">
        <v>11.7</v>
      </c>
      <c r="AT690" s="60">
        <v>12.288</v>
      </c>
      <c r="AU690" s="60">
        <v>14.257999999999999</v>
      </c>
      <c r="AV690" s="60">
        <v>14.063000000000001</v>
      </c>
      <c r="AW690" s="60">
        <v>14</v>
      </c>
      <c r="AX690" s="60">
        <v>17</v>
      </c>
      <c r="AY690" s="60">
        <v>20</v>
      </c>
      <c r="AZ690" s="60">
        <v>20</v>
      </c>
      <c r="BA690" s="60">
        <v>21</v>
      </c>
      <c r="BB690" s="60">
        <v>23</v>
      </c>
      <c r="BC690" s="60">
        <v>24</v>
      </c>
      <c r="BD690" s="60">
        <v>28</v>
      </c>
      <c r="BE690" s="60">
        <v>29</v>
      </c>
      <c r="BF690" s="60">
        <v>30</v>
      </c>
      <c r="BG690" s="60">
        <v>30</v>
      </c>
      <c r="BH690" s="60">
        <v>31</v>
      </c>
      <c r="BI690" s="60">
        <v>31</v>
      </c>
      <c r="BJ690" s="60">
        <v>0</v>
      </c>
      <c r="BK690" s="60"/>
      <c r="BL690" s="60"/>
      <c r="BM690" s="60"/>
      <c r="BN690" s="60"/>
      <c r="BO690" s="60"/>
      <c r="BP690" s="60"/>
      <c r="BQ690" s="60"/>
      <c r="BR690" s="60"/>
      <c r="BS690" s="60"/>
      <c r="BT690" s="60"/>
    </row>
    <row r="691" spans="1:72" x14ac:dyDescent="0.25">
      <c r="A691" s="106" t="s">
        <v>1892</v>
      </c>
      <c r="B691" s="107" t="s">
        <v>1893</v>
      </c>
      <c r="C691" s="8"/>
      <c r="D691" s="8"/>
      <c r="E691" s="8"/>
      <c r="F691" s="8"/>
      <c r="G691" s="8"/>
      <c r="H691" s="8"/>
      <c r="I691" s="8"/>
      <c r="J691" s="8"/>
      <c r="K691" s="8"/>
      <c r="L691" s="8"/>
      <c r="M691" s="8"/>
      <c r="N691" s="8"/>
      <c r="O691" s="8"/>
      <c r="P691" s="8"/>
      <c r="Q691" s="8"/>
      <c r="R691" s="8"/>
      <c r="S691" s="8"/>
      <c r="T691" s="8"/>
      <c r="U691" s="8" t="s">
        <v>1646</v>
      </c>
      <c r="V691" s="19"/>
      <c r="W691" s="8"/>
      <c r="X691" s="8"/>
      <c r="Y691" s="7"/>
      <c r="Z691" s="7"/>
      <c r="AA691" s="7"/>
      <c r="AB691" s="7"/>
      <c r="AC691" s="88" t="s">
        <v>530</v>
      </c>
      <c r="AD691" s="29" t="s">
        <v>463</v>
      </c>
      <c r="AE691" s="60">
        <v>0</v>
      </c>
      <c r="AF691" s="60">
        <v>0</v>
      </c>
      <c r="AG691" s="60">
        <v>0</v>
      </c>
      <c r="AH691" s="60">
        <v>0</v>
      </c>
      <c r="AI691" s="60">
        <v>0</v>
      </c>
      <c r="AJ691" s="60">
        <v>0</v>
      </c>
      <c r="AK691" s="60">
        <v>0</v>
      </c>
      <c r="AL691" s="60">
        <v>0</v>
      </c>
      <c r="AM691" s="60">
        <v>0.34499999999999997</v>
      </c>
      <c r="AN691" s="60">
        <v>47.999189999999999</v>
      </c>
      <c r="AO691" s="60">
        <v>48.832000000000001</v>
      </c>
      <c r="AP691" s="60">
        <v>73.8</v>
      </c>
      <c r="AQ691" s="60">
        <v>40</v>
      </c>
      <c r="AR691" s="60">
        <v>67.191999999999993</v>
      </c>
      <c r="AS691" s="60">
        <v>58.8</v>
      </c>
      <c r="AT691" s="60">
        <v>48.920999999999999</v>
      </c>
      <c r="AU691" s="60">
        <v>20.451000000000001</v>
      </c>
      <c r="AV691" s="60">
        <v>31.298999999999999</v>
      </c>
      <c r="AW691" s="60">
        <v>0</v>
      </c>
      <c r="AX691" s="60">
        <v>0</v>
      </c>
      <c r="AY691" s="60">
        <v>0</v>
      </c>
      <c r="AZ691" s="60">
        <v>0</v>
      </c>
      <c r="BA691" s="60">
        <v>0</v>
      </c>
      <c r="BB691" s="60">
        <v>0</v>
      </c>
      <c r="BC691" s="60">
        <v>2</v>
      </c>
      <c r="BD691" s="60">
        <v>0</v>
      </c>
      <c r="BE691" s="60">
        <v>0</v>
      </c>
      <c r="BF691" s="60">
        <v>0</v>
      </c>
      <c r="BG691" s="60">
        <v>0</v>
      </c>
      <c r="BH691" s="60">
        <v>0</v>
      </c>
      <c r="BI691" s="60">
        <v>0</v>
      </c>
      <c r="BJ691" s="60">
        <v>0</v>
      </c>
      <c r="BK691" s="60"/>
      <c r="BL691" s="60"/>
      <c r="BM691" s="60"/>
      <c r="BN691" s="60"/>
      <c r="BO691" s="60"/>
      <c r="BP691" s="60"/>
      <c r="BQ691" s="60"/>
      <c r="BR691" s="60"/>
      <c r="BS691" s="60"/>
      <c r="BT691" s="60"/>
    </row>
    <row r="692" spans="1:72" x14ac:dyDescent="0.25">
      <c r="A692" s="106" t="s">
        <v>1894</v>
      </c>
      <c r="B692" s="107" t="s">
        <v>1895</v>
      </c>
      <c r="C692" s="8"/>
      <c r="D692" s="8"/>
      <c r="E692" s="8"/>
      <c r="F692" s="8"/>
      <c r="G692" s="8"/>
      <c r="H692" s="8"/>
      <c r="I692" s="8"/>
      <c r="J692" s="8"/>
      <c r="K692" s="8"/>
      <c r="L692" s="8"/>
      <c r="M692" s="8"/>
      <c r="N692" s="8"/>
      <c r="O692" s="8"/>
      <c r="P692" s="8"/>
      <c r="Q692" s="8"/>
      <c r="R692" s="8"/>
      <c r="S692" s="8"/>
      <c r="T692" s="8"/>
      <c r="U692" s="8" t="s">
        <v>1646</v>
      </c>
      <c r="V692" s="19"/>
      <c r="W692" s="8"/>
      <c r="X692" s="8"/>
      <c r="Y692" s="7"/>
      <c r="Z692" s="7"/>
      <c r="AA692" s="7"/>
      <c r="AB692" s="7"/>
      <c r="AC692" s="88" t="s">
        <v>530</v>
      </c>
      <c r="AD692" s="29" t="s">
        <v>463</v>
      </c>
      <c r="AE692" s="60">
        <v>5.758</v>
      </c>
      <c r="AF692" s="60">
        <v>18.030999999999999</v>
      </c>
      <c r="AG692" s="60">
        <v>64.33</v>
      </c>
      <c r="AH692" s="60">
        <v>41.445999999999998</v>
      </c>
      <c r="AI692" s="60">
        <v>36.622999999999998</v>
      </c>
      <c r="AJ692" s="60">
        <v>28.327000000000002</v>
      </c>
      <c r="AK692" s="60">
        <v>28.22</v>
      </c>
      <c r="AL692" s="60">
        <v>7.1390000000000002</v>
      </c>
      <c r="AM692" s="60">
        <v>0.192</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c r="BL692" s="60"/>
      <c r="BM692" s="60"/>
      <c r="BN692" s="60"/>
      <c r="BO692" s="60"/>
      <c r="BP692" s="60"/>
      <c r="BQ692" s="60"/>
      <c r="BR692" s="60"/>
      <c r="BS692" s="60"/>
      <c r="BT692" s="60"/>
    </row>
    <row r="693" spans="1:72" x14ac:dyDescent="0.25">
      <c r="A693" s="106" t="s">
        <v>1896</v>
      </c>
      <c r="B693" s="107" t="s">
        <v>1897</v>
      </c>
      <c r="C693" s="8"/>
      <c r="D693" s="8"/>
      <c r="E693" s="8"/>
      <c r="F693" s="8"/>
      <c r="G693" s="8"/>
      <c r="H693" s="8"/>
      <c r="I693" s="8"/>
      <c r="J693" s="8"/>
      <c r="K693" s="8"/>
      <c r="L693" s="8"/>
      <c r="M693" s="8"/>
      <c r="N693" s="8"/>
      <c r="O693" s="8"/>
      <c r="P693" s="8"/>
      <c r="Q693" s="8"/>
      <c r="R693" s="8"/>
      <c r="S693" s="8"/>
      <c r="T693" s="8"/>
      <c r="U693" s="8" t="s">
        <v>1646</v>
      </c>
      <c r="V693" s="19"/>
      <c r="W693" s="8"/>
      <c r="X693" s="8"/>
      <c r="Y693" s="7"/>
      <c r="Z693" s="7"/>
      <c r="AA693" s="7"/>
      <c r="AB693" s="7"/>
      <c r="AC693" s="88" t="s">
        <v>530</v>
      </c>
      <c r="AD693" s="29" t="s">
        <v>463</v>
      </c>
      <c r="AE693" s="60">
        <v>475.928</v>
      </c>
      <c r="AF693" s="60">
        <v>636.86900000000003</v>
      </c>
      <c r="AG693" s="60">
        <v>505.18299999999999</v>
      </c>
      <c r="AH693" s="60">
        <v>322.81700000000001</v>
      </c>
      <c r="AI693" s="60">
        <v>270.88600000000002</v>
      </c>
      <c r="AJ693" s="60">
        <v>130.65299999999999</v>
      </c>
      <c r="AK693" s="60">
        <v>0.92</v>
      </c>
      <c r="AL693" s="60">
        <v>136.38999999999999</v>
      </c>
      <c r="AM693" s="60">
        <v>4.4870000000000001</v>
      </c>
      <c r="AN693" s="60">
        <v>0</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c r="BL693" s="60"/>
      <c r="BM693" s="60"/>
      <c r="BN693" s="60"/>
      <c r="BO693" s="60"/>
      <c r="BP693" s="60"/>
      <c r="BQ693" s="60"/>
      <c r="BR693" s="60"/>
      <c r="BS693" s="60"/>
      <c r="BT693" s="60"/>
    </row>
    <row r="694" spans="1:72" x14ac:dyDescent="0.25">
      <c r="A694" s="106" t="s">
        <v>1898</v>
      </c>
      <c r="B694" s="107" t="s">
        <v>1742</v>
      </c>
      <c r="C694" s="8"/>
      <c r="D694" s="8"/>
      <c r="E694" s="8"/>
      <c r="F694" s="8"/>
      <c r="G694" s="8"/>
      <c r="H694" s="8"/>
      <c r="I694" s="8"/>
      <c r="J694" s="8"/>
      <c r="K694" s="8"/>
      <c r="L694" s="8"/>
      <c r="M694" s="8"/>
      <c r="N694" s="8"/>
      <c r="O694" s="8"/>
      <c r="P694" s="8"/>
      <c r="Q694" s="8"/>
      <c r="R694" s="8"/>
      <c r="S694" s="8"/>
      <c r="T694" s="8"/>
      <c r="U694" s="8" t="s">
        <v>1646</v>
      </c>
      <c r="V694" s="19"/>
      <c r="W694" s="8"/>
      <c r="X694" s="8"/>
      <c r="Y694" s="7"/>
      <c r="Z694" s="7"/>
      <c r="AA694" s="7"/>
      <c r="AB694" s="7"/>
      <c r="AC694" s="88" t="s">
        <v>530</v>
      </c>
      <c r="AD694" s="29" t="s">
        <v>463</v>
      </c>
      <c r="AE694" s="60">
        <v>0</v>
      </c>
      <c r="AF694" s="60">
        <v>0</v>
      </c>
      <c r="AG694" s="60">
        <v>0</v>
      </c>
      <c r="AH694" s="60">
        <v>0</v>
      </c>
      <c r="AI694" s="60">
        <v>0</v>
      </c>
      <c r="AJ694" s="60">
        <v>0</v>
      </c>
      <c r="AK694" s="60">
        <v>0</v>
      </c>
      <c r="AL694" s="60">
        <v>0</v>
      </c>
      <c r="AM694" s="60">
        <v>4.7135897</v>
      </c>
      <c r="AN694" s="60">
        <v>2.1936464999999998</v>
      </c>
      <c r="AO694" s="60">
        <v>22.530085199999998</v>
      </c>
      <c r="AP694" s="60">
        <v>14.09</v>
      </c>
      <c r="AQ694" s="60">
        <v>17.805499999999999</v>
      </c>
      <c r="AR694" s="60">
        <v>10.0182</v>
      </c>
      <c r="AS694" s="60">
        <v>93.3</v>
      </c>
      <c r="AT694" s="60">
        <v>46.9831</v>
      </c>
      <c r="AU694" s="60">
        <v>15.8626</v>
      </c>
      <c r="AV694" s="60">
        <v>-0.38519999999999999</v>
      </c>
      <c r="AW694" s="60">
        <v>0.1</v>
      </c>
      <c r="AX694" s="60">
        <v>0.5</v>
      </c>
      <c r="AY694" s="60">
        <v>0.1</v>
      </c>
      <c r="AZ694" s="60">
        <v>-1.8</v>
      </c>
      <c r="BA694" s="60">
        <v>0</v>
      </c>
      <c r="BB694" s="60">
        <v>0</v>
      </c>
      <c r="BC694" s="60">
        <v>0</v>
      </c>
      <c r="BD694" s="60">
        <v>0</v>
      </c>
      <c r="BE694" s="60">
        <v>0</v>
      </c>
      <c r="BF694" s="60">
        <v>0</v>
      </c>
      <c r="BG694" s="60">
        <v>0</v>
      </c>
      <c r="BH694" s="60">
        <v>0</v>
      </c>
      <c r="BI694" s="60">
        <v>0</v>
      </c>
      <c r="BJ694" s="60">
        <v>0</v>
      </c>
      <c r="BK694" s="60"/>
      <c r="BL694" s="60"/>
      <c r="BM694" s="60"/>
      <c r="BN694" s="60"/>
      <c r="BO694" s="60"/>
      <c r="BP694" s="60"/>
      <c r="BQ694" s="60"/>
      <c r="BR694" s="60"/>
      <c r="BS694" s="60"/>
      <c r="BT694" s="60"/>
    </row>
    <row r="695" spans="1:72" x14ac:dyDescent="0.25">
      <c r="A695" s="106" t="s">
        <v>1899</v>
      </c>
      <c r="B695" s="107" t="s">
        <v>1900</v>
      </c>
      <c r="C695" s="8"/>
      <c r="D695" s="8"/>
      <c r="E695" s="8"/>
      <c r="F695" s="8"/>
      <c r="G695" s="8"/>
      <c r="H695" s="8"/>
      <c r="I695" s="8"/>
      <c r="J695" s="8"/>
      <c r="K695" s="8"/>
      <c r="L695" s="8"/>
      <c r="M695" s="8"/>
      <c r="N695" s="8"/>
      <c r="O695" s="8"/>
      <c r="P695" s="8"/>
      <c r="Q695" s="8"/>
      <c r="R695" s="8"/>
      <c r="S695" s="8"/>
      <c r="T695" s="8"/>
      <c r="U695" s="8" t="s">
        <v>1646</v>
      </c>
      <c r="V695" s="19"/>
      <c r="W695" s="8"/>
      <c r="X695" s="8"/>
      <c r="Y695" s="7"/>
      <c r="Z695" s="7"/>
      <c r="AA695" s="7"/>
      <c r="AB695" s="7"/>
      <c r="AC695" s="88" t="s">
        <v>530</v>
      </c>
      <c r="AD695" s="29" t="s">
        <v>463</v>
      </c>
      <c r="AE695" s="60">
        <v>0</v>
      </c>
      <c r="AF695" s="60">
        <v>0</v>
      </c>
      <c r="AG695" s="60">
        <v>0</v>
      </c>
      <c r="AH695" s="60">
        <v>0</v>
      </c>
      <c r="AI695" s="60">
        <v>0</v>
      </c>
      <c r="AJ695" s="60">
        <v>0</v>
      </c>
      <c r="AK695" s="60">
        <v>0</v>
      </c>
      <c r="AL695" s="60">
        <v>0</v>
      </c>
      <c r="AM695" s="60">
        <v>0</v>
      </c>
      <c r="AN695" s="60">
        <v>0</v>
      </c>
      <c r="AO695" s="60">
        <v>0</v>
      </c>
      <c r="AP695" s="60">
        <v>0</v>
      </c>
      <c r="AQ695" s="60">
        <v>0</v>
      </c>
      <c r="AR695" s="60">
        <v>0</v>
      </c>
      <c r="AS695" s="60">
        <v>0</v>
      </c>
      <c r="AT695" s="60">
        <v>0</v>
      </c>
      <c r="AU695" s="60">
        <v>0</v>
      </c>
      <c r="AV695" s="60">
        <v>5.1219999999999999</v>
      </c>
      <c r="AW695" s="60">
        <v>5</v>
      </c>
      <c r="AX695" s="60">
        <v>14</v>
      </c>
      <c r="AY695" s="60">
        <v>16</v>
      </c>
      <c r="AZ695" s="60">
        <v>37</v>
      </c>
      <c r="BA695" s="60">
        <v>83</v>
      </c>
      <c r="BB695" s="60">
        <v>115</v>
      </c>
      <c r="BC695" s="60">
        <v>195</v>
      </c>
      <c r="BD695" s="60">
        <v>288</v>
      </c>
      <c r="BE695" s="60">
        <v>343</v>
      </c>
      <c r="BF695" s="60">
        <v>212</v>
      </c>
      <c r="BG695" s="60">
        <v>150</v>
      </c>
      <c r="BH695" s="60">
        <v>71</v>
      </c>
      <c r="BI695" s="60">
        <v>22</v>
      </c>
      <c r="BJ695" s="60">
        <v>10</v>
      </c>
      <c r="BK695" s="60"/>
      <c r="BL695" s="60"/>
      <c r="BM695" s="60"/>
      <c r="BN695" s="60"/>
      <c r="BO695" s="60"/>
      <c r="BP695" s="60"/>
      <c r="BQ695" s="60"/>
      <c r="BR695" s="60"/>
      <c r="BS695" s="60"/>
      <c r="BT695" s="60"/>
    </row>
    <row r="696" spans="1:72" x14ac:dyDescent="0.25">
      <c r="A696" s="106" t="s">
        <v>1901</v>
      </c>
      <c r="B696" s="107" t="s">
        <v>1902</v>
      </c>
      <c r="C696" s="8"/>
      <c r="D696" s="8"/>
      <c r="E696" s="8"/>
      <c r="F696" s="8"/>
      <c r="G696" s="8"/>
      <c r="H696" s="8"/>
      <c r="I696" s="8"/>
      <c r="J696" s="8"/>
      <c r="K696" s="8"/>
      <c r="L696" s="8"/>
      <c r="M696" s="8"/>
      <c r="N696" s="8"/>
      <c r="O696" s="8"/>
      <c r="P696" s="8"/>
      <c r="Q696" s="8"/>
      <c r="R696" s="8"/>
      <c r="S696" s="8"/>
      <c r="T696" s="8"/>
      <c r="U696" s="8" t="s">
        <v>1646</v>
      </c>
      <c r="V696" s="19"/>
      <c r="W696" s="8"/>
      <c r="X696" s="8"/>
      <c r="Y696" s="7"/>
      <c r="Z696" s="7"/>
      <c r="AA696" s="7"/>
      <c r="AB696" s="7"/>
      <c r="AC696" s="88" t="s">
        <v>530</v>
      </c>
      <c r="AD696" s="29" t="s">
        <v>463</v>
      </c>
      <c r="AE696" s="60">
        <v>181.98</v>
      </c>
      <c r="AF696" s="60">
        <v>210.95</v>
      </c>
      <c r="AG696" s="60">
        <v>229.761</v>
      </c>
      <c r="AH696" s="60">
        <v>212.607</v>
      </c>
      <c r="AI696" s="60">
        <v>395.26100000000002</v>
      </c>
      <c r="AJ696" s="60">
        <v>286.54599999999999</v>
      </c>
      <c r="AK696" s="60">
        <v>179.54400000000001</v>
      </c>
      <c r="AL696" s="60">
        <v>433.19600000000003</v>
      </c>
      <c r="AM696" s="60">
        <v>1067.73</v>
      </c>
      <c r="AN696" s="60">
        <v>1115.76</v>
      </c>
      <c r="AO696" s="60">
        <v>1212.97</v>
      </c>
      <c r="AP696" s="60">
        <v>1117.4390000000001</v>
      </c>
      <c r="AQ696" s="60">
        <v>998.7</v>
      </c>
      <c r="AR696" s="60">
        <v>1117.4000000000001</v>
      </c>
      <c r="AS696" s="60">
        <v>38.461354113872602</v>
      </c>
      <c r="AT696" s="60">
        <v>85.965953240352505</v>
      </c>
      <c r="AU696" s="60">
        <v>142.75531402266901</v>
      </c>
      <c r="AV696" s="60">
        <v>190.456289022172</v>
      </c>
      <c r="AW696" s="60">
        <v>232.02250679445299</v>
      </c>
      <c r="AX696" s="60">
        <v>216.86709942625501</v>
      </c>
      <c r="AY696" s="60">
        <v>344.09423712610698</v>
      </c>
      <c r="AZ696" s="60">
        <v>990.35808866666696</v>
      </c>
      <c r="BA696" s="60">
        <v>540.45857599999999</v>
      </c>
      <c r="BB696" s="60">
        <v>146.16387733333301</v>
      </c>
      <c r="BC696" s="60">
        <v>51.001031873333297</v>
      </c>
      <c r="BD696" s="60">
        <v>143.65278366666701</v>
      </c>
      <c r="BE696" s="60">
        <v>45.396740933333298</v>
      </c>
      <c r="BF696" s="60">
        <v>61.169756999999997</v>
      </c>
      <c r="BG696" s="60">
        <v>0</v>
      </c>
      <c r="BH696" s="60">
        <v>0</v>
      </c>
      <c r="BI696" s="60">
        <v>0</v>
      </c>
      <c r="BJ696" s="60">
        <v>0</v>
      </c>
      <c r="BK696" s="60"/>
      <c r="BL696" s="60"/>
      <c r="BM696" s="60"/>
      <c r="BN696" s="60"/>
      <c r="BO696" s="60"/>
      <c r="BP696" s="60"/>
      <c r="BQ696" s="60"/>
      <c r="BR696" s="60"/>
      <c r="BS696" s="60"/>
      <c r="BT696" s="60"/>
    </row>
    <row r="697" spans="1:72" x14ac:dyDescent="0.25">
      <c r="A697" s="106" t="s">
        <v>1903</v>
      </c>
      <c r="B697" s="107" t="s">
        <v>1904</v>
      </c>
      <c r="C697" s="8"/>
      <c r="D697" s="8"/>
      <c r="E697" s="8"/>
      <c r="F697" s="8"/>
      <c r="G697" s="8"/>
      <c r="H697" s="8"/>
      <c r="I697" s="8"/>
      <c r="J697" s="8"/>
      <c r="K697" s="8"/>
      <c r="L697" s="8"/>
      <c r="M697" s="8"/>
      <c r="N697" s="8"/>
      <c r="O697" s="8"/>
      <c r="P697" s="8"/>
      <c r="Q697" s="8"/>
      <c r="R697" s="8"/>
      <c r="S697" s="8"/>
      <c r="T697" s="8"/>
      <c r="U697" s="8" t="s">
        <v>1646</v>
      </c>
      <c r="V697" s="19"/>
      <c r="W697" s="8"/>
      <c r="X697" s="8"/>
      <c r="Y697" s="7"/>
      <c r="Z697" s="7"/>
      <c r="AA697" s="7"/>
      <c r="AB697" s="7"/>
      <c r="AC697" s="88" t="s">
        <v>530</v>
      </c>
      <c r="AD697" s="29" t="s">
        <v>463</v>
      </c>
      <c r="AE697" s="60">
        <v>3.64</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c r="BL697" s="60"/>
      <c r="BM697" s="60"/>
      <c r="BN697" s="60"/>
      <c r="BO697" s="60"/>
      <c r="BP697" s="60"/>
      <c r="BQ697" s="60"/>
      <c r="BR697" s="60"/>
      <c r="BS697" s="60"/>
      <c r="BT697" s="60"/>
    </row>
    <row r="698" spans="1:72" x14ac:dyDescent="0.25">
      <c r="A698" s="106" t="s">
        <v>1905</v>
      </c>
      <c r="B698" s="107" t="s">
        <v>1906</v>
      </c>
      <c r="C698" s="8"/>
      <c r="D698" s="8"/>
      <c r="E698" s="8"/>
      <c r="F698" s="8"/>
      <c r="G698" s="8"/>
      <c r="H698" s="8"/>
      <c r="I698" s="8"/>
      <c r="J698" s="8"/>
      <c r="K698" s="8"/>
      <c r="L698" s="8"/>
      <c r="M698" s="8"/>
      <c r="N698" s="8"/>
      <c r="O698" s="8"/>
      <c r="P698" s="8"/>
      <c r="Q698" s="8"/>
      <c r="R698" s="8"/>
      <c r="S698" s="8"/>
      <c r="T698" s="8"/>
      <c r="U698" s="8" t="s">
        <v>1646</v>
      </c>
      <c r="V698" s="19"/>
      <c r="W698" s="8"/>
      <c r="X698" s="8"/>
      <c r="Y698" s="7"/>
      <c r="Z698" s="7"/>
      <c r="AA698" s="7"/>
      <c r="AB698" s="7"/>
      <c r="AC698" s="88" t="s">
        <v>530</v>
      </c>
      <c r="AD698" s="29" t="s">
        <v>463</v>
      </c>
      <c r="AE698" s="60">
        <v>0</v>
      </c>
      <c r="AF698" s="60">
        <v>18.449000000000002</v>
      </c>
      <c r="AG698" s="60">
        <v>19.352</v>
      </c>
      <c r="AH698" s="60">
        <v>22.895</v>
      </c>
      <c r="AI698" s="60">
        <v>0</v>
      </c>
      <c r="AJ698" s="60">
        <v>22.812000000000001</v>
      </c>
      <c r="AK698" s="60">
        <v>23.32</v>
      </c>
      <c r="AL698" s="60">
        <v>4.5830000000000002</v>
      </c>
      <c r="AM698" s="60">
        <v>0</v>
      </c>
      <c r="AN698" s="60">
        <v>0</v>
      </c>
      <c r="AO698" s="60">
        <v>0</v>
      </c>
      <c r="AP698" s="60">
        <v>0</v>
      </c>
      <c r="AQ698" s="60">
        <v>0</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c r="BL698" s="60"/>
      <c r="BM698" s="60"/>
      <c r="BN698" s="60"/>
      <c r="BO698" s="60"/>
      <c r="BP698" s="60"/>
      <c r="BQ698" s="60"/>
      <c r="BR698" s="60"/>
      <c r="BS698" s="60"/>
      <c r="BT698" s="60"/>
    </row>
    <row r="699" spans="1:72" x14ac:dyDescent="0.25">
      <c r="A699" s="106" t="s">
        <v>1907</v>
      </c>
      <c r="B699" s="107" t="s">
        <v>1908</v>
      </c>
      <c r="C699" s="8"/>
      <c r="D699" s="8"/>
      <c r="E699" s="8"/>
      <c r="F699" s="8"/>
      <c r="G699" s="8"/>
      <c r="H699" s="8"/>
      <c r="I699" s="8"/>
      <c r="J699" s="8"/>
      <c r="K699" s="8"/>
      <c r="L699" s="8"/>
      <c r="M699" s="8"/>
      <c r="N699" s="8"/>
      <c r="O699" s="8"/>
      <c r="P699" s="8"/>
      <c r="Q699" s="8"/>
      <c r="R699" s="8"/>
      <c r="S699" s="8"/>
      <c r="T699" s="8"/>
      <c r="U699" s="8" t="s">
        <v>1646</v>
      </c>
      <c r="V699" s="19"/>
      <c r="W699" s="8"/>
      <c r="X699" s="8"/>
      <c r="Y699" s="7"/>
      <c r="Z699" s="7"/>
      <c r="AA699" s="7"/>
      <c r="AB699" s="7"/>
      <c r="AC699" s="88" t="s">
        <v>530</v>
      </c>
      <c r="AD699" s="29" t="s">
        <v>463</v>
      </c>
      <c r="AE699" s="60">
        <v>0</v>
      </c>
      <c r="AF699" s="60">
        <v>1.43</v>
      </c>
      <c r="AG699" s="60">
        <v>1.2430000000000001</v>
      </c>
      <c r="AH699" s="60">
        <v>11.757999999999999</v>
      </c>
      <c r="AI699" s="60">
        <v>0.158</v>
      </c>
      <c r="AJ699" s="60">
        <v>1.669</v>
      </c>
      <c r="AK699" s="60">
        <v>2.0960000000000001</v>
      </c>
      <c r="AL699" s="60">
        <v>0.502</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c r="BL699" s="60"/>
      <c r="BM699" s="60"/>
      <c r="BN699" s="60"/>
      <c r="BO699" s="60"/>
      <c r="BP699" s="60"/>
      <c r="BQ699" s="60"/>
      <c r="BR699" s="60"/>
      <c r="BS699" s="60"/>
      <c r="BT699" s="60"/>
    </row>
    <row r="700" spans="1:72" x14ac:dyDescent="0.25">
      <c r="A700" s="106" t="s">
        <v>1909</v>
      </c>
      <c r="B700" s="107" t="s">
        <v>1910</v>
      </c>
      <c r="C700" s="8"/>
      <c r="D700" s="8"/>
      <c r="E700" s="8"/>
      <c r="F700" s="8"/>
      <c r="G700" s="8"/>
      <c r="H700" s="8"/>
      <c r="I700" s="8"/>
      <c r="J700" s="8"/>
      <c r="K700" s="8"/>
      <c r="L700" s="8"/>
      <c r="M700" s="8"/>
      <c r="N700" s="8"/>
      <c r="O700" s="8"/>
      <c r="P700" s="8"/>
      <c r="Q700" s="8"/>
      <c r="R700" s="8"/>
      <c r="S700" s="8"/>
      <c r="T700" s="8"/>
      <c r="U700" s="8" t="s">
        <v>1646</v>
      </c>
      <c r="V700" s="19"/>
      <c r="W700" s="8"/>
      <c r="X700" s="8"/>
      <c r="Y700" s="7"/>
      <c r="Z700" s="7"/>
      <c r="AA700" s="7"/>
      <c r="AB700" s="7"/>
      <c r="AC700" s="88" t="s">
        <v>530</v>
      </c>
      <c r="AD700" s="29" t="s">
        <v>463</v>
      </c>
      <c r="AE700" s="60">
        <v>0</v>
      </c>
      <c r="AF700" s="60">
        <v>0</v>
      </c>
      <c r="AG700" s="60">
        <v>0</v>
      </c>
      <c r="AH700" s="60">
        <v>0</v>
      </c>
      <c r="AI700" s="60">
        <v>25.879000000000001</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c r="BL700" s="60"/>
      <c r="BM700" s="60"/>
      <c r="BN700" s="60"/>
      <c r="BO700" s="60"/>
      <c r="BP700" s="60"/>
      <c r="BQ700" s="60"/>
      <c r="BR700" s="60"/>
      <c r="BS700" s="60"/>
      <c r="BT700" s="60"/>
    </row>
    <row r="701" spans="1:72" x14ac:dyDescent="0.25">
      <c r="A701" s="106" t="s">
        <v>1911</v>
      </c>
      <c r="B701" s="107" t="s">
        <v>1912</v>
      </c>
      <c r="C701" s="8"/>
      <c r="D701" s="8"/>
      <c r="E701" s="8"/>
      <c r="F701" s="8"/>
      <c r="G701" s="8"/>
      <c r="H701" s="8"/>
      <c r="I701" s="8"/>
      <c r="J701" s="8"/>
      <c r="K701" s="8"/>
      <c r="L701" s="8"/>
      <c r="M701" s="8"/>
      <c r="N701" s="8"/>
      <c r="O701" s="8"/>
      <c r="P701" s="8"/>
      <c r="Q701" s="8"/>
      <c r="R701" s="8"/>
      <c r="S701" s="8"/>
      <c r="T701" s="8"/>
      <c r="U701" s="8" t="s">
        <v>1646</v>
      </c>
      <c r="V701" s="19"/>
      <c r="W701" s="8"/>
      <c r="X701" s="8"/>
      <c r="Y701" s="7"/>
      <c r="Z701" s="7"/>
      <c r="AA701" s="7"/>
      <c r="AB701" s="7"/>
      <c r="AC701" s="88" t="s">
        <v>530</v>
      </c>
      <c r="AD701" s="29" t="s">
        <v>463</v>
      </c>
      <c r="AE701" s="60">
        <v>6.73</v>
      </c>
      <c r="AF701" s="60">
        <v>1.1120000000000001</v>
      </c>
      <c r="AG701" s="60">
        <v>1.1499999999999999</v>
      </c>
      <c r="AH701" s="60">
        <v>0</v>
      </c>
      <c r="AI701" s="60">
        <v>0</v>
      </c>
      <c r="AJ701" s="60">
        <v>0</v>
      </c>
      <c r="AK701" s="60">
        <v>0.97899999999999998</v>
      </c>
      <c r="AL701" s="60">
        <v>0</v>
      </c>
      <c r="AM701" s="60">
        <v>0</v>
      </c>
      <c r="AN701" s="60">
        <v>0</v>
      </c>
      <c r="AO701" s="60">
        <v>0</v>
      </c>
      <c r="AP701" s="60">
        <v>0</v>
      </c>
      <c r="AQ701" s="60">
        <v>0</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c r="BL701" s="60"/>
      <c r="BM701" s="60"/>
      <c r="BN701" s="60"/>
      <c r="BO701" s="60"/>
      <c r="BP701" s="60"/>
      <c r="BQ701" s="60"/>
      <c r="BR701" s="60"/>
      <c r="BS701" s="60"/>
      <c r="BT701" s="60"/>
    </row>
    <row r="702" spans="1:72" x14ac:dyDescent="0.25">
      <c r="A702" s="106" t="s">
        <v>1913</v>
      </c>
      <c r="B702" s="107" t="s">
        <v>1914</v>
      </c>
      <c r="C702" s="8"/>
      <c r="D702" s="8"/>
      <c r="E702" s="8"/>
      <c r="F702" s="8"/>
      <c r="G702" s="8"/>
      <c r="H702" s="8"/>
      <c r="I702" s="8"/>
      <c r="J702" s="8"/>
      <c r="K702" s="8"/>
      <c r="L702" s="8"/>
      <c r="M702" s="8"/>
      <c r="N702" s="8"/>
      <c r="O702" s="8"/>
      <c r="P702" s="8"/>
      <c r="Q702" s="8"/>
      <c r="R702" s="8"/>
      <c r="S702" s="8"/>
      <c r="T702" s="8"/>
      <c r="U702" s="8" t="s">
        <v>1646</v>
      </c>
      <c r="V702" s="19"/>
      <c r="W702" s="8"/>
      <c r="X702" s="8"/>
      <c r="Y702" s="7"/>
      <c r="Z702" s="7"/>
      <c r="AA702" s="7"/>
      <c r="AB702" s="7"/>
      <c r="AC702" s="88" t="s">
        <v>530</v>
      </c>
      <c r="AD702" s="29" t="s">
        <v>463</v>
      </c>
      <c r="AE702" s="60">
        <v>0</v>
      </c>
      <c r="AF702" s="60">
        <v>0</v>
      </c>
      <c r="AG702" s="60">
        <v>0</v>
      </c>
      <c r="AH702" s="60">
        <v>0.27800000000000002</v>
      </c>
      <c r="AI702" s="60">
        <v>0.28899999999999998</v>
      </c>
      <c r="AJ702" s="60">
        <v>0.36</v>
      </c>
      <c r="AK702" s="60">
        <v>0</v>
      </c>
      <c r="AL702" s="60">
        <v>0</v>
      </c>
      <c r="AM702" s="60">
        <v>0</v>
      </c>
      <c r="AN702" s="60">
        <v>0</v>
      </c>
      <c r="AO702" s="60">
        <v>0</v>
      </c>
      <c r="AP702" s="60">
        <v>0</v>
      </c>
      <c r="AQ702" s="60">
        <v>0</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c r="BL702" s="60"/>
      <c r="BM702" s="60"/>
      <c r="BN702" s="60"/>
      <c r="BO702" s="60"/>
      <c r="BP702" s="60"/>
      <c r="BQ702" s="60"/>
      <c r="BR702" s="60"/>
      <c r="BS702" s="60"/>
      <c r="BT702" s="60"/>
    </row>
    <row r="703" spans="1:72" x14ac:dyDescent="0.25">
      <c r="A703" s="106" t="s">
        <v>1915</v>
      </c>
      <c r="B703" s="107" t="s">
        <v>1916</v>
      </c>
      <c r="C703" s="8"/>
      <c r="D703" s="8"/>
      <c r="E703" s="8"/>
      <c r="F703" s="8"/>
      <c r="G703" s="8"/>
      <c r="H703" s="8"/>
      <c r="I703" s="8"/>
      <c r="J703" s="8"/>
      <c r="K703" s="8"/>
      <c r="L703" s="8"/>
      <c r="M703" s="8"/>
      <c r="N703" s="8"/>
      <c r="O703" s="8"/>
      <c r="P703" s="8"/>
      <c r="Q703" s="8"/>
      <c r="R703" s="8"/>
      <c r="S703" s="8"/>
      <c r="T703" s="8"/>
      <c r="U703" s="8" t="s">
        <v>1646</v>
      </c>
      <c r="V703" s="19"/>
      <c r="W703" s="8"/>
      <c r="X703" s="8"/>
      <c r="Y703" s="7"/>
      <c r="Z703" s="7"/>
      <c r="AA703" s="7"/>
      <c r="AB703" s="7"/>
      <c r="AC703" s="88" t="s">
        <v>530</v>
      </c>
      <c r="AD703" s="29" t="s">
        <v>463</v>
      </c>
      <c r="AE703" s="60">
        <v>0</v>
      </c>
      <c r="AF703" s="60">
        <v>0</v>
      </c>
      <c r="AG703" s="60">
        <v>0</v>
      </c>
      <c r="AH703" s="60">
        <v>0</v>
      </c>
      <c r="AI703" s="60">
        <v>0</v>
      </c>
      <c r="AJ703" s="60">
        <v>0</v>
      </c>
      <c r="AK703" s="60">
        <v>0</v>
      </c>
      <c r="AL703" s="60">
        <v>0</v>
      </c>
      <c r="AM703" s="60">
        <v>0</v>
      </c>
      <c r="AN703" s="60">
        <v>0</v>
      </c>
      <c r="AO703" s="60">
        <v>0</v>
      </c>
      <c r="AP703" s="60">
        <v>0</v>
      </c>
      <c r="AQ703" s="60">
        <v>0</v>
      </c>
      <c r="AR703" s="60">
        <v>0</v>
      </c>
      <c r="AS703" s="60">
        <v>0</v>
      </c>
      <c r="AT703" s="60">
        <v>0</v>
      </c>
      <c r="AU703" s="60">
        <v>0</v>
      </c>
      <c r="AV703" s="60">
        <v>0</v>
      </c>
      <c r="AW703" s="60">
        <v>0</v>
      </c>
      <c r="AX703" s="60">
        <v>0</v>
      </c>
      <c r="AY703" s="60">
        <v>0</v>
      </c>
      <c r="AZ703" s="60">
        <v>6.3591799999999999E-3</v>
      </c>
      <c r="BA703" s="60">
        <v>1.14892836</v>
      </c>
      <c r="BB703" s="60">
        <v>3.9227694500000001</v>
      </c>
      <c r="BC703" s="60">
        <v>7.9778516133349999</v>
      </c>
      <c r="BD703" s="60">
        <v>13.94837175</v>
      </c>
      <c r="BE703" s="60">
        <v>19.774840277974999</v>
      </c>
      <c r="BF703" s="60">
        <v>20.101571230000001</v>
      </c>
      <c r="BG703" s="60">
        <v>23.177745869999999</v>
      </c>
      <c r="BH703" s="60">
        <v>0.53783773999999995</v>
      </c>
      <c r="BI703" s="60">
        <v>6.2157883837002297</v>
      </c>
      <c r="BJ703" s="60">
        <v>0.68401315255058004</v>
      </c>
      <c r="BK703" s="60"/>
      <c r="BL703" s="60"/>
      <c r="BM703" s="60"/>
      <c r="BN703" s="60"/>
      <c r="BO703" s="60"/>
      <c r="BP703" s="60"/>
      <c r="BQ703" s="60"/>
      <c r="BR703" s="60"/>
      <c r="BS703" s="60"/>
      <c r="BT703" s="60"/>
    </row>
    <row r="704" spans="1:72" x14ac:dyDescent="0.25">
      <c r="A704" s="106" t="s">
        <v>1917</v>
      </c>
      <c r="B704" s="107" t="s">
        <v>1918</v>
      </c>
      <c r="C704" s="8"/>
      <c r="D704" s="8"/>
      <c r="E704" s="8"/>
      <c r="F704" s="8"/>
      <c r="G704" s="8"/>
      <c r="H704" s="8"/>
      <c r="I704" s="8"/>
      <c r="J704" s="8"/>
      <c r="K704" s="8"/>
      <c r="L704" s="8"/>
      <c r="M704" s="8"/>
      <c r="N704" s="8"/>
      <c r="O704" s="8"/>
      <c r="P704" s="8"/>
      <c r="Q704" s="8"/>
      <c r="R704" s="8"/>
      <c r="S704" s="8"/>
      <c r="T704" s="8"/>
      <c r="U704" s="8" t="s">
        <v>1646</v>
      </c>
      <c r="V704" s="19"/>
      <c r="W704" s="8"/>
      <c r="X704" s="8"/>
      <c r="Y704" s="7"/>
      <c r="Z704" s="7"/>
      <c r="AA704" s="7"/>
      <c r="AB704" s="7"/>
      <c r="AC704" s="88" t="s">
        <v>530</v>
      </c>
      <c r="AD704" s="29" t="s">
        <v>463</v>
      </c>
      <c r="AE704" s="60">
        <v>126.95224899999999</v>
      </c>
      <c r="AF704" s="60">
        <v>132.13799499999999</v>
      </c>
      <c r="AG704" s="60">
        <v>135.10972699999999</v>
      </c>
      <c r="AH704" s="60">
        <v>128.64860200000001</v>
      </c>
      <c r="AI704" s="60">
        <v>176.11089699999999</v>
      </c>
      <c r="AJ704" s="60">
        <v>162.595789</v>
      </c>
      <c r="AK704" s="60">
        <v>136.31990200000001</v>
      </c>
      <c r="AL704" s="60">
        <v>150.10437899999999</v>
      </c>
      <c r="AM704" s="60">
        <v>85.921175000000005</v>
      </c>
      <c r="AN704" s="60">
        <v>166.26063099999999</v>
      </c>
      <c r="AO704" s="60">
        <v>161.35273900000001</v>
      </c>
      <c r="AP704" s="60">
        <v>279.04715299999998</v>
      </c>
      <c r="AQ704" s="60">
        <v>289.37359300000003</v>
      </c>
      <c r="AR704" s="60">
        <v>332.61177800000002</v>
      </c>
      <c r="AS704" s="60">
        <v>372.999054</v>
      </c>
      <c r="AT704" s="60">
        <v>456.764657</v>
      </c>
      <c r="AU704" s="60">
        <v>649.64654399999995</v>
      </c>
      <c r="AV704" s="60">
        <v>673.19258100000002</v>
      </c>
      <c r="AW704" s="60">
        <v>823.97294999999997</v>
      </c>
      <c r="AX704" s="60">
        <v>976.01241900000002</v>
      </c>
      <c r="AY704" s="60">
        <v>723.41769699999998</v>
      </c>
      <c r="AZ704" s="60">
        <v>343.520622</v>
      </c>
      <c r="BA704" s="60">
        <v>709.819345</v>
      </c>
      <c r="BB704" s="60">
        <v>427.62324100000001</v>
      </c>
      <c r="BC704" s="60">
        <v>392.56957199999999</v>
      </c>
      <c r="BD704" s="60">
        <v>471.99292100000002</v>
      </c>
      <c r="BE704" s="60">
        <v>476.06196799999998</v>
      </c>
      <c r="BF704" s="60">
        <v>437.54582900000003</v>
      </c>
      <c r="BG704" s="60">
        <v>414.16583300000002</v>
      </c>
      <c r="BH704" s="60">
        <v>307.47497199999998</v>
      </c>
      <c r="BI704" s="60">
        <v>371.03387500000002</v>
      </c>
      <c r="BJ704" s="60">
        <v>335.038456</v>
      </c>
      <c r="BK704" s="60"/>
      <c r="BL704" s="60"/>
      <c r="BM704" s="60"/>
      <c r="BN704" s="60"/>
      <c r="BO704" s="60"/>
      <c r="BP704" s="60"/>
      <c r="BQ704" s="60"/>
      <c r="BR704" s="60"/>
      <c r="BS704" s="60"/>
      <c r="BT704" s="60"/>
    </row>
    <row r="705" spans="1:72" x14ac:dyDescent="0.25">
      <c r="A705" s="106" t="s">
        <v>1919</v>
      </c>
      <c r="B705" s="107" t="s">
        <v>1920</v>
      </c>
      <c r="C705" s="8"/>
      <c r="D705" s="8"/>
      <c r="E705" s="8"/>
      <c r="F705" s="8"/>
      <c r="G705" s="8"/>
      <c r="H705" s="8"/>
      <c r="I705" s="8"/>
      <c r="J705" s="8"/>
      <c r="K705" s="8"/>
      <c r="L705" s="8"/>
      <c r="M705" s="8"/>
      <c r="N705" s="8"/>
      <c r="O705" s="8"/>
      <c r="P705" s="8"/>
      <c r="Q705" s="8"/>
      <c r="R705" s="8"/>
      <c r="S705" s="8"/>
      <c r="T705" s="8"/>
      <c r="U705" s="8" t="s">
        <v>1646</v>
      </c>
      <c r="V705" s="19"/>
      <c r="W705" s="8"/>
      <c r="X705" s="8"/>
      <c r="Y705" s="7"/>
      <c r="Z705" s="7"/>
      <c r="AA705" s="7"/>
      <c r="AB705" s="7"/>
      <c r="AC705" s="88" t="s">
        <v>530</v>
      </c>
      <c r="AD705" s="29" t="s">
        <v>463</v>
      </c>
      <c r="AE705" s="60">
        <v>0</v>
      </c>
      <c r="AF705" s="60">
        <v>0</v>
      </c>
      <c r="AG705" s="60">
        <v>0</v>
      </c>
      <c r="AH705" s="60">
        <v>0</v>
      </c>
      <c r="AI705" s="60">
        <v>0</v>
      </c>
      <c r="AJ705" s="60">
        <v>0</v>
      </c>
      <c r="AK705" s="60">
        <v>0</v>
      </c>
      <c r="AL705" s="60">
        <v>0</v>
      </c>
      <c r="AM705" s="60">
        <v>0</v>
      </c>
      <c r="AN705" s="60">
        <v>0</v>
      </c>
      <c r="AO705" s="60">
        <v>0</v>
      </c>
      <c r="AP705" s="60">
        <v>0</v>
      </c>
      <c r="AQ705" s="60">
        <v>0</v>
      </c>
      <c r="AR705" s="60">
        <v>0</v>
      </c>
      <c r="AS705" s="60">
        <v>0</v>
      </c>
      <c r="AT705" s="60">
        <v>0</v>
      </c>
      <c r="AU705" s="60">
        <v>0</v>
      </c>
      <c r="AV705" s="60">
        <v>0</v>
      </c>
      <c r="AW705" s="60">
        <v>0</v>
      </c>
      <c r="AX705" s="60">
        <v>0</v>
      </c>
      <c r="AY705" s="60">
        <v>0</v>
      </c>
      <c r="AZ705" s="60">
        <v>0</v>
      </c>
      <c r="BA705" s="60">
        <v>249</v>
      </c>
      <c r="BB705" s="60">
        <v>325.66666666666703</v>
      </c>
      <c r="BC705" s="60">
        <v>280.66666666666703</v>
      </c>
      <c r="BD705" s="60">
        <v>356.66666666666703</v>
      </c>
      <c r="BE705" s="60">
        <v>348.66666666666703</v>
      </c>
      <c r="BF705" s="60">
        <v>339.66666666666703</v>
      </c>
      <c r="BG705" s="60">
        <v>364.66666666666703</v>
      </c>
      <c r="BH705" s="60">
        <v>342.66666666666703</v>
      </c>
      <c r="BI705" s="60">
        <v>358.33333333333297</v>
      </c>
      <c r="BJ705" s="60">
        <v>352.33333333333297</v>
      </c>
      <c r="BK705" s="60"/>
      <c r="BL705" s="60"/>
      <c r="BM705" s="60"/>
      <c r="BN705" s="60"/>
      <c r="BO705" s="60"/>
      <c r="BP705" s="60"/>
      <c r="BQ705" s="60"/>
      <c r="BR705" s="60"/>
      <c r="BS705" s="60"/>
      <c r="BT705" s="60"/>
    </row>
    <row r="706" spans="1:72" ht="13.8" x14ac:dyDescent="0.3">
      <c r="A706" s="108" t="s">
        <v>1921</v>
      </c>
      <c r="B706" s="109" t="s">
        <v>1922</v>
      </c>
      <c r="C706" s="95"/>
      <c r="D706" s="95"/>
      <c r="E706" s="95"/>
      <c r="F706" s="95"/>
      <c r="G706" s="95"/>
      <c r="H706" s="95"/>
      <c r="I706" s="95"/>
      <c r="J706" s="95"/>
      <c r="K706" s="95"/>
      <c r="L706" s="95"/>
      <c r="M706" s="95"/>
      <c r="N706" s="95"/>
      <c r="O706" s="95"/>
      <c r="P706" s="95"/>
      <c r="Q706" s="95"/>
      <c r="R706" s="95"/>
      <c r="S706" s="95"/>
      <c r="T706" s="95"/>
      <c r="U706" s="95"/>
      <c r="V706" s="95"/>
      <c r="W706" s="95"/>
      <c r="X706" s="95"/>
      <c r="Y706" s="9"/>
      <c r="Z706" s="9"/>
      <c r="AA706" s="9"/>
      <c r="AB706" s="9"/>
      <c r="AC706" s="77" t="s">
        <v>1923</v>
      </c>
      <c r="AD706" s="25" t="s">
        <v>463</v>
      </c>
      <c r="AE706" s="70">
        <v>3682.154</v>
      </c>
      <c r="AF706" s="70">
        <v>4619.0254999999997</v>
      </c>
      <c r="AG706" s="70">
        <v>4041.6619999999998</v>
      </c>
      <c r="AH706" s="70">
        <v>5501.9970000000003</v>
      </c>
      <c r="AI706" s="70">
        <v>8236.2829999999994</v>
      </c>
      <c r="AJ706" s="70">
        <v>7456.2030000000004</v>
      </c>
      <c r="AK706" s="70">
        <v>5355.8829999999998</v>
      </c>
      <c r="AL706" s="70">
        <v>1077.6533691699999</v>
      </c>
      <c r="AM706" s="70">
        <v>338.55916429000001</v>
      </c>
      <c r="AN706" s="70">
        <v>1391.7045012200001</v>
      </c>
      <c r="AO706" s="70">
        <v>1901.00028</v>
      </c>
      <c r="AP706" s="70">
        <v>2302.9048320000002</v>
      </c>
      <c r="AQ706" s="70">
        <v>1766.926496</v>
      </c>
      <c r="AR706" s="70">
        <v>1126.351185</v>
      </c>
      <c r="AS706" s="70">
        <v>1348.5286550000001</v>
      </c>
      <c r="AT706" s="70">
        <v>1544.4679060000001</v>
      </c>
      <c r="AU706" s="70">
        <v>1333.953894</v>
      </c>
      <c r="AV706" s="70">
        <v>680.50861199999997</v>
      </c>
      <c r="AW706" s="70">
        <v>936.82228599999996</v>
      </c>
      <c r="AX706" s="70">
        <v>802.63742000000002</v>
      </c>
      <c r="AY706" s="70">
        <v>57.902898999999998</v>
      </c>
      <c r="AZ706" s="70">
        <v>222.50802999999999</v>
      </c>
      <c r="BA706" s="70">
        <v>236.025441</v>
      </c>
      <c r="BB706" s="70">
        <v>176.36020199999999</v>
      </c>
      <c r="BC706" s="70">
        <v>-152.794543</v>
      </c>
      <c r="BD706" s="70">
        <v>85.214479999999995</v>
      </c>
      <c r="BE706" s="70">
        <v>22.369406999999999</v>
      </c>
      <c r="BF706" s="70">
        <v>15.363033</v>
      </c>
      <c r="BG706" s="70">
        <v>11.741349</v>
      </c>
      <c r="BH706" s="70">
        <v>32.556573999999998</v>
      </c>
      <c r="BI706" s="70">
        <v>75.591048999999998</v>
      </c>
      <c r="BJ706" s="70">
        <v>24.133537</v>
      </c>
      <c r="BK706" s="70"/>
      <c r="BL706" s="70"/>
      <c r="BM706" s="70"/>
      <c r="BN706" s="70"/>
      <c r="BO706" s="70"/>
      <c r="BP706" s="70"/>
      <c r="BQ706" s="70"/>
      <c r="BR706" s="70"/>
      <c r="BS706" s="70"/>
      <c r="BT706" s="70"/>
    </row>
    <row r="707" spans="1:72" x14ac:dyDescent="0.25">
      <c r="A707" s="106" t="s">
        <v>1924</v>
      </c>
      <c r="B707" s="107" t="s">
        <v>1925</v>
      </c>
      <c r="C707" s="8"/>
      <c r="D707" s="8"/>
      <c r="E707" s="8"/>
      <c r="F707" s="8"/>
      <c r="G707" s="8"/>
      <c r="H707" s="8"/>
      <c r="I707" s="8"/>
      <c r="J707" s="8"/>
      <c r="K707" s="8"/>
      <c r="L707" s="8"/>
      <c r="M707" s="8"/>
      <c r="N707" s="8"/>
      <c r="O707" s="8"/>
      <c r="P707" s="8"/>
      <c r="Q707" s="8"/>
      <c r="R707" s="8"/>
      <c r="S707" s="8"/>
      <c r="T707" s="8"/>
      <c r="U707" s="8" t="s">
        <v>1646</v>
      </c>
      <c r="V707" s="8"/>
      <c r="W707" s="8"/>
      <c r="X707" s="8"/>
      <c r="Y707" s="7"/>
      <c r="Z707" s="7"/>
      <c r="AA707" s="7"/>
      <c r="AB707" s="7"/>
      <c r="AC707" s="88" t="s">
        <v>530</v>
      </c>
      <c r="AD707" s="29" t="s">
        <v>463</v>
      </c>
      <c r="AE707" s="60">
        <v>937.15800000000002</v>
      </c>
      <c r="AF707" s="60">
        <v>1274.7349999999999</v>
      </c>
      <c r="AG707" s="60">
        <v>576.43200000000002</v>
      </c>
      <c r="AH707" s="60">
        <v>1251.366</v>
      </c>
      <c r="AI707" s="60">
        <v>1419.501</v>
      </c>
      <c r="AJ707" s="60">
        <v>2497.4290000000001</v>
      </c>
      <c r="AK707" s="60">
        <v>2723.7629999999999</v>
      </c>
      <c r="AL707" s="60">
        <v>186.73892334999999</v>
      </c>
      <c r="AM707" s="60">
        <v>62.743490989999998</v>
      </c>
      <c r="AN707" s="60">
        <v>-46.463017010000002</v>
      </c>
      <c r="AO707" s="60">
        <v>71.5</v>
      </c>
      <c r="AP707" s="60">
        <v>1083.943</v>
      </c>
      <c r="AQ707" s="60">
        <v>712.7</v>
      </c>
      <c r="AR707" s="60">
        <v>464.2</v>
      </c>
      <c r="AS707" s="60">
        <v>184.88200000000001</v>
      </c>
      <c r="AT707" s="60">
        <v>219.19300000000001</v>
      </c>
      <c r="AU707" s="60">
        <v>267.483</v>
      </c>
      <c r="AV707" s="60">
        <v>46.024999999999999</v>
      </c>
      <c r="AW707" s="60">
        <v>442</v>
      </c>
      <c r="AX707" s="60">
        <v>338</v>
      </c>
      <c r="AY707" s="60">
        <v>-226</v>
      </c>
      <c r="AZ707" s="60">
        <v>-101</v>
      </c>
      <c r="BA707" s="60">
        <v>24</v>
      </c>
      <c r="BB707" s="60">
        <v>96</v>
      </c>
      <c r="BC707" s="60">
        <v>-189</v>
      </c>
      <c r="BD707" s="60">
        <v>2</v>
      </c>
      <c r="BE707" s="60">
        <v>0</v>
      </c>
      <c r="BF707" s="60">
        <v>0</v>
      </c>
      <c r="BG707" s="60">
        <v>0</v>
      </c>
      <c r="BH707" s="60">
        <v>0</v>
      </c>
      <c r="BI707" s="60">
        <v>0</v>
      </c>
      <c r="BJ707" s="60">
        <v>0</v>
      </c>
      <c r="BK707" s="60"/>
      <c r="BL707" s="60"/>
      <c r="BM707" s="60"/>
      <c r="BN707" s="60"/>
      <c r="BO707" s="60"/>
      <c r="BP707" s="60"/>
      <c r="BQ707" s="60"/>
      <c r="BR707" s="60"/>
      <c r="BS707" s="60"/>
      <c r="BT707" s="60"/>
    </row>
    <row r="708" spans="1:72" x14ac:dyDescent="0.25">
      <c r="A708" s="106" t="s">
        <v>1926</v>
      </c>
      <c r="B708" s="107" t="s">
        <v>1927</v>
      </c>
      <c r="C708" s="8"/>
      <c r="D708" s="8"/>
      <c r="E708" s="8"/>
      <c r="F708" s="8"/>
      <c r="G708" s="8"/>
      <c r="H708" s="8"/>
      <c r="I708" s="8"/>
      <c r="J708" s="8"/>
      <c r="K708" s="8"/>
      <c r="L708" s="8"/>
      <c r="M708" s="8"/>
      <c r="N708" s="8"/>
      <c r="O708" s="8"/>
      <c r="P708" s="8"/>
      <c r="Q708" s="8"/>
      <c r="R708" s="8"/>
      <c r="S708" s="8"/>
      <c r="T708" s="8"/>
      <c r="U708" s="8" t="s">
        <v>1646</v>
      </c>
      <c r="V708" s="8"/>
      <c r="W708" s="8"/>
      <c r="X708" s="8"/>
      <c r="Y708" s="7"/>
      <c r="Z708" s="7"/>
      <c r="AA708" s="7"/>
      <c r="AB708" s="7"/>
      <c r="AC708" s="88" t="s">
        <v>530</v>
      </c>
      <c r="AD708" s="29" t="s">
        <v>463</v>
      </c>
      <c r="AE708" s="60">
        <v>-0.39400000000000002</v>
      </c>
      <c r="AF708" s="60">
        <v>2.3540000000000001</v>
      </c>
      <c r="AG708" s="60">
        <v>-4.3849999999999998</v>
      </c>
      <c r="AH708" s="60">
        <v>1.9350000000000001</v>
      </c>
      <c r="AI708" s="60">
        <v>1279.191</v>
      </c>
      <c r="AJ708" s="60">
        <v>1407.9739999999999</v>
      </c>
      <c r="AK708" s="60">
        <v>0.01</v>
      </c>
      <c r="AL708" s="60">
        <v>0</v>
      </c>
      <c r="AM708" s="60">
        <v>0</v>
      </c>
      <c r="AN708" s="60">
        <v>0</v>
      </c>
      <c r="AO708" s="60">
        <v>0</v>
      </c>
      <c r="AP708" s="60">
        <v>0</v>
      </c>
      <c r="AQ708" s="60">
        <v>0</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c r="BL708" s="60"/>
      <c r="BM708" s="60"/>
      <c r="BN708" s="60"/>
      <c r="BO708" s="60"/>
      <c r="BP708" s="60"/>
      <c r="BQ708" s="60"/>
      <c r="BR708" s="60"/>
      <c r="BS708" s="60"/>
      <c r="BT708" s="60"/>
    </row>
    <row r="709" spans="1:72" x14ac:dyDescent="0.25">
      <c r="A709" s="106" t="s">
        <v>1928</v>
      </c>
      <c r="B709" s="107" t="s">
        <v>1929</v>
      </c>
      <c r="C709" s="8"/>
      <c r="D709" s="8"/>
      <c r="E709" s="8"/>
      <c r="F709" s="8"/>
      <c r="G709" s="8"/>
      <c r="H709" s="8"/>
      <c r="I709" s="8"/>
      <c r="J709" s="8"/>
      <c r="K709" s="8"/>
      <c r="L709" s="8"/>
      <c r="M709" s="8"/>
      <c r="N709" s="8"/>
      <c r="O709" s="8"/>
      <c r="P709" s="8"/>
      <c r="Q709" s="8"/>
      <c r="R709" s="8"/>
      <c r="S709" s="8"/>
      <c r="T709" s="8"/>
      <c r="U709" s="8" t="s">
        <v>1646</v>
      </c>
      <c r="V709" s="8"/>
      <c r="W709" s="8"/>
      <c r="X709" s="8"/>
      <c r="Y709" s="7"/>
      <c r="Z709" s="7"/>
      <c r="AA709" s="7"/>
      <c r="AB709" s="7"/>
      <c r="AC709" s="88" t="s">
        <v>530</v>
      </c>
      <c r="AD709" s="29" t="s">
        <v>463</v>
      </c>
      <c r="AE709" s="60">
        <v>0</v>
      </c>
      <c r="AF709" s="60">
        <v>0</v>
      </c>
      <c r="AG709" s="60">
        <v>0</v>
      </c>
      <c r="AH709" s="60">
        <v>0</v>
      </c>
      <c r="AI709" s="60">
        <v>0</v>
      </c>
      <c r="AJ709" s="60">
        <v>-22.704000000000001</v>
      </c>
      <c r="AK709" s="60">
        <v>-2.9740000000000002</v>
      </c>
      <c r="AL709" s="60">
        <v>-5.0770370000000002E-2</v>
      </c>
      <c r="AM709" s="60">
        <v>-1.019549E-2</v>
      </c>
      <c r="AN709" s="60">
        <v>-9.0619900000000007E-3</v>
      </c>
      <c r="AO709" s="60">
        <v>18.100000000000001</v>
      </c>
      <c r="AP709" s="60">
        <v>62.213999999999999</v>
      </c>
      <c r="AQ709" s="60">
        <v>44.59</v>
      </c>
      <c r="AR709" s="60">
        <v>65.8</v>
      </c>
      <c r="AS709" s="60">
        <v>30.414000000000001</v>
      </c>
      <c r="AT709" s="60">
        <v>37.750999999999998</v>
      </c>
      <c r="AU709" s="60">
        <v>76.045000000000002</v>
      </c>
      <c r="AV709" s="60">
        <v>47.65</v>
      </c>
      <c r="AW709" s="60">
        <v>2</v>
      </c>
      <c r="AX709" s="60">
        <v>-3</v>
      </c>
      <c r="AY709" s="60">
        <v>0</v>
      </c>
      <c r="AZ709" s="60">
        <v>0</v>
      </c>
      <c r="BA709" s="60">
        <v>0</v>
      </c>
      <c r="BB709" s="60">
        <v>0</v>
      </c>
      <c r="BC709" s="60">
        <v>0</v>
      </c>
      <c r="BD709" s="60">
        <v>0</v>
      </c>
      <c r="BE709" s="60">
        <v>0</v>
      </c>
      <c r="BF709" s="60">
        <v>0</v>
      </c>
      <c r="BG709" s="60">
        <v>0</v>
      </c>
      <c r="BH709" s="60">
        <v>0</v>
      </c>
      <c r="BI709" s="60">
        <v>0</v>
      </c>
      <c r="BJ709" s="60">
        <v>0</v>
      </c>
      <c r="BK709" s="60"/>
      <c r="BL709" s="60"/>
      <c r="BM709" s="60"/>
      <c r="BN709" s="60"/>
      <c r="BO709" s="60"/>
      <c r="BP709" s="60"/>
      <c r="BQ709" s="60"/>
      <c r="BR709" s="60"/>
      <c r="BS709" s="60"/>
      <c r="BT709" s="60"/>
    </row>
    <row r="710" spans="1:72" x14ac:dyDescent="0.25">
      <c r="A710" s="106" t="s">
        <v>1930</v>
      </c>
      <c r="B710" s="107" t="s">
        <v>1931</v>
      </c>
      <c r="C710" s="8"/>
      <c r="D710" s="8"/>
      <c r="E710" s="8"/>
      <c r="F710" s="8"/>
      <c r="G710" s="8"/>
      <c r="H710" s="8"/>
      <c r="I710" s="8"/>
      <c r="J710" s="8"/>
      <c r="K710" s="8"/>
      <c r="L710" s="8"/>
      <c r="M710" s="8"/>
      <c r="N710" s="8"/>
      <c r="O710" s="8"/>
      <c r="P710" s="8"/>
      <c r="Q710" s="8"/>
      <c r="R710" s="8"/>
      <c r="S710" s="8"/>
      <c r="T710" s="8"/>
      <c r="U710" s="8" t="s">
        <v>1646</v>
      </c>
      <c r="V710" s="8"/>
      <c r="W710" s="8"/>
      <c r="X710" s="8"/>
      <c r="Y710" s="7"/>
      <c r="Z710" s="7"/>
      <c r="AA710" s="7"/>
      <c r="AB710" s="7"/>
      <c r="AC710" s="88" t="s">
        <v>530</v>
      </c>
      <c r="AD710" s="29" t="s">
        <v>463</v>
      </c>
      <c r="AE710" s="60">
        <v>468.95100000000002</v>
      </c>
      <c r="AF710" s="60">
        <v>428.90800000000002</v>
      </c>
      <c r="AG710" s="60">
        <v>421.61200000000002</v>
      </c>
      <c r="AH710" s="60">
        <v>383.32499999999999</v>
      </c>
      <c r="AI710" s="60">
        <v>460.90100000000001</v>
      </c>
      <c r="AJ710" s="60">
        <v>496.09199999999998</v>
      </c>
      <c r="AK710" s="60">
        <v>501.67500000000001</v>
      </c>
      <c r="AL710" s="60">
        <v>551.04083464999997</v>
      </c>
      <c r="AM710" s="60">
        <v>398.75977204999998</v>
      </c>
      <c r="AN710" s="60">
        <v>361.11283902999998</v>
      </c>
      <c r="AO710" s="60">
        <v>362.4</v>
      </c>
      <c r="AP710" s="60">
        <v>349.47500000000002</v>
      </c>
      <c r="AQ710" s="60">
        <v>342.8</v>
      </c>
      <c r="AR710" s="60">
        <v>312.10000000000002</v>
      </c>
      <c r="AS710" s="60">
        <v>281.351</v>
      </c>
      <c r="AT710" s="60">
        <v>16.571000000000002</v>
      </c>
      <c r="AU710" s="60">
        <v>1.4999999999999999E-2</v>
      </c>
      <c r="AV710" s="60">
        <v>0</v>
      </c>
      <c r="AW710" s="60">
        <v>0</v>
      </c>
      <c r="AX710" s="60">
        <v>0</v>
      </c>
      <c r="AY710" s="60">
        <v>-87</v>
      </c>
      <c r="AZ710" s="60">
        <v>-27</v>
      </c>
      <c r="BA710" s="60">
        <v>-32</v>
      </c>
      <c r="BB710" s="60">
        <v>0</v>
      </c>
      <c r="BC710" s="60">
        <v>0</v>
      </c>
      <c r="BD710" s="60">
        <v>0</v>
      </c>
      <c r="BE710" s="60">
        <v>0</v>
      </c>
      <c r="BF710" s="60">
        <v>0</v>
      </c>
      <c r="BG710" s="60">
        <v>0</v>
      </c>
      <c r="BH710" s="60">
        <v>0</v>
      </c>
      <c r="BI710" s="60">
        <v>0</v>
      </c>
      <c r="BJ710" s="60">
        <v>0</v>
      </c>
      <c r="BK710" s="60"/>
      <c r="BL710" s="60"/>
      <c r="BM710" s="60"/>
      <c r="BN710" s="60"/>
      <c r="BO710" s="60"/>
      <c r="BP710" s="60"/>
      <c r="BQ710" s="60"/>
      <c r="BR710" s="60"/>
      <c r="BS710" s="60"/>
      <c r="BT710" s="60"/>
    </row>
    <row r="711" spans="1:72" x14ac:dyDescent="0.25">
      <c r="A711" s="106" t="s">
        <v>1932</v>
      </c>
      <c r="B711" s="107" t="s">
        <v>1933</v>
      </c>
      <c r="C711" s="8"/>
      <c r="D711" s="8"/>
      <c r="E711" s="8"/>
      <c r="F711" s="8"/>
      <c r="G711" s="8"/>
      <c r="H711" s="8"/>
      <c r="I711" s="8"/>
      <c r="J711" s="8"/>
      <c r="K711" s="8"/>
      <c r="L711" s="8"/>
      <c r="M711" s="8"/>
      <c r="N711" s="8"/>
      <c r="O711" s="8"/>
      <c r="P711" s="8"/>
      <c r="Q711" s="8"/>
      <c r="R711" s="8"/>
      <c r="S711" s="8"/>
      <c r="T711" s="8"/>
      <c r="U711" s="8" t="s">
        <v>1646</v>
      </c>
      <c r="V711" s="8"/>
      <c r="W711" s="8"/>
      <c r="X711" s="8"/>
      <c r="Y711" s="7"/>
      <c r="Z711" s="7"/>
      <c r="AA711" s="7"/>
      <c r="AB711" s="7"/>
      <c r="AC711" s="88" t="s">
        <v>530</v>
      </c>
      <c r="AD711" s="29" t="s">
        <v>463</v>
      </c>
      <c r="AE711" s="60">
        <v>244.392</v>
      </c>
      <c r="AF711" s="60">
        <v>-10.516999999999999</v>
      </c>
      <c r="AG711" s="60">
        <v>2.169</v>
      </c>
      <c r="AH711" s="60">
        <v>394.697</v>
      </c>
      <c r="AI711" s="60">
        <v>280.49799999999999</v>
      </c>
      <c r="AJ711" s="60">
        <v>-432.94</v>
      </c>
      <c r="AK711" s="60">
        <v>-44.63</v>
      </c>
      <c r="AL711" s="60">
        <v>69.433696370000007</v>
      </c>
      <c r="AM711" s="60">
        <v>-89.011365650000002</v>
      </c>
      <c r="AN711" s="60">
        <v>154.65091029999999</v>
      </c>
      <c r="AO711" s="60">
        <v>29.7</v>
      </c>
      <c r="AP711" s="60">
        <v>89.759</v>
      </c>
      <c r="AQ711" s="60">
        <v>107.9</v>
      </c>
      <c r="AR711" s="60">
        <v>-282.8</v>
      </c>
      <c r="AS711" s="60">
        <v>-13.079000000000001</v>
      </c>
      <c r="AT711" s="60">
        <v>85.793999999999997</v>
      </c>
      <c r="AU711" s="60">
        <v>60.828000000000003</v>
      </c>
      <c r="AV711" s="60">
        <v>-11.502000000000001</v>
      </c>
      <c r="AW711" s="60">
        <v>-60</v>
      </c>
      <c r="AX711" s="60">
        <v>-5</v>
      </c>
      <c r="AY711" s="60">
        <v>0</v>
      </c>
      <c r="AZ711" s="60">
        <v>0</v>
      </c>
      <c r="BA711" s="60">
        <v>0</v>
      </c>
      <c r="BB711" s="60">
        <v>0</v>
      </c>
      <c r="BC711" s="60">
        <v>0</v>
      </c>
      <c r="BD711" s="60">
        <v>0</v>
      </c>
      <c r="BE711" s="60">
        <v>0</v>
      </c>
      <c r="BF711" s="60">
        <v>0</v>
      </c>
      <c r="BG711" s="60">
        <v>0</v>
      </c>
      <c r="BH711" s="60">
        <v>9</v>
      </c>
      <c r="BI711" s="60">
        <v>19</v>
      </c>
      <c r="BJ711" s="60">
        <v>12</v>
      </c>
      <c r="BK711" s="60"/>
      <c r="BL711" s="60"/>
      <c r="BM711" s="60"/>
      <c r="BN711" s="60"/>
      <c r="BO711" s="60"/>
      <c r="BP711" s="60"/>
      <c r="BQ711" s="60"/>
      <c r="BR711" s="60"/>
      <c r="BS711" s="60"/>
      <c r="BT711" s="60"/>
    </row>
    <row r="712" spans="1:72" x14ac:dyDescent="0.25">
      <c r="A712" s="106" t="s">
        <v>1934</v>
      </c>
      <c r="B712" s="107" t="s">
        <v>1935</v>
      </c>
      <c r="C712" s="8"/>
      <c r="D712" s="8"/>
      <c r="E712" s="8"/>
      <c r="F712" s="8"/>
      <c r="G712" s="8"/>
      <c r="H712" s="8"/>
      <c r="I712" s="8"/>
      <c r="J712" s="8"/>
      <c r="K712" s="8"/>
      <c r="L712" s="8"/>
      <c r="M712" s="8"/>
      <c r="N712" s="8"/>
      <c r="O712" s="8"/>
      <c r="P712" s="8"/>
      <c r="Q712" s="8"/>
      <c r="R712" s="8"/>
      <c r="S712" s="8"/>
      <c r="T712" s="8"/>
      <c r="U712" s="8" t="s">
        <v>1646</v>
      </c>
      <c r="V712" s="8"/>
      <c r="W712" s="8"/>
      <c r="X712" s="8"/>
      <c r="Y712" s="7"/>
      <c r="Z712" s="7"/>
      <c r="AA712" s="7"/>
      <c r="AB712" s="7"/>
      <c r="AC712" s="88" t="s">
        <v>530</v>
      </c>
      <c r="AD712" s="29" t="s">
        <v>463</v>
      </c>
      <c r="AE712" s="60">
        <v>705.54399999999998</v>
      </c>
      <c r="AF712" s="60">
        <v>708.07799999999997</v>
      </c>
      <c r="AG712" s="60">
        <v>456.42200000000003</v>
      </c>
      <c r="AH712" s="60">
        <v>580.49900000000002</v>
      </c>
      <c r="AI712" s="60">
        <v>666.62900000000002</v>
      </c>
      <c r="AJ712" s="60">
        <v>88.293000000000006</v>
      </c>
      <c r="AK712" s="60">
        <v>161.602</v>
      </c>
      <c r="AL712" s="60">
        <v>67.580947409999993</v>
      </c>
      <c r="AM712" s="60">
        <v>-40.481626589999998</v>
      </c>
      <c r="AN712" s="60">
        <v>54.45366061</v>
      </c>
      <c r="AO712" s="60">
        <v>21.5</v>
      </c>
      <c r="AP712" s="60">
        <v>-22.545000000000002</v>
      </c>
      <c r="AQ712" s="60">
        <v>108</v>
      </c>
      <c r="AR712" s="60">
        <v>81.7</v>
      </c>
      <c r="AS712" s="60">
        <v>-33.139000000000003</v>
      </c>
      <c r="AT712" s="60">
        <v>299.95299999999997</v>
      </c>
      <c r="AU712" s="60">
        <v>158.791</v>
      </c>
      <c r="AV712" s="60">
        <v>-3.2749999999999999</v>
      </c>
      <c r="AW712" s="60">
        <v>-56</v>
      </c>
      <c r="AX712" s="60">
        <v>-23</v>
      </c>
      <c r="AY712" s="60">
        <v>-58</v>
      </c>
      <c r="AZ712" s="60">
        <v>13</v>
      </c>
      <c r="BA712" s="60">
        <v>26</v>
      </c>
      <c r="BB712" s="60">
        <v>-20</v>
      </c>
      <c r="BC712" s="60">
        <v>8</v>
      </c>
      <c r="BD712" s="60">
        <v>8</v>
      </c>
      <c r="BE712" s="60">
        <v>7</v>
      </c>
      <c r="BF712" s="60">
        <v>4</v>
      </c>
      <c r="BG712" s="60">
        <v>0</v>
      </c>
      <c r="BH712" s="60">
        <v>9</v>
      </c>
      <c r="BI712" s="60">
        <v>9</v>
      </c>
      <c r="BJ712" s="60">
        <v>0</v>
      </c>
      <c r="BK712" s="60"/>
      <c r="BL712" s="60"/>
      <c r="BM712" s="60"/>
      <c r="BN712" s="60"/>
      <c r="BO712" s="60"/>
      <c r="BP712" s="60"/>
      <c r="BQ712" s="60"/>
      <c r="BR712" s="60"/>
      <c r="BS712" s="60"/>
      <c r="BT712" s="60"/>
    </row>
    <row r="713" spans="1:72" x14ac:dyDescent="0.25">
      <c r="A713" s="106" t="s">
        <v>1936</v>
      </c>
      <c r="B713" s="107" t="s">
        <v>1937</v>
      </c>
      <c r="C713" s="8"/>
      <c r="D713" s="8"/>
      <c r="E713" s="8"/>
      <c r="F713" s="8"/>
      <c r="G713" s="8"/>
      <c r="H713" s="8"/>
      <c r="I713" s="8"/>
      <c r="J713" s="8"/>
      <c r="K713" s="8"/>
      <c r="L713" s="8"/>
      <c r="M713" s="8"/>
      <c r="N713" s="8"/>
      <c r="O713" s="8"/>
      <c r="P713" s="8"/>
      <c r="Q713" s="8"/>
      <c r="R713" s="8"/>
      <c r="S713" s="8"/>
      <c r="T713" s="8"/>
      <c r="U713" s="8" t="s">
        <v>1646</v>
      </c>
      <c r="V713" s="8"/>
      <c r="W713" s="8"/>
      <c r="X713" s="8"/>
      <c r="Y713" s="7"/>
      <c r="Z713" s="7"/>
      <c r="AA713" s="7"/>
      <c r="AB713" s="7"/>
      <c r="AC713" s="88" t="s">
        <v>530</v>
      </c>
      <c r="AD713" s="29" t="s">
        <v>463</v>
      </c>
      <c r="AE713" s="60">
        <v>77.191999999999993</v>
      </c>
      <c r="AF713" s="60">
        <v>92.165000000000006</v>
      </c>
      <c r="AG713" s="60">
        <v>112.99</v>
      </c>
      <c r="AH713" s="60">
        <v>106.434</v>
      </c>
      <c r="AI713" s="60">
        <v>149.327</v>
      </c>
      <c r="AJ713" s="60">
        <v>156.101</v>
      </c>
      <c r="AK713" s="60">
        <v>176.84299999999999</v>
      </c>
      <c r="AL713" s="60">
        <v>89.021000000000001</v>
      </c>
      <c r="AM713" s="60">
        <v>89.380326999999994</v>
      </c>
      <c r="AN713" s="60">
        <v>83.970302000000004</v>
      </c>
      <c r="AO713" s="60">
        <v>98.7</v>
      </c>
      <c r="AP713" s="60">
        <v>73.656000000000006</v>
      </c>
      <c r="AQ713" s="60">
        <v>86.569000000000003</v>
      </c>
      <c r="AR713" s="60">
        <v>85.1</v>
      </c>
      <c r="AS713" s="60">
        <v>64.12</v>
      </c>
      <c r="AT713" s="60">
        <v>68.474000000000004</v>
      </c>
      <c r="AU713" s="60">
        <v>51.585000000000001</v>
      </c>
      <c r="AV713" s="60">
        <v>34.658000000000001</v>
      </c>
      <c r="AW713" s="60">
        <v>31</v>
      </c>
      <c r="AX713" s="60">
        <v>28</v>
      </c>
      <c r="AY713" s="60">
        <v>22</v>
      </c>
      <c r="AZ713" s="60">
        <v>21</v>
      </c>
      <c r="BA713" s="60">
        <v>20</v>
      </c>
      <c r="BB713" s="60">
        <v>3</v>
      </c>
      <c r="BC713" s="60">
        <v>0</v>
      </c>
      <c r="BD713" s="60">
        <v>0</v>
      </c>
      <c r="BE713" s="60">
        <v>0</v>
      </c>
      <c r="BF713" s="60">
        <v>0</v>
      </c>
      <c r="BG713" s="60">
        <v>0</v>
      </c>
      <c r="BH713" s="60">
        <v>0</v>
      </c>
      <c r="BI713" s="60">
        <v>0</v>
      </c>
      <c r="BJ713" s="60">
        <v>0</v>
      </c>
      <c r="BK713" s="60"/>
      <c r="BL713" s="60"/>
      <c r="BM713" s="60"/>
      <c r="BN713" s="60"/>
      <c r="BO713" s="60"/>
      <c r="BP713" s="60"/>
      <c r="BQ713" s="60"/>
      <c r="BR713" s="60"/>
      <c r="BS713" s="60"/>
      <c r="BT713" s="60"/>
    </row>
    <row r="714" spans="1:72" x14ac:dyDescent="0.25">
      <c r="A714" s="106" t="s">
        <v>1938</v>
      </c>
      <c r="B714" s="107" t="s">
        <v>1939</v>
      </c>
      <c r="C714" s="8"/>
      <c r="D714" s="8"/>
      <c r="E714" s="8"/>
      <c r="F714" s="8"/>
      <c r="G714" s="8"/>
      <c r="H714" s="8"/>
      <c r="I714" s="8"/>
      <c r="J714" s="8"/>
      <c r="K714" s="8"/>
      <c r="L714" s="8"/>
      <c r="M714" s="8"/>
      <c r="N714" s="8"/>
      <c r="O714" s="8"/>
      <c r="P714" s="8"/>
      <c r="Q714" s="8"/>
      <c r="R714" s="8"/>
      <c r="S714" s="8"/>
      <c r="T714" s="8"/>
      <c r="U714" s="8" t="s">
        <v>1646</v>
      </c>
      <c r="V714" s="8"/>
      <c r="W714" s="8"/>
      <c r="X714" s="8"/>
      <c r="Y714" s="7"/>
      <c r="Z714" s="7"/>
      <c r="AA714" s="7"/>
      <c r="AB714" s="7"/>
      <c r="AC714" s="88" t="s">
        <v>530</v>
      </c>
      <c r="AD714" s="29" t="s">
        <v>463</v>
      </c>
      <c r="AE714" s="60">
        <v>1050.278</v>
      </c>
      <c r="AF714" s="60">
        <v>1245.644</v>
      </c>
      <c r="AG714" s="60">
        <v>663.02499999999998</v>
      </c>
      <c r="AH714" s="60">
        <v>997.70399999999995</v>
      </c>
      <c r="AI714" s="60">
        <v>2312.2489999999998</v>
      </c>
      <c r="AJ714" s="60">
        <v>2190.5720000000001</v>
      </c>
      <c r="AK714" s="60">
        <v>1383.056</v>
      </c>
      <c r="AL714" s="60">
        <v>-208.97577511</v>
      </c>
      <c r="AM714" s="60">
        <v>-215.46747926</v>
      </c>
      <c r="AN714" s="60">
        <v>620.50760966999997</v>
      </c>
      <c r="AO714" s="60">
        <v>749.5</v>
      </c>
      <c r="AP714" s="60">
        <v>145.37899999999999</v>
      </c>
      <c r="AQ714" s="60">
        <v>-36.551000000000002</v>
      </c>
      <c r="AR714" s="60">
        <v>-82.7</v>
      </c>
      <c r="AS714" s="60">
        <v>325.80200000000002</v>
      </c>
      <c r="AT714" s="60">
        <v>104.06100000000001</v>
      </c>
      <c r="AU714" s="60">
        <v>2.9529999999999998</v>
      </c>
      <c r="AV714" s="60">
        <v>-8.4320000000000004</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c r="BL714" s="60"/>
      <c r="BM714" s="60"/>
      <c r="BN714" s="60"/>
      <c r="BO714" s="60"/>
      <c r="BP714" s="60"/>
      <c r="BQ714" s="60"/>
      <c r="BR714" s="60"/>
      <c r="BS714" s="60"/>
      <c r="BT714" s="60"/>
    </row>
    <row r="715" spans="1:72" x14ac:dyDescent="0.25">
      <c r="A715" s="106" t="s">
        <v>1940</v>
      </c>
      <c r="B715" s="107" t="s">
        <v>1941</v>
      </c>
      <c r="C715" s="8"/>
      <c r="D715" s="8"/>
      <c r="E715" s="8"/>
      <c r="F715" s="8"/>
      <c r="G715" s="8"/>
      <c r="H715" s="8"/>
      <c r="I715" s="8"/>
      <c r="J715" s="8"/>
      <c r="K715" s="8"/>
      <c r="L715" s="8"/>
      <c r="M715" s="8"/>
      <c r="N715" s="8"/>
      <c r="O715" s="8"/>
      <c r="P715" s="8"/>
      <c r="Q715" s="8"/>
      <c r="R715" s="8"/>
      <c r="S715" s="8"/>
      <c r="T715" s="8"/>
      <c r="U715" s="8" t="s">
        <v>1646</v>
      </c>
      <c r="V715" s="8"/>
      <c r="W715" s="8"/>
      <c r="X715" s="8"/>
      <c r="Y715" s="7"/>
      <c r="Z715" s="7"/>
      <c r="AA715" s="7"/>
      <c r="AB715" s="7"/>
      <c r="AC715" s="88" t="s">
        <v>530</v>
      </c>
      <c r="AD715" s="29" t="s">
        <v>463</v>
      </c>
      <c r="AE715" s="60">
        <v>47.13</v>
      </c>
      <c r="AF715" s="60">
        <v>43.351999999999997</v>
      </c>
      <c r="AG715" s="60">
        <v>62.042000000000002</v>
      </c>
      <c r="AH715" s="60">
        <v>72.899000000000001</v>
      </c>
      <c r="AI715" s="60">
        <v>17.007999999999999</v>
      </c>
      <c r="AJ715" s="60">
        <v>11.224</v>
      </c>
      <c r="AK715" s="60">
        <v>2.427</v>
      </c>
      <c r="AL715" s="60">
        <v>21.874518869999999</v>
      </c>
      <c r="AM715" s="60">
        <v>17.884291000000001</v>
      </c>
      <c r="AN715" s="60">
        <v>18.135166999999999</v>
      </c>
      <c r="AO715" s="60">
        <v>0.2</v>
      </c>
      <c r="AP715" s="60">
        <v>0</v>
      </c>
      <c r="AQ715" s="60">
        <v>45.924999999999997</v>
      </c>
      <c r="AR715" s="60">
        <v>91.8</v>
      </c>
      <c r="AS715" s="60">
        <v>4.9219999999999997</v>
      </c>
      <c r="AT715" s="60">
        <v>2.6680000000000001</v>
      </c>
      <c r="AU715" s="60">
        <v>35.289000000000001</v>
      </c>
      <c r="AV715" s="60">
        <v>30.02</v>
      </c>
      <c r="AW715" s="60">
        <v>30</v>
      </c>
      <c r="AX715" s="60">
        <v>4</v>
      </c>
      <c r="AY715" s="60">
        <v>0</v>
      </c>
      <c r="AZ715" s="60">
        <v>0</v>
      </c>
      <c r="BA715" s="60">
        <v>37</v>
      </c>
      <c r="BB715" s="60">
        <v>4</v>
      </c>
      <c r="BC715" s="60">
        <v>0</v>
      </c>
      <c r="BD715" s="60">
        <v>56</v>
      </c>
      <c r="BE715" s="60">
        <v>6</v>
      </c>
      <c r="BF715" s="60">
        <v>0</v>
      </c>
      <c r="BG715" s="60">
        <v>0</v>
      </c>
      <c r="BH715" s="60">
        <v>0</v>
      </c>
      <c r="BI715" s="60">
        <v>31</v>
      </c>
      <c r="BJ715" s="60">
        <v>0</v>
      </c>
      <c r="BK715" s="60"/>
      <c r="BL715" s="60"/>
      <c r="BM715" s="60"/>
      <c r="BN715" s="60"/>
      <c r="BO715" s="60"/>
      <c r="BP715" s="60"/>
      <c r="BQ715" s="60"/>
      <c r="BR715" s="60"/>
      <c r="BS715" s="60"/>
      <c r="BT715" s="60"/>
    </row>
    <row r="716" spans="1:72" x14ac:dyDescent="0.25">
      <c r="A716" s="106" t="s">
        <v>1942</v>
      </c>
      <c r="B716" s="107" t="s">
        <v>1943</v>
      </c>
      <c r="C716" s="8"/>
      <c r="D716" s="8"/>
      <c r="E716" s="8"/>
      <c r="F716" s="8"/>
      <c r="G716" s="8"/>
      <c r="H716" s="8"/>
      <c r="I716" s="8"/>
      <c r="J716" s="8"/>
      <c r="K716" s="8"/>
      <c r="L716" s="8"/>
      <c r="M716" s="8"/>
      <c r="N716" s="8"/>
      <c r="O716" s="8"/>
      <c r="P716" s="8"/>
      <c r="Q716" s="8"/>
      <c r="R716" s="8"/>
      <c r="S716" s="8"/>
      <c r="T716" s="8"/>
      <c r="U716" s="8" t="s">
        <v>1646</v>
      </c>
      <c r="V716" s="8"/>
      <c r="W716" s="8"/>
      <c r="X716" s="8"/>
      <c r="Y716" s="7"/>
      <c r="Z716" s="7"/>
      <c r="AA716" s="7"/>
      <c r="AB716" s="7"/>
      <c r="AC716" s="88" t="s">
        <v>530</v>
      </c>
      <c r="AD716" s="29" t="s">
        <v>463</v>
      </c>
      <c r="AE716" s="60">
        <v>6.4000000000000001E-2</v>
      </c>
      <c r="AF716" s="60">
        <v>8.2500000000000004E-2</v>
      </c>
      <c r="AG716" s="60">
        <v>2E-3</v>
      </c>
      <c r="AH716" s="60">
        <v>0</v>
      </c>
      <c r="AI716" s="60">
        <v>3.0070000000000001</v>
      </c>
      <c r="AJ716" s="60">
        <v>2.5169999999999999</v>
      </c>
      <c r="AK716" s="60">
        <v>3.8809999999999998</v>
      </c>
      <c r="AL716" s="60">
        <v>1.6636120000000001</v>
      </c>
      <c r="AM716" s="60">
        <v>0.111383</v>
      </c>
      <c r="AN716" s="60">
        <v>1.670876</v>
      </c>
      <c r="AO716" s="60">
        <v>0.1</v>
      </c>
      <c r="AP716" s="60">
        <v>0.19500000000000001</v>
      </c>
      <c r="AQ716" s="60">
        <v>3.1859999999999999</v>
      </c>
      <c r="AR716" s="60">
        <v>4.0999999999999996</v>
      </c>
      <c r="AS716" s="60">
        <v>3.5000000000000003E-2</v>
      </c>
      <c r="AT716" s="60">
        <v>0.16400000000000001</v>
      </c>
      <c r="AU716" s="60">
        <v>0</v>
      </c>
      <c r="AV716" s="60">
        <v>0</v>
      </c>
      <c r="AW716" s="60">
        <v>0</v>
      </c>
      <c r="AX716" s="60">
        <v>0</v>
      </c>
      <c r="AY716" s="60">
        <v>0</v>
      </c>
      <c r="AZ716" s="60">
        <v>0</v>
      </c>
      <c r="BA716" s="60">
        <v>0</v>
      </c>
      <c r="BB716" s="60">
        <v>0</v>
      </c>
      <c r="BC716" s="60">
        <v>0</v>
      </c>
      <c r="BD716" s="60">
        <v>0</v>
      </c>
      <c r="BE716" s="60">
        <v>0</v>
      </c>
      <c r="BF716" s="60">
        <v>0</v>
      </c>
      <c r="BG716" s="60">
        <v>0</v>
      </c>
      <c r="BH716" s="60">
        <v>0</v>
      </c>
      <c r="BI716" s="60">
        <v>0</v>
      </c>
      <c r="BJ716" s="60">
        <v>0</v>
      </c>
      <c r="BK716" s="60"/>
      <c r="BL716" s="60"/>
      <c r="BM716" s="60"/>
      <c r="BN716" s="60"/>
      <c r="BO716" s="60"/>
      <c r="BP716" s="60"/>
      <c r="BQ716" s="60"/>
      <c r="BR716" s="60"/>
      <c r="BS716" s="60"/>
      <c r="BT716" s="60"/>
    </row>
    <row r="717" spans="1:72" x14ac:dyDescent="0.25">
      <c r="A717" s="106" t="s">
        <v>1944</v>
      </c>
      <c r="B717" s="107" t="s">
        <v>1945</v>
      </c>
      <c r="C717" s="8"/>
      <c r="D717" s="8"/>
      <c r="E717" s="8"/>
      <c r="F717" s="8"/>
      <c r="G717" s="8"/>
      <c r="H717" s="8"/>
      <c r="I717" s="8"/>
      <c r="J717" s="8"/>
      <c r="K717" s="8"/>
      <c r="L717" s="8"/>
      <c r="M717" s="8"/>
      <c r="N717" s="8"/>
      <c r="O717" s="8"/>
      <c r="P717" s="8"/>
      <c r="Q717" s="8"/>
      <c r="R717" s="8"/>
      <c r="S717" s="8"/>
      <c r="T717" s="8"/>
      <c r="U717" s="8" t="s">
        <v>1646</v>
      </c>
      <c r="V717" s="8"/>
      <c r="W717" s="8"/>
      <c r="X717" s="8"/>
      <c r="Y717" s="7"/>
      <c r="Z717" s="7"/>
      <c r="AA717" s="7"/>
      <c r="AB717" s="7"/>
      <c r="AC717" s="88" t="s">
        <v>530</v>
      </c>
      <c r="AD717" s="29" t="s">
        <v>463</v>
      </c>
      <c r="AE717" s="60">
        <v>61.151000000000003</v>
      </c>
      <c r="AF717" s="60">
        <v>129.155</v>
      </c>
      <c r="AG717" s="60">
        <v>54.616999999999997</v>
      </c>
      <c r="AH717" s="60">
        <v>-25.748000000000001</v>
      </c>
      <c r="AI717" s="60">
        <v>-18.440000000000001</v>
      </c>
      <c r="AJ717" s="60">
        <v>42.856999999999999</v>
      </c>
      <c r="AK717" s="60">
        <v>177.29499999999999</v>
      </c>
      <c r="AL717" s="60">
        <v>35.961829000000002</v>
      </c>
      <c r="AM717" s="60">
        <v>-94.911360000000002</v>
      </c>
      <c r="AN717" s="60">
        <v>-7.8313999999999995E-2</v>
      </c>
      <c r="AO717" s="60">
        <v>-26.2</v>
      </c>
      <c r="AP717" s="60">
        <v>27.004999999999999</v>
      </c>
      <c r="AQ717" s="60">
        <v>-17.8</v>
      </c>
      <c r="AR717" s="60">
        <v>-8.6</v>
      </c>
      <c r="AS717" s="60">
        <v>-1.3120000000000001</v>
      </c>
      <c r="AT717" s="60">
        <v>9.4369999999999994</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c r="BL717" s="60"/>
      <c r="BM717" s="60"/>
      <c r="BN717" s="60"/>
      <c r="BO717" s="60"/>
      <c r="BP717" s="60"/>
      <c r="BQ717" s="60"/>
      <c r="BR717" s="60"/>
      <c r="BS717" s="60"/>
      <c r="BT717" s="60"/>
    </row>
    <row r="718" spans="1:72" x14ac:dyDescent="0.25">
      <c r="A718" s="106" t="s">
        <v>1946</v>
      </c>
      <c r="B718" s="107" t="s">
        <v>1947</v>
      </c>
      <c r="C718" s="8"/>
      <c r="D718" s="8"/>
      <c r="E718" s="8"/>
      <c r="F718" s="8"/>
      <c r="G718" s="8"/>
      <c r="H718" s="8"/>
      <c r="I718" s="8"/>
      <c r="J718" s="8"/>
      <c r="K718" s="8"/>
      <c r="L718" s="8"/>
      <c r="M718" s="8"/>
      <c r="N718" s="8"/>
      <c r="O718" s="8"/>
      <c r="P718" s="8"/>
      <c r="Q718" s="8"/>
      <c r="R718" s="8"/>
      <c r="S718" s="8"/>
      <c r="T718" s="8"/>
      <c r="U718" s="8" t="s">
        <v>1646</v>
      </c>
      <c r="V718" s="8"/>
      <c r="W718" s="8"/>
      <c r="X718" s="8"/>
      <c r="Y718" s="7"/>
      <c r="Z718" s="7"/>
      <c r="AA718" s="7"/>
      <c r="AB718" s="7"/>
      <c r="AC718" s="88" t="s">
        <v>530</v>
      </c>
      <c r="AD718" s="29" t="s">
        <v>463</v>
      </c>
      <c r="AE718" s="60">
        <v>57.167999999999999</v>
      </c>
      <c r="AF718" s="60">
        <v>85.522000000000006</v>
      </c>
      <c r="AG718" s="60">
        <v>67.41</v>
      </c>
      <c r="AH718" s="60">
        <v>39.896999999999998</v>
      </c>
      <c r="AI718" s="60">
        <v>41.148000000000003</v>
      </c>
      <c r="AJ718" s="60">
        <v>40.353999999999999</v>
      </c>
      <c r="AK718" s="60">
        <v>57.468000000000004</v>
      </c>
      <c r="AL718" s="60">
        <v>54.446409000000003</v>
      </c>
      <c r="AM718" s="60">
        <v>38.795811460000003</v>
      </c>
      <c r="AN718" s="60">
        <v>27.939147080000001</v>
      </c>
      <c r="AO718" s="60">
        <v>49.1</v>
      </c>
      <c r="AP718" s="60">
        <v>54.935000000000002</v>
      </c>
      <c r="AQ718" s="60">
        <v>41.2</v>
      </c>
      <c r="AR718" s="60">
        <v>50.3</v>
      </c>
      <c r="AS718" s="60">
        <v>61.706000000000003</v>
      </c>
      <c r="AT718" s="60">
        <v>68.534000000000006</v>
      </c>
      <c r="AU718" s="60">
        <v>53.182000000000002</v>
      </c>
      <c r="AV718" s="60">
        <v>50.206000000000003</v>
      </c>
      <c r="AW718" s="60">
        <v>70</v>
      </c>
      <c r="AX718" s="60">
        <v>90</v>
      </c>
      <c r="AY718" s="60">
        <v>85</v>
      </c>
      <c r="AZ718" s="60">
        <v>74</v>
      </c>
      <c r="BA718" s="60">
        <v>34</v>
      </c>
      <c r="BB718" s="60">
        <v>0</v>
      </c>
      <c r="BC718" s="60">
        <v>0</v>
      </c>
      <c r="BD718" s="60">
        <v>0</v>
      </c>
      <c r="BE718" s="60">
        <v>0</v>
      </c>
      <c r="BF718" s="60">
        <v>0</v>
      </c>
      <c r="BG718" s="60">
        <v>0</v>
      </c>
      <c r="BH718" s="60">
        <v>0</v>
      </c>
      <c r="BI718" s="60">
        <v>0</v>
      </c>
      <c r="BJ718" s="60">
        <v>0</v>
      </c>
      <c r="BK718" s="60"/>
      <c r="BL718" s="60"/>
      <c r="BM718" s="60"/>
      <c r="BN718" s="60"/>
      <c r="BO718" s="60"/>
      <c r="BP718" s="60"/>
      <c r="BQ718" s="60"/>
      <c r="BR718" s="60"/>
      <c r="BS718" s="60"/>
      <c r="BT718" s="60"/>
    </row>
    <row r="719" spans="1:72" x14ac:dyDescent="0.25">
      <c r="A719" s="106" t="s">
        <v>1948</v>
      </c>
      <c r="B719" s="107" t="s">
        <v>1949</v>
      </c>
      <c r="C719" s="8"/>
      <c r="D719" s="8"/>
      <c r="E719" s="8"/>
      <c r="F719" s="8"/>
      <c r="G719" s="8"/>
      <c r="H719" s="8"/>
      <c r="I719" s="8"/>
      <c r="J719" s="8"/>
      <c r="K719" s="8"/>
      <c r="L719" s="8"/>
      <c r="M719" s="8"/>
      <c r="N719" s="8"/>
      <c r="O719" s="8"/>
      <c r="P719" s="8"/>
      <c r="Q719" s="8"/>
      <c r="R719" s="8"/>
      <c r="S719" s="8"/>
      <c r="T719" s="8"/>
      <c r="U719" s="8" t="s">
        <v>1646</v>
      </c>
      <c r="V719" s="8"/>
      <c r="W719" s="8"/>
      <c r="X719" s="8"/>
      <c r="Y719" s="7"/>
      <c r="Z719" s="7"/>
      <c r="AA719" s="7"/>
      <c r="AB719" s="7"/>
      <c r="AC719" s="88" t="s">
        <v>530</v>
      </c>
      <c r="AD719" s="29" t="s">
        <v>463</v>
      </c>
      <c r="AE719" s="60">
        <v>6.9960000000000004</v>
      </c>
      <c r="AF719" s="60">
        <v>591.92600000000004</v>
      </c>
      <c r="AG719" s="60">
        <v>284.75299999999999</v>
      </c>
      <c r="AH719" s="60">
        <v>166.691</v>
      </c>
      <c r="AI719" s="60">
        <v>210.774</v>
      </c>
      <c r="AJ719" s="60">
        <v>180.56899999999999</v>
      </c>
      <c r="AK719" s="60">
        <v>233.14500000000001</v>
      </c>
      <c r="AL719" s="60">
        <v>190.37447399999999</v>
      </c>
      <c r="AM719" s="60">
        <v>168.63936712</v>
      </c>
      <c r="AN719" s="60">
        <v>115.81438253</v>
      </c>
      <c r="AO719" s="60">
        <v>225.4</v>
      </c>
      <c r="AP719" s="60">
        <v>144.37100000000001</v>
      </c>
      <c r="AQ719" s="60">
        <v>129.285</v>
      </c>
      <c r="AR719" s="60">
        <v>170.5</v>
      </c>
      <c r="AS719" s="60">
        <v>218.81</v>
      </c>
      <c r="AT719" s="60">
        <v>261.221</v>
      </c>
      <c r="AU719" s="60">
        <v>220.31899999999999</v>
      </c>
      <c r="AV719" s="60">
        <v>152.99199999999999</v>
      </c>
      <c r="AW719" s="60">
        <v>185</v>
      </c>
      <c r="AX719" s="60">
        <v>198</v>
      </c>
      <c r="AY719" s="60">
        <v>157</v>
      </c>
      <c r="AZ719" s="60">
        <v>128</v>
      </c>
      <c r="BA719" s="60">
        <v>37</v>
      </c>
      <c r="BB719" s="60">
        <v>12</v>
      </c>
      <c r="BC719" s="60">
        <v>2</v>
      </c>
      <c r="BD719" s="60">
        <v>0</v>
      </c>
      <c r="BE719" s="60">
        <v>0</v>
      </c>
      <c r="BF719" s="60">
        <v>0</v>
      </c>
      <c r="BG719" s="60">
        <v>0</v>
      </c>
      <c r="BH719" s="60">
        <v>0</v>
      </c>
      <c r="BI719" s="60">
        <v>0</v>
      </c>
      <c r="BJ719" s="60">
        <v>0</v>
      </c>
      <c r="BK719" s="60"/>
      <c r="BL719" s="60"/>
      <c r="BM719" s="60"/>
      <c r="BN719" s="60"/>
      <c r="BO719" s="60"/>
      <c r="BP719" s="60"/>
      <c r="BQ719" s="60"/>
      <c r="BR719" s="60"/>
      <c r="BS719" s="60"/>
      <c r="BT719" s="60"/>
    </row>
    <row r="720" spans="1:72" x14ac:dyDescent="0.25">
      <c r="A720" s="106" t="s">
        <v>1950</v>
      </c>
      <c r="B720" s="107" t="s">
        <v>1951</v>
      </c>
      <c r="C720" s="8"/>
      <c r="D720" s="8"/>
      <c r="E720" s="8"/>
      <c r="F720" s="8"/>
      <c r="G720" s="8"/>
      <c r="H720" s="8"/>
      <c r="I720" s="8"/>
      <c r="J720" s="8"/>
      <c r="K720" s="8"/>
      <c r="L720" s="8"/>
      <c r="M720" s="8"/>
      <c r="N720" s="8"/>
      <c r="O720" s="8"/>
      <c r="P720" s="8"/>
      <c r="Q720" s="8"/>
      <c r="R720" s="8"/>
      <c r="S720" s="8"/>
      <c r="T720" s="8"/>
      <c r="U720" s="8" t="s">
        <v>1646</v>
      </c>
      <c r="V720" s="8"/>
      <c r="W720" s="8"/>
      <c r="X720" s="8"/>
      <c r="Y720" s="7"/>
      <c r="Z720" s="7"/>
      <c r="AA720" s="7"/>
      <c r="AB720" s="7"/>
      <c r="AC720" s="88" t="s">
        <v>530</v>
      </c>
      <c r="AD720" s="29" t="s">
        <v>463</v>
      </c>
      <c r="AE720" s="60">
        <v>26.524000000000001</v>
      </c>
      <c r="AF720" s="60">
        <v>27.620999999999999</v>
      </c>
      <c r="AG720" s="60">
        <v>104.57299999999999</v>
      </c>
      <c r="AH720" s="60">
        <v>89.424000000000007</v>
      </c>
      <c r="AI720" s="60">
        <v>53.783000000000001</v>
      </c>
      <c r="AJ720" s="60">
        <v>0.51500000000000001</v>
      </c>
      <c r="AK720" s="60">
        <v>-17.678000000000001</v>
      </c>
      <c r="AL720" s="60">
        <v>18.543669999999999</v>
      </c>
      <c r="AM720" s="60">
        <v>2.1267486600000001</v>
      </c>
      <c r="AN720" s="60">
        <v>0</v>
      </c>
      <c r="AO720" s="60">
        <v>-4.2</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c r="BL720" s="60"/>
      <c r="BM720" s="60"/>
      <c r="BN720" s="60"/>
      <c r="BO720" s="60"/>
      <c r="BP720" s="60"/>
      <c r="BQ720" s="60"/>
      <c r="BR720" s="60"/>
      <c r="BS720" s="60"/>
      <c r="BT720" s="60"/>
    </row>
    <row r="721" spans="1:72" x14ac:dyDescent="0.25">
      <c r="A721" s="106" t="s">
        <v>1952</v>
      </c>
      <c r="B721" s="107" t="s">
        <v>1953</v>
      </c>
      <c r="C721" s="8"/>
      <c r="D721" s="8"/>
      <c r="E721" s="8"/>
      <c r="F721" s="8"/>
      <c r="G721" s="8"/>
      <c r="H721" s="8"/>
      <c r="I721" s="8"/>
      <c r="J721" s="8"/>
      <c r="K721" s="8"/>
      <c r="L721" s="8"/>
      <c r="M721" s="8"/>
      <c r="N721" s="8"/>
      <c r="O721" s="8"/>
      <c r="P721" s="8"/>
      <c r="Q721" s="8"/>
      <c r="R721" s="8"/>
      <c r="S721" s="8"/>
      <c r="T721" s="8"/>
      <c r="U721" s="8" t="s">
        <v>1646</v>
      </c>
      <c r="V721" s="8"/>
      <c r="W721" s="8"/>
      <c r="X721" s="8"/>
      <c r="Y721" s="7"/>
      <c r="Z721" s="7"/>
      <c r="AA721" s="7"/>
      <c r="AB721" s="7"/>
      <c r="AC721" s="88" t="s">
        <v>530</v>
      </c>
      <c r="AD721" s="29" t="s">
        <v>463</v>
      </c>
      <c r="AE721" s="60">
        <v>0</v>
      </c>
      <c r="AF721" s="60">
        <v>0</v>
      </c>
      <c r="AG721" s="60">
        <v>1240</v>
      </c>
      <c r="AH721" s="60">
        <v>1442.874</v>
      </c>
      <c r="AI721" s="60">
        <v>1360.7070000000001</v>
      </c>
      <c r="AJ721" s="60">
        <v>797.35</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c r="BL721" s="60"/>
      <c r="BM721" s="60"/>
      <c r="BN721" s="60"/>
      <c r="BO721" s="60"/>
      <c r="BP721" s="60"/>
      <c r="BQ721" s="60"/>
      <c r="BR721" s="60"/>
      <c r="BS721" s="60"/>
      <c r="BT721" s="60"/>
    </row>
    <row r="722" spans="1:72" x14ac:dyDescent="0.25">
      <c r="A722" s="106" t="s">
        <v>1954</v>
      </c>
      <c r="B722" s="107" t="s">
        <v>1955</v>
      </c>
      <c r="C722" s="8"/>
      <c r="D722" s="8"/>
      <c r="E722" s="8"/>
      <c r="F722" s="8"/>
      <c r="G722" s="8"/>
      <c r="H722" s="8"/>
      <c r="I722" s="8"/>
      <c r="J722" s="8"/>
      <c r="K722" s="8"/>
      <c r="L722" s="8"/>
      <c r="M722" s="8"/>
      <c r="N722" s="8"/>
      <c r="O722" s="8"/>
      <c r="P722" s="8"/>
      <c r="Q722" s="8"/>
      <c r="R722" s="8"/>
      <c r="S722" s="8"/>
      <c r="T722" s="8"/>
      <c r="U722" s="8" t="s">
        <v>1646</v>
      </c>
      <c r="V722" s="8"/>
      <c r="W722" s="8"/>
      <c r="X722" s="8"/>
      <c r="Y722" s="7"/>
      <c r="Z722" s="7"/>
      <c r="AA722" s="7"/>
      <c r="AB722" s="7"/>
      <c r="AC722" s="88" t="s">
        <v>530</v>
      </c>
      <c r="AD722" s="29" t="s">
        <v>463</v>
      </c>
      <c r="AE722" s="60">
        <v>0</v>
      </c>
      <c r="AF722" s="60">
        <v>0</v>
      </c>
      <c r="AG722" s="60">
        <v>0</v>
      </c>
      <c r="AH722" s="60">
        <v>0</v>
      </c>
      <c r="AI722" s="60">
        <v>0</v>
      </c>
      <c r="AJ722" s="60">
        <v>0</v>
      </c>
      <c r="AK722" s="60">
        <v>0</v>
      </c>
      <c r="AL722" s="60">
        <v>0</v>
      </c>
      <c r="AM722" s="60">
        <v>0</v>
      </c>
      <c r="AN722" s="60">
        <v>0</v>
      </c>
      <c r="AO722" s="60">
        <v>305.20028000000002</v>
      </c>
      <c r="AP722" s="60">
        <v>294.517832</v>
      </c>
      <c r="AQ722" s="60">
        <v>199.12249600000001</v>
      </c>
      <c r="AR722" s="60">
        <v>174.85118499999999</v>
      </c>
      <c r="AS722" s="60">
        <v>224.01665499999999</v>
      </c>
      <c r="AT722" s="60">
        <v>370.646906</v>
      </c>
      <c r="AU722" s="60">
        <v>407.46389399999998</v>
      </c>
      <c r="AV722" s="60">
        <v>342.16661199999999</v>
      </c>
      <c r="AW722" s="60">
        <v>292.82228600000002</v>
      </c>
      <c r="AX722" s="60">
        <v>175.63741999999999</v>
      </c>
      <c r="AY722" s="60">
        <v>164.90289899999999</v>
      </c>
      <c r="AZ722" s="60">
        <v>114.50803000000001</v>
      </c>
      <c r="BA722" s="60">
        <v>90.025441000000001</v>
      </c>
      <c r="BB722" s="60">
        <v>81.360202000000001</v>
      </c>
      <c r="BC722" s="60">
        <v>26.205456999999999</v>
      </c>
      <c r="BD722" s="60">
        <v>19.214479999999998</v>
      </c>
      <c r="BE722" s="60">
        <v>9.3694070000000007</v>
      </c>
      <c r="BF722" s="60">
        <v>11.363033</v>
      </c>
      <c r="BG722" s="60">
        <v>11.741349</v>
      </c>
      <c r="BH722" s="60">
        <v>14.556573999999999</v>
      </c>
      <c r="BI722" s="60">
        <v>16.591049000000002</v>
      </c>
      <c r="BJ722" s="60">
        <v>12.133537</v>
      </c>
      <c r="BK722" s="60"/>
      <c r="BL722" s="60"/>
      <c r="BM722" s="60"/>
      <c r="BN722" s="60"/>
      <c r="BO722" s="60"/>
      <c r="BP722" s="60"/>
      <c r="BQ722" s="60"/>
      <c r="BR722" s="60"/>
      <c r="BS722" s="60"/>
      <c r="BT722" s="60"/>
    </row>
    <row r="723" spans="1:72" ht="13.8" x14ac:dyDescent="0.3">
      <c r="A723" s="108" t="s">
        <v>1956</v>
      </c>
      <c r="B723" s="109" t="s">
        <v>1957</v>
      </c>
      <c r="C723" s="95"/>
      <c r="D723" s="95"/>
      <c r="E723" s="95"/>
      <c r="F723" s="95"/>
      <c r="G723" s="95"/>
      <c r="H723" s="95"/>
      <c r="I723" s="95"/>
      <c r="J723" s="95"/>
      <c r="K723" s="95"/>
      <c r="L723" s="95"/>
      <c r="M723" s="95"/>
      <c r="N723" s="95"/>
      <c r="O723" s="95"/>
      <c r="P723" s="95"/>
      <c r="Q723" s="95"/>
      <c r="R723" s="95"/>
      <c r="S723" s="95"/>
      <c r="T723" s="95"/>
      <c r="U723" s="95"/>
      <c r="V723" s="95"/>
      <c r="W723" s="95"/>
      <c r="X723" s="95"/>
      <c r="Y723" s="9"/>
      <c r="Z723" s="9"/>
      <c r="AA723" s="9"/>
      <c r="AB723" s="9"/>
      <c r="AC723" s="77" t="s">
        <v>1958</v>
      </c>
      <c r="AD723" s="25" t="s">
        <v>463</v>
      </c>
      <c r="AE723" s="70">
        <v>23.871466000000002</v>
      </c>
      <c r="AF723" s="70">
        <v>16.297616000000001</v>
      </c>
      <c r="AG723" s="70">
        <v>26.072275999999999</v>
      </c>
      <c r="AH723" s="70">
        <v>54.370950999999998</v>
      </c>
      <c r="AI723" s="70">
        <v>91.822388000000004</v>
      </c>
      <c r="AJ723" s="70">
        <v>464.08901600000002</v>
      </c>
      <c r="AK723" s="70">
        <v>753.654315</v>
      </c>
      <c r="AL723" s="70">
        <v>930.68594499999995</v>
      </c>
      <c r="AM723" s="70">
        <v>49.044384000000001</v>
      </c>
      <c r="AN723" s="70">
        <v>44.888587999999999</v>
      </c>
      <c r="AO723" s="70">
        <v>40.724825000000003</v>
      </c>
      <c r="AP723" s="70">
        <v>54.048074999999997</v>
      </c>
      <c r="AQ723" s="70">
        <v>61.195734000000002</v>
      </c>
      <c r="AR723" s="70">
        <v>67.665828000000005</v>
      </c>
      <c r="AS723" s="70">
        <v>91.721338000000003</v>
      </c>
      <c r="AT723" s="70">
        <v>83.882557000000006</v>
      </c>
      <c r="AU723" s="70">
        <v>51.743304000000002</v>
      </c>
      <c r="AV723" s="70">
        <v>45.454540999999999</v>
      </c>
      <c r="AW723" s="70">
        <v>70.138165999999998</v>
      </c>
      <c r="AX723" s="70">
        <v>65.132718999999994</v>
      </c>
      <c r="AY723" s="70">
        <v>52.277695999999999</v>
      </c>
      <c r="AZ723" s="70">
        <v>33.609003999999999</v>
      </c>
      <c r="BA723" s="70">
        <v>37.006844000000001</v>
      </c>
      <c r="BB723" s="70">
        <v>42.706085999999999</v>
      </c>
      <c r="BC723" s="70">
        <v>52.274948999999999</v>
      </c>
      <c r="BD723" s="70">
        <v>48.022376999999999</v>
      </c>
      <c r="BE723" s="70">
        <v>44.349742999999997</v>
      </c>
      <c r="BF723" s="70">
        <v>36.794635</v>
      </c>
      <c r="BG723" s="70">
        <v>33.667307999999998</v>
      </c>
      <c r="BH723" s="70">
        <v>16.64573</v>
      </c>
      <c r="BI723" s="70">
        <v>17.873977</v>
      </c>
      <c r="BJ723" s="70">
        <v>15.248464</v>
      </c>
      <c r="BK723" s="70"/>
      <c r="BL723" s="70"/>
      <c r="BM723" s="70"/>
      <c r="BN723" s="70"/>
      <c r="BO723" s="70"/>
      <c r="BP723" s="70"/>
      <c r="BQ723" s="70"/>
      <c r="BR723" s="70"/>
      <c r="BS723" s="70"/>
      <c r="BT723" s="70"/>
    </row>
    <row r="724" spans="1:72" x14ac:dyDescent="0.25">
      <c r="A724" s="106" t="s">
        <v>1959</v>
      </c>
      <c r="B724" s="107" t="s">
        <v>1960</v>
      </c>
      <c r="C724" s="8"/>
      <c r="D724" s="8"/>
      <c r="E724" s="8"/>
      <c r="F724" s="8"/>
      <c r="G724" s="8"/>
      <c r="H724" s="8"/>
      <c r="I724" s="8"/>
      <c r="J724" s="8"/>
      <c r="K724" s="8"/>
      <c r="L724" s="8"/>
      <c r="M724" s="8"/>
      <c r="N724" s="8"/>
      <c r="O724" s="8"/>
      <c r="P724" s="8"/>
      <c r="Q724" s="8"/>
      <c r="R724" s="8"/>
      <c r="S724" s="8"/>
      <c r="T724" s="8"/>
      <c r="U724" s="8" t="s">
        <v>1646</v>
      </c>
      <c r="V724" s="8"/>
      <c r="W724" s="8"/>
      <c r="X724" s="8"/>
      <c r="Y724" s="7"/>
      <c r="Z724" s="7"/>
      <c r="AA724" s="7"/>
      <c r="AB724" s="7"/>
      <c r="AC724" s="88" t="s">
        <v>530</v>
      </c>
      <c r="AD724" s="29" t="s">
        <v>463</v>
      </c>
      <c r="AE724" s="60">
        <v>0</v>
      </c>
      <c r="AF724" s="60">
        <v>0</v>
      </c>
      <c r="AG724" s="60">
        <v>0</v>
      </c>
      <c r="AH724" s="60">
        <v>0</v>
      </c>
      <c r="AI724" s="60">
        <v>0</v>
      </c>
      <c r="AJ724" s="60">
        <v>0</v>
      </c>
      <c r="AK724" s="60">
        <v>0</v>
      </c>
      <c r="AL724" s="60">
        <v>6.4349999999999996</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c r="BL724" s="60"/>
      <c r="BM724" s="60"/>
      <c r="BN724" s="60"/>
      <c r="BO724" s="60"/>
      <c r="BP724" s="60"/>
      <c r="BQ724" s="60"/>
      <c r="BR724" s="60"/>
      <c r="BS724" s="60"/>
      <c r="BT724" s="60"/>
    </row>
    <row r="725" spans="1:72" x14ac:dyDescent="0.25">
      <c r="A725" s="106" t="s">
        <v>1961</v>
      </c>
      <c r="B725" s="107" t="s">
        <v>1962</v>
      </c>
      <c r="C725" s="8"/>
      <c r="D725" s="8"/>
      <c r="E725" s="8"/>
      <c r="F725" s="8"/>
      <c r="G725" s="8"/>
      <c r="H725" s="8"/>
      <c r="I725" s="8"/>
      <c r="J725" s="8"/>
      <c r="K725" s="8"/>
      <c r="L725" s="8"/>
      <c r="M725" s="8"/>
      <c r="N725" s="8"/>
      <c r="O725" s="8"/>
      <c r="P725" s="8"/>
      <c r="Q725" s="8"/>
      <c r="R725" s="8"/>
      <c r="S725" s="8"/>
      <c r="T725" s="8"/>
      <c r="U725" s="8" t="s">
        <v>1646</v>
      </c>
      <c r="V725" s="8"/>
      <c r="W725" s="8"/>
      <c r="X725" s="8"/>
      <c r="Y725" s="7"/>
      <c r="Z725" s="7"/>
      <c r="AA725" s="7"/>
      <c r="AB725" s="7"/>
      <c r="AC725" s="88" t="s">
        <v>530</v>
      </c>
      <c r="AD725" s="29" t="s">
        <v>463</v>
      </c>
      <c r="AE725" s="60">
        <v>0</v>
      </c>
      <c r="AF725" s="60">
        <v>0</v>
      </c>
      <c r="AG725" s="60">
        <v>3.7679999999999998</v>
      </c>
      <c r="AH725" s="60">
        <v>0.06</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c r="BL725" s="60"/>
      <c r="BM725" s="60"/>
      <c r="BN725" s="60"/>
      <c r="BO725" s="60"/>
      <c r="BP725" s="60"/>
      <c r="BQ725" s="60"/>
      <c r="BR725" s="60"/>
      <c r="BS725" s="60"/>
      <c r="BT725" s="60"/>
    </row>
    <row r="726" spans="1:72" x14ac:dyDescent="0.25">
      <c r="A726" s="106" t="s">
        <v>1963</v>
      </c>
      <c r="B726" s="107" t="s">
        <v>1964</v>
      </c>
      <c r="C726" s="8"/>
      <c r="D726" s="8"/>
      <c r="E726" s="8"/>
      <c r="F726" s="8"/>
      <c r="G726" s="8"/>
      <c r="H726" s="8"/>
      <c r="I726" s="8"/>
      <c r="J726" s="8"/>
      <c r="K726" s="8"/>
      <c r="L726" s="8"/>
      <c r="M726" s="8"/>
      <c r="N726" s="8"/>
      <c r="O726" s="8"/>
      <c r="P726" s="8"/>
      <c r="Q726" s="8"/>
      <c r="R726" s="8"/>
      <c r="S726" s="8"/>
      <c r="T726" s="8"/>
      <c r="U726" s="8" t="s">
        <v>1646</v>
      </c>
      <c r="V726" s="8"/>
      <c r="W726" s="8"/>
      <c r="X726" s="8"/>
      <c r="Y726" s="7"/>
      <c r="Z726" s="7"/>
      <c r="AA726" s="7"/>
      <c r="AB726" s="7"/>
      <c r="AC726" s="88" t="s">
        <v>530</v>
      </c>
      <c r="AD726" s="29" t="s">
        <v>463</v>
      </c>
      <c r="AE726" s="60">
        <v>0</v>
      </c>
      <c r="AF726" s="60">
        <v>0</v>
      </c>
      <c r="AG726" s="60">
        <v>0</v>
      </c>
      <c r="AH726" s="60">
        <v>0</v>
      </c>
      <c r="AI726" s="60">
        <v>0</v>
      </c>
      <c r="AJ726" s="60">
        <v>432.815</v>
      </c>
      <c r="AK726" s="60">
        <v>713.83100000000002</v>
      </c>
      <c r="AL726" s="60">
        <v>889.70799999999997</v>
      </c>
      <c r="AM726" s="60">
        <v>0</v>
      </c>
      <c r="AN726" s="60">
        <v>0</v>
      </c>
      <c r="AO726" s="60">
        <v>0</v>
      </c>
      <c r="AP726" s="60">
        <v>0</v>
      </c>
      <c r="AQ726" s="60">
        <v>0</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c r="BL726" s="60"/>
      <c r="BM726" s="60"/>
      <c r="BN726" s="60"/>
      <c r="BO726" s="60"/>
      <c r="BP726" s="60"/>
      <c r="BQ726" s="60"/>
      <c r="BR726" s="60"/>
      <c r="BS726" s="60"/>
      <c r="BT726" s="60"/>
    </row>
    <row r="727" spans="1:72" x14ac:dyDescent="0.25">
      <c r="A727" s="106" t="s">
        <v>1965</v>
      </c>
      <c r="B727" s="107" t="s">
        <v>1966</v>
      </c>
      <c r="C727" s="8"/>
      <c r="D727" s="8"/>
      <c r="E727" s="8"/>
      <c r="F727" s="8"/>
      <c r="G727" s="8"/>
      <c r="H727" s="8"/>
      <c r="I727" s="8"/>
      <c r="J727" s="8"/>
      <c r="K727" s="8"/>
      <c r="L727" s="8"/>
      <c r="M727" s="8"/>
      <c r="N727" s="8"/>
      <c r="O727" s="8"/>
      <c r="P727" s="8"/>
      <c r="Q727" s="8"/>
      <c r="R727" s="8"/>
      <c r="S727" s="8"/>
      <c r="T727" s="8"/>
      <c r="U727" s="8" t="s">
        <v>1646</v>
      </c>
      <c r="V727" s="8"/>
      <c r="W727" s="8"/>
      <c r="X727" s="8"/>
      <c r="Y727" s="7"/>
      <c r="Z727" s="7"/>
      <c r="AA727" s="7"/>
      <c r="AB727" s="7"/>
      <c r="AC727" s="88" t="s">
        <v>530</v>
      </c>
      <c r="AD727" s="29" t="s">
        <v>463</v>
      </c>
      <c r="AE727" s="60">
        <v>0</v>
      </c>
      <c r="AF727" s="60">
        <v>0</v>
      </c>
      <c r="AG727" s="60">
        <v>0</v>
      </c>
      <c r="AH727" s="60">
        <v>20.736999999999998</v>
      </c>
      <c r="AI727" s="60">
        <v>5.3470000000000004</v>
      </c>
      <c r="AJ727" s="60">
        <v>0</v>
      </c>
      <c r="AK727" s="60">
        <v>0</v>
      </c>
      <c r="AL727" s="60">
        <v>0</v>
      </c>
      <c r="AM727" s="60">
        <v>0</v>
      </c>
      <c r="AN727" s="60">
        <v>0</v>
      </c>
      <c r="AO727" s="60">
        <v>0</v>
      </c>
      <c r="AP727" s="60">
        <v>0</v>
      </c>
      <c r="AQ727" s="60">
        <v>0</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c r="BL727" s="60"/>
      <c r="BM727" s="60"/>
      <c r="BN727" s="60"/>
      <c r="BO727" s="60"/>
      <c r="BP727" s="60"/>
      <c r="BQ727" s="60"/>
      <c r="BR727" s="60"/>
      <c r="BS727" s="60"/>
      <c r="BT727" s="60"/>
    </row>
    <row r="728" spans="1:72" x14ac:dyDescent="0.25">
      <c r="A728" s="106" t="s">
        <v>1967</v>
      </c>
      <c r="B728" s="107" t="s">
        <v>1968</v>
      </c>
      <c r="C728" s="8"/>
      <c r="D728" s="8"/>
      <c r="E728" s="8"/>
      <c r="F728" s="8"/>
      <c r="G728" s="8"/>
      <c r="H728" s="8"/>
      <c r="I728" s="8"/>
      <c r="J728" s="8"/>
      <c r="K728" s="8"/>
      <c r="L728" s="8"/>
      <c r="M728" s="8"/>
      <c r="N728" s="8"/>
      <c r="O728" s="8"/>
      <c r="P728" s="8"/>
      <c r="Q728" s="8"/>
      <c r="R728" s="8"/>
      <c r="S728" s="8"/>
      <c r="T728" s="8"/>
      <c r="U728" s="8" t="s">
        <v>1646</v>
      </c>
      <c r="V728" s="8"/>
      <c r="W728" s="8"/>
      <c r="X728" s="8"/>
      <c r="Y728" s="7"/>
      <c r="Z728" s="7"/>
      <c r="AA728" s="7"/>
      <c r="AB728" s="7"/>
      <c r="AC728" s="88" t="s">
        <v>530</v>
      </c>
      <c r="AD728" s="29" t="s">
        <v>463</v>
      </c>
      <c r="AE728" s="60">
        <v>0</v>
      </c>
      <c r="AF728" s="60">
        <v>0</v>
      </c>
      <c r="AG728" s="60">
        <v>0</v>
      </c>
      <c r="AH728" s="60">
        <v>0</v>
      </c>
      <c r="AI728" s="60">
        <v>53.734000000000002</v>
      </c>
      <c r="AJ728" s="60">
        <v>0</v>
      </c>
      <c r="AK728" s="60">
        <v>0</v>
      </c>
      <c r="AL728" s="60">
        <v>0</v>
      </c>
      <c r="AM728" s="60">
        <v>0</v>
      </c>
      <c r="AN728" s="60">
        <v>0</v>
      </c>
      <c r="AO728" s="60">
        <v>0</v>
      </c>
      <c r="AP728" s="60">
        <v>0</v>
      </c>
      <c r="AQ728" s="60">
        <v>0</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c r="BL728" s="60"/>
      <c r="BM728" s="60"/>
      <c r="BN728" s="60"/>
      <c r="BO728" s="60"/>
      <c r="BP728" s="60"/>
      <c r="BQ728" s="60"/>
      <c r="BR728" s="60"/>
      <c r="BS728" s="60"/>
      <c r="BT728" s="60"/>
    </row>
    <row r="729" spans="1:72" x14ac:dyDescent="0.25">
      <c r="A729" s="106" t="s">
        <v>1969</v>
      </c>
      <c r="B729" s="107" t="s">
        <v>1970</v>
      </c>
      <c r="C729" s="8"/>
      <c r="D729" s="8"/>
      <c r="E729" s="8"/>
      <c r="F729" s="8"/>
      <c r="G729" s="8"/>
      <c r="H729" s="8"/>
      <c r="I729" s="8"/>
      <c r="J729" s="8"/>
      <c r="K729" s="8"/>
      <c r="L729" s="8"/>
      <c r="M729" s="8"/>
      <c r="N729" s="8"/>
      <c r="O729" s="8"/>
      <c r="P729" s="8"/>
      <c r="Q729" s="8"/>
      <c r="R729" s="8"/>
      <c r="S729" s="8"/>
      <c r="T729" s="8"/>
      <c r="U729" s="8" t="s">
        <v>1646</v>
      </c>
      <c r="V729" s="8"/>
      <c r="W729" s="8"/>
      <c r="X729" s="8"/>
      <c r="Y729" s="7"/>
      <c r="Z729" s="7"/>
      <c r="AA729" s="7"/>
      <c r="AB729" s="7"/>
      <c r="AC729" s="88" t="s">
        <v>530</v>
      </c>
      <c r="AD729" s="29" t="s">
        <v>463</v>
      </c>
      <c r="AE729" s="60">
        <v>0</v>
      </c>
      <c r="AF729" s="60">
        <v>0</v>
      </c>
      <c r="AG729" s="60">
        <v>0</v>
      </c>
      <c r="AH729" s="60">
        <v>0</v>
      </c>
      <c r="AI729" s="60">
        <v>0</v>
      </c>
      <c r="AJ729" s="60">
        <v>0</v>
      </c>
      <c r="AK729" s="60">
        <v>0</v>
      </c>
      <c r="AL729" s="60">
        <v>0</v>
      </c>
      <c r="AM729" s="60">
        <v>14.9</v>
      </c>
      <c r="AN729" s="60">
        <v>10.9</v>
      </c>
      <c r="AO729" s="60">
        <v>8.7899999999999991</v>
      </c>
      <c r="AP729" s="60">
        <v>5.7</v>
      </c>
      <c r="AQ729" s="60">
        <v>7.5</v>
      </c>
      <c r="AR729" s="60">
        <v>0.1</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c r="BL729" s="60"/>
      <c r="BM729" s="60"/>
      <c r="BN729" s="60"/>
      <c r="BO729" s="60"/>
      <c r="BP729" s="60"/>
      <c r="BQ729" s="60"/>
      <c r="BR729" s="60"/>
      <c r="BS729" s="60"/>
      <c r="BT729" s="60"/>
    </row>
    <row r="730" spans="1:72" x14ac:dyDescent="0.25">
      <c r="A730" s="106" t="s">
        <v>1971</v>
      </c>
      <c r="B730" s="107" t="s">
        <v>1624</v>
      </c>
      <c r="C730" s="8"/>
      <c r="D730" s="8"/>
      <c r="E730" s="8"/>
      <c r="F730" s="8"/>
      <c r="G730" s="8"/>
      <c r="H730" s="8"/>
      <c r="I730" s="8"/>
      <c r="J730" s="8"/>
      <c r="K730" s="8"/>
      <c r="L730" s="8"/>
      <c r="M730" s="8"/>
      <c r="N730" s="8"/>
      <c r="O730" s="8"/>
      <c r="P730" s="8"/>
      <c r="Q730" s="8"/>
      <c r="R730" s="8"/>
      <c r="S730" s="8"/>
      <c r="T730" s="8"/>
      <c r="U730" s="8" t="s">
        <v>1646</v>
      </c>
      <c r="V730" s="8"/>
      <c r="W730" s="8"/>
      <c r="X730" s="8"/>
      <c r="Y730" s="7"/>
      <c r="Z730" s="7"/>
      <c r="AA730" s="7"/>
      <c r="AB730" s="7"/>
      <c r="AC730" s="88" t="s">
        <v>530</v>
      </c>
      <c r="AD730" s="29" t="s">
        <v>463</v>
      </c>
      <c r="AE730" s="60">
        <v>23.871466000000002</v>
      </c>
      <c r="AF730" s="60">
        <v>16.297616000000001</v>
      </c>
      <c r="AG730" s="60">
        <v>22.304276000000002</v>
      </c>
      <c r="AH730" s="60">
        <v>33.573951000000001</v>
      </c>
      <c r="AI730" s="60">
        <v>32.741388000000001</v>
      </c>
      <c r="AJ730" s="60">
        <v>31.274016</v>
      </c>
      <c r="AK730" s="60">
        <v>39.823315000000001</v>
      </c>
      <c r="AL730" s="60">
        <v>34.542945000000003</v>
      </c>
      <c r="AM730" s="60">
        <v>34.144384000000002</v>
      </c>
      <c r="AN730" s="60">
        <v>33.988588</v>
      </c>
      <c r="AO730" s="60">
        <v>31.934825</v>
      </c>
      <c r="AP730" s="60">
        <v>48.348075000000001</v>
      </c>
      <c r="AQ730" s="60">
        <v>53.695734000000002</v>
      </c>
      <c r="AR730" s="60">
        <v>67.565827999999996</v>
      </c>
      <c r="AS730" s="60">
        <v>91.721338000000003</v>
      </c>
      <c r="AT730" s="60">
        <v>83.882557000000006</v>
      </c>
      <c r="AU730" s="60">
        <v>51.743304000000002</v>
      </c>
      <c r="AV730" s="60">
        <v>45.454540999999999</v>
      </c>
      <c r="AW730" s="60">
        <v>70.138165999999998</v>
      </c>
      <c r="AX730" s="60">
        <v>65.132718999999994</v>
      </c>
      <c r="AY730" s="60">
        <v>52.277695999999999</v>
      </c>
      <c r="AZ730" s="60">
        <v>33.609003999999999</v>
      </c>
      <c r="BA730" s="60">
        <v>37.006844000000001</v>
      </c>
      <c r="BB730" s="60">
        <v>42.706085999999999</v>
      </c>
      <c r="BC730" s="60">
        <v>52.274948999999999</v>
      </c>
      <c r="BD730" s="60">
        <v>48.022376999999999</v>
      </c>
      <c r="BE730" s="60">
        <v>44.349742999999997</v>
      </c>
      <c r="BF730" s="60">
        <v>36.794635</v>
      </c>
      <c r="BG730" s="60">
        <v>33.667307999999998</v>
      </c>
      <c r="BH730" s="60">
        <v>16.64573</v>
      </c>
      <c r="BI730" s="60">
        <v>17.873977</v>
      </c>
      <c r="BJ730" s="60">
        <v>15.248464</v>
      </c>
      <c r="BK730" s="60"/>
      <c r="BL730" s="60"/>
      <c r="BM730" s="60"/>
      <c r="BN730" s="60"/>
      <c r="BO730" s="60"/>
      <c r="BP730" s="60"/>
      <c r="BQ730" s="60"/>
      <c r="BR730" s="60"/>
      <c r="BS730" s="60"/>
      <c r="BT730" s="60"/>
    </row>
    <row r="731" spans="1:72" x14ac:dyDescent="0.25">
      <c r="A731" s="34" t="s">
        <v>1972</v>
      </c>
      <c r="B731" s="34" t="s">
        <v>1973</v>
      </c>
      <c r="C731" s="95"/>
      <c r="D731" s="95"/>
      <c r="E731" s="95"/>
      <c r="F731" s="95"/>
      <c r="G731" s="95"/>
      <c r="H731" s="95"/>
      <c r="I731" s="95"/>
      <c r="J731" s="95"/>
      <c r="K731" s="95"/>
      <c r="L731" s="95"/>
      <c r="M731" s="95"/>
      <c r="N731" s="95"/>
      <c r="O731" s="95"/>
      <c r="P731" s="95"/>
      <c r="Q731" s="95"/>
      <c r="R731" s="95"/>
      <c r="S731" s="95"/>
      <c r="T731" s="95"/>
      <c r="U731" s="95"/>
      <c r="V731" s="104"/>
      <c r="W731" s="95"/>
      <c r="X731" s="95"/>
      <c r="Y731" s="9"/>
      <c r="Z731" s="9"/>
      <c r="AA731" s="9"/>
      <c r="AB731" s="9"/>
      <c r="AC731" s="77" t="s">
        <v>1974</v>
      </c>
      <c r="AD731" s="25" t="s">
        <v>463</v>
      </c>
      <c r="AE731" s="70">
        <v>-63913.920607266198</v>
      </c>
      <c r="AF731" s="70">
        <v>-69641.003714695893</v>
      </c>
      <c r="AG731" s="70">
        <v>-62993.0910149068</v>
      </c>
      <c r="AH731" s="70">
        <v>-51216.756100892897</v>
      </c>
      <c r="AI731" s="70">
        <v>-54223.492591424903</v>
      </c>
      <c r="AJ731" s="70">
        <v>-65473.176206719902</v>
      </c>
      <c r="AK731" s="70">
        <v>-52362.073913576503</v>
      </c>
      <c r="AL731" s="70">
        <v>-51353.5279424685</v>
      </c>
      <c r="AM731" s="70">
        <v>-49599.156710975498</v>
      </c>
      <c r="AN731" s="70">
        <v>-49434.938033974497</v>
      </c>
      <c r="AO731" s="70">
        <v>-47538.302681882</v>
      </c>
      <c r="AP731" s="70">
        <v>-44172.907131393098</v>
      </c>
      <c r="AQ731" s="70">
        <v>-51732.050065881704</v>
      </c>
      <c r="AR731" s="70">
        <v>-60272.211643556999</v>
      </c>
      <c r="AS731" s="70">
        <v>-43644.994705854297</v>
      </c>
      <c r="AT731" s="70">
        <v>-37760.926922506398</v>
      </c>
      <c r="AU731" s="70">
        <v>-48205.434271370803</v>
      </c>
      <c r="AV731" s="70">
        <v>-45230.954306407097</v>
      </c>
      <c r="AW731" s="70">
        <v>-50141.535582502198</v>
      </c>
      <c r="AX731" s="70">
        <v>-41074.076674214499</v>
      </c>
      <c r="AY731" s="70">
        <v>-36122.223449113</v>
      </c>
      <c r="AZ731" s="70">
        <v>-28306.568562748002</v>
      </c>
      <c r="BA731" s="70">
        <v>-26046.6132274626</v>
      </c>
      <c r="BB731" s="70">
        <v>-20002.290499044</v>
      </c>
      <c r="BC731" s="70">
        <v>-9942.2620472156905</v>
      </c>
      <c r="BD731" s="70">
        <v>-8166.9262010544999</v>
      </c>
      <c r="BE731" s="70">
        <v>-15484.3045766953</v>
      </c>
      <c r="BF731" s="70">
        <v>-20921.672653198599</v>
      </c>
      <c r="BG731" s="70">
        <v>-17882.5500673483</v>
      </c>
      <c r="BH731" s="70">
        <v>-14227.696393046001</v>
      </c>
      <c r="BI731" s="70">
        <v>-18077.6401232883</v>
      </c>
      <c r="BJ731" s="70">
        <v>-16703.9161779112</v>
      </c>
      <c r="BK731" s="70"/>
      <c r="BL731" s="70"/>
      <c r="BM731" s="70"/>
      <c r="BN731" s="70"/>
      <c r="BO731" s="70"/>
      <c r="BP731" s="70"/>
      <c r="BQ731" s="70"/>
      <c r="BR731" s="70"/>
      <c r="BS731" s="70"/>
      <c r="BT731" s="70"/>
    </row>
    <row r="732" spans="1:72" ht="13.8" x14ac:dyDescent="0.3">
      <c r="A732" s="94" t="s">
        <v>1975</v>
      </c>
      <c r="B732" s="97" t="s">
        <v>1976</v>
      </c>
      <c r="C732" s="95"/>
      <c r="D732" s="95"/>
      <c r="E732" s="95"/>
      <c r="F732" s="95"/>
      <c r="G732" s="95"/>
      <c r="H732" s="95"/>
      <c r="I732" s="95"/>
      <c r="J732" s="95"/>
      <c r="K732" s="95"/>
      <c r="L732" s="95"/>
      <c r="M732" s="95"/>
      <c r="N732" s="95"/>
      <c r="O732" s="95"/>
      <c r="P732" s="95"/>
      <c r="Q732" s="95"/>
      <c r="R732" s="95"/>
      <c r="S732" s="95"/>
      <c r="T732" s="95"/>
      <c r="U732" s="95"/>
      <c r="V732" s="104"/>
      <c r="W732" s="95"/>
      <c r="X732" s="95"/>
      <c r="Y732" s="9"/>
      <c r="Z732" s="9"/>
      <c r="AA732" s="9"/>
      <c r="AB732" s="9"/>
      <c r="AC732" s="89" t="s">
        <v>1977</v>
      </c>
      <c r="AD732" s="25" t="s">
        <v>463</v>
      </c>
      <c r="AE732" s="70">
        <v>-74119.478888867699</v>
      </c>
      <c r="AF732" s="70">
        <v>-80286.804011542496</v>
      </c>
      <c r="AG732" s="70">
        <v>-71876.049821660199</v>
      </c>
      <c r="AH732" s="70">
        <v>-58177.724104443398</v>
      </c>
      <c r="AI732" s="70">
        <v>-62528.336825777398</v>
      </c>
      <c r="AJ732" s="70">
        <v>-76752.605340437294</v>
      </c>
      <c r="AK732" s="70">
        <v>-62327.448123278496</v>
      </c>
      <c r="AL732" s="70">
        <v>-59836.046584730997</v>
      </c>
      <c r="AM732" s="70">
        <v>-56683.047212650999</v>
      </c>
      <c r="AN732" s="70">
        <v>-55320.912418241598</v>
      </c>
      <c r="AO732" s="70">
        <v>-51979.124367256198</v>
      </c>
      <c r="AP732" s="70">
        <v>-48557.410102068199</v>
      </c>
      <c r="AQ732" s="70">
        <v>-58112.088389844503</v>
      </c>
      <c r="AR732" s="70">
        <v>-66844.578721709695</v>
      </c>
      <c r="AS732" s="70">
        <v>-47649.1324051216</v>
      </c>
      <c r="AT732" s="70">
        <v>-41223.192588940998</v>
      </c>
      <c r="AU732" s="70">
        <v>-50639.928478551701</v>
      </c>
      <c r="AV732" s="70">
        <v>-49222.916237198398</v>
      </c>
      <c r="AW732" s="70">
        <v>-53665.930968267799</v>
      </c>
      <c r="AX732" s="70">
        <v>-44483.4135506354</v>
      </c>
      <c r="AY732" s="70">
        <v>-37247.572057740901</v>
      </c>
      <c r="AZ732" s="70">
        <v>-29247.7199837322</v>
      </c>
      <c r="BA732" s="70">
        <v>-26805.002508456299</v>
      </c>
      <c r="BB732" s="70">
        <v>-20998.033848572999</v>
      </c>
      <c r="BC732" s="70">
        <v>-11495.2767303238</v>
      </c>
      <c r="BD732" s="70">
        <v>-9695.7462344803498</v>
      </c>
      <c r="BE732" s="70">
        <v>-16293.376384245699</v>
      </c>
      <c r="BF732" s="70">
        <v>-22069.540502791599</v>
      </c>
      <c r="BG732" s="70">
        <v>-14634.419304188001</v>
      </c>
      <c r="BH732" s="70">
        <v>-15211.596800228999</v>
      </c>
      <c r="BI732" s="70">
        <v>-19314.712785837899</v>
      </c>
      <c r="BJ732" s="70">
        <v>-15682.342522929999</v>
      </c>
      <c r="BK732" s="70"/>
      <c r="BL732" s="70"/>
      <c r="BM732" s="70"/>
      <c r="BN732" s="70"/>
      <c r="BO732" s="70"/>
      <c r="BP732" s="70"/>
      <c r="BQ732" s="70"/>
      <c r="BR732" s="70"/>
      <c r="BS732" s="70"/>
      <c r="BT732" s="70"/>
    </row>
    <row r="733" spans="1:72" x14ac:dyDescent="0.25">
      <c r="A733" s="105" t="s">
        <v>1978</v>
      </c>
      <c r="B733" s="28" t="s">
        <v>1979</v>
      </c>
      <c r="C733" s="8"/>
      <c r="D733" s="8"/>
      <c r="E733" s="8"/>
      <c r="F733" s="8"/>
      <c r="G733" s="8"/>
      <c r="H733" s="8"/>
      <c r="I733" s="8"/>
      <c r="J733" s="8"/>
      <c r="K733" s="8"/>
      <c r="L733" s="8"/>
      <c r="M733" s="8"/>
      <c r="N733" s="8"/>
      <c r="O733" s="8"/>
      <c r="P733" s="8"/>
      <c r="Q733" s="8"/>
      <c r="R733" s="8"/>
      <c r="S733" s="8"/>
      <c r="T733" s="8"/>
      <c r="U733" s="8"/>
      <c r="V733" s="19"/>
      <c r="W733" s="8"/>
      <c r="X733" s="8"/>
      <c r="Y733" s="7"/>
      <c r="Z733" s="7"/>
      <c r="AA733" s="7"/>
      <c r="AB733" s="7"/>
      <c r="AC733" s="75" t="s">
        <v>1980</v>
      </c>
      <c r="AD733" s="29" t="s">
        <v>467</v>
      </c>
      <c r="AE733" s="60">
        <v>-55741.006952334297</v>
      </c>
      <c r="AF733" s="60">
        <v>-60190.727021365303</v>
      </c>
      <c r="AG733" s="60">
        <v>-53679.724413724398</v>
      </c>
      <c r="AH733" s="60">
        <v>-43613.272197203398</v>
      </c>
      <c r="AI733" s="60">
        <v>-46516.705176045398</v>
      </c>
      <c r="AJ733" s="60">
        <v>-55925.779135568198</v>
      </c>
      <c r="AK733" s="60">
        <v>-46018.003033176697</v>
      </c>
      <c r="AL733" s="60">
        <v>-44218.363885934399</v>
      </c>
      <c r="AM733" s="60">
        <v>-42203.697772596803</v>
      </c>
      <c r="AN733" s="60">
        <v>-40892.824570367004</v>
      </c>
      <c r="AO733" s="60">
        <v>-38349.160090580699</v>
      </c>
      <c r="AP733" s="60">
        <v>-35591.639970609198</v>
      </c>
      <c r="AQ733" s="60">
        <v>-42398.363840559898</v>
      </c>
      <c r="AR733" s="60">
        <v>-48307.145312838999</v>
      </c>
      <c r="AS733" s="60">
        <v>-35061.956769049502</v>
      </c>
      <c r="AT733" s="60">
        <v>-30359.837236576601</v>
      </c>
      <c r="AU733" s="60">
        <v>-36854.460961136698</v>
      </c>
      <c r="AV733" s="60">
        <v>-35505.099842285199</v>
      </c>
      <c r="AW733" s="60">
        <v>-39764.737231161504</v>
      </c>
      <c r="AX733" s="60">
        <v>-32792.139051988102</v>
      </c>
      <c r="AY733" s="60">
        <v>-27473.080805697598</v>
      </c>
      <c r="AZ733" s="60">
        <v>-21785.048032893101</v>
      </c>
      <c r="BA733" s="60">
        <v>-19991.374806039301</v>
      </c>
      <c r="BB733" s="60">
        <v>-15367.3731377487</v>
      </c>
      <c r="BC733" s="60">
        <v>-8606.9222747806798</v>
      </c>
      <c r="BD733" s="60">
        <v>-7279.5162775877598</v>
      </c>
      <c r="BE733" s="60">
        <v>-12330.536340688301</v>
      </c>
      <c r="BF733" s="60">
        <v>-16669.307649386501</v>
      </c>
      <c r="BG733" s="60">
        <v>-10913.1641286833</v>
      </c>
      <c r="BH733" s="60">
        <v>-11259.3775755979</v>
      </c>
      <c r="BI733" s="60">
        <v>-14129.4839061688</v>
      </c>
      <c r="BJ733" s="60">
        <v>-11528.5077959132</v>
      </c>
      <c r="BK733" s="60"/>
      <c r="BL733" s="60"/>
      <c r="BM733" s="60"/>
      <c r="BN733" s="60"/>
      <c r="BO733" s="60"/>
      <c r="BP733" s="60"/>
      <c r="BQ733" s="60"/>
      <c r="BR733" s="60"/>
      <c r="BS733" s="60"/>
      <c r="BT733" s="60"/>
    </row>
    <row r="734" spans="1:72" ht="13.8" x14ac:dyDescent="0.3">
      <c r="A734" s="103" t="s">
        <v>1981</v>
      </c>
      <c r="B734" s="97" t="s">
        <v>1982</v>
      </c>
      <c r="C734" s="95"/>
      <c r="D734" s="95"/>
      <c r="E734" s="95"/>
      <c r="F734" s="95"/>
      <c r="G734" s="95"/>
      <c r="H734" s="95"/>
      <c r="I734" s="95"/>
      <c r="J734" s="95"/>
      <c r="K734" s="95"/>
      <c r="L734" s="95"/>
      <c r="M734" s="95"/>
      <c r="N734" s="95"/>
      <c r="O734" s="95"/>
      <c r="P734" s="95"/>
      <c r="Q734" s="95"/>
      <c r="R734" s="95"/>
      <c r="S734" s="95"/>
      <c r="T734" s="95"/>
      <c r="U734" s="95"/>
      <c r="V734" s="104"/>
      <c r="W734" s="95"/>
      <c r="X734" s="95"/>
      <c r="Y734" s="9"/>
      <c r="Z734" s="9"/>
      <c r="AA734" s="9"/>
      <c r="AB734" s="9"/>
      <c r="AC734" s="89" t="s">
        <v>1983</v>
      </c>
      <c r="AD734" s="25" t="s">
        <v>463</v>
      </c>
      <c r="AE734" s="70">
        <v>-1862.9931142601699</v>
      </c>
      <c r="AF734" s="70">
        <v>-1837.8834870748201</v>
      </c>
      <c r="AG734" s="70">
        <v>-801.88779899919302</v>
      </c>
      <c r="AH734" s="70">
        <v>-921.5254491142</v>
      </c>
      <c r="AI734" s="70">
        <v>-1430.91297475752</v>
      </c>
      <c r="AJ734" s="70">
        <v>-635.74027866556105</v>
      </c>
      <c r="AK734" s="70">
        <v>-695.46738463031204</v>
      </c>
      <c r="AL734" s="70">
        <v>-354.90916791295001</v>
      </c>
      <c r="AM734" s="70">
        <v>-722.18268732038803</v>
      </c>
      <c r="AN734" s="70">
        <v>-563.64284029857095</v>
      </c>
      <c r="AO734" s="70">
        <v>-521.11089412878198</v>
      </c>
      <c r="AP734" s="70">
        <v>-372.81230252203102</v>
      </c>
      <c r="AQ734" s="70">
        <v>-493.36604459659799</v>
      </c>
      <c r="AR734" s="70">
        <v>-439.72117586795201</v>
      </c>
      <c r="AS734" s="70">
        <v>-525.80009360818894</v>
      </c>
      <c r="AT734" s="70">
        <v>-433.35970791590597</v>
      </c>
      <c r="AU734" s="70">
        <v>-1534.08213303863</v>
      </c>
      <c r="AV734" s="70">
        <v>-705.84871991495197</v>
      </c>
      <c r="AW734" s="70">
        <v>-484.56214550373198</v>
      </c>
      <c r="AX734" s="70">
        <v>-436.29661887368201</v>
      </c>
      <c r="AY734" s="70">
        <v>-1036.8868179364199</v>
      </c>
      <c r="AZ734" s="70">
        <v>-2259.0491031634201</v>
      </c>
      <c r="BA734" s="70">
        <v>-553.36799400625296</v>
      </c>
      <c r="BB734" s="70">
        <v>-423.10314447105497</v>
      </c>
      <c r="BC734" s="70">
        <v>-114.754309891848</v>
      </c>
      <c r="BD734" s="70">
        <v>-12.5851805741575</v>
      </c>
      <c r="BE734" s="70">
        <v>-201.582839449662</v>
      </c>
      <c r="BF734" s="70">
        <v>-686.94636477985898</v>
      </c>
      <c r="BG734" s="70">
        <v>-4301.33628935457</v>
      </c>
      <c r="BH734" s="70">
        <v>-209.57604181694401</v>
      </c>
      <c r="BI734" s="70">
        <v>-283.766412399199</v>
      </c>
      <c r="BJ734" s="70">
        <v>-2115.79077649389</v>
      </c>
      <c r="BK734" s="70"/>
      <c r="BL734" s="70"/>
      <c r="BM734" s="70"/>
      <c r="BN734" s="70"/>
      <c r="BO734" s="70"/>
      <c r="BP734" s="70"/>
      <c r="BQ734" s="70"/>
      <c r="BR734" s="70"/>
      <c r="BS734" s="70"/>
      <c r="BT734" s="70"/>
    </row>
    <row r="735" spans="1:72" x14ac:dyDescent="0.25">
      <c r="A735" s="98" t="s">
        <v>1984</v>
      </c>
      <c r="B735" s="28" t="s">
        <v>1985</v>
      </c>
      <c r="C735" s="8"/>
      <c r="D735" s="8"/>
      <c r="E735" s="8"/>
      <c r="F735" s="8"/>
      <c r="G735" s="8"/>
      <c r="H735" s="8"/>
      <c r="I735" s="8"/>
      <c r="J735" s="8"/>
      <c r="K735" s="8"/>
      <c r="L735" s="8"/>
      <c r="M735" s="8"/>
      <c r="N735" s="8"/>
      <c r="O735" s="8"/>
      <c r="P735" s="8"/>
      <c r="Q735" s="8"/>
      <c r="R735" s="8"/>
      <c r="S735" s="8"/>
      <c r="T735" s="8"/>
      <c r="U735" s="8"/>
      <c r="V735" s="8"/>
      <c r="W735" s="8"/>
      <c r="X735" s="8"/>
      <c r="Y735" s="7"/>
      <c r="Z735" s="7"/>
      <c r="AA735" s="7"/>
      <c r="AB735" s="7"/>
      <c r="AC735" s="75" t="s">
        <v>1986</v>
      </c>
      <c r="AD735" s="29" t="s">
        <v>467</v>
      </c>
      <c r="AE735" s="60">
        <v>-1401.05021906359</v>
      </c>
      <c r="AF735" s="60">
        <v>-1377.8546129659301</v>
      </c>
      <c r="AG735" s="60">
        <v>-598.87982391643402</v>
      </c>
      <c r="AH735" s="60">
        <v>-690.82695941689701</v>
      </c>
      <c r="AI735" s="60">
        <v>-1064.4990792707899</v>
      </c>
      <c r="AJ735" s="60">
        <v>-463.23209817482098</v>
      </c>
      <c r="AK735" s="60">
        <v>-513.48195985967402</v>
      </c>
      <c r="AL735" s="60">
        <v>-262.27506041874301</v>
      </c>
      <c r="AM735" s="60">
        <v>-537.70538760783097</v>
      </c>
      <c r="AN735" s="60">
        <v>-416.64077436786198</v>
      </c>
      <c r="AO735" s="60">
        <v>-384.46521266293502</v>
      </c>
      <c r="AP735" s="60">
        <v>-273.26418810406898</v>
      </c>
      <c r="AQ735" s="60">
        <v>-359.95803360321099</v>
      </c>
      <c r="AR735" s="60">
        <v>-317.77707550854501</v>
      </c>
      <c r="AS735" s="60">
        <v>-386.902745563336</v>
      </c>
      <c r="AT735" s="60">
        <v>-319.15844870168598</v>
      </c>
      <c r="AU735" s="60">
        <v>-1116.46623093466</v>
      </c>
      <c r="AV735" s="60">
        <v>-509.13743414475903</v>
      </c>
      <c r="AW735" s="60">
        <v>-359.04504106184203</v>
      </c>
      <c r="AX735" s="60">
        <v>-321.62773159780801</v>
      </c>
      <c r="AY735" s="60">
        <v>-764.78744148397902</v>
      </c>
      <c r="AZ735" s="60">
        <v>-1682.64374961372</v>
      </c>
      <c r="BA735" s="60">
        <v>-412.70606001081802</v>
      </c>
      <c r="BB735" s="60">
        <v>-309.64727191747801</v>
      </c>
      <c r="BC735" s="60">
        <v>-85.920630629951702</v>
      </c>
      <c r="BD735" s="60">
        <v>-9.4488886807040906</v>
      </c>
      <c r="BE735" s="60">
        <v>-152.554293774038</v>
      </c>
      <c r="BF735" s="60">
        <v>-518.85630748382198</v>
      </c>
      <c r="BG735" s="60">
        <v>-3207.58807867112</v>
      </c>
      <c r="BH735" s="60">
        <v>-155.124791736574</v>
      </c>
      <c r="BI735" s="60">
        <v>-207.586465383301</v>
      </c>
      <c r="BJ735" s="60">
        <v>-1555.3741684742699</v>
      </c>
      <c r="BK735" s="60"/>
      <c r="BL735" s="60"/>
      <c r="BM735" s="60"/>
      <c r="BN735" s="60"/>
      <c r="BO735" s="60"/>
      <c r="BP735" s="60"/>
      <c r="BQ735" s="60"/>
      <c r="BR735" s="60"/>
      <c r="BS735" s="60"/>
      <c r="BT735" s="60"/>
    </row>
    <row r="736" spans="1:72" ht="13.8" x14ac:dyDescent="0.3">
      <c r="A736" s="94" t="s">
        <v>1987</v>
      </c>
      <c r="B736" s="97" t="s">
        <v>1988</v>
      </c>
      <c r="C736" s="95"/>
      <c r="D736" s="95"/>
      <c r="E736" s="95"/>
      <c r="F736" s="95"/>
      <c r="G736" s="95"/>
      <c r="H736" s="95"/>
      <c r="I736" s="95"/>
      <c r="J736" s="95"/>
      <c r="K736" s="95"/>
      <c r="L736" s="95"/>
      <c r="M736" s="95"/>
      <c r="N736" s="95"/>
      <c r="O736" s="95"/>
      <c r="P736" s="95"/>
      <c r="Q736" s="95"/>
      <c r="R736" s="95"/>
      <c r="S736" s="95"/>
      <c r="T736" s="95"/>
      <c r="U736" s="95"/>
      <c r="V736" s="95"/>
      <c r="W736" s="95"/>
      <c r="X736" s="95"/>
      <c r="Y736" s="9"/>
      <c r="Z736" s="9"/>
      <c r="AA736" s="9"/>
      <c r="AB736" s="9"/>
      <c r="AC736" s="43" t="s">
        <v>1989</v>
      </c>
      <c r="AD736" s="25" t="s">
        <v>463</v>
      </c>
      <c r="AE736" s="70">
        <v>4488.6644779999997</v>
      </c>
      <c r="AF736" s="70">
        <v>4490.9704407999998</v>
      </c>
      <c r="AG736" s="70">
        <v>4565.9840246000003</v>
      </c>
      <c r="AH736" s="70">
        <v>4355.7093768000004</v>
      </c>
      <c r="AI736" s="70">
        <v>5068.5970399999997</v>
      </c>
      <c r="AJ736" s="70">
        <v>5287.5961010000001</v>
      </c>
      <c r="AK736" s="70">
        <v>5625.4329025999996</v>
      </c>
      <c r="AL736" s="70">
        <v>4838.8303824799996</v>
      </c>
      <c r="AM736" s="70">
        <v>4251.9232350299999</v>
      </c>
      <c r="AN736" s="70">
        <v>3707.73658187</v>
      </c>
      <c r="AO736" s="70">
        <v>4384.4310009999999</v>
      </c>
      <c r="AP736" s="70">
        <v>3947.8716599999998</v>
      </c>
      <c r="AQ736" s="70">
        <v>4060.6519579999999</v>
      </c>
      <c r="AR736" s="70">
        <v>3992.4446739999998</v>
      </c>
      <c r="AS736" s="70">
        <v>3833.6608740000001</v>
      </c>
      <c r="AT736" s="70">
        <v>3736.9564399999999</v>
      </c>
      <c r="AU736" s="70">
        <v>3958.913650422</v>
      </c>
      <c r="AV736" s="70">
        <v>3886.6622280000001</v>
      </c>
      <c r="AW736" s="70">
        <v>3551.5427279999999</v>
      </c>
      <c r="AX736" s="70">
        <v>3218.3108350000002</v>
      </c>
      <c r="AY736" s="70">
        <v>1735.5132510000001</v>
      </c>
      <c r="AZ736" s="70">
        <v>1669.1269749999999</v>
      </c>
      <c r="BA736" s="70">
        <v>1311.7572749999999</v>
      </c>
      <c r="BB736" s="70">
        <v>1418.8464939999999</v>
      </c>
      <c r="BC736" s="70">
        <v>1667.7689929999999</v>
      </c>
      <c r="BD736" s="70">
        <v>1541.4052139999999</v>
      </c>
      <c r="BE736" s="70">
        <v>1010.654647</v>
      </c>
      <c r="BF736" s="70">
        <v>1517.6675560000001</v>
      </c>
      <c r="BG736" s="70">
        <v>912.920164</v>
      </c>
      <c r="BH736" s="70">
        <v>1193.476449</v>
      </c>
      <c r="BI736" s="70">
        <v>834.22022900000002</v>
      </c>
      <c r="BJ736" s="70">
        <v>684.17577200000005</v>
      </c>
      <c r="BK736" s="70"/>
      <c r="BL736" s="70"/>
      <c r="BM736" s="70"/>
      <c r="BN736" s="70"/>
      <c r="BO736" s="70"/>
      <c r="BP736" s="70"/>
      <c r="BQ736" s="70"/>
      <c r="BR736" s="70"/>
      <c r="BS736" s="70"/>
      <c r="BT736" s="70"/>
    </row>
    <row r="737" spans="1:72" x14ac:dyDescent="0.25">
      <c r="A737" s="100" t="s">
        <v>1990</v>
      </c>
      <c r="B737" s="101" t="s">
        <v>1991</v>
      </c>
      <c r="C737" s="8"/>
      <c r="D737" s="8"/>
      <c r="E737" s="8"/>
      <c r="F737" s="8"/>
      <c r="G737" s="8"/>
      <c r="H737" s="8"/>
      <c r="I737" s="8"/>
      <c r="J737" s="8"/>
      <c r="K737" s="8"/>
      <c r="L737" s="8"/>
      <c r="M737" s="8"/>
      <c r="N737" s="8"/>
      <c r="O737" s="8"/>
      <c r="P737" s="8"/>
      <c r="Q737" s="8"/>
      <c r="R737" s="8"/>
      <c r="S737" s="8"/>
      <c r="T737" s="8"/>
      <c r="U737" s="8"/>
      <c r="V737" s="19"/>
      <c r="W737" s="8"/>
      <c r="X737" s="8"/>
      <c r="Y737" s="7"/>
      <c r="Z737" s="7"/>
      <c r="AA737" s="7"/>
      <c r="AB737" s="7"/>
      <c r="AC737" s="75" t="s">
        <v>1992</v>
      </c>
      <c r="AD737" s="29" t="s">
        <v>463</v>
      </c>
      <c r="AE737" s="60">
        <v>3485.6039999999998</v>
      </c>
      <c r="AF737" s="60">
        <v>3620.5589627999998</v>
      </c>
      <c r="AG737" s="60">
        <v>3500.9662195999999</v>
      </c>
      <c r="AH737" s="60">
        <v>3170.5175377999999</v>
      </c>
      <c r="AI737" s="60">
        <v>4033.3295370000001</v>
      </c>
      <c r="AJ737" s="60">
        <v>4226.6096360000001</v>
      </c>
      <c r="AK737" s="60">
        <v>4185.6927156000002</v>
      </c>
      <c r="AL737" s="60">
        <v>3870.03762405</v>
      </c>
      <c r="AM737" s="60">
        <v>3158.6584915100002</v>
      </c>
      <c r="AN737" s="60">
        <v>2967.0019155</v>
      </c>
      <c r="AO737" s="60">
        <v>3270.1689999999999</v>
      </c>
      <c r="AP737" s="60">
        <v>3149.7685999999999</v>
      </c>
      <c r="AQ737" s="60">
        <v>3166.7988</v>
      </c>
      <c r="AR737" s="60">
        <v>3118.15</v>
      </c>
      <c r="AS737" s="60">
        <v>2947.8890000000001</v>
      </c>
      <c r="AT737" s="60">
        <v>2931.1689999999999</v>
      </c>
      <c r="AU737" s="60">
        <v>3154.7447404220002</v>
      </c>
      <c r="AV737" s="60">
        <v>3024.1109999999999</v>
      </c>
      <c r="AW737" s="60">
        <v>2543</v>
      </c>
      <c r="AX737" s="60">
        <v>2178</v>
      </c>
      <c r="AY737" s="60">
        <v>718.2</v>
      </c>
      <c r="AZ737" s="60">
        <v>593</v>
      </c>
      <c r="BA737" s="60">
        <v>123</v>
      </c>
      <c r="BB737" s="60">
        <v>128</v>
      </c>
      <c r="BC737" s="60">
        <v>105</v>
      </c>
      <c r="BD737" s="60">
        <v>106</v>
      </c>
      <c r="BE737" s="60">
        <v>71</v>
      </c>
      <c r="BF737" s="60">
        <v>65</v>
      </c>
      <c r="BG737" s="60">
        <v>70</v>
      </c>
      <c r="BH737" s="60">
        <v>79</v>
      </c>
      <c r="BI737" s="60">
        <v>66</v>
      </c>
      <c r="BJ737" s="60">
        <v>77</v>
      </c>
      <c r="BK737" s="60"/>
      <c r="BL737" s="60"/>
      <c r="BM737" s="60"/>
      <c r="BN737" s="60"/>
      <c r="BO737" s="60"/>
      <c r="BP737" s="60"/>
      <c r="BQ737" s="60"/>
      <c r="BR737" s="60"/>
      <c r="BS737" s="60"/>
      <c r="BT737" s="60"/>
    </row>
    <row r="738" spans="1:72" x14ac:dyDescent="0.25">
      <c r="A738" s="98" t="s">
        <v>1993</v>
      </c>
      <c r="B738" s="102" t="s">
        <v>1994</v>
      </c>
      <c r="C738" s="8"/>
      <c r="D738" s="8"/>
      <c r="E738" s="8"/>
      <c r="F738" s="8"/>
      <c r="G738" s="8"/>
      <c r="H738" s="8"/>
      <c r="I738" s="8"/>
      <c r="J738" s="8"/>
      <c r="K738" s="8"/>
      <c r="L738" s="8"/>
      <c r="M738" s="8"/>
      <c r="N738" s="8"/>
      <c r="O738" s="8"/>
      <c r="P738" s="8"/>
      <c r="Q738" s="8"/>
      <c r="R738" s="8"/>
      <c r="S738" s="8"/>
      <c r="T738" s="8"/>
      <c r="U738" s="8" t="s">
        <v>494</v>
      </c>
      <c r="V738" s="8"/>
      <c r="W738" s="8"/>
      <c r="X738" s="8"/>
      <c r="Y738" s="7"/>
      <c r="Z738" s="7"/>
      <c r="AA738" s="7"/>
      <c r="AB738" s="7"/>
      <c r="AC738" s="75" t="s">
        <v>1995</v>
      </c>
      <c r="AD738" s="29" t="s">
        <v>463</v>
      </c>
      <c r="AE738" s="60">
        <v>0</v>
      </c>
      <c r="AF738" s="60">
        <v>0</v>
      </c>
      <c r="AG738" s="60">
        <v>0</v>
      </c>
      <c r="AH738" s="60">
        <v>0</v>
      </c>
      <c r="AI738" s="60">
        <v>0</v>
      </c>
      <c r="AJ738" s="60">
        <v>0.03</v>
      </c>
      <c r="AK738" s="60">
        <v>3.1E-2</v>
      </c>
      <c r="AL738" s="60">
        <v>1.7238440000000001E-2</v>
      </c>
      <c r="AM738" s="60">
        <v>1.7761570000000001E-2</v>
      </c>
      <c r="AN738" s="60">
        <v>1.111733E-2</v>
      </c>
      <c r="AO738" s="60">
        <v>0</v>
      </c>
      <c r="AP738" s="60">
        <v>0</v>
      </c>
      <c r="AQ738" s="60">
        <v>0</v>
      </c>
      <c r="AR738" s="60">
        <v>0</v>
      </c>
      <c r="AS738" s="60">
        <v>0</v>
      </c>
      <c r="AT738" s="60">
        <v>0</v>
      </c>
      <c r="AU738" s="60">
        <v>0</v>
      </c>
      <c r="AV738" s="60">
        <v>0</v>
      </c>
      <c r="AW738" s="60">
        <v>0</v>
      </c>
      <c r="AX738" s="60">
        <v>0</v>
      </c>
      <c r="AY738" s="60">
        <v>0</v>
      </c>
      <c r="AZ738" s="60">
        <v>0</v>
      </c>
      <c r="BA738" s="60">
        <v>0</v>
      </c>
      <c r="BB738" s="60">
        <v>0</v>
      </c>
      <c r="BC738" s="60">
        <v>0</v>
      </c>
      <c r="BD738" s="60">
        <v>0</v>
      </c>
      <c r="BE738" s="60">
        <v>0</v>
      </c>
      <c r="BF738" s="60">
        <v>0</v>
      </c>
      <c r="BG738" s="60">
        <v>0</v>
      </c>
      <c r="BH738" s="60">
        <v>0</v>
      </c>
      <c r="BI738" s="60">
        <v>0</v>
      </c>
      <c r="BJ738" s="60">
        <v>0</v>
      </c>
      <c r="BK738" s="60"/>
      <c r="BL738" s="60"/>
      <c r="BM738" s="60"/>
      <c r="BN738" s="60"/>
      <c r="BO738" s="60"/>
      <c r="BP738" s="60"/>
      <c r="BQ738" s="60"/>
      <c r="BR738" s="60"/>
      <c r="BS738" s="60"/>
      <c r="BT738" s="60"/>
    </row>
    <row r="739" spans="1:72" x14ac:dyDescent="0.25">
      <c r="A739" s="98" t="s">
        <v>1996</v>
      </c>
      <c r="B739" s="102" t="s">
        <v>1997</v>
      </c>
      <c r="C739" s="8"/>
      <c r="D739" s="8"/>
      <c r="E739" s="8"/>
      <c r="F739" s="8"/>
      <c r="G739" s="8"/>
      <c r="H739" s="8"/>
      <c r="I739" s="8"/>
      <c r="J739" s="8"/>
      <c r="K739" s="8"/>
      <c r="L739" s="8"/>
      <c r="M739" s="8"/>
      <c r="N739" s="8"/>
      <c r="O739" s="8"/>
      <c r="P739" s="8"/>
      <c r="Q739" s="8"/>
      <c r="R739" s="8"/>
      <c r="S739" s="8"/>
      <c r="T739" s="8"/>
      <c r="U739" s="8" t="s">
        <v>502</v>
      </c>
      <c r="V739" s="8"/>
      <c r="W739" s="8"/>
      <c r="X739" s="8"/>
      <c r="Y739" s="7"/>
      <c r="Z739" s="7"/>
      <c r="AA739" s="7"/>
      <c r="AB739" s="7"/>
      <c r="AC739" s="75" t="s">
        <v>1995</v>
      </c>
      <c r="AD739" s="29" t="s">
        <v>463</v>
      </c>
      <c r="AE739" s="60">
        <v>33.436999999999998</v>
      </c>
      <c r="AF739" s="60">
        <v>62.978000000000002</v>
      </c>
      <c r="AG739" s="60">
        <v>69.271000000000001</v>
      </c>
      <c r="AH739" s="60">
        <v>42.862000000000002</v>
      </c>
      <c r="AI739" s="60">
        <v>50.192</v>
      </c>
      <c r="AJ739" s="60">
        <v>63.091000000000001</v>
      </c>
      <c r="AK739" s="60">
        <v>71.984999999999999</v>
      </c>
      <c r="AL739" s="60">
        <v>73.852593040000002</v>
      </c>
      <c r="AM739" s="60">
        <v>70.424804280000004</v>
      </c>
      <c r="AN739" s="60">
        <v>80.934433960000007</v>
      </c>
      <c r="AO739" s="60">
        <v>81.8</v>
      </c>
      <c r="AP739" s="60">
        <v>104.767</v>
      </c>
      <c r="AQ739" s="60">
        <v>128.30000000000001</v>
      </c>
      <c r="AR739" s="60">
        <v>135.69999999999999</v>
      </c>
      <c r="AS739" s="60">
        <v>133.66499999999999</v>
      </c>
      <c r="AT739" s="60">
        <v>156.684</v>
      </c>
      <c r="AU739" s="60">
        <v>200.25800000000001</v>
      </c>
      <c r="AV739" s="60">
        <v>239.31800000000001</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c r="BL739" s="60"/>
      <c r="BM739" s="60"/>
      <c r="BN739" s="60"/>
      <c r="BO739" s="60"/>
      <c r="BP739" s="60"/>
      <c r="BQ739" s="60"/>
      <c r="BR739" s="60"/>
      <c r="BS739" s="60"/>
      <c r="BT739" s="60"/>
    </row>
    <row r="740" spans="1:72" x14ac:dyDescent="0.25">
      <c r="A740" s="98" t="s">
        <v>1998</v>
      </c>
      <c r="B740" s="102" t="s">
        <v>1999</v>
      </c>
      <c r="C740" s="8"/>
      <c r="D740" s="8"/>
      <c r="E740" s="8"/>
      <c r="F740" s="8"/>
      <c r="G740" s="8"/>
      <c r="H740" s="8"/>
      <c r="I740" s="8"/>
      <c r="J740" s="8"/>
      <c r="K740" s="8"/>
      <c r="L740" s="8"/>
      <c r="M740" s="8"/>
      <c r="N740" s="8"/>
      <c r="O740" s="8"/>
      <c r="P740" s="8"/>
      <c r="Q740" s="8"/>
      <c r="R740" s="8"/>
      <c r="S740" s="8"/>
      <c r="T740" s="8"/>
      <c r="U740" s="8" t="s">
        <v>502</v>
      </c>
      <c r="V740" s="8"/>
      <c r="W740" s="8"/>
      <c r="X740" s="8"/>
      <c r="Y740" s="7"/>
      <c r="Z740" s="7"/>
      <c r="AA740" s="7"/>
      <c r="AB740" s="7"/>
      <c r="AC740" s="75" t="s">
        <v>1995</v>
      </c>
      <c r="AD740" s="29" t="s">
        <v>463</v>
      </c>
      <c r="AE740" s="60">
        <v>15.278</v>
      </c>
      <c r="AF740" s="60">
        <v>20.934999999999999</v>
      </c>
      <c r="AG740" s="60">
        <v>15.121</v>
      </c>
      <c r="AH740" s="60">
        <v>10.946999999999999</v>
      </c>
      <c r="AI740" s="60">
        <v>20.675000000000001</v>
      </c>
      <c r="AJ740" s="60">
        <v>22.099</v>
      </c>
      <c r="AK740" s="60">
        <v>16.937999999999999</v>
      </c>
      <c r="AL740" s="60">
        <v>17.556218269999999</v>
      </c>
      <c r="AM740" s="60">
        <v>14.99949483</v>
      </c>
      <c r="AN740" s="60">
        <v>15.25588243</v>
      </c>
      <c r="AO740" s="60">
        <v>14.2</v>
      </c>
      <c r="AP740" s="60">
        <v>12.776999999999999</v>
      </c>
      <c r="AQ740" s="60">
        <v>11.2</v>
      </c>
      <c r="AR740" s="60">
        <v>14.7</v>
      </c>
      <c r="AS740" s="60">
        <v>15.988</v>
      </c>
      <c r="AT740" s="60">
        <v>13.667999999999999</v>
      </c>
      <c r="AU740" s="60">
        <v>19.675000000000001</v>
      </c>
      <c r="AV740" s="60">
        <v>19.518999999999998</v>
      </c>
      <c r="AW740" s="60">
        <v>29</v>
      </c>
      <c r="AX740" s="60">
        <v>20</v>
      </c>
      <c r="AY740" s="60">
        <v>4</v>
      </c>
      <c r="AZ740" s="60">
        <v>0</v>
      </c>
      <c r="BA740" s="60">
        <v>0</v>
      </c>
      <c r="BB740" s="60">
        <v>0</v>
      </c>
      <c r="BC740" s="60">
        <v>0</v>
      </c>
      <c r="BD740" s="60">
        <v>0</v>
      </c>
      <c r="BE740" s="60">
        <v>0</v>
      </c>
      <c r="BF740" s="60">
        <v>0</v>
      </c>
      <c r="BG740" s="60">
        <v>0</v>
      </c>
      <c r="BH740" s="60">
        <v>0</v>
      </c>
      <c r="BI740" s="60">
        <v>0</v>
      </c>
      <c r="BJ740" s="60">
        <v>0</v>
      </c>
      <c r="BK740" s="60"/>
      <c r="BL740" s="60"/>
      <c r="BM740" s="60"/>
      <c r="BN740" s="60"/>
      <c r="BO740" s="60"/>
      <c r="BP740" s="60"/>
      <c r="BQ740" s="60"/>
      <c r="BR740" s="60"/>
      <c r="BS740" s="60"/>
      <c r="BT740" s="60"/>
    </row>
    <row r="741" spans="1:72" x14ac:dyDescent="0.25">
      <c r="A741" s="98" t="s">
        <v>2000</v>
      </c>
      <c r="B741" s="102" t="s">
        <v>2001</v>
      </c>
      <c r="C741" s="8"/>
      <c r="D741" s="8"/>
      <c r="E741" s="8"/>
      <c r="F741" s="8"/>
      <c r="G741" s="8"/>
      <c r="H741" s="8"/>
      <c r="I741" s="8"/>
      <c r="J741" s="8"/>
      <c r="K741" s="8"/>
      <c r="L741" s="8"/>
      <c r="M741" s="8"/>
      <c r="N741" s="8"/>
      <c r="O741" s="8"/>
      <c r="P741" s="8"/>
      <c r="Q741" s="8"/>
      <c r="R741" s="8"/>
      <c r="S741" s="8"/>
      <c r="T741" s="8"/>
      <c r="U741" s="8" t="s">
        <v>502</v>
      </c>
      <c r="V741" s="8"/>
      <c r="W741" s="8"/>
      <c r="X741" s="8"/>
      <c r="Y741" s="7"/>
      <c r="Z741" s="7"/>
      <c r="AA741" s="7"/>
      <c r="AB741" s="7"/>
      <c r="AC741" s="75" t="s">
        <v>1995</v>
      </c>
      <c r="AD741" s="29" t="s">
        <v>463</v>
      </c>
      <c r="AE741" s="60">
        <v>2.1389999999999998</v>
      </c>
      <c r="AF741" s="60">
        <v>2.851</v>
      </c>
      <c r="AG741" s="60">
        <v>22.521000000000001</v>
      </c>
      <c r="AH741" s="60">
        <v>25.257999999999999</v>
      </c>
      <c r="AI741" s="60">
        <v>31.914000000000001</v>
      </c>
      <c r="AJ741" s="60">
        <v>50.533999999999999</v>
      </c>
      <c r="AK741" s="60">
        <v>0</v>
      </c>
      <c r="AL741" s="60">
        <v>41.637261580000001</v>
      </c>
      <c r="AM741" s="60">
        <v>34.71287186</v>
      </c>
      <c r="AN741" s="60">
        <v>25.314997900000002</v>
      </c>
      <c r="AO741" s="60">
        <v>39</v>
      </c>
      <c r="AP741" s="60">
        <v>46.643000000000001</v>
      </c>
      <c r="AQ741" s="60">
        <v>40.700000000000003</v>
      </c>
      <c r="AR741" s="60">
        <v>10.4</v>
      </c>
      <c r="AS741" s="60">
        <v>58.677999999999997</v>
      </c>
      <c r="AT741" s="60">
        <v>40.39</v>
      </c>
      <c r="AU741" s="60">
        <v>35.798999999999999</v>
      </c>
      <c r="AV741" s="60">
        <v>37.256</v>
      </c>
      <c r="AW741" s="60">
        <v>40</v>
      </c>
      <c r="AX741" s="60">
        <v>34</v>
      </c>
      <c r="AY741" s="60">
        <v>5</v>
      </c>
      <c r="AZ741" s="60">
        <v>0</v>
      </c>
      <c r="BA741" s="60">
        <v>0</v>
      </c>
      <c r="BB741" s="60">
        <v>0</v>
      </c>
      <c r="BC741" s="60">
        <v>0</v>
      </c>
      <c r="BD741" s="60">
        <v>0</v>
      </c>
      <c r="BE741" s="60">
        <v>0</v>
      </c>
      <c r="BF741" s="60">
        <v>0</v>
      </c>
      <c r="BG741" s="60">
        <v>0</v>
      </c>
      <c r="BH741" s="60">
        <v>0</v>
      </c>
      <c r="BI741" s="60">
        <v>0</v>
      </c>
      <c r="BJ741" s="60">
        <v>0</v>
      </c>
      <c r="BK741" s="60"/>
      <c r="BL741" s="60"/>
      <c r="BM741" s="60"/>
      <c r="BN741" s="60"/>
      <c r="BO741" s="60"/>
      <c r="BP741" s="60"/>
      <c r="BQ741" s="60"/>
      <c r="BR741" s="60"/>
      <c r="BS741" s="60"/>
      <c r="BT741" s="60"/>
    </row>
    <row r="742" spans="1:72" x14ac:dyDescent="0.25">
      <c r="A742" s="98" t="s">
        <v>2002</v>
      </c>
      <c r="B742" s="102" t="s">
        <v>2003</v>
      </c>
      <c r="C742" s="8"/>
      <c r="D742" s="8"/>
      <c r="E742" s="8"/>
      <c r="F742" s="8"/>
      <c r="G742" s="8"/>
      <c r="H742" s="8"/>
      <c r="I742" s="8"/>
      <c r="J742" s="8"/>
      <c r="K742" s="8"/>
      <c r="L742" s="8"/>
      <c r="M742" s="8"/>
      <c r="N742" s="8"/>
      <c r="O742" s="8"/>
      <c r="P742" s="8"/>
      <c r="Q742" s="8"/>
      <c r="R742" s="8"/>
      <c r="S742" s="8"/>
      <c r="T742" s="8"/>
      <c r="U742" s="8" t="s">
        <v>502</v>
      </c>
      <c r="V742" s="8"/>
      <c r="W742" s="8"/>
      <c r="X742" s="8"/>
      <c r="Y742" s="7"/>
      <c r="Z742" s="7"/>
      <c r="AA742" s="7"/>
      <c r="AB742" s="7"/>
      <c r="AC742" s="75" t="s">
        <v>1995</v>
      </c>
      <c r="AD742" s="29" t="s">
        <v>463</v>
      </c>
      <c r="AE742" s="60">
        <v>-336.37200000000001</v>
      </c>
      <c r="AF742" s="60">
        <v>-327.07797720000002</v>
      </c>
      <c r="AG742" s="60">
        <v>-166.70099440000001</v>
      </c>
      <c r="AH742" s="60">
        <v>-299.26038319999998</v>
      </c>
      <c r="AI742" s="60">
        <v>-243.387326</v>
      </c>
      <c r="AJ742" s="60">
        <v>-277.259998</v>
      </c>
      <c r="AK742" s="60">
        <v>-337.45056840000001</v>
      </c>
      <c r="AL742" s="60">
        <v>-306.94319999999999</v>
      </c>
      <c r="AM742" s="60">
        <v>-297.92840000000001</v>
      </c>
      <c r="AN742" s="60">
        <v>-315.69600000000003</v>
      </c>
      <c r="AO742" s="60">
        <v>-312.32400000000001</v>
      </c>
      <c r="AP742" s="60">
        <v>-362.18639999999999</v>
      </c>
      <c r="AQ742" s="60">
        <v>-359.3272</v>
      </c>
      <c r="AR742" s="60">
        <v>-214.16</v>
      </c>
      <c r="AS742" s="60">
        <v>-342.4</v>
      </c>
      <c r="AT742" s="60">
        <v>-216</v>
      </c>
      <c r="AU742" s="60">
        <v>-158.02027530800001</v>
      </c>
      <c r="AV742" s="60">
        <v>-313.77</v>
      </c>
      <c r="AW742" s="60">
        <v>-158</v>
      </c>
      <c r="AX742" s="60">
        <v>-314</v>
      </c>
      <c r="AY742" s="60">
        <v>-218.8</v>
      </c>
      <c r="AZ742" s="60">
        <v>0</v>
      </c>
      <c r="BA742" s="60">
        <v>0</v>
      </c>
      <c r="BB742" s="60">
        <v>0</v>
      </c>
      <c r="BC742" s="60">
        <v>0</v>
      </c>
      <c r="BD742" s="60">
        <v>0</v>
      </c>
      <c r="BE742" s="60">
        <v>0</v>
      </c>
      <c r="BF742" s="60">
        <v>0</v>
      </c>
      <c r="BG742" s="60">
        <v>0</v>
      </c>
      <c r="BH742" s="60">
        <v>0</v>
      </c>
      <c r="BI742" s="60">
        <v>0</v>
      </c>
      <c r="BJ742" s="60">
        <v>0</v>
      </c>
      <c r="BK742" s="60"/>
      <c r="BL742" s="60"/>
      <c r="BM742" s="60"/>
      <c r="BN742" s="60"/>
      <c r="BO742" s="60"/>
      <c r="BP742" s="60"/>
      <c r="BQ742" s="60"/>
      <c r="BR742" s="60"/>
      <c r="BS742" s="60"/>
      <c r="BT742" s="60"/>
    </row>
    <row r="743" spans="1:72" x14ac:dyDescent="0.25">
      <c r="A743" s="98" t="s">
        <v>2004</v>
      </c>
      <c r="B743" s="102" t="s">
        <v>2005</v>
      </c>
      <c r="C743" s="8"/>
      <c r="D743" s="8"/>
      <c r="E743" s="8"/>
      <c r="F743" s="8"/>
      <c r="G743" s="8"/>
      <c r="H743" s="8"/>
      <c r="I743" s="8"/>
      <c r="J743" s="8"/>
      <c r="K743" s="8"/>
      <c r="L743" s="8"/>
      <c r="M743" s="8"/>
      <c r="N743" s="8"/>
      <c r="O743" s="8"/>
      <c r="P743" s="8"/>
      <c r="Q743" s="8"/>
      <c r="R743" s="8"/>
      <c r="S743" s="8"/>
      <c r="T743" s="8"/>
      <c r="U743" s="8" t="s">
        <v>502</v>
      </c>
      <c r="V743" s="8"/>
      <c r="W743" s="8"/>
      <c r="X743" s="8"/>
      <c r="Y743" s="7"/>
      <c r="Z743" s="7"/>
      <c r="AA743" s="7"/>
      <c r="AB743" s="7"/>
      <c r="AC743" s="75" t="s">
        <v>1995</v>
      </c>
      <c r="AD743" s="29" t="s">
        <v>463</v>
      </c>
      <c r="AE743" s="60">
        <v>-78.465999999999994</v>
      </c>
      <c r="AF743" s="60">
        <v>-39.445</v>
      </c>
      <c r="AG743" s="60">
        <v>17.018491999999998</v>
      </c>
      <c r="AH743" s="60">
        <v>11.546549000000001</v>
      </c>
      <c r="AI743" s="60">
        <v>72.595643999999993</v>
      </c>
      <c r="AJ743" s="60">
        <v>79.415164000000004</v>
      </c>
      <c r="AK743" s="60">
        <v>-30.3607160000001</v>
      </c>
      <c r="AL743" s="60">
        <v>9.1481319399999794</v>
      </c>
      <c r="AM743" s="60">
        <v>-92.005227949999906</v>
      </c>
      <c r="AN743" s="60">
        <v>12.11283903</v>
      </c>
      <c r="AO743" s="60">
        <v>82.32</v>
      </c>
      <c r="AP743" s="60">
        <v>60.975000000000001</v>
      </c>
      <c r="AQ743" s="60">
        <v>53.491999999999997</v>
      </c>
      <c r="AR743" s="60">
        <v>15.1</v>
      </c>
      <c r="AS743" s="60">
        <v>281.351</v>
      </c>
      <c r="AT743" s="60">
        <v>16.571000000000002</v>
      </c>
      <c r="AU743" s="60">
        <v>0.10080217</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c r="BL743" s="60"/>
      <c r="BM743" s="60"/>
      <c r="BN743" s="60"/>
      <c r="BO743" s="60"/>
      <c r="BP743" s="60"/>
      <c r="BQ743" s="60"/>
      <c r="BR743" s="60"/>
      <c r="BS743" s="60"/>
      <c r="BT743" s="60"/>
    </row>
    <row r="744" spans="1:72" x14ac:dyDescent="0.25">
      <c r="A744" s="98" t="s">
        <v>2006</v>
      </c>
      <c r="B744" s="102" t="s">
        <v>2007</v>
      </c>
      <c r="C744" s="8"/>
      <c r="D744" s="8"/>
      <c r="E744" s="8"/>
      <c r="F744" s="8"/>
      <c r="G744" s="8"/>
      <c r="H744" s="8"/>
      <c r="I744" s="8"/>
      <c r="J744" s="8"/>
      <c r="K744" s="8"/>
      <c r="L744" s="8"/>
      <c r="M744" s="8"/>
      <c r="N744" s="8"/>
      <c r="O744" s="8"/>
      <c r="P744" s="8"/>
      <c r="Q744" s="8"/>
      <c r="R744" s="8"/>
      <c r="S744" s="8"/>
      <c r="T744" s="8"/>
      <c r="U744" s="8" t="s">
        <v>502</v>
      </c>
      <c r="V744" s="8"/>
      <c r="W744" s="8"/>
      <c r="X744" s="8"/>
      <c r="Y744" s="7"/>
      <c r="Z744" s="7"/>
      <c r="AA744" s="7"/>
      <c r="AB744" s="7"/>
      <c r="AC744" s="75" t="s">
        <v>1995</v>
      </c>
      <c r="AD744" s="29" t="s">
        <v>463</v>
      </c>
      <c r="AE744" s="60">
        <v>28.417000000000002</v>
      </c>
      <c r="AF744" s="60">
        <v>-31.745059999999999</v>
      </c>
      <c r="AG744" s="60">
        <v>-18.718278000000002</v>
      </c>
      <c r="AH744" s="60">
        <v>21.005372000000001</v>
      </c>
      <c r="AI744" s="60">
        <v>44.573219000000002</v>
      </c>
      <c r="AJ744" s="60">
        <v>57.655470000000001</v>
      </c>
      <c r="AK744" s="60">
        <v>65.584999999999994</v>
      </c>
      <c r="AL744" s="60">
        <v>66.858593040000002</v>
      </c>
      <c r="AM744" s="60">
        <v>62.010804280000002</v>
      </c>
      <c r="AN744" s="60">
        <v>72.262433959999996</v>
      </c>
      <c r="AO744" s="60">
        <v>72.613</v>
      </c>
      <c r="AP744" s="60">
        <v>95.775999999999996</v>
      </c>
      <c r="AQ744" s="60">
        <v>119.121</v>
      </c>
      <c r="AR744" s="60">
        <v>127.8</v>
      </c>
      <c r="AS744" s="60">
        <v>125.065</v>
      </c>
      <c r="AT744" s="60">
        <v>149.78399999999999</v>
      </c>
      <c r="AU744" s="60">
        <v>193.60021355999999</v>
      </c>
      <c r="AV744" s="60">
        <v>230.16800000000001</v>
      </c>
      <c r="AW744" s="60">
        <v>263</v>
      </c>
      <c r="AX744" s="60">
        <v>206</v>
      </c>
      <c r="AY744" s="60">
        <v>15</v>
      </c>
      <c r="AZ744" s="60">
        <v>0</v>
      </c>
      <c r="BA744" s="60">
        <v>0</v>
      </c>
      <c r="BB744" s="60">
        <v>0</v>
      </c>
      <c r="BC744" s="60">
        <v>1</v>
      </c>
      <c r="BD744" s="60">
        <v>0</v>
      </c>
      <c r="BE744" s="60">
        <v>0</v>
      </c>
      <c r="BF744" s="60">
        <v>0</v>
      </c>
      <c r="BG744" s="60">
        <v>0</v>
      </c>
      <c r="BH744" s="60">
        <v>0</v>
      </c>
      <c r="BI744" s="60">
        <v>0</v>
      </c>
      <c r="BJ744" s="60">
        <v>0</v>
      </c>
      <c r="BK744" s="60"/>
      <c r="BL744" s="60"/>
      <c r="BM744" s="60"/>
      <c r="BN744" s="60"/>
      <c r="BO744" s="60"/>
      <c r="BP744" s="60"/>
      <c r="BQ744" s="60"/>
      <c r="BR744" s="60"/>
      <c r="BS744" s="60"/>
      <c r="BT744" s="60"/>
    </row>
    <row r="745" spans="1:72" x14ac:dyDescent="0.25">
      <c r="A745" s="98" t="s">
        <v>2008</v>
      </c>
      <c r="B745" s="102" t="s">
        <v>2009</v>
      </c>
      <c r="C745" s="8"/>
      <c r="D745" s="8"/>
      <c r="E745" s="8"/>
      <c r="F745" s="8"/>
      <c r="G745" s="8"/>
      <c r="H745" s="8"/>
      <c r="I745" s="8"/>
      <c r="J745" s="8"/>
      <c r="K745" s="8"/>
      <c r="L745" s="8"/>
      <c r="M745" s="8"/>
      <c r="N745" s="8"/>
      <c r="O745" s="8"/>
      <c r="P745" s="8"/>
      <c r="Q745" s="8"/>
      <c r="R745" s="8"/>
      <c r="S745" s="8"/>
      <c r="T745" s="8"/>
      <c r="U745" s="8" t="s">
        <v>504</v>
      </c>
      <c r="V745" s="8"/>
      <c r="W745" s="8"/>
      <c r="X745" s="8"/>
      <c r="Y745" s="7"/>
      <c r="Z745" s="7"/>
      <c r="AA745" s="7"/>
      <c r="AB745" s="7"/>
      <c r="AC745" s="75" t="s">
        <v>1995</v>
      </c>
      <c r="AD745" s="29" t="s">
        <v>463</v>
      </c>
      <c r="AE745" s="60">
        <v>252.48099999999999</v>
      </c>
      <c r="AF745" s="60">
        <v>241.453</v>
      </c>
      <c r="AG745" s="60">
        <v>354.90800000000002</v>
      </c>
      <c r="AH745" s="60">
        <v>524.86099999999999</v>
      </c>
      <c r="AI745" s="60">
        <v>669.59</v>
      </c>
      <c r="AJ745" s="60">
        <v>508.495</v>
      </c>
      <c r="AK745" s="60">
        <v>684.90200000000004</v>
      </c>
      <c r="AL745" s="60">
        <v>669.38599999999997</v>
      </c>
      <c r="AM745" s="60">
        <v>628.51364100000001</v>
      </c>
      <c r="AN745" s="60">
        <v>638.597354</v>
      </c>
      <c r="AO745" s="60">
        <v>612.1</v>
      </c>
      <c r="AP745" s="60">
        <v>587.96900000000005</v>
      </c>
      <c r="AQ745" s="60">
        <v>523.74099999999999</v>
      </c>
      <c r="AR745" s="60">
        <v>450.7</v>
      </c>
      <c r="AS745" s="60">
        <v>460.14299999999997</v>
      </c>
      <c r="AT745" s="60">
        <v>458.92399999999998</v>
      </c>
      <c r="AU745" s="60">
        <v>444.38099999999997</v>
      </c>
      <c r="AV745" s="60">
        <v>401.50700000000001</v>
      </c>
      <c r="AW745" s="60">
        <v>283</v>
      </c>
      <c r="AX745" s="60">
        <v>183</v>
      </c>
      <c r="AY745" s="60">
        <v>93</v>
      </c>
      <c r="AZ745" s="60">
        <v>19</v>
      </c>
      <c r="BA745" s="60">
        <v>8</v>
      </c>
      <c r="BB745" s="60">
        <v>1</v>
      </c>
      <c r="BC745" s="60">
        <v>0</v>
      </c>
      <c r="BD745" s="60">
        <v>0</v>
      </c>
      <c r="BE745" s="60">
        <v>0</v>
      </c>
      <c r="BF745" s="60">
        <v>0</v>
      </c>
      <c r="BG745" s="60">
        <v>0</v>
      </c>
      <c r="BH745" s="60">
        <v>0</v>
      </c>
      <c r="BI745" s="60">
        <v>0</v>
      </c>
      <c r="BJ745" s="60">
        <v>0</v>
      </c>
      <c r="BK745" s="60"/>
      <c r="BL745" s="60"/>
      <c r="BM745" s="60"/>
      <c r="BN745" s="60"/>
      <c r="BO745" s="60"/>
      <c r="BP745" s="60"/>
      <c r="BQ745" s="60"/>
      <c r="BR745" s="60"/>
      <c r="BS745" s="60"/>
      <c r="BT745" s="60"/>
    </row>
    <row r="746" spans="1:72" x14ac:dyDescent="0.25">
      <c r="A746" s="98" t="s">
        <v>2010</v>
      </c>
      <c r="B746" s="102" t="s">
        <v>2011</v>
      </c>
      <c r="C746" s="8"/>
      <c r="D746" s="8"/>
      <c r="E746" s="8"/>
      <c r="F746" s="8"/>
      <c r="G746" s="8"/>
      <c r="H746" s="8"/>
      <c r="I746" s="8"/>
      <c r="J746" s="8"/>
      <c r="K746" s="8"/>
      <c r="L746" s="8"/>
      <c r="M746" s="8"/>
      <c r="N746" s="8"/>
      <c r="O746" s="8"/>
      <c r="P746" s="8"/>
      <c r="Q746" s="8"/>
      <c r="R746" s="8"/>
      <c r="S746" s="8"/>
      <c r="T746" s="8"/>
      <c r="U746" s="8" t="s">
        <v>504</v>
      </c>
      <c r="V746" s="8"/>
      <c r="W746" s="8"/>
      <c r="X746" s="8"/>
      <c r="Y746" s="7"/>
      <c r="Z746" s="7"/>
      <c r="AA746" s="7"/>
      <c r="AB746" s="7"/>
      <c r="AC746" s="75" t="s">
        <v>1995</v>
      </c>
      <c r="AD746" s="29" t="s">
        <v>463</v>
      </c>
      <c r="AE746" s="60">
        <v>193.405</v>
      </c>
      <c r="AF746" s="60">
        <v>150.518</v>
      </c>
      <c r="AG746" s="60">
        <v>181.57</v>
      </c>
      <c r="AH746" s="60">
        <v>187.50800000000001</v>
      </c>
      <c r="AI746" s="60">
        <v>186.523</v>
      </c>
      <c r="AJ746" s="60">
        <v>232.702</v>
      </c>
      <c r="AK746" s="60">
        <v>220.61500000000001</v>
      </c>
      <c r="AL746" s="60">
        <v>154.61000000000001</v>
      </c>
      <c r="AM746" s="60">
        <v>111.471615</v>
      </c>
      <c r="AN746" s="60">
        <v>123.59146934</v>
      </c>
      <c r="AO746" s="60">
        <v>107.6</v>
      </c>
      <c r="AP746" s="60">
        <v>104.91800000000001</v>
      </c>
      <c r="AQ746" s="60">
        <v>87.563000000000002</v>
      </c>
      <c r="AR746" s="60">
        <v>100.8</v>
      </c>
      <c r="AS746" s="60">
        <v>80.677999999999997</v>
      </c>
      <c r="AT746" s="60">
        <v>73.683999999999997</v>
      </c>
      <c r="AU746" s="60">
        <v>76.161000000000001</v>
      </c>
      <c r="AV746" s="60">
        <v>67.043999999999997</v>
      </c>
      <c r="AW746" s="60">
        <v>67</v>
      </c>
      <c r="AX746" s="60">
        <v>64</v>
      </c>
      <c r="AY746" s="60">
        <v>66</v>
      </c>
      <c r="AZ746" s="60">
        <v>57</v>
      </c>
      <c r="BA746" s="60">
        <v>62</v>
      </c>
      <c r="BB746" s="60">
        <v>74</v>
      </c>
      <c r="BC746" s="60">
        <v>69</v>
      </c>
      <c r="BD746" s="60">
        <v>64</v>
      </c>
      <c r="BE746" s="60">
        <v>69</v>
      </c>
      <c r="BF746" s="60">
        <v>63</v>
      </c>
      <c r="BG746" s="60">
        <v>68</v>
      </c>
      <c r="BH746" s="60">
        <v>77</v>
      </c>
      <c r="BI746" s="60">
        <v>64</v>
      </c>
      <c r="BJ746" s="60">
        <v>75</v>
      </c>
      <c r="BK746" s="60"/>
      <c r="BL746" s="60"/>
      <c r="BM746" s="60"/>
      <c r="BN746" s="60"/>
      <c r="BO746" s="60"/>
      <c r="BP746" s="60"/>
      <c r="BQ746" s="60"/>
      <c r="BR746" s="60"/>
      <c r="BS746" s="60"/>
      <c r="BT746" s="60"/>
    </row>
    <row r="747" spans="1:72" x14ac:dyDescent="0.25">
      <c r="A747" s="98" t="s">
        <v>2012</v>
      </c>
      <c r="B747" s="102" t="s">
        <v>2013</v>
      </c>
      <c r="C747" s="8"/>
      <c r="D747" s="8"/>
      <c r="E747" s="8"/>
      <c r="F747" s="8"/>
      <c r="G747" s="8"/>
      <c r="H747" s="8"/>
      <c r="I747" s="8"/>
      <c r="J747" s="8"/>
      <c r="K747" s="8"/>
      <c r="L747" s="8"/>
      <c r="M747" s="8"/>
      <c r="N747" s="8"/>
      <c r="O747" s="8"/>
      <c r="P747" s="8"/>
      <c r="Q747" s="8"/>
      <c r="R747" s="8"/>
      <c r="S747" s="8"/>
      <c r="T747" s="8"/>
      <c r="U747" s="8" t="s">
        <v>504</v>
      </c>
      <c r="V747" s="8"/>
      <c r="W747" s="8"/>
      <c r="X747" s="8"/>
      <c r="Y747" s="7"/>
      <c r="Z747" s="7"/>
      <c r="AA747" s="7"/>
      <c r="AB747" s="7"/>
      <c r="AC747" s="75" t="s">
        <v>1995</v>
      </c>
      <c r="AD747" s="29" t="s">
        <v>463</v>
      </c>
      <c r="AE747" s="60">
        <v>850.61099999999999</v>
      </c>
      <c r="AF747" s="60">
        <v>850.49900000000002</v>
      </c>
      <c r="AG747" s="60">
        <v>551.98900000000003</v>
      </c>
      <c r="AH747" s="60">
        <v>508.00099999999998</v>
      </c>
      <c r="AI747" s="60">
        <v>652.20299999999997</v>
      </c>
      <c r="AJ747" s="60">
        <v>617.27200000000005</v>
      </c>
      <c r="AK747" s="60">
        <v>495.36500000000001</v>
      </c>
      <c r="AL747" s="60">
        <v>477.21020866999999</v>
      </c>
      <c r="AM747" s="60">
        <v>427.23685389000002</v>
      </c>
      <c r="AN747" s="60">
        <v>411.00528011</v>
      </c>
      <c r="AO747" s="60">
        <v>365.2</v>
      </c>
      <c r="AP747" s="60">
        <v>348.08600000000001</v>
      </c>
      <c r="AQ747" s="60">
        <v>364.5</v>
      </c>
      <c r="AR747" s="60">
        <v>353.9</v>
      </c>
      <c r="AS747" s="60">
        <v>217.244</v>
      </c>
      <c r="AT747" s="60">
        <v>253.16300000000001</v>
      </c>
      <c r="AU747" s="60">
        <v>266.79700000000003</v>
      </c>
      <c r="AV747" s="60">
        <v>239.00899999999999</v>
      </c>
      <c r="AW747" s="60">
        <v>165</v>
      </c>
      <c r="AX747" s="60">
        <v>95</v>
      </c>
      <c r="AY747" s="60">
        <v>9</v>
      </c>
      <c r="AZ747" s="60">
        <v>4</v>
      </c>
      <c r="BA747" s="60">
        <v>0</v>
      </c>
      <c r="BB747" s="60">
        <v>0</v>
      </c>
      <c r="BC747" s="60">
        <v>0</v>
      </c>
      <c r="BD747" s="60">
        <v>0</v>
      </c>
      <c r="BE747" s="60">
        <v>0</v>
      </c>
      <c r="BF747" s="60">
        <v>0</v>
      </c>
      <c r="BG747" s="60">
        <v>0</v>
      </c>
      <c r="BH747" s="60">
        <v>0</v>
      </c>
      <c r="BI747" s="60">
        <v>0</v>
      </c>
      <c r="BJ747" s="60">
        <v>0</v>
      </c>
      <c r="BK747" s="60"/>
      <c r="BL747" s="60"/>
      <c r="BM747" s="60"/>
      <c r="BN747" s="60"/>
      <c r="BO747" s="60"/>
      <c r="BP747" s="60"/>
      <c r="BQ747" s="60"/>
      <c r="BR747" s="60"/>
      <c r="BS747" s="60"/>
      <c r="BT747" s="60"/>
    </row>
    <row r="748" spans="1:72" x14ac:dyDescent="0.25">
      <c r="A748" s="98" t="s">
        <v>2014</v>
      </c>
      <c r="B748" s="102" t="s">
        <v>2015</v>
      </c>
      <c r="C748" s="8"/>
      <c r="D748" s="8"/>
      <c r="E748" s="8"/>
      <c r="F748" s="8"/>
      <c r="G748" s="8"/>
      <c r="H748" s="8"/>
      <c r="I748" s="8"/>
      <c r="J748" s="8"/>
      <c r="K748" s="8"/>
      <c r="L748" s="8"/>
      <c r="M748" s="8"/>
      <c r="N748" s="8"/>
      <c r="O748" s="8"/>
      <c r="P748" s="8"/>
      <c r="Q748" s="8"/>
      <c r="R748" s="8"/>
      <c r="S748" s="8"/>
      <c r="T748" s="8"/>
      <c r="U748" s="8" t="s">
        <v>504</v>
      </c>
      <c r="V748" s="8"/>
      <c r="W748" s="8"/>
      <c r="X748" s="8"/>
      <c r="Y748" s="7"/>
      <c r="Z748" s="7"/>
      <c r="AA748" s="7"/>
      <c r="AB748" s="7"/>
      <c r="AC748" s="75" t="s">
        <v>1995</v>
      </c>
      <c r="AD748" s="29" t="s">
        <v>463</v>
      </c>
      <c r="AE748" s="60">
        <v>105.917</v>
      </c>
      <c r="AF748" s="60">
        <v>107.298</v>
      </c>
      <c r="AG748" s="60">
        <v>55.744999999999997</v>
      </c>
      <c r="AH748" s="60">
        <v>40.704000000000001</v>
      </c>
      <c r="AI748" s="60">
        <v>49.85</v>
      </c>
      <c r="AJ748" s="60">
        <v>37.192999999999998</v>
      </c>
      <c r="AK748" s="60">
        <v>25.335000000000001</v>
      </c>
      <c r="AL748" s="60">
        <v>24.23794371</v>
      </c>
      <c r="AM748" s="60">
        <v>20.750123299999998</v>
      </c>
      <c r="AN748" s="60">
        <v>26.511935229999999</v>
      </c>
      <c r="AO748" s="60">
        <v>21.1</v>
      </c>
      <c r="AP748" s="60">
        <v>19.05</v>
      </c>
      <c r="AQ748" s="60">
        <v>17.100000000000001</v>
      </c>
      <c r="AR748" s="60">
        <v>10.8</v>
      </c>
      <c r="AS748" s="60">
        <v>0</v>
      </c>
      <c r="AT748" s="60">
        <v>0</v>
      </c>
      <c r="AU748" s="60">
        <v>0</v>
      </c>
      <c r="AV748" s="60">
        <v>0</v>
      </c>
      <c r="AW748" s="60">
        <v>0</v>
      </c>
      <c r="AX748" s="60">
        <v>0</v>
      </c>
      <c r="AY748" s="60">
        <v>0</v>
      </c>
      <c r="AZ748" s="60">
        <v>0</v>
      </c>
      <c r="BA748" s="60">
        <v>0</v>
      </c>
      <c r="BB748" s="60">
        <v>0</v>
      </c>
      <c r="BC748" s="60">
        <v>0</v>
      </c>
      <c r="BD748" s="60">
        <v>0</v>
      </c>
      <c r="BE748" s="60">
        <v>0</v>
      </c>
      <c r="BF748" s="60">
        <v>0</v>
      </c>
      <c r="BG748" s="60">
        <v>0</v>
      </c>
      <c r="BH748" s="60">
        <v>0</v>
      </c>
      <c r="BI748" s="60">
        <v>0</v>
      </c>
      <c r="BJ748" s="60">
        <v>0</v>
      </c>
      <c r="BK748" s="60"/>
      <c r="BL748" s="60"/>
      <c r="BM748" s="60"/>
      <c r="BN748" s="60"/>
      <c r="BO748" s="60"/>
      <c r="BP748" s="60"/>
      <c r="BQ748" s="60"/>
      <c r="BR748" s="60"/>
      <c r="BS748" s="60"/>
      <c r="BT748" s="60"/>
    </row>
    <row r="749" spans="1:72" x14ac:dyDescent="0.25">
      <c r="A749" s="98" t="s">
        <v>2016</v>
      </c>
      <c r="B749" s="102" t="s">
        <v>2017</v>
      </c>
      <c r="C749" s="8"/>
      <c r="D749" s="8"/>
      <c r="E749" s="8"/>
      <c r="F749" s="8"/>
      <c r="G749" s="8"/>
      <c r="H749" s="8"/>
      <c r="I749" s="8"/>
      <c r="J749" s="8"/>
      <c r="K749" s="8"/>
      <c r="L749" s="8"/>
      <c r="M749" s="8"/>
      <c r="N749" s="8"/>
      <c r="O749" s="8"/>
      <c r="P749" s="8"/>
      <c r="Q749" s="8"/>
      <c r="R749" s="8"/>
      <c r="S749" s="8"/>
      <c r="T749" s="8"/>
      <c r="U749" s="8" t="s">
        <v>504</v>
      </c>
      <c r="V749" s="8"/>
      <c r="W749" s="8"/>
      <c r="X749" s="8"/>
      <c r="Y749" s="7"/>
      <c r="Z749" s="7"/>
      <c r="AA749" s="7"/>
      <c r="AB749" s="7"/>
      <c r="AC749" s="75" t="s">
        <v>1995</v>
      </c>
      <c r="AD749" s="29" t="s">
        <v>463</v>
      </c>
      <c r="AE749" s="60">
        <v>0</v>
      </c>
      <c r="AF749" s="60">
        <v>0</v>
      </c>
      <c r="AG749" s="60">
        <v>0</v>
      </c>
      <c r="AH749" s="60">
        <v>0</v>
      </c>
      <c r="AI749" s="60">
        <v>8.0809999999999995</v>
      </c>
      <c r="AJ749" s="60">
        <v>2.9929999999999999</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c r="BL749" s="60"/>
      <c r="BM749" s="60"/>
      <c r="BN749" s="60"/>
      <c r="BO749" s="60"/>
      <c r="BP749" s="60"/>
      <c r="BQ749" s="60"/>
      <c r="BR749" s="60"/>
      <c r="BS749" s="60"/>
      <c r="BT749" s="60"/>
    </row>
    <row r="750" spans="1:72" x14ac:dyDescent="0.25">
      <c r="A750" s="98" t="s">
        <v>2018</v>
      </c>
      <c r="B750" s="102" t="s">
        <v>2019</v>
      </c>
      <c r="C750" s="8"/>
      <c r="D750" s="8"/>
      <c r="E750" s="8"/>
      <c r="F750" s="8"/>
      <c r="G750" s="8"/>
      <c r="H750" s="8"/>
      <c r="I750" s="8"/>
      <c r="J750" s="8"/>
      <c r="K750" s="8"/>
      <c r="L750" s="8"/>
      <c r="M750" s="8"/>
      <c r="N750" s="8"/>
      <c r="O750" s="8"/>
      <c r="P750" s="8"/>
      <c r="Q750" s="8"/>
      <c r="R750" s="8"/>
      <c r="S750" s="8"/>
      <c r="T750" s="8"/>
      <c r="U750" s="8" t="s">
        <v>504</v>
      </c>
      <c r="V750" s="8"/>
      <c r="W750" s="8"/>
      <c r="X750" s="8"/>
      <c r="Y750" s="7"/>
      <c r="Z750" s="7"/>
      <c r="AA750" s="7"/>
      <c r="AB750" s="7"/>
      <c r="AC750" s="75" t="s">
        <v>1995</v>
      </c>
      <c r="AD750" s="29" t="s">
        <v>463</v>
      </c>
      <c r="AE750" s="60">
        <v>206.58799999999999</v>
      </c>
      <c r="AF750" s="60">
        <v>53.636000000000003</v>
      </c>
      <c r="AG750" s="60">
        <v>7.0990000000000002</v>
      </c>
      <c r="AH750" s="60">
        <v>-0.20399999999999999</v>
      </c>
      <c r="AI750" s="60">
        <v>9.6029999999999998</v>
      </c>
      <c r="AJ750" s="60">
        <v>1.079</v>
      </c>
      <c r="AK750" s="60">
        <v>3.6999999999999998E-2</v>
      </c>
      <c r="AL750" s="60">
        <v>-1.0233628299999999</v>
      </c>
      <c r="AM750" s="60">
        <v>0</v>
      </c>
      <c r="AN750" s="60">
        <v>0</v>
      </c>
      <c r="AO750" s="60">
        <v>0</v>
      </c>
      <c r="AP750" s="60">
        <v>0</v>
      </c>
      <c r="AQ750" s="60">
        <v>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c r="BL750" s="60"/>
      <c r="BM750" s="60"/>
      <c r="BN750" s="60"/>
      <c r="BO750" s="60"/>
      <c r="BP750" s="60"/>
      <c r="BQ750" s="60"/>
      <c r="BR750" s="60"/>
      <c r="BS750" s="60"/>
      <c r="BT750" s="60"/>
    </row>
    <row r="751" spans="1:72" x14ac:dyDescent="0.25">
      <c r="A751" s="98" t="s">
        <v>2020</v>
      </c>
      <c r="B751" s="102" t="s">
        <v>2021</v>
      </c>
      <c r="C751" s="8"/>
      <c r="D751" s="8"/>
      <c r="E751" s="8"/>
      <c r="F751" s="8"/>
      <c r="G751" s="8"/>
      <c r="H751" s="8"/>
      <c r="I751" s="8"/>
      <c r="J751" s="8"/>
      <c r="K751" s="8"/>
      <c r="L751" s="8"/>
      <c r="M751" s="8"/>
      <c r="N751" s="8"/>
      <c r="O751" s="8"/>
      <c r="P751" s="8"/>
      <c r="Q751" s="8"/>
      <c r="R751" s="8"/>
      <c r="S751" s="8"/>
      <c r="T751" s="8"/>
      <c r="U751" s="8" t="s">
        <v>504</v>
      </c>
      <c r="V751" s="8"/>
      <c r="W751" s="8"/>
      <c r="X751" s="8"/>
      <c r="Y751" s="7"/>
      <c r="Z751" s="7"/>
      <c r="AA751" s="7"/>
      <c r="AB751" s="7"/>
      <c r="AC751" s="75" t="s">
        <v>1995</v>
      </c>
      <c r="AD751" s="29" t="s">
        <v>463</v>
      </c>
      <c r="AE751" s="60">
        <v>579.85199999999998</v>
      </c>
      <c r="AF751" s="60">
        <v>611.88400000000001</v>
      </c>
      <c r="AG751" s="60">
        <v>465.69400000000002</v>
      </c>
      <c r="AH751" s="60">
        <v>295.42099999999999</v>
      </c>
      <c r="AI751" s="60">
        <v>332.96499999999997</v>
      </c>
      <c r="AJ751" s="60">
        <v>427.935</v>
      </c>
      <c r="AK751" s="60">
        <v>336.21100000000001</v>
      </c>
      <c r="AL751" s="60">
        <v>278.79024929000002</v>
      </c>
      <c r="AM751" s="60">
        <v>343.29780208</v>
      </c>
      <c r="AN751" s="60">
        <v>311.22730689999997</v>
      </c>
      <c r="AO751" s="60">
        <v>288.2</v>
      </c>
      <c r="AP751" s="60">
        <v>286.92200000000003</v>
      </c>
      <c r="AQ751" s="60">
        <v>362.8</v>
      </c>
      <c r="AR751" s="60">
        <v>343</v>
      </c>
      <c r="AS751" s="60">
        <v>262.42099999999999</v>
      </c>
      <c r="AT751" s="60">
        <v>192.8</v>
      </c>
      <c r="AU751" s="60">
        <v>317.37599999999998</v>
      </c>
      <c r="AV751" s="60">
        <v>352.36500000000001</v>
      </c>
      <c r="AW751" s="60">
        <v>118</v>
      </c>
      <c r="AX751" s="60">
        <v>25</v>
      </c>
      <c r="AY751" s="60">
        <v>2</v>
      </c>
      <c r="AZ751" s="60">
        <v>1</v>
      </c>
      <c r="BA751" s="60">
        <v>0</v>
      </c>
      <c r="BB751" s="60">
        <v>0</v>
      </c>
      <c r="BC751" s="60">
        <v>0</v>
      </c>
      <c r="BD751" s="60">
        <v>0</v>
      </c>
      <c r="BE751" s="60">
        <v>0</v>
      </c>
      <c r="BF751" s="60">
        <v>0</v>
      </c>
      <c r="BG751" s="60">
        <v>0</v>
      </c>
      <c r="BH751" s="60">
        <v>0</v>
      </c>
      <c r="BI751" s="60">
        <v>0</v>
      </c>
      <c r="BJ751" s="60">
        <v>0</v>
      </c>
      <c r="BK751" s="60"/>
      <c r="BL751" s="60"/>
      <c r="BM751" s="60"/>
      <c r="BN751" s="60"/>
      <c r="BO751" s="60"/>
      <c r="BP751" s="60"/>
      <c r="BQ751" s="60"/>
      <c r="BR751" s="60"/>
      <c r="BS751" s="60"/>
      <c r="BT751" s="60"/>
    </row>
    <row r="752" spans="1:72" x14ac:dyDescent="0.25">
      <c r="A752" s="98" t="s">
        <v>2022</v>
      </c>
      <c r="B752" s="102" t="s">
        <v>2023</v>
      </c>
      <c r="C752" s="8"/>
      <c r="D752" s="8"/>
      <c r="E752" s="8"/>
      <c r="F752" s="8"/>
      <c r="G752" s="8"/>
      <c r="H752" s="8"/>
      <c r="I752" s="8"/>
      <c r="J752" s="8"/>
      <c r="K752" s="8"/>
      <c r="L752" s="8"/>
      <c r="M752" s="8"/>
      <c r="N752" s="8"/>
      <c r="O752" s="8"/>
      <c r="P752" s="8"/>
      <c r="Q752" s="8"/>
      <c r="R752" s="8"/>
      <c r="S752" s="8"/>
      <c r="T752" s="8"/>
      <c r="U752" s="8" t="s">
        <v>504</v>
      </c>
      <c r="V752" s="8"/>
      <c r="W752" s="8"/>
      <c r="X752" s="8"/>
      <c r="Y752" s="7"/>
      <c r="Z752" s="7"/>
      <c r="AA752" s="7"/>
      <c r="AB752" s="7"/>
      <c r="AC752" s="75" t="s">
        <v>1995</v>
      </c>
      <c r="AD752" s="29" t="s">
        <v>463</v>
      </c>
      <c r="AE752" s="60">
        <v>0</v>
      </c>
      <c r="AF752" s="60">
        <v>-4.0000000000000001E-3</v>
      </c>
      <c r="AG752" s="60">
        <v>0</v>
      </c>
      <c r="AH752" s="60">
        <v>0</v>
      </c>
      <c r="AI752" s="60">
        <v>0</v>
      </c>
      <c r="AJ752" s="60">
        <v>0</v>
      </c>
      <c r="AK752" s="60">
        <v>1.0999999999999999E-2</v>
      </c>
      <c r="AL752" s="60">
        <v>0</v>
      </c>
      <c r="AM752" s="60">
        <v>0</v>
      </c>
      <c r="AN752" s="60">
        <v>0</v>
      </c>
      <c r="AO752" s="60">
        <v>0</v>
      </c>
      <c r="AP752" s="60">
        <v>0</v>
      </c>
      <c r="AQ752" s="60">
        <v>0</v>
      </c>
      <c r="AR752" s="60">
        <v>0</v>
      </c>
      <c r="AS752" s="60">
        <v>0</v>
      </c>
      <c r="AT752" s="60">
        <v>0</v>
      </c>
      <c r="AU752" s="60">
        <v>0</v>
      </c>
      <c r="AV752" s="60">
        <v>1.4E-2</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c r="BL752" s="60"/>
      <c r="BM752" s="60"/>
      <c r="BN752" s="60"/>
      <c r="BO752" s="60"/>
      <c r="BP752" s="60"/>
      <c r="BQ752" s="60"/>
      <c r="BR752" s="60"/>
      <c r="BS752" s="60"/>
      <c r="BT752" s="60"/>
    </row>
    <row r="753" spans="1:72" x14ac:dyDescent="0.25">
      <c r="A753" s="98" t="s">
        <v>2024</v>
      </c>
      <c r="B753" s="102" t="s">
        <v>2025</v>
      </c>
      <c r="C753" s="8"/>
      <c r="D753" s="8"/>
      <c r="E753" s="8"/>
      <c r="F753" s="8"/>
      <c r="G753" s="8"/>
      <c r="H753" s="8"/>
      <c r="I753" s="8"/>
      <c r="J753" s="8"/>
      <c r="K753" s="8"/>
      <c r="L753" s="8"/>
      <c r="M753" s="8"/>
      <c r="N753" s="8"/>
      <c r="O753" s="8"/>
      <c r="P753" s="8"/>
      <c r="Q753" s="8"/>
      <c r="R753" s="8"/>
      <c r="S753" s="8"/>
      <c r="T753" s="8"/>
      <c r="U753" s="8" t="s">
        <v>504</v>
      </c>
      <c r="V753" s="8"/>
      <c r="W753" s="8"/>
      <c r="X753" s="8"/>
      <c r="Y753" s="7"/>
      <c r="Z753" s="7"/>
      <c r="AA753" s="7"/>
      <c r="AB753" s="7"/>
      <c r="AC753" s="75" t="s">
        <v>1995</v>
      </c>
      <c r="AD753" s="29" t="s">
        <v>463</v>
      </c>
      <c r="AE753" s="60">
        <v>0</v>
      </c>
      <c r="AF753" s="60">
        <v>0</v>
      </c>
      <c r="AG753" s="60">
        <v>0</v>
      </c>
      <c r="AH753" s="60">
        <v>0</v>
      </c>
      <c r="AI753" s="60">
        <v>0</v>
      </c>
      <c r="AJ753" s="60">
        <v>0</v>
      </c>
      <c r="AK753" s="60">
        <v>0</v>
      </c>
      <c r="AL753" s="60">
        <v>0</v>
      </c>
      <c r="AM753" s="60">
        <v>3.74041E-3</v>
      </c>
      <c r="AN753" s="60">
        <v>0.71620808000000002</v>
      </c>
      <c r="AO753" s="60">
        <v>0</v>
      </c>
      <c r="AP753" s="60">
        <v>0.05</v>
      </c>
      <c r="AQ753" s="60">
        <v>0</v>
      </c>
      <c r="AR753" s="60">
        <v>0</v>
      </c>
      <c r="AS753" s="60">
        <v>0.45</v>
      </c>
      <c r="AT753" s="60">
        <v>1E-3</v>
      </c>
      <c r="AU753" s="60">
        <v>2.1999999999999999E-2</v>
      </c>
      <c r="AV753" s="60">
        <v>2.1999999999999999E-2</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c r="BL753" s="60"/>
      <c r="BM753" s="60"/>
      <c r="BN753" s="60"/>
      <c r="BO753" s="60"/>
      <c r="BP753" s="60"/>
      <c r="BQ753" s="60"/>
      <c r="BR753" s="60"/>
      <c r="BS753" s="60"/>
      <c r="BT753" s="60"/>
    </row>
    <row r="754" spans="1:72" x14ac:dyDescent="0.25">
      <c r="A754" s="98" t="s">
        <v>2026</v>
      </c>
      <c r="B754" s="102" t="s">
        <v>2027</v>
      </c>
      <c r="C754" s="8"/>
      <c r="D754" s="8"/>
      <c r="E754" s="8"/>
      <c r="F754" s="8"/>
      <c r="G754" s="8"/>
      <c r="H754" s="8"/>
      <c r="I754" s="8"/>
      <c r="J754" s="8"/>
      <c r="K754" s="8"/>
      <c r="L754" s="8"/>
      <c r="M754" s="8"/>
      <c r="N754" s="8"/>
      <c r="O754" s="8"/>
      <c r="P754" s="8"/>
      <c r="Q754" s="8"/>
      <c r="R754" s="8"/>
      <c r="S754" s="8"/>
      <c r="T754" s="8"/>
      <c r="U754" s="8" t="s">
        <v>524</v>
      </c>
      <c r="V754" s="8"/>
      <c r="W754" s="8"/>
      <c r="X754" s="8"/>
      <c r="Y754" s="7"/>
      <c r="Z754" s="7"/>
      <c r="AA754" s="7"/>
      <c r="AB754" s="7"/>
      <c r="AC754" s="75" t="s">
        <v>1995</v>
      </c>
      <c r="AD754" s="29" t="s">
        <v>463</v>
      </c>
      <c r="AE754" s="60">
        <v>437.62599999999998</v>
      </c>
      <c r="AF754" s="60">
        <v>421.54300000000001</v>
      </c>
      <c r="AG754" s="60">
        <v>441.78100000000001</v>
      </c>
      <c r="AH754" s="60">
        <v>457.52499999999998</v>
      </c>
      <c r="AI754" s="60">
        <v>708.90899999999999</v>
      </c>
      <c r="AJ754" s="60">
        <v>734.39499999999998</v>
      </c>
      <c r="AK754" s="60">
        <v>773.55</v>
      </c>
      <c r="AL754" s="60">
        <v>613.30724299999997</v>
      </c>
      <c r="AM754" s="60">
        <v>263.26332500000001</v>
      </c>
      <c r="AN754" s="60">
        <v>112.551091</v>
      </c>
      <c r="AO754" s="60">
        <v>125.6</v>
      </c>
      <c r="AP754" s="60">
        <v>136.01599999999999</v>
      </c>
      <c r="AQ754" s="60">
        <v>58.3</v>
      </c>
      <c r="AR754" s="60">
        <v>19.600000000000001</v>
      </c>
      <c r="AS754" s="60">
        <v>0.28199999999999997</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c r="BL754" s="60"/>
      <c r="BM754" s="60"/>
      <c r="BN754" s="60"/>
      <c r="BO754" s="60"/>
      <c r="BP754" s="60"/>
      <c r="BQ754" s="60"/>
      <c r="BR754" s="60"/>
      <c r="BS754" s="60"/>
      <c r="BT754" s="60"/>
    </row>
    <row r="755" spans="1:72" x14ac:dyDescent="0.25">
      <c r="A755" s="98" t="s">
        <v>2028</v>
      </c>
      <c r="B755" s="102" t="s">
        <v>2029</v>
      </c>
      <c r="C755" s="8"/>
      <c r="D755" s="8"/>
      <c r="E755" s="8"/>
      <c r="F755" s="8"/>
      <c r="G755" s="8"/>
      <c r="H755" s="8"/>
      <c r="I755" s="8"/>
      <c r="J755" s="8"/>
      <c r="K755" s="8"/>
      <c r="L755" s="8"/>
      <c r="M755" s="8"/>
      <c r="N755" s="8"/>
      <c r="O755" s="8"/>
      <c r="P755" s="8"/>
      <c r="Q755" s="8"/>
      <c r="R755" s="8"/>
      <c r="S755" s="8"/>
      <c r="T755" s="8"/>
      <c r="U755" s="8" t="s">
        <v>524</v>
      </c>
      <c r="V755" s="8"/>
      <c r="W755" s="8"/>
      <c r="X755" s="8"/>
      <c r="Y755" s="7"/>
      <c r="Z755" s="7"/>
      <c r="AA755" s="7"/>
      <c r="AB755" s="7"/>
      <c r="AC755" s="75" t="s">
        <v>1995</v>
      </c>
      <c r="AD755" s="29" t="s">
        <v>463</v>
      </c>
      <c r="AE755" s="60">
        <v>1.5289999999999999</v>
      </c>
      <c r="AF755" s="60">
        <v>10.499000000000001</v>
      </c>
      <c r="AG755" s="60">
        <v>9.7810000000000006</v>
      </c>
      <c r="AH755" s="60">
        <v>4.6740000000000004</v>
      </c>
      <c r="AI755" s="60">
        <v>17.478000000000002</v>
      </c>
      <c r="AJ755" s="60">
        <v>27.440999999999999</v>
      </c>
      <c r="AK755" s="60">
        <v>10.74</v>
      </c>
      <c r="AL755" s="60">
        <v>1.0879185</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c r="BL755" s="60"/>
      <c r="BM755" s="60"/>
      <c r="BN755" s="60"/>
      <c r="BO755" s="60"/>
      <c r="BP755" s="60"/>
      <c r="BQ755" s="60"/>
      <c r="BR755" s="60"/>
      <c r="BS755" s="60"/>
      <c r="BT755" s="60"/>
    </row>
    <row r="756" spans="1:72" x14ac:dyDescent="0.25">
      <c r="A756" s="98" t="s">
        <v>2030</v>
      </c>
      <c r="B756" s="102" t="s">
        <v>2031</v>
      </c>
      <c r="C756" s="8"/>
      <c r="D756" s="8"/>
      <c r="E756" s="8"/>
      <c r="F756" s="8"/>
      <c r="G756" s="8"/>
      <c r="H756" s="8"/>
      <c r="I756" s="8"/>
      <c r="J756" s="8"/>
      <c r="K756" s="8"/>
      <c r="L756" s="8"/>
      <c r="M756" s="8"/>
      <c r="N756" s="8"/>
      <c r="O756" s="8"/>
      <c r="P756" s="8"/>
      <c r="Q756" s="8"/>
      <c r="R756" s="8"/>
      <c r="S756" s="8"/>
      <c r="T756" s="8"/>
      <c r="U756" s="8" t="s">
        <v>524</v>
      </c>
      <c r="V756" s="8"/>
      <c r="W756" s="8"/>
      <c r="X756" s="8"/>
      <c r="Y756" s="7"/>
      <c r="Z756" s="7"/>
      <c r="AA756" s="7"/>
      <c r="AB756" s="7"/>
      <c r="AC756" s="75" t="s">
        <v>1995</v>
      </c>
      <c r="AD756" s="29" t="s">
        <v>463</v>
      </c>
      <c r="AE756" s="60">
        <v>38.030999999999999</v>
      </c>
      <c r="AF756" s="60">
        <v>0</v>
      </c>
      <c r="AG756" s="60">
        <v>47.444000000000003</v>
      </c>
      <c r="AH756" s="60">
        <v>50.746000000000002</v>
      </c>
      <c r="AI756" s="60">
        <v>56.018999999999998</v>
      </c>
      <c r="AJ756" s="60">
        <v>51.088000000000001</v>
      </c>
      <c r="AK756" s="60">
        <v>51.64</v>
      </c>
      <c r="AL756" s="60">
        <v>43.958486000000001</v>
      </c>
      <c r="AM756" s="60">
        <v>34.095508000000002</v>
      </c>
      <c r="AN756" s="60">
        <v>26.308288000000001</v>
      </c>
      <c r="AO756" s="60">
        <v>27.3</v>
      </c>
      <c r="AP756" s="60">
        <v>33.792000000000002</v>
      </c>
      <c r="AQ756" s="60">
        <v>31.155000000000001</v>
      </c>
      <c r="AR756" s="60">
        <v>23.5</v>
      </c>
      <c r="AS756" s="60">
        <v>21.161000000000001</v>
      </c>
      <c r="AT756" s="60">
        <v>26.548999999999999</v>
      </c>
      <c r="AU756" s="60">
        <v>29.376000000000001</v>
      </c>
      <c r="AV756" s="60">
        <v>29.234999999999999</v>
      </c>
      <c r="AW756" s="60">
        <v>25</v>
      </c>
      <c r="AX756" s="60">
        <v>19</v>
      </c>
      <c r="AY756" s="60">
        <v>1</v>
      </c>
      <c r="AZ756" s="60">
        <v>0</v>
      </c>
      <c r="BA756" s="60">
        <v>0</v>
      </c>
      <c r="BB756" s="60">
        <v>0</v>
      </c>
      <c r="BC756" s="60">
        <v>0</v>
      </c>
      <c r="BD756" s="60">
        <v>0</v>
      </c>
      <c r="BE756" s="60">
        <v>0</v>
      </c>
      <c r="BF756" s="60">
        <v>0</v>
      </c>
      <c r="BG756" s="60">
        <v>0</v>
      </c>
      <c r="BH756" s="60">
        <v>0</v>
      </c>
      <c r="BI756" s="60">
        <v>0</v>
      </c>
      <c r="BJ756" s="60">
        <v>0</v>
      </c>
      <c r="BK756" s="60"/>
      <c r="BL756" s="60"/>
      <c r="BM756" s="60"/>
      <c r="BN756" s="60"/>
      <c r="BO756" s="60"/>
      <c r="BP756" s="60"/>
      <c r="BQ756" s="60"/>
      <c r="BR756" s="60"/>
      <c r="BS756" s="60"/>
      <c r="BT756" s="60"/>
    </row>
    <row r="757" spans="1:72" x14ac:dyDescent="0.25">
      <c r="A757" s="98" t="s">
        <v>2032</v>
      </c>
      <c r="B757" s="102" t="s">
        <v>2033</v>
      </c>
      <c r="C757" s="8"/>
      <c r="D757" s="8"/>
      <c r="E757" s="8"/>
      <c r="F757" s="8"/>
      <c r="G757" s="8"/>
      <c r="H757" s="8"/>
      <c r="I757" s="8"/>
      <c r="J757" s="8"/>
      <c r="K757" s="8"/>
      <c r="L757" s="8"/>
      <c r="M757" s="8"/>
      <c r="N757" s="8"/>
      <c r="O757" s="8"/>
      <c r="P757" s="8"/>
      <c r="Q757" s="8"/>
      <c r="R757" s="8"/>
      <c r="S757" s="8"/>
      <c r="T757" s="8"/>
      <c r="U757" s="8" t="s">
        <v>524</v>
      </c>
      <c r="V757" s="8"/>
      <c r="W757" s="8"/>
      <c r="X757" s="8"/>
      <c r="Y757" s="7"/>
      <c r="Z757" s="7"/>
      <c r="AA757" s="7"/>
      <c r="AB757" s="7"/>
      <c r="AC757" s="75" t="s">
        <v>1995</v>
      </c>
      <c r="AD757" s="29" t="s">
        <v>463</v>
      </c>
      <c r="AE757" s="60">
        <v>284.73599999999999</v>
      </c>
      <c r="AF757" s="60">
        <v>428.21699999999998</v>
      </c>
      <c r="AG757" s="60">
        <v>570.94600000000003</v>
      </c>
      <c r="AH757" s="60">
        <v>539.84699999999998</v>
      </c>
      <c r="AI757" s="60">
        <v>487.90300000000002</v>
      </c>
      <c r="AJ757" s="60">
        <v>742.14800000000002</v>
      </c>
      <c r="AK757" s="60">
        <v>830.84</v>
      </c>
      <c r="AL757" s="60">
        <v>830.18446300000005</v>
      </c>
      <c r="AM757" s="60">
        <v>797.23767299999997</v>
      </c>
      <c r="AN757" s="60">
        <v>762.74437386</v>
      </c>
      <c r="AO757" s="60">
        <v>800</v>
      </c>
      <c r="AP757" s="60">
        <v>761</v>
      </c>
      <c r="AQ757" s="60">
        <v>903.2</v>
      </c>
      <c r="AR757" s="60">
        <v>854.7</v>
      </c>
      <c r="AS757" s="60">
        <v>733.37900000000002</v>
      </c>
      <c r="AT757" s="60">
        <v>804.03</v>
      </c>
      <c r="AU757" s="60">
        <v>872.56200000000001</v>
      </c>
      <c r="AV757" s="60">
        <v>835.28700000000003</v>
      </c>
      <c r="AW757" s="60">
        <v>952</v>
      </c>
      <c r="AX757" s="60">
        <v>915</v>
      </c>
      <c r="AY757" s="60">
        <v>0</v>
      </c>
      <c r="AZ757" s="60">
        <v>0</v>
      </c>
      <c r="BA757" s="60">
        <v>0</v>
      </c>
      <c r="BB757" s="60">
        <v>10</v>
      </c>
      <c r="BC757" s="60">
        <v>0</v>
      </c>
      <c r="BD757" s="60">
        <v>0</v>
      </c>
      <c r="BE757" s="60">
        <v>0</v>
      </c>
      <c r="BF757" s="60">
        <v>0</v>
      </c>
      <c r="BG757" s="60">
        <v>0</v>
      </c>
      <c r="BH757" s="60">
        <v>0</v>
      </c>
      <c r="BI757" s="60">
        <v>0</v>
      </c>
      <c r="BJ757" s="60">
        <v>0</v>
      </c>
      <c r="BK757" s="60"/>
      <c r="BL757" s="60"/>
      <c r="BM757" s="60"/>
      <c r="BN757" s="60"/>
      <c r="BO757" s="60"/>
      <c r="BP757" s="60"/>
      <c r="BQ757" s="60"/>
      <c r="BR757" s="60"/>
      <c r="BS757" s="60"/>
      <c r="BT757" s="60"/>
    </row>
    <row r="758" spans="1:72" x14ac:dyDescent="0.25">
      <c r="A758" s="98" t="s">
        <v>2034</v>
      </c>
      <c r="B758" s="102" t="s">
        <v>2035</v>
      </c>
      <c r="C758" s="8"/>
      <c r="D758" s="8"/>
      <c r="E758" s="8"/>
      <c r="F758" s="8"/>
      <c r="G758" s="8"/>
      <c r="H758" s="8"/>
      <c r="I758" s="8"/>
      <c r="J758" s="8"/>
      <c r="K758" s="8"/>
      <c r="L758" s="8"/>
      <c r="M758" s="8"/>
      <c r="N758" s="8"/>
      <c r="O758" s="8"/>
      <c r="P758" s="8"/>
      <c r="Q758" s="8"/>
      <c r="R758" s="8"/>
      <c r="S758" s="8"/>
      <c r="T758" s="8"/>
      <c r="U758" s="8" t="s">
        <v>524</v>
      </c>
      <c r="V758" s="8"/>
      <c r="W758" s="8"/>
      <c r="X758" s="8"/>
      <c r="Y758" s="7"/>
      <c r="Z758" s="7"/>
      <c r="AA758" s="7"/>
      <c r="AB758" s="7"/>
      <c r="AC758" s="75" t="s">
        <v>1995</v>
      </c>
      <c r="AD758" s="29" t="s">
        <v>463</v>
      </c>
      <c r="AE758" s="60">
        <v>54.238</v>
      </c>
      <c r="AF758" s="60">
        <v>81.447999999999993</v>
      </c>
      <c r="AG758" s="60">
        <v>61.081000000000003</v>
      </c>
      <c r="AH758" s="60">
        <v>59.107999999999997</v>
      </c>
      <c r="AI758" s="60">
        <v>38.534999999999997</v>
      </c>
      <c r="AJ758" s="60">
        <v>36.130000000000003</v>
      </c>
      <c r="AK758" s="60">
        <v>96.149000000000001</v>
      </c>
      <c r="AL758" s="60">
        <v>165.71453940000001</v>
      </c>
      <c r="AM758" s="60">
        <v>182.78729856999999</v>
      </c>
      <c r="AN758" s="60">
        <v>177.08328232</v>
      </c>
      <c r="AO758" s="60">
        <v>208.1</v>
      </c>
      <c r="AP758" s="60">
        <v>204.36099999999999</v>
      </c>
      <c r="AQ758" s="60">
        <v>182.9</v>
      </c>
      <c r="AR758" s="60">
        <v>193.2</v>
      </c>
      <c r="AS758" s="60">
        <v>225.50800000000001</v>
      </c>
      <c r="AT758" s="60">
        <v>212.381</v>
      </c>
      <c r="AU758" s="60">
        <v>223.38499999999999</v>
      </c>
      <c r="AV758" s="60">
        <v>219.38499999999999</v>
      </c>
      <c r="AW758" s="60">
        <v>58</v>
      </c>
      <c r="AX758" s="60">
        <v>97</v>
      </c>
      <c r="AY758" s="60">
        <v>51</v>
      </c>
      <c r="AZ758" s="60">
        <v>40</v>
      </c>
      <c r="BA758" s="60">
        <v>40</v>
      </c>
      <c r="BB758" s="60">
        <v>40</v>
      </c>
      <c r="BC758" s="60">
        <v>33</v>
      </c>
      <c r="BD758" s="60">
        <v>40</v>
      </c>
      <c r="BE758" s="60">
        <v>0</v>
      </c>
      <c r="BF758" s="60">
        <v>0</v>
      </c>
      <c r="BG758" s="60">
        <v>0</v>
      </c>
      <c r="BH758" s="60">
        <v>0</v>
      </c>
      <c r="BI758" s="60">
        <v>0</v>
      </c>
      <c r="BJ758" s="60">
        <v>0</v>
      </c>
      <c r="BK758" s="60"/>
      <c r="BL758" s="60"/>
      <c r="BM758" s="60"/>
      <c r="BN758" s="60"/>
      <c r="BO758" s="60"/>
      <c r="BP758" s="60"/>
      <c r="BQ758" s="60"/>
      <c r="BR758" s="60"/>
      <c r="BS758" s="60"/>
      <c r="BT758" s="60"/>
    </row>
    <row r="759" spans="1:72" x14ac:dyDescent="0.25">
      <c r="A759" s="98" t="s">
        <v>2036</v>
      </c>
      <c r="B759" s="102" t="s">
        <v>2037</v>
      </c>
      <c r="C759" s="8"/>
      <c r="D759" s="8"/>
      <c r="E759" s="8"/>
      <c r="F759" s="8"/>
      <c r="G759" s="8"/>
      <c r="H759" s="8"/>
      <c r="I759" s="8"/>
      <c r="J759" s="8"/>
      <c r="K759" s="8"/>
      <c r="L759" s="8"/>
      <c r="M759" s="8"/>
      <c r="N759" s="8"/>
      <c r="O759" s="8"/>
      <c r="P759" s="8"/>
      <c r="Q759" s="8"/>
      <c r="R759" s="8"/>
      <c r="S759" s="8"/>
      <c r="T759" s="8"/>
      <c r="U759" s="8" t="s">
        <v>524</v>
      </c>
      <c r="V759" s="8"/>
      <c r="W759" s="8"/>
      <c r="X759" s="8"/>
      <c r="Y759" s="7"/>
      <c r="Z759" s="7"/>
      <c r="AA759" s="7"/>
      <c r="AB759" s="7"/>
      <c r="AC759" s="75" t="s">
        <v>1995</v>
      </c>
      <c r="AD759" s="29" t="s">
        <v>463</v>
      </c>
      <c r="AE759" s="60">
        <v>209.67099999999999</v>
      </c>
      <c r="AF759" s="60">
        <v>250.87700000000001</v>
      </c>
      <c r="AG759" s="60">
        <v>313.38499999999999</v>
      </c>
      <c r="AH759" s="60">
        <v>354.32</v>
      </c>
      <c r="AI759" s="60">
        <v>385.72800000000001</v>
      </c>
      <c r="AJ759" s="60">
        <v>394.57299999999998</v>
      </c>
      <c r="AK759" s="60">
        <v>324.51</v>
      </c>
      <c r="AL759" s="60">
        <v>361.02074499999998</v>
      </c>
      <c r="AM759" s="60">
        <v>377.40214678000001</v>
      </c>
      <c r="AN759" s="60">
        <v>357.42450600000001</v>
      </c>
      <c r="AO759" s="60">
        <v>372</v>
      </c>
      <c r="AP759" s="60">
        <v>328.26799999999997</v>
      </c>
      <c r="AQ759" s="60">
        <v>321.89999999999998</v>
      </c>
      <c r="AR759" s="60">
        <v>279.2</v>
      </c>
      <c r="AS759" s="60">
        <v>222.738</v>
      </c>
      <c r="AT759" s="60">
        <v>278.06599999999997</v>
      </c>
      <c r="AU759" s="60">
        <v>268.70699999999999</v>
      </c>
      <c r="AV759" s="60">
        <v>315.88299999999998</v>
      </c>
      <c r="AW759" s="60">
        <v>379</v>
      </c>
      <c r="AX759" s="60">
        <v>345</v>
      </c>
      <c r="AY759" s="60">
        <v>244</v>
      </c>
      <c r="AZ759" s="60">
        <v>230</v>
      </c>
      <c r="BA759" s="60">
        <v>0</v>
      </c>
      <c r="BB759" s="60">
        <v>0</v>
      </c>
      <c r="BC759" s="60">
        <v>0</v>
      </c>
      <c r="BD759" s="60">
        <v>0</v>
      </c>
      <c r="BE759" s="60">
        <v>0</v>
      </c>
      <c r="BF759" s="60">
        <v>0</v>
      </c>
      <c r="BG759" s="60">
        <v>0</v>
      </c>
      <c r="BH759" s="60">
        <v>0</v>
      </c>
      <c r="BI759" s="60">
        <v>0</v>
      </c>
      <c r="BJ759" s="60">
        <v>0</v>
      </c>
      <c r="BK759" s="60"/>
      <c r="BL759" s="60"/>
      <c r="BM759" s="60"/>
      <c r="BN759" s="60"/>
      <c r="BO759" s="60"/>
      <c r="BP759" s="60"/>
      <c r="BQ759" s="60"/>
      <c r="BR759" s="60"/>
      <c r="BS759" s="60"/>
      <c r="BT759" s="60"/>
    </row>
    <row r="760" spans="1:72" x14ac:dyDescent="0.25">
      <c r="A760" s="98" t="s">
        <v>2038</v>
      </c>
      <c r="B760" s="102" t="s">
        <v>2039</v>
      </c>
      <c r="C760" s="8"/>
      <c r="D760" s="8"/>
      <c r="E760" s="8"/>
      <c r="F760" s="8"/>
      <c r="G760" s="8"/>
      <c r="H760" s="8"/>
      <c r="I760" s="8"/>
      <c r="J760" s="8"/>
      <c r="K760" s="8"/>
      <c r="L760" s="8"/>
      <c r="M760" s="8"/>
      <c r="N760" s="8"/>
      <c r="O760" s="8"/>
      <c r="P760" s="8"/>
      <c r="Q760" s="8"/>
      <c r="R760" s="8"/>
      <c r="S760" s="8"/>
      <c r="T760" s="8"/>
      <c r="U760" s="8" t="s">
        <v>524</v>
      </c>
      <c r="V760" s="8"/>
      <c r="W760" s="8"/>
      <c r="X760" s="8"/>
      <c r="Y760" s="7"/>
      <c r="Z760" s="7"/>
      <c r="AA760" s="7"/>
      <c r="AB760" s="7"/>
      <c r="AC760" s="75" t="s">
        <v>1995</v>
      </c>
      <c r="AD760" s="29" t="s">
        <v>463</v>
      </c>
      <c r="AE760" s="60">
        <v>7.0860000000000003</v>
      </c>
      <c r="AF760" s="60">
        <v>-0.17799999999999999</v>
      </c>
      <c r="AG760" s="60">
        <v>0</v>
      </c>
      <c r="AH760" s="60">
        <v>0</v>
      </c>
      <c r="AI760" s="60">
        <v>7.8289999999999997</v>
      </c>
      <c r="AJ760" s="60">
        <v>7.7290000000000001</v>
      </c>
      <c r="AK760" s="60">
        <v>8.0399999999999991</v>
      </c>
      <c r="AL760" s="60">
        <v>4.4338360000000003</v>
      </c>
      <c r="AM760" s="60">
        <v>4.7281139999999997</v>
      </c>
      <c r="AN760" s="60">
        <v>17.14273622</v>
      </c>
      <c r="AO760" s="60">
        <v>4.2</v>
      </c>
      <c r="AP760" s="60">
        <v>6.08</v>
      </c>
      <c r="AQ760" s="60">
        <v>7.9539999999999997</v>
      </c>
      <c r="AR760" s="60">
        <v>5.2</v>
      </c>
      <c r="AS760" s="60">
        <v>6.0979999999999999</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c r="BL760" s="60"/>
      <c r="BM760" s="60"/>
      <c r="BN760" s="60"/>
      <c r="BO760" s="60"/>
      <c r="BP760" s="60"/>
      <c r="BQ760" s="60"/>
      <c r="BR760" s="60"/>
      <c r="BS760" s="60"/>
      <c r="BT760" s="60"/>
    </row>
    <row r="761" spans="1:72" x14ac:dyDescent="0.25">
      <c r="A761" s="98" t="s">
        <v>2040</v>
      </c>
      <c r="B761" s="102" t="s">
        <v>2041</v>
      </c>
      <c r="C761" s="8"/>
      <c r="D761" s="8"/>
      <c r="E761" s="8"/>
      <c r="F761" s="8"/>
      <c r="G761" s="8"/>
      <c r="H761" s="8"/>
      <c r="I761" s="8"/>
      <c r="J761" s="8"/>
      <c r="K761" s="8"/>
      <c r="L761" s="8"/>
      <c r="M761" s="8"/>
      <c r="N761" s="8"/>
      <c r="O761" s="8"/>
      <c r="P761" s="8"/>
      <c r="Q761" s="8"/>
      <c r="R761" s="8"/>
      <c r="S761" s="8"/>
      <c r="T761" s="8"/>
      <c r="U761" s="8" t="s">
        <v>524</v>
      </c>
      <c r="V761" s="8"/>
      <c r="W761" s="8"/>
      <c r="X761" s="8"/>
      <c r="Y761" s="7"/>
      <c r="Z761" s="7"/>
      <c r="AA761" s="7"/>
      <c r="AB761" s="7"/>
      <c r="AC761" s="75" t="s">
        <v>1995</v>
      </c>
      <c r="AD761" s="29" t="s">
        <v>463</v>
      </c>
      <c r="AE761" s="60">
        <v>508.01100000000002</v>
      </c>
      <c r="AF761" s="60">
        <v>627.49699999999996</v>
      </c>
      <c r="AG761" s="60">
        <v>422.505</v>
      </c>
      <c r="AH761" s="60">
        <v>267.35899999999998</v>
      </c>
      <c r="AI761" s="60">
        <v>373.233</v>
      </c>
      <c r="AJ761" s="60">
        <v>320.69499999999999</v>
      </c>
      <c r="AK761" s="60">
        <v>464.327</v>
      </c>
      <c r="AL761" s="60">
        <v>285.460511</v>
      </c>
      <c r="AM761" s="60">
        <v>123.57275396</v>
      </c>
      <c r="AN761" s="60">
        <v>57.927524920000003</v>
      </c>
      <c r="AO761" s="60">
        <v>221.7</v>
      </c>
      <c r="AP761" s="60">
        <v>247.018</v>
      </c>
      <c r="AQ761" s="60">
        <v>187.1</v>
      </c>
      <c r="AR761" s="60">
        <v>253.2</v>
      </c>
      <c r="AS761" s="60">
        <v>304.10599999999999</v>
      </c>
      <c r="AT761" s="60">
        <v>345.76</v>
      </c>
      <c r="AU761" s="60">
        <v>223.42</v>
      </c>
      <c r="AV761" s="60">
        <v>293.685</v>
      </c>
      <c r="AW761" s="60">
        <v>320</v>
      </c>
      <c r="AX761" s="60">
        <v>486</v>
      </c>
      <c r="AY761" s="60">
        <v>446</v>
      </c>
      <c r="AZ761" s="60">
        <v>242</v>
      </c>
      <c r="BA761" s="60">
        <v>11</v>
      </c>
      <c r="BB761" s="60">
        <v>1</v>
      </c>
      <c r="BC761" s="60">
        <v>0</v>
      </c>
      <c r="BD761" s="60">
        <v>0</v>
      </c>
      <c r="BE761" s="60">
        <v>0</v>
      </c>
      <c r="BF761" s="60">
        <v>0</v>
      </c>
      <c r="BG761" s="60">
        <v>0</v>
      </c>
      <c r="BH761" s="60">
        <v>0</v>
      </c>
      <c r="BI761" s="60">
        <v>0</v>
      </c>
      <c r="BJ761" s="60">
        <v>0</v>
      </c>
      <c r="BK761" s="60"/>
      <c r="BL761" s="60"/>
      <c r="BM761" s="60"/>
      <c r="BN761" s="60"/>
      <c r="BO761" s="60"/>
      <c r="BP761" s="60"/>
      <c r="BQ761" s="60"/>
      <c r="BR761" s="60"/>
      <c r="BS761" s="60"/>
      <c r="BT761" s="60"/>
    </row>
    <row r="762" spans="1:72" x14ac:dyDescent="0.25">
      <c r="A762" s="98" t="s">
        <v>2042</v>
      </c>
      <c r="B762" s="102" t="s">
        <v>2043</v>
      </c>
      <c r="C762" s="8"/>
      <c r="D762" s="8"/>
      <c r="E762" s="8"/>
      <c r="F762" s="8"/>
      <c r="G762" s="8"/>
      <c r="H762" s="8"/>
      <c r="I762" s="8"/>
      <c r="J762" s="8"/>
      <c r="K762" s="8"/>
      <c r="L762" s="8"/>
      <c r="M762" s="8"/>
      <c r="N762" s="8"/>
      <c r="O762" s="8"/>
      <c r="P762" s="8"/>
      <c r="Q762" s="8"/>
      <c r="R762" s="8"/>
      <c r="S762" s="8"/>
      <c r="T762" s="8"/>
      <c r="U762" s="8" t="s">
        <v>524</v>
      </c>
      <c r="V762" s="8"/>
      <c r="W762" s="8"/>
      <c r="X762" s="8"/>
      <c r="Y762" s="7"/>
      <c r="Z762" s="7"/>
      <c r="AA762" s="7"/>
      <c r="AB762" s="7"/>
      <c r="AC762" s="75" t="s">
        <v>1995</v>
      </c>
      <c r="AD762" s="29" t="s">
        <v>463</v>
      </c>
      <c r="AE762" s="60">
        <v>91.388999999999996</v>
      </c>
      <c r="AF762" s="60">
        <v>96.876000000000005</v>
      </c>
      <c r="AG762" s="60">
        <v>78.525999999999996</v>
      </c>
      <c r="AH762" s="60">
        <v>68.289000000000001</v>
      </c>
      <c r="AI762" s="60">
        <v>72.317999999999998</v>
      </c>
      <c r="AJ762" s="60">
        <v>89.177000000000007</v>
      </c>
      <c r="AK762" s="60">
        <v>76.692999999999998</v>
      </c>
      <c r="AL762" s="60">
        <v>53.774588000000001</v>
      </c>
      <c r="AM762" s="60">
        <v>52.065787649999997</v>
      </c>
      <c r="AN762" s="60">
        <v>53.974854909999998</v>
      </c>
      <c r="AO762" s="60">
        <v>69.3</v>
      </c>
      <c r="AP762" s="60">
        <v>65.846999999999994</v>
      </c>
      <c r="AQ762" s="60">
        <v>60.6</v>
      </c>
      <c r="AR762" s="60">
        <v>73.7</v>
      </c>
      <c r="AS762" s="60">
        <v>71.712000000000003</v>
      </c>
      <c r="AT762" s="60">
        <v>74.927000000000007</v>
      </c>
      <c r="AU762" s="60">
        <v>74.061999999999998</v>
      </c>
      <c r="AV762" s="60">
        <v>0</v>
      </c>
      <c r="AW762" s="60">
        <v>0</v>
      </c>
      <c r="AX762" s="60">
        <v>0</v>
      </c>
      <c r="AY762" s="60">
        <v>0</v>
      </c>
      <c r="AZ762" s="60">
        <v>0</v>
      </c>
      <c r="BA762" s="60">
        <v>0</v>
      </c>
      <c r="BB762" s="60">
        <v>0</v>
      </c>
      <c r="BC762" s="60">
        <v>0</v>
      </c>
      <c r="BD762" s="60">
        <v>0</v>
      </c>
      <c r="BE762" s="60">
        <v>0</v>
      </c>
      <c r="BF762" s="60">
        <v>0</v>
      </c>
      <c r="BG762" s="60">
        <v>0</v>
      </c>
      <c r="BH762" s="60">
        <v>0</v>
      </c>
      <c r="BI762" s="60">
        <v>0</v>
      </c>
      <c r="BJ762" s="60">
        <v>0</v>
      </c>
      <c r="BK762" s="60"/>
      <c r="BL762" s="60"/>
      <c r="BM762" s="60"/>
      <c r="BN762" s="60"/>
      <c r="BO762" s="60"/>
      <c r="BP762" s="60"/>
      <c r="BQ762" s="60"/>
      <c r="BR762" s="60"/>
      <c r="BS762" s="60"/>
      <c r="BT762" s="60"/>
    </row>
    <row r="763" spans="1:72" x14ac:dyDescent="0.25">
      <c r="A763" s="98" t="s">
        <v>2044</v>
      </c>
      <c r="B763" s="102" t="s">
        <v>2045</v>
      </c>
      <c r="C763" s="8"/>
      <c r="D763" s="8"/>
      <c r="E763" s="8"/>
      <c r="F763" s="8"/>
      <c r="G763" s="8"/>
      <c r="H763" s="8"/>
      <c r="I763" s="8"/>
      <c r="J763" s="8"/>
      <c r="K763" s="8"/>
      <c r="L763" s="8"/>
      <c r="M763" s="8"/>
      <c r="N763" s="8"/>
      <c r="O763" s="8"/>
      <c r="P763" s="8"/>
      <c r="Q763" s="8"/>
      <c r="R763" s="8"/>
      <c r="S763" s="8"/>
      <c r="T763" s="8"/>
      <c r="U763" s="8" t="s">
        <v>524</v>
      </c>
      <c r="V763" s="8"/>
      <c r="W763" s="8"/>
      <c r="X763" s="8"/>
      <c r="Y763" s="7"/>
      <c r="Z763" s="7"/>
      <c r="AA763" s="7"/>
      <c r="AB763" s="7"/>
      <c r="AC763" s="75" t="s">
        <v>1995</v>
      </c>
      <c r="AD763" s="29" t="s">
        <v>463</v>
      </c>
      <c r="AE763" s="60">
        <v>0</v>
      </c>
      <c r="AF763" s="60">
        <v>0</v>
      </c>
      <c r="AG763" s="60">
        <v>0</v>
      </c>
      <c r="AH763" s="60">
        <v>0</v>
      </c>
      <c r="AI763" s="60">
        <v>0</v>
      </c>
      <c r="AJ763" s="60">
        <v>0</v>
      </c>
      <c r="AK763" s="60">
        <v>0</v>
      </c>
      <c r="AL763" s="60">
        <v>5.7574189999999996</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c r="BL763" s="60"/>
      <c r="BM763" s="60"/>
      <c r="BN763" s="60"/>
      <c r="BO763" s="60"/>
      <c r="BP763" s="60"/>
      <c r="BQ763" s="60"/>
      <c r="BR763" s="60"/>
      <c r="BS763" s="60"/>
      <c r="BT763" s="60"/>
    </row>
    <row r="764" spans="1:72" x14ac:dyDescent="0.25">
      <c r="A764" s="98" t="s">
        <v>2046</v>
      </c>
      <c r="B764" s="102" t="s">
        <v>2047</v>
      </c>
      <c r="C764" s="8"/>
      <c r="D764" s="8"/>
      <c r="E764" s="8"/>
      <c r="F764" s="8"/>
      <c r="G764" s="8"/>
      <c r="H764" s="8"/>
      <c r="I764" s="8"/>
      <c r="J764" s="8"/>
      <c r="K764" s="8"/>
      <c r="L764" s="8"/>
      <c r="M764" s="8"/>
      <c r="N764" s="8"/>
      <c r="O764" s="8"/>
      <c r="P764" s="8"/>
      <c r="Q764" s="8"/>
      <c r="R764" s="8"/>
      <c r="S764" s="8"/>
      <c r="T764" s="8"/>
      <c r="U764" s="8" t="s">
        <v>524</v>
      </c>
      <c r="V764" s="8"/>
      <c r="W764" s="8"/>
      <c r="X764" s="8"/>
      <c r="Y764" s="7"/>
      <c r="Z764" s="7"/>
      <c r="AA764" s="7"/>
      <c r="AB764" s="7"/>
      <c r="AC764" s="75" t="s">
        <v>1995</v>
      </c>
      <c r="AD764" s="29" t="s">
        <v>463</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c r="BL764" s="60"/>
      <c r="BM764" s="60"/>
      <c r="BN764" s="60"/>
      <c r="BO764" s="60"/>
      <c r="BP764" s="60"/>
      <c r="BQ764" s="60"/>
      <c r="BR764" s="60"/>
      <c r="BS764" s="60"/>
      <c r="BT764" s="60"/>
    </row>
    <row r="765" spans="1:72" x14ac:dyDescent="0.25">
      <c r="A765" s="98" t="s">
        <v>2048</v>
      </c>
      <c r="B765" s="102" t="s">
        <v>2049</v>
      </c>
      <c r="C765" s="8"/>
      <c r="D765" s="8"/>
      <c r="E765" s="8"/>
      <c r="F765" s="8"/>
      <c r="G765" s="8"/>
      <c r="H765" s="8"/>
      <c r="I765" s="8"/>
      <c r="J765" s="8"/>
      <c r="K765" s="8"/>
      <c r="L765" s="8"/>
      <c r="M765" s="8"/>
      <c r="N765" s="8"/>
      <c r="O765" s="8"/>
      <c r="P765" s="8"/>
      <c r="Q765" s="8"/>
      <c r="R765" s="8"/>
      <c r="S765" s="8"/>
      <c r="T765" s="8"/>
      <c r="U765" s="8" t="s">
        <v>524</v>
      </c>
      <c r="V765" s="8"/>
      <c r="W765" s="8"/>
      <c r="X765" s="8"/>
      <c r="Y765" s="7"/>
      <c r="Z765" s="7"/>
      <c r="AA765" s="7"/>
      <c r="AB765" s="7"/>
      <c r="AC765" s="75" t="s">
        <v>1995</v>
      </c>
      <c r="AD765" s="29" t="s">
        <v>463</v>
      </c>
      <c r="AE765" s="60">
        <v>0</v>
      </c>
      <c r="AF765" s="60">
        <v>0</v>
      </c>
      <c r="AG765" s="60">
        <v>0</v>
      </c>
      <c r="AH765" s="60">
        <v>0</v>
      </c>
      <c r="AI765" s="60">
        <v>0</v>
      </c>
      <c r="AJ765" s="60">
        <v>0</v>
      </c>
      <c r="AK765" s="60">
        <v>0</v>
      </c>
      <c r="AL765" s="60">
        <v>0</v>
      </c>
      <c r="AM765" s="60">
        <v>0</v>
      </c>
      <c r="AN765" s="60">
        <v>0</v>
      </c>
      <c r="AO765" s="60">
        <v>2.85</v>
      </c>
      <c r="AP765" s="60">
        <v>1.43</v>
      </c>
      <c r="AQ765" s="60">
        <v>2</v>
      </c>
      <c r="AR765" s="60">
        <v>0.26</v>
      </c>
      <c r="AS765" s="60">
        <v>0.26</v>
      </c>
      <c r="AT765" s="60">
        <v>0</v>
      </c>
      <c r="AU765" s="60">
        <v>4.0090000000000003</v>
      </c>
      <c r="AV765" s="60">
        <v>0.51400000000000001</v>
      </c>
      <c r="AW765" s="60">
        <v>1</v>
      </c>
      <c r="AX765" s="60">
        <v>1</v>
      </c>
      <c r="AY765" s="60">
        <v>1</v>
      </c>
      <c r="AZ765" s="60">
        <v>0</v>
      </c>
      <c r="BA765" s="60">
        <v>1</v>
      </c>
      <c r="BB765" s="60">
        <v>1</v>
      </c>
      <c r="BC765" s="60">
        <v>1</v>
      </c>
      <c r="BD765" s="60">
        <v>1</v>
      </c>
      <c r="BE765" s="60">
        <v>1</v>
      </c>
      <c r="BF765" s="60">
        <v>1</v>
      </c>
      <c r="BG765" s="60">
        <v>1</v>
      </c>
      <c r="BH765" s="60">
        <v>1</v>
      </c>
      <c r="BI765" s="60">
        <v>1</v>
      </c>
      <c r="BJ765" s="60">
        <v>1</v>
      </c>
      <c r="BK765" s="60"/>
      <c r="BL765" s="60"/>
      <c r="BM765" s="60"/>
      <c r="BN765" s="60"/>
      <c r="BO765" s="60"/>
      <c r="BP765" s="60"/>
      <c r="BQ765" s="60"/>
      <c r="BR765" s="60"/>
      <c r="BS765" s="60"/>
      <c r="BT765" s="60"/>
    </row>
    <row r="766" spans="1:72" x14ac:dyDescent="0.25">
      <c r="A766" s="98" t="s">
        <v>2050</v>
      </c>
      <c r="B766" s="102" t="s">
        <v>2051</v>
      </c>
      <c r="C766" s="8"/>
      <c r="D766" s="8"/>
      <c r="E766" s="8"/>
      <c r="F766" s="8"/>
      <c r="G766" s="8"/>
      <c r="H766" s="8"/>
      <c r="I766" s="8"/>
      <c r="J766" s="8"/>
      <c r="K766" s="8"/>
      <c r="L766" s="8"/>
      <c r="M766" s="8"/>
      <c r="N766" s="8"/>
      <c r="O766" s="8"/>
      <c r="P766" s="8"/>
      <c r="Q766" s="8"/>
      <c r="R766" s="8"/>
      <c r="S766" s="8"/>
      <c r="T766" s="8"/>
      <c r="U766" s="8" t="s">
        <v>506</v>
      </c>
      <c r="V766" s="8"/>
      <c r="W766" s="8"/>
      <c r="X766" s="8"/>
      <c r="Y766" s="7"/>
      <c r="Z766" s="7"/>
      <c r="AA766" s="7"/>
      <c r="AB766" s="7"/>
      <c r="AC766" s="75" t="s">
        <v>1995</v>
      </c>
      <c r="AD766" s="29" t="s">
        <v>463</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c r="BL766" s="60"/>
      <c r="BM766" s="60"/>
      <c r="BN766" s="60"/>
      <c r="BO766" s="60"/>
      <c r="BP766" s="60"/>
      <c r="BQ766" s="60"/>
      <c r="BR766" s="60"/>
      <c r="BS766" s="60"/>
      <c r="BT766" s="60"/>
    </row>
    <row r="767" spans="1:72" x14ac:dyDescent="0.25">
      <c r="A767" s="98" t="s">
        <v>2052</v>
      </c>
      <c r="B767" s="102" t="s">
        <v>2053</v>
      </c>
      <c r="C767" s="8"/>
      <c r="D767" s="8"/>
      <c r="E767" s="8"/>
      <c r="F767" s="8"/>
      <c r="G767" s="8"/>
      <c r="H767" s="8"/>
      <c r="I767" s="8"/>
      <c r="J767" s="8"/>
      <c r="K767" s="8"/>
      <c r="L767" s="8"/>
      <c r="M767" s="8"/>
      <c r="N767" s="8"/>
      <c r="O767" s="8"/>
      <c r="P767" s="8"/>
      <c r="Q767" s="8"/>
      <c r="R767" s="8"/>
      <c r="S767" s="8"/>
      <c r="T767" s="8"/>
      <c r="U767" s="8" t="s">
        <v>504</v>
      </c>
      <c r="V767" s="8"/>
      <c r="W767" s="8"/>
      <c r="X767" s="8"/>
      <c r="Y767" s="7"/>
      <c r="Z767" s="7"/>
      <c r="AA767" s="7"/>
      <c r="AB767" s="7"/>
      <c r="AC767" s="75" t="s">
        <v>1995</v>
      </c>
      <c r="AD767" s="29" t="s">
        <v>463</v>
      </c>
      <c r="AE767" s="60">
        <v>0</v>
      </c>
      <c r="AF767" s="60">
        <v>0</v>
      </c>
      <c r="AG767" s="60">
        <v>0</v>
      </c>
      <c r="AH767" s="60">
        <v>0</v>
      </c>
      <c r="AI767" s="60">
        <v>0</v>
      </c>
      <c r="AJ767" s="60">
        <v>0</v>
      </c>
      <c r="AK767" s="60">
        <v>0</v>
      </c>
      <c r="AL767" s="60">
        <v>0</v>
      </c>
      <c r="AM767" s="60">
        <v>0</v>
      </c>
      <c r="AN767" s="60">
        <v>0</v>
      </c>
      <c r="AO767" s="60">
        <v>67.31</v>
      </c>
      <c r="AP767" s="60">
        <v>60.21</v>
      </c>
      <c r="AQ767" s="60">
        <v>62.5</v>
      </c>
      <c r="AR767" s="60">
        <v>66.849999999999994</v>
      </c>
      <c r="AS767" s="60">
        <v>69.361999999999995</v>
      </c>
      <c r="AT767" s="60">
        <v>49.786999999999999</v>
      </c>
      <c r="AU767" s="60">
        <v>63.073999999999998</v>
      </c>
      <c r="AV767" s="60">
        <v>57.67</v>
      </c>
      <c r="AW767" s="60">
        <v>1</v>
      </c>
      <c r="AX767" s="60">
        <v>2</v>
      </c>
      <c r="AY767" s="60">
        <v>0</v>
      </c>
      <c r="AZ767" s="60">
        <v>0</v>
      </c>
      <c r="BA767" s="60">
        <v>1</v>
      </c>
      <c r="BB767" s="60">
        <v>1</v>
      </c>
      <c r="BC767" s="60">
        <v>1</v>
      </c>
      <c r="BD767" s="60">
        <v>1</v>
      </c>
      <c r="BE767" s="60">
        <v>1</v>
      </c>
      <c r="BF767" s="60">
        <v>1</v>
      </c>
      <c r="BG767" s="60">
        <v>1</v>
      </c>
      <c r="BH767" s="60">
        <v>1</v>
      </c>
      <c r="BI767" s="60">
        <v>1</v>
      </c>
      <c r="BJ767" s="60">
        <v>1</v>
      </c>
      <c r="BK767" s="60"/>
      <c r="BL767" s="60"/>
      <c r="BM767" s="60"/>
      <c r="BN767" s="60"/>
      <c r="BO767" s="60"/>
      <c r="BP767" s="60"/>
      <c r="BQ767" s="60"/>
      <c r="BR767" s="60"/>
      <c r="BS767" s="60"/>
      <c r="BT767" s="60"/>
    </row>
    <row r="768" spans="1:72" x14ac:dyDescent="0.25">
      <c r="A768" s="98" t="s">
        <v>2054</v>
      </c>
      <c r="B768" s="102" t="s">
        <v>2055</v>
      </c>
      <c r="C768" s="8"/>
      <c r="D768" s="8"/>
      <c r="E768" s="8"/>
      <c r="F768" s="8"/>
      <c r="G768" s="8"/>
      <c r="H768" s="8"/>
      <c r="I768" s="8"/>
      <c r="J768" s="8"/>
      <c r="K768" s="8"/>
      <c r="L768" s="8"/>
      <c r="M768" s="8"/>
      <c r="N768" s="8"/>
      <c r="O768" s="8"/>
      <c r="P768" s="8"/>
      <c r="Q768" s="8"/>
      <c r="R768" s="8"/>
      <c r="S768" s="8"/>
      <c r="T768" s="8"/>
      <c r="U768" s="8" t="s">
        <v>504</v>
      </c>
      <c r="V768" s="8"/>
      <c r="W768" s="8"/>
      <c r="X768" s="8"/>
      <c r="Y768" s="7"/>
      <c r="Z768" s="7"/>
      <c r="AA768" s="7"/>
      <c r="AB768" s="7"/>
      <c r="AC768" s="75" t="s">
        <v>1995</v>
      </c>
      <c r="AD768" s="29" t="s">
        <v>463</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c r="BL768" s="60"/>
      <c r="BM768" s="60"/>
      <c r="BN768" s="60"/>
      <c r="BO768" s="60"/>
      <c r="BP768" s="60"/>
      <c r="BQ768" s="60"/>
      <c r="BR768" s="60"/>
      <c r="BS768" s="60"/>
      <c r="BT768" s="60"/>
    </row>
    <row r="769" spans="1:72" x14ac:dyDescent="0.25">
      <c r="A769" s="100" t="s">
        <v>2056</v>
      </c>
      <c r="B769" s="101" t="s">
        <v>2057</v>
      </c>
      <c r="C769" s="8"/>
      <c r="D769" s="8"/>
      <c r="E769" s="8"/>
      <c r="F769" s="8"/>
      <c r="G769" s="8"/>
      <c r="H769" s="8"/>
      <c r="I769" s="8"/>
      <c r="J769" s="8"/>
      <c r="K769" s="8"/>
      <c r="L769" s="8"/>
      <c r="M769" s="8"/>
      <c r="N769" s="8"/>
      <c r="O769" s="8"/>
      <c r="P769" s="8"/>
      <c r="Q769" s="8"/>
      <c r="R769" s="8"/>
      <c r="S769" s="8"/>
      <c r="T769" s="8"/>
      <c r="U769" s="8"/>
      <c r="V769" s="8"/>
      <c r="W769" s="8"/>
      <c r="X769" s="8"/>
      <c r="Y769" s="7"/>
      <c r="Z769" s="7"/>
      <c r="AA769" s="7"/>
      <c r="AB769" s="7"/>
      <c r="AC769" s="75" t="s">
        <v>480</v>
      </c>
      <c r="AD769" s="29" t="s">
        <v>463</v>
      </c>
      <c r="AE769" s="60">
        <v>1003.060478</v>
      </c>
      <c r="AF769" s="60">
        <v>870.41147799999999</v>
      </c>
      <c r="AG769" s="60">
        <v>1065.017805</v>
      </c>
      <c r="AH769" s="60">
        <v>1185.1918390000001</v>
      </c>
      <c r="AI769" s="60">
        <v>1035.267503</v>
      </c>
      <c r="AJ769" s="60">
        <v>1060.986465</v>
      </c>
      <c r="AK769" s="60">
        <v>1439.7401870000001</v>
      </c>
      <c r="AL769" s="60">
        <v>968.79275843000005</v>
      </c>
      <c r="AM769" s="60">
        <v>1093.2647435199999</v>
      </c>
      <c r="AN769" s="60">
        <v>740.73466637000001</v>
      </c>
      <c r="AO769" s="60">
        <v>1114.2620010000001</v>
      </c>
      <c r="AP769" s="60">
        <v>798.10306000000003</v>
      </c>
      <c r="AQ769" s="60">
        <v>893.85315800000001</v>
      </c>
      <c r="AR769" s="60">
        <v>874.29467399999999</v>
      </c>
      <c r="AS769" s="60">
        <v>885.77187400000003</v>
      </c>
      <c r="AT769" s="60">
        <v>805.78743999999995</v>
      </c>
      <c r="AU769" s="60">
        <v>804.16890999999998</v>
      </c>
      <c r="AV769" s="60">
        <v>862.55122800000004</v>
      </c>
      <c r="AW769" s="60">
        <v>1008.542728</v>
      </c>
      <c r="AX769" s="60">
        <v>1040.310835</v>
      </c>
      <c r="AY769" s="60">
        <v>1017.313251</v>
      </c>
      <c r="AZ769" s="60">
        <v>1076.1269749999999</v>
      </c>
      <c r="BA769" s="60">
        <v>1188.7572749999999</v>
      </c>
      <c r="BB769" s="60">
        <v>1290.8464939999999</v>
      </c>
      <c r="BC769" s="60">
        <v>1562.7689929999999</v>
      </c>
      <c r="BD769" s="60">
        <v>1435.4052139999999</v>
      </c>
      <c r="BE769" s="60">
        <v>939.65464699999995</v>
      </c>
      <c r="BF769" s="60">
        <v>1452.6675560000001</v>
      </c>
      <c r="BG769" s="60">
        <v>842.920164</v>
      </c>
      <c r="BH769" s="60">
        <v>1114.476449</v>
      </c>
      <c r="BI769" s="60">
        <v>768.22022900000002</v>
      </c>
      <c r="BJ769" s="60">
        <v>607.17577200000005</v>
      </c>
      <c r="BK769" s="60"/>
      <c r="BL769" s="60"/>
      <c r="BM769" s="60"/>
      <c r="BN769" s="60"/>
      <c r="BO769" s="60"/>
      <c r="BP769" s="60"/>
      <c r="BQ769" s="60"/>
      <c r="BR769" s="60"/>
      <c r="BS769" s="60"/>
      <c r="BT769" s="60"/>
    </row>
    <row r="770" spans="1:72" x14ac:dyDescent="0.25">
      <c r="A770" s="98" t="s">
        <v>2058</v>
      </c>
      <c r="B770" s="99" t="s">
        <v>2059</v>
      </c>
      <c r="C770" s="8"/>
      <c r="D770" s="8"/>
      <c r="E770" s="8"/>
      <c r="F770" s="8"/>
      <c r="G770" s="8"/>
      <c r="H770" s="8"/>
      <c r="I770" s="8"/>
      <c r="J770" s="8"/>
      <c r="K770" s="8"/>
      <c r="L770" s="8"/>
      <c r="M770" s="8"/>
      <c r="N770" s="8"/>
      <c r="O770" s="8"/>
      <c r="P770" s="8"/>
      <c r="Q770" s="8"/>
      <c r="R770" s="8"/>
      <c r="S770" s="8"/>
      <c r="T770" s="8"/>
      <c r="U770" s="8" t="s">
        <v>1646</v>
      </c>
      <c r="V770" s="8"/>
      <c r="W770" s="8"/>
      <c r="X770" s="8"/>
      <c r="Y770" s="7"/>
      <c r="Z770" s="7"/>
      <c r="AA770" s="7"/>
      <c r="AB770" s="7"/>
      <c r="AC770" s="75" t="s">
        <v>530</v>
      </c>
      <c r="AD770" s="29" t="s">
        <v>463</v>
      </c>
      <c r="AE770" s="60">
        <v>181.32499999999999</v>
      </c>
      <c r="AF770" s="60">
        <v>311.86200000000002</v>
      </c>
      <c r="AG770" s="60">
        <v>240.09899999999999</v>
      </c>
      <c r="AH770" s="60">
        <v>216.73599999999999</v>
      </c>
      <c r="AI770" s="60">
        <v>380.56400000000002</v>
      </c>
      <c r="AJ770" s="60">
        <v>324.60000000000002</v>
      </c>
      <c r="AK770" s="60">
        <v>319.47899999999998</v>
      </c>
      <c r="AL770" s="60">
        <v>120.32754343000001</v>
      </c>
      <c r="AM770" s="60">
        <v>132.35205628</v>
      </c>
      <c r="AN770" s="60">
        <v>96.915283040000006</v>
      </c>
      <c r="AO770" s="60">
        <v>59.7</v>
      </c>
      <c r="AP770" s="60">
        <v>49.542999999999999</v>
      </c>
      <c r="AQ770" s="60">
        <v>169.2</v>
      </c>
      <c r="AR770" s="60">
        <v>168.1</v>
      </c>
      <c r="AS770" s="60">
        <v>63.627000000000002</v>
      </c>
      <c r="AT770" s="60">
        <v>20.07</v>
      </c>
      <c r="AU770" s="60">
        <v>4.2809999999999997</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c r="BL770" s="60"/>
      <c r="BM770" s="60"/>
      <c r="BN770" s="60"/>
      <c r="BO770" s="60"/>
      <c r="BP770" s="60"/>
      <c r="BQ770" s="60"/>
      <c r="BR770" s="60"/>
      <c r="BS770" s="60"/>
      <c r="BT770" s="60"/>
    </row>
    <row r="771" spans="1:72" x14ac:dyDescent="0.25">
      <c r="A771" s="98" t="s">
        <v>2060</v>
      </c>
      <c r="B771" s="99" t="s">
        <v>2061</v>
      </c>
      <c r="C771" s="8"/>
      <c r="D771" s="8"/>
      <c r="E771" s="8"/>
      <c r="F771" s="8"/>
      <c r="G771" s="8"/>
      <c r="H771" s="8"/>
      <c r="I771" s="8"/>
      <c r="J771" s="8"/>
      <c r="K771" s="8"/>
      <c r="L771" s="8"/>
      <c r="M771" s="8"/>
      <c r="N771" s="8"/>
      <c r="O771" s="8"/>
      <c r="P771" s="8"/>
      <c r="Q771" s="8"/>
      <c r="R771" s="8"/>
      <c r="S771" s="8"/>
      <c r="T771" s="8"/>
      <c r="U771" s="8" t="s">
        <v>1646</v>
      </c>
      <c r="V771" s="8"/>
      <c r="W771" s="8"/>
      <c r="X771" s="8"/>
      <c r="Y771" s="7"/>
      <c r="Z771" s="7"/>
      <c r="AA771" s="7"/>
      <c r="AB771" s="7"/>
      <c r="AC771" s="75" t="s">
        <v>530</v>
      </c>
      <c r="AD771" s="29" t="s">
        <v>463</v>
      </c>
      <c r="AE771" s="60">
        <v>64.016000000000005</v>
      </c>
      <c r="AF771" s="60">
        <v>24.905000000000001</v>
      </c>
      <c r="AG771" s="60">
        <v>5.7549999999999999</v>
      </c>
      <c r="AH771" s="60">
        <v>0.97699999999999998</v>
      </c>
      <c r="AI771" s="60">
        <v>0.47099999999999997</v>
      </c>
      <c r="AJ771" s="60">
        <v>6.7000000000000004E-2</v>
      </c>
      <c r="AK771" s="60">
        <v>1.7000000000000001E-2</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c r="BL771" s="60"/>
      <c r="BM771" s="60"/>
      <c r="BN771" s="60"/>
      <c r="BO771" s="60"/>
      <c r="BP771" s="60"/>
      <c r="BQ771" s="60"/>
      <c r="BR771" s="60"/>
      <c r="BS771" s="60"/>
      <c r="BT771" s="60"/>
    </row>
    <row r="772" spans="1:72" x14ac:dyDescent="0.25">
      <c r="A772" s="98" t="s">
        <v>2062</v>
      </c>
      <c r="B772" s="99" t="s">
        <v>2063</v>
      </c>
      <c r="C772" s="8"/>
      <c r="D772" s="8"/>
      <c r="E772" s="8"/>
      <c r="F772" s="8"/>
      <c r="G772" s="8"/>
      <c r="H772" s="8"/>
      <c r="I772" s="8"/>
      <c r="J772" s="8"/>
      <c r="K772" s="8"/>
      <c r="L772" s="8"/>
      <c r="M772" s="8"/>
      <c r="N772" s="8"/>
      <c r="O772" s="8"/>
      <c r="P772" s="8"/>
      <c r="Q772" s="8"/>
      <c r="R772" s="8"/>
      <c r="S772" s="8"/>
      <c r="T772" s="8"/>
      <c r="U772" s="8" t="s">
        <v>1646</v>
      </c>
      <c r="V772" s="8"/>
      <c r="W772" s="8"/>
      <c r="X772" s="8"/>
      <c r="Y772" s="7"/>
      <c r="Z772" s="7"/>
      <c r="AA772" s="7"/>
      <c r="AB772" s="7"/>
      <c r="AC772" s="75" t="s">
        <v>530</v>
      </c>
      <c r="AD772" s="29" t="s">
        <v>463</v>
      </c>
      <c r="AE772" s="60">
        <v>417.303</v>
      </c>
      <c r="AF772" s="60">
        <v>169.15100000000001</v>
      </c>
      <c r="AG772" s="60">
        <v>283.75599999999997</v>
      </c>
      <c r="AH772" s="60">
        <v>304.37700000000001</v>
      </c>
      <c r="AI772" s="60">
        <v>188.626</v>
      </c>
      <c r="AJ772" s="60">
        <v>187.517</v>
      </c>
      <c r="AK772" s="60">
        <v>596.99</v>
      </c>
      <c r="AL772" s="60">
        <v>390.33696700000002</v>
      </c>
      <c r="AM772" s="60">
        <v>359.80368643000003</v>
      </c>
      <c r="AN772" s="60">
        <v>159.72051833</v>
      </c>
      <c r="AO772" s="60">
        <v>293.2</v>
      </c>
      <c r="AP772" s="60">
        <v>138.30199999999999</v>
      </c>
      <c r="AQ772" s="60">
        <v>90.6</v>
      </c>
      <c r="AR772" s="60">
        <v>169.2</v>
      </c>
      <c r="AS772" s="60">
        <v>117.191</v>
      </c>
      <c r="AT772" s="60">
        <v>61.362000000000002</v>
      </c>
      <c r="AU772" s="60">
        <v>33.124000000000002</v>
      </c>
      <c r="AV772" s="60">
        <v>20.236000000000001</v>
      </c>
      <c r="AW772" s="60">
        <v>28</v>
      </c>
      <c r="AX772" s="60">
        <v>30</v>
      </c>
      <c r="AY772" s="60">
        <v>20</v>
      </c>
      <c r="AZ772" s="60">
        <v>15</v>
      </c>
      <c r="BA772" s="60">
        <v>0</v>
      </c>
      <c r="BB772" s="60">
        <v>0</v>
      </c>
      <c r="BC772" s="60">
        <v>0</v>
      </c>
      <c r="BD772" s="60">
        <v>0</v>
      </c>
      <c r="BE772" s="60">
        <v>0</v>
      </c>
      <c r="BF772" s="60">
        <v>0</v>
      </c>
      <c r="BG772" s="60">
        <v>0</v>
      </c>
      <c r="BH772" s="60">
        <v>0</v>
      </c>
      <c r="BI772" s="60">
        <v>0</v>
      </c>
      <c r="BJ772" s="60">
        <v>0</v>
      </c>
      <c r="BK772" s="60"/>
      <c r="BL772" s="60"/>
      <c r="BM772" s="60"/>
      <c r="BN772" s="60"/>
      <c r="BO772" s="60"/>
      <c r="BP772" s="60"/>
      <c r="BQ772" s="60"/>
      <c r="BR772" s="60"/>
      <c r="BS772" s="60"/>
      <c r="BT772" s="60"/>
    </row>
    <row r="773" spans="1:72" x14ac:dyDescent="0.25">
      <c r="A773" s="98" t="s">
        <v>2064</v>
      </c>
      <c r="B773" s="99" t="s">
        <v>2065</v>
      </c>
      <c r="C773" s="8"/>
      <c r="D773" s="8"/>
      <c r="E773" s="8"/>
      <c r="F773" s="8"/>
      <c r="G773" s="8"/>
      <c r="H773" s="8"/>
      <c r="I773" s="8"/>
      <c r="J773" s="8"/>
      <c r="K773" s="8"/>
      <c r="L773" s="8"/>
      <c r="M773" s="8"/>
      <c r="N773" s="8"/>
      <c r="O773" s="8"/>
      <c r="P773" s="8"/>
      <c r="Q773" s="8"/>
      <c r="R773" s="8"/>
      <c r="S773" s="8"/>
      <c r="T773" s="8"/>
      <c r="U773" s="8" t="s">
        <v>1646</v>
      </c>
      <c r="V773" s="8"/>
      <c r="W773" s="8"/>
      <c r="X773" s="8"/>
      <c r="Y773" s="7"/>
      <c r="Z773" s="7"/>
      <c r="AA773" s="7"/>
      <c r="AB773" s="7"/>
      <c r="AC773" s="75" t="s">
        <v>530</v>
      </c>
      <c r="AD773" s="29" t="s">
        <v>463</v>
      </c>
      <c r="AE773" s="60">
        <v>22.404</v>
      </c>
      <c r="AF773" s="60">
        <v>10.971</v>
      </c>
      <c r="AG773" s="60">
        <v>19.748000000000001</v>
      </c>
      <c r="AH773" s="60">
        <v>34.345999999999997</v>
      </c>
      <c r="AI773" s="60">
        <v>17.553999999999998</v>
      </c>
      <c r="AJ773" s="60">
        <v>13.823</v>
      </c>
      <c r="AK773" s="60">
        <v>2.5030000000000001</v>
      </c>
      <c r="AL773" s="60">
        <v>1.5915090000000001</v>
      </c>
      <c r="AM773" s="60">
        <v>0</v>
      </c>
      <c r="AN773" s="60">
        <v>0</v>
      </c>
      <c r="AO773" s="60">
        <v>6.4</v>
      </c>
      <c r="AP773" s="60">
        <v>239.012</v>
      </c>
      <c r="AQ773" s="60">
        <v>256.39999999999998</v>
      </c>
      <c r="AR773" s="60">
        <v>270.2</v>
      </c>
      <c r="AS773" s="60">
        <v>343.38900000000001</v>
      </c>
      <c r="AT773" s="60">
        <v>388.73399999999998</v>
      </c>
      <c r="AU773" s="60">
        <v>452.24099999999999</v>
      </c>
      <c r="AV773" s="60">
        <v>497.87</v>
      </c>
      <c r="AW773" s="60">
        <v>558</v>
      </c>
      <c r="AX773" s="60">
        <v>584</v>
      </c>
      <c r="AY773" s="60">
        <v>577</v>
      </c>
      <c r="AZ773" s="60">
        <v>582</v>
      </c>
      <c r="BA773" s="60">
        <v>682</v>
      </c>
      <c r="BB773" s="60">
        <v>690</v>
      </c>
      <c r="BC773" s="60">
        <v>786</v>
      </c>
      <c r="BD773" s="60">
        <v>723</v>
      </c>
      <c r="BE773" s="60">
        <v>727</v>
      </c>
      <c r="BF773" s="60">
        <v>724</v>
      </c>
      <c r="BG773" s="60">
        <v>542</v>
      </c>
      <c r="BH773" s="60">
        <v>862</v>
      </c>
      <c r="BI773" s="60">
        <v>455</v>
      </c>
      <c r="BJ773" s="60">
        <v>472</v>
      </c>
      <c r="BK773" s="60"/>
      <c r="BL773" s="60"/>
      <c r="BM773" s="60"/>
      <c r="BN773" s="60"/>
      <c r="BO773" s="60"/>
      <c r="BP773" s="60"/>
      <c r="BQ773" s="60"/>
      <c r="BR773" s="60"/>
      <c r="BS773" s="60"/>
      <c r="BT773" s="60"/>
    </row>
    <row r="774" spans="1:72" x14ac:dyDescent="0.25">
      <c r="A774" s="98" t="s">
        <v>2066</v>
      </c>
      <c r="B774" s="99" t="s">
        <v>2067</v>
      </c>
      <c r="C774" s="8"/>
      <c r="D774" s="8"/>
      <c r="E774" s="8"/>
      <c r="F774" s="8"/>
      <c r="G774" s="8"/>
      <c r="H774" s="8"/>
      <c r="I774" s="8"/>
      <c r="J774" s="8"/>
      <c r="K774" s="8"/>
      <c r="L774" s="8"/>
      <c r="M774" s="8"/>
      <c r="N774" s="8"/>
      <c r="O774" s="8"/>
      <c r="P774" s="8"/>
      <c r="Q774" s="8"/>
      <c r="R774" s="8"/>
      <c r="S774" s="8"/>
      <c r="T774" s="8"/>
      <c r="U774" s="8" t="s">
        <v>1646</v>
      </c>
      <c r="V774" s="8"/>
      <c r="W774" s="8"/>
      <c r="X774" s="8"/>
      <c r="Y774" s="7"/>
      <c r="Z774" s="7"/>
      <c r="AA774" s="7"/>
      <c r="AB774" s="7"/>
      <c r="AC774" s="75" t="s">
        <v>530</v>
      </c>
      <c r="AD774" s="29" t="s">
        <v>463</v>
      </c>
      <c r="AE774" s="60">
        <v>93.319000000000003</v>
      </c>
      <c r="AF774" s="60">
        <v>53.902999999999999</v>
      </c>
      <c r="AG774" s="60">
        <v>128.37100000000001</v>
      </c>
      <c r="AH774" s="60">
        <v>229.815</v>
      </c>
      <c r="AI774" s="60">
        <v>128.50800000000001</v>
      </c>
      <c r="AJ774" s="60">
        <v>229.298</v>
      </c>
      <c r="AK774" s="60">
        <v>178.75899999999999</v>
      </c>
      <c r="AL774" s="60">
        <v>130.002647</v>
      </c>
      <c r="AM774" s="60">
        <v>282.21279199999998</v>
      </c>
      <c r="AN774" s="60">
        <v>0</v>
      </c>
      <c r="AO774" s="60">
        <v>244.1</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c r="BL774" s="60"/>
      <c r="BM774" s="60"/>
      <c r="BN774" s="60"/>
      <c r="BO774" s="60"/>
      <c r="BP774" s="60"/>
      <c r="BQ774" s="60"/>
      <c r="BR774" s="60"/>
      <c r="BS774" s="60"/>
      <c r="BT774" s="60"/>
    </row>
    <row r="775" spans="1:72" x14ac:dyDescent="0.25">
      <c r="A775" s="98" t="s">
        <v>2068</v>
      </c>
      <c r="B775" s="99" t="s">
        <v>2069</v>
      </c>
      <c r="C775" s="8"/>
      <c r="D775" s="8"/>
      <c r="E775" s="8"/>
      <c r="F775" s="8"/>
      <c r="G775" s="8"/>
      <c r="H775" s="8"/>
      <c r="I775" s="8"/>
      <c r="J775" s="8"/>
      <c r="K775" s="8"/>
      <c r="L775" s="8"/>
      <c r="M775" s="8"/>
      <c r="N775" s="8"/>
      <c r="O775" s="8"/>
      <c r="P775" s="8"/>
      <c r="Q775" s="8"/>
      <c r="R775" s="8"/>
      <c r="S775" s="8"/>
      <c r="T775" s="8"/>
      <c r="U775" s="8" t="s">
        <v>1646</v>
      </c>
      <c r="V775" s="8"/>
      <c r="W775" s="8"/>
      <c r="X775" s="8"/>
      <c r="Y775" s="7"/>
      <c r="Z775" s="7"/>
      <c r="AA775" s="7"/>
      <c r="AB775" s="7"/>
      <c r="AC775" s="75" t="s">
        <v>530</v>
      </c>
      <c r="AD775" s="29" t="s">
        <v>463</v>
      </c>
      <c r="AE775" s="60">
        <v>149.76300000000001</v>
      </c>
      <c r="AF775" s="60">
        <v>158.82900000000001</v>
      </c>
      <c r="AG775" s="60">
        <v>184.56</v>
      </c>
      <c r="AH775" s="60">
        <v>200.08699999999999</v>
      </c>
      <c r="AI775" s="60">
        <v>109.423</v>
      </c>
      <c r="AJ775" s="60">
        <v>121.182</v>
      </c>
      <c r="AK775" s="60">
        <v>133.46</v>
      </c>
      <c r="AL775" s="60">
        <v>97.160825000000003</v>
      </c>
      <c r="AM775" s="60">
        <v>111.01288781</v>
      </c>
      <c r="AN775" s="60">
        <v>138.08963800000001</v>
      </c>
      <c r="AO775" s="60">
        <v>143.9</v>
      </c>
      <c r="AP775" s="60">
        <v>86.668999999999997</v>
      </c>
      <c r="AQ775" s="60">
        <v>94.4</v>
      </c>
      <c r="AR775" s="60">
        <v>84.2</v>
      </c>
      <c r="AS775" s="60">
        <v>70.724999999999994</v>
      </c>
      <c r="AT775" s="60">
        <v>84.718999999999994</v>
      </c>
      <c r="AU775" s="60">
        <v>74.911000000000001</v>
      </c>
      <c r="AV775" s="60">
        <v>80.331999999999994</v>
      </c>
      <c r="AW775" s="60">
        <v>82</v>
      </c>
      <c r="AX775" s="60">
        <v>84</v>
      </c>
      <c r="AY775" s="60">
        <v>73</v>
      </c>
      <c r="AZ775" s="60">
        <v>71</v>
      </c>
      <c r="BA775" s="60">
        <v>0</v>
      </c>
      <c r="BB775" s="60">
        <v>0</v>
      </c>
      <c r="BC775" s="60">
        <v>0</v>
      </c>
      <c r="BD775" s="60">
        <v>0</v>
      </c>
      <c r="BE775" s="60">
        <v>0</v>
      </c>
      <c r="BF775" s="60">
        <v>0</v>
      </c>
      <c r="BG775" s="60">
        <v>0</v>
      </c>
      <c r="BH775" s="60">
        <v>0</v>
      </c>
      <c r="BI775" s="60">
        <v>0</v>
      </c>
      <c r="BJ775" s="60">
        <v>0</v>
      </c>
      <c r="BK775" s="60"/>
      <c r="BL775" s="60"/>
      <c r="BM775" s="60"/>
      <c r="BN775" s="60"/>
      <c r="BO775" s="60"/>
      <c r="BP775" s="60"/>
      <c r="BQ775" s="60"/>
      <c r="BR775" s="60"/>
      <c r="BS775" s="60"/>
      <c r="BT775" s="60"/>
    </row>
    <row r="776" spans="1:72" x14ac:dyDescent="0.25">
      <c r="A776" s="98" t="s">
        <v>2070</v>
      </c>
      <c r="B776" s="99" t="s">
        <v>2071</v>
      </c>
      <c r="C776" s="8"/>
      <c r="D776" s="8"/>
      <c r="E776" s="8"/>
      <c r="F776" s="8"/>
      <c r="G776" s="8"/>
      <c r="H776" s="8"/>
      <c r="I776" s="8"/>
      <c r="J776" s="8"/>
      <c r="K776" s="8"/>
      <c r="L776" s="8"/>
      <c r="M776" s="8"/>
      <c r="N776" s="8"/>
      <c r="O776" s="8"/>
      <c r="P776" s="8"/>
      <c r="Q776" s="8"/>
      <c r="R776" s="8"/>
      <c r="S776" s="8"/>
      <c r="T776" s="8"/>
      <c r="U776" s="8" t="s">
        <v>1646</v>
      </c>
      <c r="V776" s="8"/>
      <c r="W776" s="8"/>
      <c r="X776" s="8"/>
      <c r="Y776" s="7"/>
      <c r="Z776" s="7"/>
      <c r="AA776" s="7"/>
      <c r="AB776" s="7"/>
      <c r="AC776" s="75" t="s">
        <v>530</v>
      </c>
      <c r="AD776" s="29" t="s">
        <v>463</v>
      </c>
      <c r="AE776" s="60">
        <v>0</v>
      </c>
      <c r="AF776" s="60">
        <v>3.9E-2</v>
      </c>
      <c r="AG776" s="60">
        <v>0.79100000000000004</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c r="BL776" s="60"/>
      <c r="BM776" s="60"/>
      <c r="BN776" s="60"/>
      <c r="BO776" s="60"/>
      <c r="BP776" s="60"/>
      <c r="BQ776" s="60"/>
      <c r="BR776" s="60"/>
      <c r="BS776" s="60"/>
      <c r="BT776" s="60"/>
    </row>
    <row r="777" spans="1:72" x14ac:dyDescent="0.25">
      <c r="A777" s="98" t="s">
        <v>2072</v>
      </c>
      <c r="B777" s="99" t="s">
        <v>2073</v>
      </c>
      <c r="C777" s="8"/>
      <c r="D777" s="8"/>
      <c r="E777" s="8"/>
      <c r="F777" s="8"/>
      <c r="G777" s="8"/>
      <c r="H777" s="8"/>
      <c r="I777" s="8"/>
      <c r="J777" s="8"/>
      <c r="K777" s="8"/>
      <c r="L777" s="8"/>
      <c r="M777" s="8"/>
      <c r="N777" s="8"/>
      <c r="O777" s="8"/>
      <c r="P777" s="8"/>
      <c r="Q777" s="8"/>
      <c r="R777" s="8"/>
      <c r="S777" s="8"/>
      <c r="T777" s="8"/>
      <c r="U777" s="8" t="s">
        <v>1646</v>
      </c>
      <c r="V777" s="8"/>
      <c r="W777" s="8"/>
      <c r="X777" s="8"/>
      <c r="Y777" s="7"/>
      <c r="Z777" s="7"/>
      <c r="AA777" s="7"/>
      <c r="AB777" s="7"/>
      <c r="AC777" s="75" t="s">
        <v>530</v>
      </c>
      <c r="AD777" s="29" t="s">
        <v>463</v>
      </c>
      <c r="AE777" s="60">
        <v>0</v>
      </c>
      <c r="AF777" s="60">
        <v>65.820999999999998</v>
      </c>
      <c r="AG777" s="60">
        <v>132.929</v>
      </c>
      <c r="AH777" s="60">
        <v>136.94200000000001</v>
      </c>
      <c r="AI777" s="60">
        <v>145.00299999999999</v>
      </c>
      <c r="AJ777" s="60">
        <v>130.167</v>
      </c>
      <c r="AK777" s="60">
        <v>130.21100000000001</v>
      </c>
      <c r="AL777" s="60">
        <v>136.41200000000001</v>
      </c>
      <c r="AM777" s="60">
        <v>170.622165</v>
      </c>
      <c r="AN777" s="60">
        <v>102.12237399999999</v>
      </c>
      <c r="AO777" s="60">
        <v>184</v>
      </c>
      <c r="AP777" s="60">
        <v>186.24799999999999</v>
      </c>
      <c r="AQ777" s="60">
        <v>184.63200000000001</v>
      </c>
      <c r="AR777" s="60">
        <v>175.3</v>
      </c>
      <c r="AS777" s="60">
        <v>180.01</v>
      </c>
      <c r="AT777" s="60">
        <v>155.74</v>
      </c>
      <c r="AU777" s="60">
        <v>164.88800000000001</v>
      </c>
      <c r="AV777" s="60">
        <v>204.25399999999999</v>
      </c>
      <c r="AW777" s="60">
        <v>204</v>
      </c>
      <c r="AX777" s="60">
        <v>219</v>
      </c>
      <c r="AY777" s="60">
        <v>224</v>
      </c>
      <c r="AZ777" s="60">
        <v>248</v>
      </c>
      <c r="BA777" s="60">
        <v>344</v>
      </c>
      <c r="BB777" s="60">
        <v>478</v>
      </c>
      <c r="BC777" s="60">
        <v>465</v>
      </c>
      <c r="BD777" s="60">
        <v>515</v>
      </c>
      <c r="BE777" s="60">
        <v>0</v>
      </c>
      <c r="BF777" s="60">
        <v>492</v>
      </c>
      <c r="BG777" s="60">
        <v>0</v>
      </c>
      <c r="BH777" s="60">
        <v>0</v>
      </c>
      <c r="BI777" s="60">
        <v>0</v>
      </c>
      <c r="BJ777" s="60">
        <v>0</v>
      </c>
      <c r="BK777" s="60"/>
      <c r="BL777" s="60"/>
      <c r="BM777" s="60"/>
      <c r="BN777" s="60"/>
      <c r="BO777" s="60"/>
      <c r="BP777" s="60"/>
      <c r="BQ777" s="60"/>
      <c r="BR777" s="60"/>
      <c r="BS777" s="60"/>
      <c r="BT777" s="60"/>
    </row>
    <row r="778" spans="1:72" x14ac:dyDescent="0.25">
      <c r="A778" s="98" t="s">
        <v>2074</v>
      </c>
      <c r="B778" s="99" t="s">
        <v>2075</v>
      </c>
      <c r="C778" s="8"/>
      <c r="D778" s="8"/>
      <c r="E778" s="8"/>
      <c r="F778" s="8"/>
      <c r="G778" s="8"/>
      <c r="H778" s="8"/>
      <c r="I778" s="8"/>
      <c r="J778" s="8"/>
      <c r="K778" s="8"/>
      <c r="L778" s="8"/>
      <c r="M778" s="8"/>
      <c r="N778" s="8"/>
      <c r="O778" s="8"/>
      <c r="P778" s="8"/>
      <c r="Q778" s="8"/>
      <c r="R778" s="8"/>
      <c r="S778" s="8"/>
      <c r="T778" s="8"/>
      <c r="U778" s="8" t="s">
        <v>1646</v>
      </c>
      <c r="V778" s="8"/>
      <c r="W778" s="8"/>
      <c r="X778" s="8"/>
      <c r="Y778" s="7"/>
      <c r="Z778" s="7"/>
      <c r="AA778" s="7"/>
      <c r="AB778" s="7"/>
      <c r="AC778" s="75" t="s">
        <v>530</v>
      </c>
      <c r="AD778" s="29" t="s">
        <v>463</v>
      </c>
      <c r="AE778" s="60">
        <v>0</v>
      </c>
      <c r="AF778" s="60">
        <v>0</v>
      </c>
      <c r="AG778" s="60">
        <v>0</v>
      </c>
      <c r="AH778" s="60">
        <v>0</v>
      </c>
      <c r="AI778" s="60">
        <v>0</v>
      </c>
      <c r="AJ778" s="60">
        <v>0</v>
      </c>
      <c r="AK778" s="60">
        <v>0</v>
      </c>
      <c r="AL778" s="60">
        <v>0</v>
      </c>
      <c r="AM778" s="60">
        <v>0</v>
      </c>
      <c r="AN778" s="60">
        <v>33.184570999999998</v>
      </c>
      <c r="AO778" s="60">
        <v>13.7</v>
      </c>
      <c r="AP778" s="60">
        <v>3.4</v>
      </c>
      <c r="AQ778" s="60">
        <v>4.2530000000000001</v>
      </c>
      <c r="AR778" s="60">
        <v>5.8</v>
      </c>
      <c r="AS778" s="60">
        <v>10.052</v>
      </c>
      <c r="AT778" s="60">
        <v>8.0429999999999993</v>
      </c>
      <c r="AU778" s="60">
        <v>6.2729999999999997</v>
      </c>
      <c r="AV778" s="60">
        <v>4.4939999999999998</v>
      </c>
      <c r="AW778" s="60">
        <v>4</v>
      </c>
      <c r="AX778" s="60">
        <v>6</v>
      </c>
      <c r="AY778" s="60">
        <v>7</v>
      </c>
      <c r="AZ778" s="60">
        <v>7</v>
      </c>
      <c r="BA778" s="60">
        <v>2</v>
      </c>
      <c r="BB778" s="60">
        <v>0</v>
      </c>
      <c r="BC778" s="60">
        <v>29</v>
      </c>
      <c r="BD778" s="60">
        <v>0</v>
      </c>
      <c r="BE778" s="60">
        <v>0</v>
      </c>
      <c r="BF778" s="60">
        <v>0</v>
      </c>
      <c r="BG778" s="60">
        <v>0</v>
      </c>
      <c r="BH778" s="60">
        <v>0</v>
      </c>
      <c r="BI778" s="60">
        <v>0</v>
      </c>
      <c r="BJ778" s="60">
        <v>0</v>
      </c>
      <c r="BK778" s="60"/>
      <c r="BL778" s="60"/>
      <c r="BM778" s="60"/>
      <c r="BN778" s="60"/>
      <c r="BO778" s="60"/>
      <c r="BP778" s="60"/>
      <c r="BQ778" s="60"/>
      <c r="BR778" s="60"/>
      <c r="BS778" s="60"/>
      <c r="BT778" s="60"/>
    </row>
    <row r="779" spans="1:72" x14ac:dyDescent="0.25">
      <c r="A779" s="98" t="s">
        <v>2076</v>
      </c>
      <c r="B779" s="99" t="s">
        <v>2077</v>
      </c>
      <c r="C779" s="8"/>
      <c r="D779" s="8"/>
      <c r="E779" s="8"/>
      <c r="F779" s="8"/>
      <c r="G779" s="8"/>
      <c r="H779" s="8"/>
      <c r="I779" s="8"/>
      <c r="J779" s="8"/>
      <c r="K779" s="8"/>
      <c r="L779" s="8"/>
      <c r="M779" s="8"/>
      <c r="N779" s="8"/>
      <c r="O779" s="8"/>
      <c r="P779" s="8"/>
      <c r="Q779" s="8"/>
      <c r="R779" s="8"/>
      <c r="S779" s="8"/>
      <c r="T779" s="8"/>
      <c r="U779" s="8" t="s">
        <v>1646</v>
      </c>
      <c r="V779" s="8"/>
      <c r="W779" s="8"/>
      <c r="X779" s="8"/>
      <c r="Y779" s="7"/>
      <c r="Z779" s="7"/>
      <c r="AA779" s="7"/>
      <c r="AB779" s="7"/>
      <c r="AC779" s="75" t="s">
        <v>530</v>
      </c>
      <c r="AD779" s="29" t="s">
        <v>463</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57</v>
      </c>
      <c r="BD779" s="60">
        <v>59</v>
      </c>
      <c r="BE779" s="60">
        <v>67</v>
      </c>
      <c r="BF779" s="60">
        <v>74</v>
      </c>
      <c r="BG779" s="60">
        <v>144</v>
      </c>
      <c r="BH779" s="60">
        <v>110</v>
      </c>
      <c r="BI779" s="60">
        <v>130</v>
      </c>
      <c r="BJ779" s="60">
        <v>10</v>
      </c>
      <c r="BK779" s="60"/>
      <c r="BL779" s="60"/>
      <c r="BM779" s="60"/>
      <c r="BN779" s="60"/>
      <c r="BO779" s="60"/>
      <c r="BP779" s="60"/>
      <c r="BQ779" s="60"/>
      <c r="BR779" s="60"/>
      <c r="BS779" s="60"/>
      <c r="BT779" s="60"/>
    </row>
    <row r="780" spans="1:72" x14ac:dyDescent="0.25">
      <c r="A780" s="98" t="s">
        <v>2078</v>
      </c>
      <c r="B780" s="99" t="s">
        <v>2079</v>
      </c>
      <c r="C780" s="8"/>
      <c r="D780" s="8"/>
      <c r="E780" s="8"/>
      <c r="F780" s="8"/>
      <c r="G780" s="8"/>
      <c r="H780" s="8"/>
      <c r="I780" s="8"/>
      <c r="J780" s="8"/>
      <c r="K780" s="8"/>
      <c r="L780" s="8"/>
      <c r="M780" s="8"/>
      <c r="N780" s="8"/>
      <c r="O780" s="8"/>
      <c r="P780" s="8"/>
      <c r="Q780" s="8"/>
      <c r="R780" s="8"/>
      <c r="S780" s="8"/>
      <c r="T780" s="8"/>
      <c r="U780" s="8" t="s">
        <v>1646</v>
      </c>
      <c r="V780" s="8"/>
      <c r="W780" s="8"/>
      <c r="X780" s="8"/>
      <c r="Y780" s="7"/>
      <c r="Z780" s="7"/>
      <c r="AA780" s="7"/>
      <c r="AB780" s="7"/>
      <c r="AC780" s="75" t="s">
        <v>530</v>
      </c>
      <c r="AD780" s="29" t="s">
        <v>463</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c r="BL780" s="60"/>
      <c r="BM780" s="60"/>
      <c r="BN780" s="60"/>
      <c r="BO780" s="60"/>
      <c r="BP780" s="60"/>
      <c r="BQ780" s="60"/>
      <c r="BR780" s="60"/>
      <c r="BS780" s="60"/>
      <c r="BT780" s="60"/>
    </row>
    <row r="781" spans="1:72" x14ac:dyDescent="0.25">
      <c r="A781" s="98" t="s">
        <v>2080</v>
      </c>
      <c r="B781" s="99" t="s">
        <v>2081</v>
      </c>
      <c r="C781" s="8"/>
      <c r="D781" s="8"/>
      <c r="E781" s="8"/>
      <c r="F781" s="8"/>
      <c r="G781" s="8"/>
      <c r="H781" s="8"/>
      <c r="I781" s="8"/>
      <c r="J781" s="8"/>
      <c r="K781" s="8"/>
      <c r="L781" s="8"/>
      <c r="M781" s="8"/>
      <c r="N781" s="8"/>
      <c r="O781" s="8"/>
      <c r="P781" s="8"/>
      <c r="Q781" s="8"/>
      <c r="R781" s="8"/>
      <c r="S781" s="8"/>
      <c r="T781" s="8"/>
      <c r="U781" s="8" t="s">
        <v>1646</v>
      </c>
      <c r="V781" s="8"/>
      <c r="W781" s="8"/>
      <c r="X781" s="8"/>
      <c r="Y781" s="7"/>
      <c r="Z781" s="7"/>
      <c r="AA781" s="7"/>
      <c r="AB781" s="7"/>
      <c r="AC781" s="75" t="s">
        <v>530</v>
      </c>
      <c r="AD781" s="29" t="s">
        <v>463</v>
      </c>
      <c r="AE781" s="60">
        <v>74.930477999999994</v>
      </c>
      <c r="AF781" s="60">
        <v>74.930477999999994</v>
      </c>
      <c r="AG781" s="60">
        <v>69.008804999999995</v>
      </c>
      <c r="AH781" s="60">
        <v>61.911839000000001</v>
      </c>
      <c r="AI781" s="60">
        <v>65.118503000000004</v>
      </c>
      <c r="AJ781" s="60">
        <v>54.332464999999999</v>
      </c>
      <c r="AK781" s="60">
        <v>78.321186999999995</v>
      </c>
      <c r="AL781" s="60">
        <v>92.961267000000007</v>
      </c>
      <c r="AM781" s="60">
        <v>37.261156</v>
      </c>
      <c r="AN781" s="60">
        <v>210.702282</v>
      </c>
      <c r="AO781" s="60">
        <v>169.262001</v>
      </c>
      <c r="AP781" s="60">
        <v>94.929060000000007</v>
      </c>
      <c r="AQ781" s="60">
        <v>94.368157999999994</v>
      </c>
      <c r="AR781" s="60">
        <v>1.4946740000000001</v>
      </c>
      <c r="AS781" s="60">
        <v>100.777874</v>
      </c>
      <c r="AT781" s="60">
        <v>87.119439999999997</v>
      </c>
      <c r="AU781" s="60">
        <v>68.450909999999993</v>
      </c>
      <c r="AV781" s="60">
        <v>55.365228000000002</v>
      </c>
      <c r="AW781" s="60">
        <v>132.54272800000001</v>
      </c>
      <c r="AX781" s="60">
        <v>117.310835</v>
      </c>
      <c r="AY781" s="60">
        <v>116.31325099999999</v>
      </c>
      <c r="AZ781" s="60">
        <v>153.12697499999999</v>
      </c>
      <c r="BA781" s="60">
        <v>160.75727499999999</v>
      </c>
      <c r="BB781" s="60">
        <v>122.84649400000001</v>
      </c>
      <c r="BC781" s="60">
        <v>225.76899299999999</v>
      </c>
      <c r="BD781" s="60">
        <v>138.405214</v>
      </c>
      <c r="BE781" s="60">
        <v>145.65464700000001</v>
      </c>
      <c r="BF781" s="60">
        <v>162.66755599999999</v>
      </c>
      <c r="BG781" s="60">
        <v>156.920164</v>
      </c>
      <c r="BH781" s="60">
        <v>142.476449</v>
      </c>
      <c r="BI781" s="60">
        <v>183.22022899999999</v>
      </c>
      <c r="BJ781" s="60">
        <v>125.17577199999999</v>
      </c>
      <c r="BK781" s="60"/>
      <c r="BL781" s="60"/>
      <c r="BM781" s="60"/>
      <c r="BN781" s="60"/>
      <c r="BO781" s="60"/>
      <c r="BP781" s="60"/>
      <c r="BQ781" s="60"/>
      <c r="BR781" s="60"/>
      <c r="BS781" s="60"/>
      <c r="BT781" s="60"/>
    </row>
    <row r="782" spans="1:72" ht="13.8" x14ac:dyDescent="0.3">
      <c r="A782" s="94" t="s">
        <v>2082</v>
      </c>
      <c r="B782" s="97" t="s">
        <v>2083</v>
      </c>
      <c r="C782" s="95"/>
      <c r="D782" s="95"/>
      <c r="E782" s="95"/>
      <c r="F782" s="95"/>
      <c r="G782" s="95"/>
      <c r="H782" s="95"/>
      <c r="I782" s="95"/>
      <c r="J782" s="95"/>
      <c r="K782" s="95"/>
      <c r="L782" s="95"/>
      <c r="M782" s="95"/>
      <c r="N782" s="95"/>
      <c r="O782" s="95"/>
      <c r="P782" s="95"/>
      <c r="Q782" s="95"/>
      <c r="R782" s="95"/>
      <c r="S782" s="95"/>
      <c r="T782" s="95"/>
      <c r="U782" s="95"/>
      <c r="V782" s="95"/>
      <c r="W782" s="95"/>
      <c r="X782" s="95"/>
      <c r="Y782" s="9"/>
      <c r="Z782" s="9"/>
      <c r="AA782" s="9"/>
      <c r="AB782" s="9"/>
      <c r="AC782" s="43" t="s">
        <v>2084</v>
      </c>
      <c r="AD782" s="25" t="s">
        <v>463</v>
      </c>
      <c r="AE782" s="70">
        <v>7579.8869178616596</v>
      </c>
      <c r="AF782" s="70">
        <v>7992.7133431214797</v>
      </c>
      <c r="AG782" s="70">
        <v>5118.8625811525699</v>
      </c>
      <c r="AH782" s="70">
        <v>3526.7840758647499</v>
      </c>
      <c r="AI782" s="70">
        <v>4667.1601691100304</v>
      </c>
      <c r="AJ782" s="70">
        <v>6627.5733113829201</v>
      </c>
      <c r="AK782" s="70">
        <v>5035.4086917323102</v>
      </c>
      <c r="AL782" s="70">
        <v>3998.5974276954598</v>
      </c>
      <c r="AM782" s="70">
        <v>3554.1499539658798</v>
      </c>
      <c r="AN782" s="70">
        <v>2741.8806426956799</v>
      </c>
      <c r="AO782" s="70">
        <v>577.50157850299502</v>
      </c>
      <c r="AP782" s="70">
        <v>809.44361319713005</v>
      </c>
      <c r="AQ782" s="70">
        <v>2812.7524105594098</v>
      </c>
      <c r="AR782" s="70">
        <v>3019.64358002064</v>
      </c>
      <c r="AS782" s="70">
        <v>696.27691887547098</v>
      </c>
      <c r="AT782" s="70">
        <v>158.66893435056599</v>
      </c>
      <c r="AU782" s="70">
        <v>9.6626897974602404</v>
      </c>
      <c r="AV782" s="70">
        <v>811.14842270619101</v>
      </c>
      <c r="AW782" s="70">
        <v>457.41480326941002</v>
      </c>
      <c r="AX782" s="70">
        <v>627.32266029453001</v>
      </c>
      <c r="AY782" s="70">
        <v>426.72217556432298</v>
      </c>
      <c r="AZ782" s="70">
        <v>1531.0735491476401</v>
      </c>
      <c r="BA782" s="70">
        <v>0</v>
      </c>
      <c r="BB782" s="70">
        <v>0</v>
      </c>
      <c r="BC782" s="70">
        <v>0</v>
      </c>
      <c r="BD782" s="70">
        <v>0</v>
      </c>
      <c r="BE782" s="70">
        <v>0</v>
      </c>
      <c r="BF782" s="70">
        <v>317.14665837294501</v>
      </c>
      <c r="BG782" s="70">
        <v>140.285362194253</v>
      </c>
      <c r="BH782" s="70">
        <v>0</v>
      </c>
      <c r="BI782" s="70">
        <v>686.61884594887601</v>
      </c>
      <c r="BJ782" s="70">
        <v>410.04134951273301</v>
      </c>
      <c r="BK782" s="70"/>
      <c r="BL782" s="70"/>
      <c r="BM782" s="70"/>
      <c r="BN782" s="70"/>
      <c r="BO782" s="70"/>
      <c r="BP782" s="70"/>
      <c r="BQ782" s="70"/>
      <c r="BR782" s="70"/>
      <c r="BS782" s="70"/>
      <c r="BT782" s="70"/>
    </row>
    <row r="783" spans="1:72" x14ac:dyDescent="0.25">
      <c r="A783" s="96" t="s">
        <v>2085</v>
      </c>
      <c r="B783" s="34" t="s">
        <v>2086</v>
      </c>
      <c r="C783" s="95"/>
      <c r="D783" s="95"/>
      <c r="E783" s="95"/>
      <c r="F783" s="95"/>
      <c r="G783" s="95"/>
      <c r="H783" s="95"/>
      <c r="I783" s="95"/>
      <c r="J783" s="95"/>
      <c r="K783" s="95"/>
      <c r="L783" s="95"/>
      <c r="M783" s="95"/>
      <c r="N783" s="95"/>
      <c r="O783" s="95"/>
      <c r="P783" s="95"/>
      <c r="Q783" s="95"/>
      <c r="R783" s="95"/>
      <c r="S783" s="95"/>
      <c r="T783" s="95"/>
      <c r="U783" s="95"/>
      <c r="V783" s="95"/>
      <c r="W783" s="95"/>
      <c r="X783" s="95"/>
      <c r="Y783" s="9"/>
      <c r="Z783" s="9"/>
      <c r="AA783" s="9"/>
      <c r="AB783" s="9"/>
      <c r="AC783" s="90" t="s">
        <v>2087</v>
      </c>
      <c r="AD783" s="25" t="s">
        <v>467</v>
      </c>
      <c r="AE783" s="70">
        <v>-34.786581926543903</v>
      </c>
      <c r="AF783" s="70">
        <v>-38.420253552104398</v>
      </c>
      <c r="AG783" s="70">
        <v>-33.842095993701001</v>
      </c>
      <c r="AH783" s="70">
        <v>-25.372602757321602</v>
      </c>
      <c r="AI783" s="70">
        <v>-27.536540486163201</v>
      </c>
      <c r="AJ783" s="70">
        <v>-31.961923258803498</v>
      </c>
      <c r="AK783" s="70">
        <v>-26.1118684450439</v>
      </c>
      <c r="AL783" s="70">
        <v>-27.1960849449246</v>
      </c>
      <c r="AM783" s="70">
        <v>-24.680014781188799</v>
      </c>
      <c r="AN783" s="70">
        <v>-21.917416577771998</v>
      </c>
      <c r="AO783" s="70">
        <v>-21.107281637067999</v>
      </c>
      <c r="AP783" s="70">
        <v>-19.3985803233479</v>
      </c>
      <c r="AQ783" s="70">
        <v>-23.276514017585601</v>
      </c>
      <c r="AR783" s="70">
        <v>-26.423468327590701</v>
      </c>
      <c r="AS783" s="70">
        <v>-19.141237536641</v>
      </c>
      <c r="AT783" s="70">
        <v>-15.8455002824358</v>
      </c>
      <c r="AU783" s="70">
        <v>-20.049275869019102</v>
      </c>
      <c r="AV783" s="70">
        <v>-18.958213873499499</v>
      </c>
      <c r="AW783" s="70">
        <v>-18.869611273465701</v>
      </c>
      <c r="AX783" s="70">
        <v>-15.816671707722</v>
      </c>
      <c r="AY783" s="70">
        <v>-13.0667104131967</v>
      </c>
      <c r="AZ783" s="70">
        <v>-8.8115563885557506</v>
      </c>
      <c r="BA783" s="70">
        <v>-7.82354910112395</v>
      </c>
      <c r="BB783" s="70">
        <v>-6.8161059256100804</v>
      </c>
      <c r="BC783" s="70">
        <v>-3.1986176827830399</v>
      </c>
      <c r="BD783" s="70">
        <v>-2.3101937678555902</v>
      </c>
      <c r="BE783" s="70">
        <v>-4.1915908050560002</v>
      </c>
      <c r="BF783" s="70">
        <v>-5.6285614519626304</v>
      </c>
      <c r="BG783" s="70">
        <v>-4.4386674875008199</v>
      </c>
      <c r="BH783" s="70">
        <v>-3.6562278639470298</v>
      </c>
      <c r="BI783" s="70">
        <v>-4.6722194352460402</v>
      </c>
      <c r="BJ783" s="70">
        <v>-4.0811010801261904</v>
      </c>
      <c r="BK783" s="70"/>
      <c r="BL783" s="70"/>
      <c r="BM783" s="70"/>
      <c r="BN783" s="70"/>
      <c r="BO783" s="70"/>
      <c r="BP783" s="70"/>
      <c r="BQ783" s="70"/>
      <c r="BR783" s="70"/>
      <c r="BS783" s="70"/>
      <c r="BT783" s="70"/>
    </row>
    <row r="784" spans="1:72" x14ac:dyDescent="0.25">
      <c r="A784" s="96" t="s">
        <v>2088</v>
      </c>
      <c r="B784" s="34" t="s">
        <v>2089</v>
      </c>
      <c r="C784" s="95"/>
      <c r="D784" s="95"/>
      <c r="E784" s="95"/>
      <c r="F784" s="95"/>
      <c r="G784" s="95"/>
      <c r="H784" s="95"/>
      <c r="I784" s="95"/>
      <c r="J784" s="95"/>
      <c r="K784" s="95"/>
      <c r="L784" s="95"/>
      <c r="M784" s="95"/>
      <c r="N784" s="95"/>
      <c r="O784" s="95"/>
      <c r="P784" s="95"/>
      <c r="Q784" s="95"/>
      <c r="R784" s="95"/>
      <c r="S784" s="95"/>
      <c r="T784" s="95"/>
      <c r="U784" s="95"/>
      <c r="V784" s="95"/>
      <c r="W784" s="95"/>
      <c r="X784" s="95"/>
      <c r="Y784" s="9"/>
      <c r="Z784" s="9"/>
      <c r="AA784" s="9"/>
      <c r="AB784" s="9"/>
      <c r="AC784" s="90" t="s">
        <v>2090</v>
      </c>
      <c r="AD784" s="25" t="s">
        <v>1631</v>
      </c>
      <c r="AE784" s="70">
        <v>1.677</v>
      </c>
      <c r="AF784" s="70">
        <v>1.7925</v>
      </c>
      <c r="AG784" s="70">
        <v>1.6157999999999999</v>
      </c>
      <c r="AH784" s="70">
        <v>1.4016999999999999</v>
      </c>
      <c r="AI784" s="70">
        <v>1.4634</v>
      </c>
      <c r="AJ784" s="70">
        <v>1.583</v>
      </c>
      <c r="AK784" s="70">
        <v>1.4402999999999999</v>
      </c>
      <c r="AL784" s="70">
        <v>1.4510000000000001</v>
      </c>
      <c r="AM784" s="70">
        <v>1.3884000000000001</v>
      </c>
      <c r="AN784" s="70">
        <v>1.3223</v>
      </c>
      <c r="AO784" s="70">
        <v>1.2964</v>
      </c>
      <c r="AP784" s="70">
        <v>1.2678</v>
      </c>
      <c r="AQ784" s="70">
        <v>1.3494999999999999</v>
      </c>
      <c r="AR784" s="70">
        <v>1.4083000000000001</v>
      </c>
      <c r="AS784" s="70">
        <v>1.2623</v>
      </c>
      <c r="AT784" s="70">
        <v>1.2079</v>
      </c>
      <c r="AU784" s="70">
        <v>1.2714000000000001</v>
      </c>
      <c r="AV784" s="70">
        <v>1.2593000000000001</v>
      </c>
      <c r="AW784" s="70">
        <v>1.2517</v>
      </c>
      <c r="AX784" s="70">
        <v>1.2060999999999999</v>
      </c>
      <c r="AY784" s="70">
        <v>1.1596</v>
      </c>
      <c r="AZ784" s="70">
        <v>1.1081000000000001</v>
      </c>
      <c r="BA784" s="70">
        <v>1.0891999999999999</v>
      </c>
      <c r="BB784" s="70">
        <v>1.0783</v>
      </c>
      <c r="BC784" s="70">
        <v>1.0386</v>
      </c>
      <c r="BD784" s="70">
        <v>1.0281</v>
      </c>
      <c r="BE784" s="70">
        <v>1.0466</v>
      </c>
      <c r="BF784" s="70">
        <v>1.0649</v>
      </c>
      <c r="BG784" s="70">
        <v>1.0491999999999999</v>
      </c>
      <c r="BH784" s="70">
        <v>1.0410999999999999</v>
      </c>
      <c r="BI784" s="70">
        <v>1.0531999999999999</v>
      </c>
      <c r="BJ784" s="70">
        <v>1.0454000000000001</v>
      </c>
      <c r="BK784" s="70"/>
      <c r="BL784" s="70"/>
      <c r="BM784" s="70"/>
      <c r="BN784" s="70"/>
      <c r="BO784" s="70"/>
      <c r="BP784" s="70"/>
      <c r="BQ784" s="70"/>
      <c r="BR784" s="70"/>
      <c r="BS784" s="70"/>
      <c r="BT784" s="70"/>
    </row>
    <row r="785" spans="1:72" x14ac:dyDescent="0.25">
      <c r="A785" s="96" t="s">
        <v>2091</v>
      </c>
      <c r="B785" s="34" t="s">
        <v>2092</v>
      </c>
      <c r="C785" s="95"/>
      <c r="D785" s="95"/>
      <c r="E785" s="95"/>
      <c r="F785" s="95"/>
      <c r="G785" s="95"/>
      <c r="H785" s="95"/>
      <c r="I785" s="95"/>
      <c r="J785" s="95"/>
      <c r="K785" s="95"/>
      <c r="L785" s="95"/>
      <c r="M785" s="95"/>
      <c r="N785" s="95"/>
      <c r="O785" s="95"/>
      <c r="P785" s="95"/>
      <c r="Q785" s="95"/>
      <c r="R785" s="95"/>
      <c r="S785" s="95"/>
      <c r="T785" s="95"/>
      <c r="U785" s="95"/>
      <c r="V785" s="95"/>
      <c r="W785" s="95"/>
      <c r="X785" s="95"/>
      <c r="Y785" s="9"/>
      <c r="Z785" s="9"/>
      <c r="AA785" s="9"/>
      <c r="AB785" s="9"/>
      <c r="AC785" s="90" t="s">
        <v>2093</v>
      </c>
      <c r="AD785" s="25" t="s">
        <v>1631</v>
      </c>
      <c r="AE785" s="70">
        <v>1.53342675409776</v>
      </c>
      <c r="AF785" s="70">
        <v>1.6239105512493901</v>
      </c>
      <c r="AG785" s="70">
        <v>1.51153518996731</v>
      </c>
      <c r="AH785" s="70">
        <v>1.3399904551784501</v>
      </c>
      <c r="AI785" s="70">
        <v>1.38000587704352</v>
      </c>
      <c r="AJ785" s="70">
        <v>1.4697652371976999</v>
      </c>
      <c r="AK785" s="70">
        <v>1.35339733047144</v>
      </c>
      <c r="AL785" s="70">
        <v>1.37355250640506</v>
      </c>
      <c r="AM785" s="70">
        <v>1.3276688744626199</v>
      </c>
      <c r="AN785" s="70">
        <v>1.2806953307276601</v>
      </c>
      <c r="AO785" s="70">
        <v>1.2675441038799999</v>
      </c>
      <c r="AP785" s="70">
        <v>1.24067293604963</v>
      </c>
      <c r="AQ785" s="70">
        <v>1.30338186175379</v>
      </c>
      <c r="AR785" s="70">
        <v>1.3591290283325399</v>
      </c>
      <c r="AS785" s="70">
        <v>1.23672434444337</v>
      </c>
      <c r="AT785" s="70">
        <v>1.18829058856764</v>
      </c>
      <c r="AU785" s="70">
        <v>1.25077040998619</v>
      </c>
      <c r="AV785" s="70">
        <v>1.2339313430716701</v>
      </c>
      <c r="AW785" s="70">
        <v>1.2325837650928699</v>
      </c>
      <c r="AX785" s="70">
        <v>1.1878836585411301</v>
      </c>
      <c r="AY785" s="70">
        <v>1.1503073273230899</v>
      </c>
      <c r="AZ785" s="70">
        <v>1.0966301873305599</v>
      </c>
      <c r="BA785" s="70">
        <v>1.08487579012677</v>
      </c>
      <c r="BB785" s="70">
        <v>1.07314682428026</v>
      </c>
      <c r="BC785" s="70">
        <v>1.0330430992431601</v>
      </c>
      <c r="BD785" s="70">
        <v>1.0236482582672499</v>
      </c>
      <c r="BE785" s="70">
        <v>1.0437497171728101</v>
      </c>
      <c r="BF785" s="70">
        <v>1.0596426369944301</v>
      </c>
      <c r="BG785" s="70">
        <v>1.0464483632741299</v>
      </c>
      <c r="BH785" s="70">
        <v>1.03794981017334</v>
      </c>
      <c r="BI785" s="70">
        <v>1.04901214952836</v>
      </c>
      <c r="BJ785" s="70">
        <v>1.0425474137639501</v>
      </c>
      <c r="BK785" s="70"/>
      <c r="BL785" s="70"/>
      <c r="BM785" s="70"/>
      <c r="BN785" s="70"/>
      <c r="BO785" s="70"/>
      <c r="BP785" s="70"/>
      <c r="BQ785" s="70"/>
      <c r="BR785" s="70"/>
      <c r="BS785" s="70"/>
      <c r="BT785" s="70"/>
    </row>
    <row r="786" spans="1:72" x14ac:dyDescent="0.25">
      <c r="A786" s="96" t="s">
        <v>2094</v>
      </c>
      <c r="B786" s="34" t="s">
        <v>2095</v>
      </c>
      <c r="C786" s="95"/>
      <c r="D786" s="95"/>
      <c r="E786" s="95"/>
      <c r="F786" s="95"/>
      <c r="G786" s="95"/>
      <c r="H786" s="95"/>
      <c r="I786" s="95"/>
      <c r="J786" s="95"/>
      <c r="K786" s="95"/>
      <c r="L786" s="95"/>
      <c r="M786" s="95"/>
      <c r="N786" s="95"/>
      <c r="O786" s="95"/>
      <c r="P786" s="95"/>
      <c r="Q786" s="95"/>
      <c r="R786" s="95"/>
      <c r="S786" s="95"/>
      <c r="T786" s="95"/>
      <c r="U786" s="95"/>
      <c r="V786" s="95"/>
      <c r="W786" s="95"/>
      <c r="X786" s="95"/>
      <c r="Y786" s="9"/>
      <c r="Z786" s="9"/>
      <c r="AA786" s="9"/>
      <c r="AB786" s="9"/>
      <c r="AC786" s="90" t="s">
        <v>2096</v>
      </c>
      <c r="AD786" s="25" t="s">
        <v>463</v>
      </c>
      <c r="AE786" s="70">
        <v>98729.236338940595</v>
      </c>
      <c r="AF786" s="70">
        <v>105383.13199968</v>
      </c>
      <c r="AG786" s="70">
        <v>98331.104841242006</v>
      </c>
      <c r="AH786" s="70">
        <v>86770.773905164198</v>
      </c>
      <c r="AI786" s="70">
        <v>101412.143138692</v>
      </c>
      <c r="AJ786" s="70">
        <v>116483.703656429</v>
      </c>
      <c r="AK786" s="70">
        <v>103421.518536284</v>
      </c>
      <c r="AL786" s="70">
        <v>100964.890970935</v>
      </c>
      <c r="AM786" s="70">
        <v>99541.242060478195</v>
      </c>
      <c r="AN786" s="70">
        <v>106479.81945405299</v>
      </c>
      <c r="AO786" s="70">
        <v>109576.11275194099</v>
      </c>
      <c r="AP786" s="70">
        <v>105323.076952145</v>
      </c>
      <c r="AQ786" s="70">
        <v>110772.90101865301</v>
      </c>
      <c r="AR786" s="70">
        <v>118426.259156507</v>
      </c>
      <c r="AS786" s="70">
        <v>107562.620264087</v>
      </c>
      <c r="AT786" s="70">
        <v>104868.03356105799</v>
      </c>
      <c r="AU786" s="70">
        <v>113325.751751499</v>
      </c>
      <c r="AV786" s="70">
        <v>112732.108258735</v>
      </c>
      <c r="AW786" s="70">
        <v>126054.19446855001</v>
      </c>
      <c r="AX786" s="70">
        <v>117123.505816212</v>
      </c>
      <c r="AY786" s="70">
        <v>113660.152770325</v>
      </c>
      <c r="AZ786" s="70">
        <v>103052.73686663801</v>
      </c>
      <c r="BA786" s="70">
        <v>108913.42541415201</v>
      </c>
      <c r="BB786" s="70">
        <v>99612.536134549999</v>
      </c>
      <c r="BC786" s="70">
        <v>91548.797593827403</v>
      </c>
      <c r="BD786" s="70">
        <v>92610.076189197003</v>
      </c>
      <c r="BE786" s="70">
        <v>100282.689245007</v>
      </c>
      <c r="BF786" s="70">
        <v>105531.70601484401</v>
      </c>
      <c r="BG786" s="70">
        <v>91713.584148872498</v>
      </c>
      <c r="BH786" s="70">
        <v>96695.677332442196</v>
      </c>
      <c r="BI786" s="70">
        <v>100910.11678493999</v>
      </c>
      <c r="BJ786" s="70">
        <v>92703.500316901904</v>
      </c>
      <c r="BK786" s="70"/>
      <c r="BL786" s="70"/>
      <c r="BM786" s="70"/>
      <c r="BN786" s="70"/>
      <c r="BO786" s="70"/>
      <c r="BP786" s="70"/>
      <c r="BQ786" s="70"/>
      <c r="BR786" s="70"/>
      <c r="BS786" s="70"/>
      <c r="BT786" s="70"/>
    </row>
    <row r="787" spans="1:72" ht="13.8" x14ac:dyDescent="0.3">
      <c r="A787" s="94" t="s">
        <v>2097</v>
      </c>
      <c r="B787" s="34" t="s">
        <v>2098</v>
      </c>
      <c r="C787" s="95"/>
      <c r="D787" s="95"/>
      <c r="E787" s="95"/>
      <c r="F787" s="95"/>
      <c r="G787" s="95"/>
      <c r="H787" s="95"/>
      <c r="I787" s="95"/>
      <c r="J787" s="95"/>
      <c r="K787" s="95"/>
      <c r="L787" s="95"/>
      <c r="M787" s="95"/>
      <c r="N787" s="95"/>
      <c r="O787" s="95"/>
      <c r="P787" s="95"/>
      <c r="Q787" s="95"/>
      <c r="R787" s="95"/>
      <c r="S787" s="95"/>
      <c r="T787" s="95"/>
      <c r="U787" s="95"/>
      <c r="V787" s="95"/>
      <c r="W787" s="95"/>
      <c r="X787" s="95"/>
      <c r="Y787" s="9"/>
      <c r="Z787" s="9"/>
      <c r="AA787" s="9"/>
      <c r="AB787" s="9"/>
      <c r="AC787" s="90" t="s">
        <v>2099</v>
      </c>
      <c r="AD787" s="25" t="s">
        <v>463</v>
      </c>
      <c r="AE787" s="70">
        <v>75982.472003127899</v>
      </c>
      <c r="AF787" s="70">
        <v>82124.687498617306</v>
      </c>
      <c r="AG787" s="70">
        <v>72677.937620659402</v>
      </c>
      <c r="AH787" s="70">
        <v>59099.249553557602</v>
      </c>
      <c r="AI787" s="70">
        <v>63959.249800534999</v>
      </c>
      <c r="AJ787" s="70">
        <v>77388.345619102896</v>
      </c>
      <c r="AK787" s="70">
        <v>63022.915507908801</v>
      </c>
      <c r="AL787" s="70">
        <v>60190.955752643997</v>
      </c>
      <c r="AM787" s="70">
        <v>57405.229899971397</v>
      </c>
      <c r="AN787" s="70">
        <v>55884.555258540197</v>
      </c>
      <c r="AO787" s="70">
        <v>52500.235261385002</v>
      </c>
      <c r="AP787" s="70">
        <v>48930.222404590299</v>
      </c>
      <c r="AQ787" s="70">
        <v>58605.454434441097</v>
      </c>
      <c r="AR787" s="70">
        <v>67284.299897577599</v>
      </c>
      <c r="AS787" s="70">
        <v>48174.932498729802</v>
      </c>
      <c r="AT787" s="70">
        <v>41656.552296856898</v>
      </c>
      <c r="AU787" s="70">
        <v>52174.010611590304</v>
      </c>
      <c r="AV787" s="70">
        <v>49928.764957113301</v>
      </c>
      <c r="AW787" s="70">
        <v>54150.493113771598</v>
      </c>
      <c r="AX787" s="70">
        <v>44919.710169509097</v>
      </c>
      <c r="AY787" s="70">
        <v>38284.458875677301</v>
      </c>
      <c r="AZ787" s="70">
        <v>31506.769086895602</v>
      </c>
      <c r="BA787" s="70">
        <v>27358.3705024626</v>
      </c>
      <c r="BB787" s="70">
        <v>21421.136993044001</v>
      </c>
      <c r="BC787" s="70">
        <v>11610.031040215699</v>
      </c>
      <c r="BD787" s="70">
        <v>9708.3314150544993</v>
      </c>
      <c r="BE787" s="70">
        <v>16494.959223695299</v>
      </c>
      <c r="BF787" s="70">
        <v>22756.486867571501</v>
      </c>
      <c r="BG787" s="70">
        <v>18935.755593542599</v>
      </c>
      <c r="BH787" s="70">
        <v>15421.172842046</v>
      </c>
      <c r="BI787" s="70">
        <v>19598.479198237099</v>
      </c>
      <c r="BJ787" s="70">
        <v>17798.133299423898</v>
      </c>
      <c r="BK787" s="70"/>
      <c r="BL787" s="70"/>
      <c r="BM787" s="70"/>
      <c r="BN787" s="70"/>
      <c r="BO787" s="70"/>
      <c r="BP787" s="70"/>
      <c r="BQ787" s="70"/>
      <c r="BR787" s="70"/>
      <c r="BS787" s="70"/>
      <c r="BT787" s="70"/>
    </row>
    <row r="788" spans="1:72" ht="13.8" x14ac:dyDescent="0.3">
      <c r="A788" s="94" t="s">
        <v>2100</v>
      </c>
      <c r="B788" s="34" t="s">
        <v>2101</v>
      </c>
      <c r="C788" s="95"/>
      <c r="D788" s="95"/>
      <c r="E788" s="95"/>
      <c r="F788" s="95"/>
      <c r="G788" s="95"/>
      <c r="H788" s="95"/>
      <c r="I788" s="95"/>
      <c r="J788" s="95"/>
      <c r="K788" s="95"/>
      <c r="L788" s="95"/>
      <c r="M788" s="95"/>
      <c r="N788" s="95"/>
      <c r="O788" s="95"/>
      <c r="P788" s="95"/>
      <c r="Q788" s="95"/>
      <c r="R788" s="95"/>
      <c r="S788" s="95"/>
      <c r="T788" s="95"/>
      <c r="U788" s="95"/>
      <c r="V788" s="95"/>
      <c r="W788" s="95"/>
      <c r="X788" s="95"/>
      <c r="Y788" s="9"/>
      <c r="Z788" s="9"/>
      <c r="AA788" s="9"/>
      <c r="AB788" s="9"/>
      <c r="AC788" s="90" t="s">
        <v>2102</v>
      </c>
      <c r="AD788" s="25" t="s">
        <v>463</v>
      </c>
      <c r="AE788" s="70">
        <v>24609.757450072899</v>
      </c>
      <c r="AF788" s="70">
        <v>25096.3279881378</v>
      </c>
      <c r="AG788" s="70">
        <v>26455.055019581901</v>
      </c>
      <c r="AH788" s="70">
        <v>28593.049800720801</v>
      </c>
      <c r="AI788" s="70">
        <v>38883.806312914603</v>
      </c>
      <c r="AJ788" s="70">
        <v>39731.098315991701</v>
      </c>
      <c r="AK788" s="70">
        <v>41094.070413005698</v>
      </c>
      <c r="AL788" s="70">
        <v>41128.844386204299</v>
      </c>
      <c r="AM788" s="70">
        <v>42858.194847827297</v>
      </c>
      <c r="AN788" s="70">
        <v>51158.907035811797</v>
      </c>
      <c r="AO788" s="70">
        <v>57596.988384685203</v>
      </c>
      <c r="AP788" s="70">
        <v>56765.666850076399</v>
      </c>
      <c r="AQ788" s="70">
        <v>52660.812628808497</v>
      </c>
      <c r="AR788" s="70">
        <v>51581.680434797199</v>
      </c>
      <c r="AS788" s="70">
        <v>59913.487858965302</v>
      </c>
      <c r="AT788" s="70">
        <v>63644.840972116697</v>
      </c>
      <c r="AU788" s="70">
        <v>62685.823272947098</v>
      </c>
      <c r="AV788" s="70">
        <v>63509.192021536903</v>
      </c>
      <c r="AW788" s="70">
        <v>72388.263500282002</v>
      </c>
      <c r="AX788" s="70">
        <v>72640.092265576299</v>
      </c>
      <c r="AY788" s="70">
        <v>76412.580712584298</v>
      </c>
      <c r="AZ788" s="70">
        <v>73805.016882906202</v>
      </c>
      <c r="BA788" s="70">
        <v>82108.422905695203</v>
      </c>
      <c r="BB788" s="70">
        <v>78614.502285976996</v>
      </c>
      <c r="BC788" s="70">
        <v>80053.520863503596</v>
      </c>
      <c r="BD788" s="70">
        <v>82914.329954716595</v>
      </c>
      <c r="BE788" s="70">
        <v>83989.312860761696</v>
      </c>
      <c r="BF788" s="70">
        <v>83462.165512052001</v>
      </c>
      <c r="BG788" s="70">
        <v>77079.164844684507</v>
      </c>
      <c r="BH788" s="70">
        <v>81484.080532213193</v>
      </c>
      <c r="BI788" s="70">
        <v>81595.403999101807</v>
      </c>
      <c r="BJ788" s="70">
        <v>77021.157793971899</v>
      </c>
      <c r="BK788" s="70"/>
      <c r="BL788" s="70"/>
      <c r="BM788" s="70"/>
      <c r="BN788" s="70"/>
      <c r="BO788" s="70"/>
      <c r="BP788" s="70"/>
      <c r="BQ788" s="70"/>
      <c r="BR788" s="70"/>
      <c r="BS788" s="70"/>
      <c r="BT788" s="70"/>
    </row>
    <row r="789" spans="1:72" ht="14.4" thickBot="1" x14ac:dyDescent="0.35">
      <c r="A789" s="94" t="s">
        <v>2103</v>
      </c>
      <c r="B789" s="34" t="s">
        <v>2104</v>
      </c>
      <c r="C789" s="95"/>
      <c r="D789" s="95"/>
      <c r="E789" s="95"/>
      <c r="F789" s="95"/>
      <c r="G789" s="95"/>
      <c r="H789" s="95"/>
      <c r="I789" s="95"/>
      <c r="J789" s="95"/>
      <c r="K789" s="95"/>
      <c r="L789" s="95"/>
      <c r="M789" s="95"/>
      <c r="N789" s="95"/>
      <c r="O789" s="95"/>
      <c r="P789" s="95"/>
      <c r="Q789" s="95"/>
      <c r="R789" s="95"/>
      <c r="S789" s="95"/>
      <c r="T789" s="95"/>
      <c r="U789" s="95"/>
      <c r="V789" s="95"/>
      <c r="W789" s="95"/>
      <c r="X789" s="95"/>
      <c r="Y789" s="9"/>
      <c r="Z789" s="9"/>
      <c r="AA789" s="9"/>
      <c r="AB789" s="9"/>
      <c r="AC789" s="91" t="s">
        <v>2105</v>
      </c>
      <c r="AD789" s="25" t="s">
        <v>463</v>
      </c>
      <c r="AE789" s="70">
        <v>-1862.9931142601699</v>
      </c>
      <c r="AF789" s="70">
        <v>-1837.8834870748201</v>
      </c>
      <c r="AG789" s="70">
        <v>-801.88779899919302</v>
      </c>
      <c r="AH789" s="70">
        <v>-921.5254491142</v>
      </c>
      <c r="AI789" s="70">
        <v>-1430.91297475752</v>
      </c>
      <c r="AJ789" s="70">
        <v>-635.74027866556105</v>
      </c>
      <c r="AK789" s="70">
        <v>-695.46738463031204</v>
      </c>
      <c r="AL789" s="70">
        <v>-354.90916791295001</v>
      </c>
      <c r="AM789" s="70">
        <v>-722.18268732038803</v>
      </c>
      <c r="AN789" s="70">
        <v>-563.64284029857095</v>
      </c>
      <c r="AO789" s="70">
        <v>-521.11089412878198</v>
      </c>
      <c r="AP789" s="70">
        <v>-372.81230252203102</v>
      </c>
      <c r="AQ789" s="70">
        <v>-493.36604459659799</v>
      </c>
      <c r="AR789" s="70">
        <v>-439.72117586795201</v>
      </c>
      <c r="AS789" s="70">
        <v>-525.80009360818894</v>
      </c>
      <c r="AT789" s="70">
        <v>-433.35970791590597</v>
      </c>
      <c r="AU789" s="70">
        <v>-1534.08213303863</v>
      </c>
      <c r="AV789" s="70">
        <v>-705.84871991495197</v>
      </c>
      <c r="AW789" s="70">
        <v>-484.56214550373198</v>
      </c>
      <c r="AX789" s="70">
        <v>-436.29661887368201</v>
      </c>
      <c r="AY789" s="70">
        <v>-1036.8868179364199</v>
      </c>
      <c r="AZ789" s="70">
        <v>-2259.0491031634201</v>
      </c>
      <c r="BA789" s="70">
        <v>-553.36799400625296</v>
      </c>
      <c r="BB789" s="70">
        <v>-423.10314447105497</v>
      </c>
      <c r="BC789" s="70">
        <v>-114.754309891848</v>
      </c>
      <c r="BD789" s="70">
        <v>-12.5851805741575</v>
      </c>
      <c r="BE789" s="70">
        <v>-201.582839449662</v>
      </c>
      <c r="BF789" s="70">
        <v>-686.94636477985898</v>
      </c>
      <c r="BG789" s="70">
        <v>-4301.33628935457</v>
      </c>
      <c r="BH789" s="70">
        <v>-209.57604181694401</v>
      </c>
      <c r="BI789" s="70">
        <v>-283.766412399199</v>
      </c>
      <c r="BJ789" s="70">
        <v>-2115.79077649389</v>
      </c>
      <c r="BK789" s="70"/>
      <c r="BL789" s="70"/>
      <c r="BM789" s="70"/>
      <c r="BN789" s="70"/>
      <c r="BO789" s="70"/>
      <c r="BP789" s="70"/>
      <c r="BQ789" s="70"/>
      <c r="BR789" s="70"/>
      <c r="BS789" s="70"/>
      <c r="BT789" s="70"/>
    </row>
    <row r="791" spans="1:72" x14ac:dyDescent="0.25">
      <c r="A791" s="28"/>
      <c r="B791" s="28"/>
      <c r="C791" s="8"/>
      <c r="D791" s="8"/>
      <c r="E791" s="8"/>
      <c r="F791" s="8"/>
      <c r="G791" s="8"/>
      <c r="H791" s="8"/>
      <c r="I791" s="8"/>
      <c r="J791" s="8"/>
      <c r="K791" s="8"/>
      <c r="L791" s="8"/>
      <c r="M791" s="8"/>
      <c r="N791" s="8"/>
      <c r="O791" s="8"/>
      <c r="P791" s="8"/>
      <c r="Q791" s="8"/>
      <c r="R791" s="8"/>
      <c r="S791" s="8"/>
      <c r="T791" s="8"/>
      <c r="U791" s="7"/>
      <c r="V791" s="7"/>
      <c r="W791" s="7"/>
      <c r="X791" s="7"/>
      <c r="Y791" s="7"/>
      <c r="Z791" s="7"/>
      <c r="AA791" s="7"/>
      <c r="AB791" s="7"/>
      <c r="AC791" s="25"/>
      <c r="AD791" s="10"/>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60"/>
      <c r="BL791" s="60"/>
      <c r="BM791" s="60"/>
      <c r="BN791" s="60"/>
      <c r="BO791" s="60"/>
      <c r="BP791" s="60"/>
      <c r="BQ791" s="60"/>
      <c r="BR791" s="60"/>
      <c r="BS791" s="60"/>
      <c r="BT791" s="60"/>
    </row>
    <row r="792" spans="1:72" x14ac:dyDescent="0.25">
      <c r="A792" s="28"/>
      <c r="B792" s="28"/>
      <c r="C792" s="8"/>
      <c r="D792" s="8"/>
      <c r="E792" s="8"/>
      <c r="F792" s="8"/>
      <c r="G792" s="8"/>
      <c r="H792" s="8"/>
      <c r="I792" s="8"/>
      <c r="J792" s="8"/>
      <c r="K792" s="8"/>
      <c r="L792" s="8"/>
      <c r="M792" s="8"/>
      <c r="N792" s="8"/>
      <c r="O792" s="8"/>
      <c r="P792" s="8"/>
      <c r="Q792" s="8"/>
      <c r="R792" s="8"/>
      <c r="S792" s="8"/>
      <c r="T792" s="8"/>
      <c r="U792" s="7"/>
      <c r="V792" s="7"/>
      <c r="W792" s="7"/>
      <c r="X792" s="7"/>
      <c r="Y792" s="7"/>
      <c r="Z792" s="7"/>
      <c r="AA792" s="7"/>
      <c r="AB792" s="7"/>
      <c r="AC792" s="25"/>
      <c r="AD792" s="10"/>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60"/>
      <c r="BL792" s="60"/>
      <c r="BM792" s="60"/>
      <c r="BN792" s="60"/>
      <c r="BO792" s="60"/>
      <c r="BP792" s="60"/>
      <c r="BQ792" s="60"/>
      <c r="BR792" s="60"/>
      <c r="BS792" s="60"/>
      <c r="BT792" s="60"/>
    </row>
    <row r="793" spans="1:72" x14ac:dyDescent="0.25">
      <c r="A793" s="28"/>
      <c r="B793" s="28"/>
      <c r="C793" s="8"/>
      <c r="D793" s="8"/>
      <c r="E793" s="8"/>
      <c r="F793" s="8"/>
      <c r="G793" s="8"/>
      <c r="H793" s="8"/>
      <c r="I793" s="8"/>
      <c r="J793" s="8"/>
      <c r="K793" s="8"/>
      <c r="L793" s="8"/>
      <c r="M793" s="8"/>
      <c r="N793" s="8"/>
      <c r="O793" s="8"/>
      <c r="P793" s="8"/>
      <c r="Q793" s="8"/>
      <c r="R793" s="8"/>
      <c r="S793" s="8"/>
      <c r="T793" s="8"/>
      <c r="U793" s="7"/>
      <c r="V793" s="7"/>
      <c r="W793" s="7"/>
      <c r="X793" s="7"/>
      <c r="Y793" s="7"/>
      <c r="Z793" s="7"/>
      <c r="AA793" s="7"/>
      <c r="AB793" s="7"/>
      <c r="AC793" s="25"/>
      <c r="AD793" s="10"/>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60"/>
      <c r="BL793" s="60"/>
      <c r="BM793" s="60"/>
      <c r="BN793" s="60"/>
      <c r="BO793" s="60"/>
      <c r="BP793" s="60"/>
      <c r="BQ793" s="60"/>
      <c r="BR793" s="60"/>
      <c r="BS793" s="60"/>
      <c r="BT793" s="60"/>
    </row>
    <row r="794" spans="1:72" x14ac:dyDescent="0.25">
      <c r="A794" s="28"/>
      <c r="B794" s="28"/>
      <c r="C794" s="8"/>
      <c r="D794" s="8"/>
      <c r="E794" s="8"/>
      <c r="F794" s="8"/>
      <c r="G794" s="8"/>
      <c r="H794" s="8"/>
      <c r="I794" s="8"/>
      <c r="J794" s="8"/>
      <c r="K794" s="8"/>
      <c r="L794" s="8"/>
      <c r="M794" s="8"/>
      <c r="N794" s="8"/>
      <c r="O794" s="8"/>
      <c r="P794" s="8"/>
      <c r="Q794" s="8"/>
      <c r="R794" s="8"/>
      <c r="S794" s="8"/>
      <c r="T794" s="8"/>
      <c r="U794" s="7"/>
      <c r="V794" s="7"/>
      <c r="W794" s="7"/>
      <c r="X794" s="7"/>
      <c r="Y794" s="7"/>
      <c r="Z794" s="7"/>
      <c r="AA794" s="7"/>
      <c r="AB794" s="7"/>
      <c r="AC794" s="25"/>
      <c r="AD794" s="10"/>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60"/>
      <c r="BL794" s="60"/>
      <c r="BM794" s="60"/>
      <c r="BN794" s="60"/>
      <c r="BO794" s="60"/>
      <c r="BP794" s="60"/>
      <c r="BQ794" s="60"/>
      <c r="BR794" s="60"/>
      <c r="BS794" s="60"/>
      <c r="BT794" s="60"/>
    </row>
    <row r="795" spans="1:72" x14ac:dyDescent="0.25">
      <c r="A795" s="28"/>
      <c r="B795" s="28"/>
      <c r="C795" s="8"/>
      <c r="D795" s="8"/>
      <c r="E795" s="8"/>
      <c r="F795" s="8"/>
      <c r="G795" s="8"/>
      <c r="H795" s="8"/>
      <c r="I795" s="8"/>
      <c r="J795" s="8"/>
      <c r="K795" s="8"/>
      <c r="L795" s="8"/>
      <c r="M795" s="8"/>
      <c r="N795" s="8"/>
      <c r="O795" s="8"/>
      <c r="P795" s="8"/>
      <c r="Q795" s="8"/>
      <c r="R795" s="8"/>
      <c r="S795" s="8"/>
      <c r="T795" s="8"/>
      <c r="U795" s="7"/>
      <c r="V795" s="7"/>
      <c r="W795" s="7"/>
      <c r="X795" s="7"/>
      <c r="Y795" s="7"/>
      <c r="Z795" s="7"/>
      <c r="AA795" s="7"/>
      <c r="AB795" s="7"/>
      <c r="AC795" s="25"/>
      <c r="AD795" s="10"/>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60"/>
      <c r="BL795" s="60"/>
      <c r="BM795" s="60"/>
      <c r="BN795" s="60"/>
      <c r="BO795" s="60"/>
      <c r="BP795" s="60"/>
      <c r="BQ795" s="60"/>
      <c r="BR795" s="60"/>
      <c r="BS795" s="60"/>
      <c r="BT795" s="60"/>
    </row>
    <row r="796" spans="1:72" x14ac:dyDescent="0.25">
      <c r="A796" s="28"/>
      <c r="B796" s="28"/>
      <c r="C796" s="8"/>
      <c r="D796" s="8"/>
      <c r="E796" s="8"/>
      <c r="F796" s="8"/>
      <c r="G796" s="8"/>
      <c r="H796" s="8"/>
      <c r="I796" s="8"/>
      <c r="J796" s="8"/>
      <c r="K796" s="8"/>
      <c r="L796" s="8"/>
      <c r="M796" s="8"/>
      <c r="N796" s="8"/>
      <c r="O796" s="8"/>
      <c r="P796" s="8"/>
      <c r="Q796" s="8"/>
      <c r="R796" s="8"/>
      <c r="S796" s="8"/>
      <c r="T796" s="8"/>
      <c r="U796" s="7"/>
      <c r="V796" s="7"/>
      <c r="W796" s="7"/>
      <c r="X796" s="7"/>
      <c r="Y796" s="7"/>
      <c r="Z796" s="7"/>
      <c r="AA796" s="7"/>
      <c r="AB796" s="7"/>
      <c r="AC796" s="25"/>
      <c r="AD796" s="10"/>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60"/>
      <c r="BL796" s="60"/>
      <c r="BM796" s="60"/>
      <c r="BN796" s="60"/>
      <c r="BO796" s="60"/>
      <c r="BP796" s="60"/>
      <c r="BQ796" s="60"/>
      <c r="BR796" s="60"/>
      <c r="BS796" s="60"/>
      <c r="BT796" s="60"/>
    </row>
    <row r="798" spans="1:72" s="205" customFormat="1" ht="14.4" x14ac:dyDescent="0.3">
      <c r="A798" s="393" t="s">
        <v>2106</v>
      </c>
      <c r="B798" s="393" t="s">
        <v>2107</v>
      </c>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row>
    <row r="799" spans="1:72" s="205" customFormat="1" ht="14.4" x14ac:dyDescent="0.3">
      <c r="A799" s="393" t="s">
        <v>2108</v>
      </c>
      <c r="B799" s="393" t="s">
        <v>2109</v>
      </c>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row>
    <row r="800" spans="1:72" s="205" customFormat="1" ht="14.4" x14ac:dyDescent="0.3">
      <c r="A800" s="393" t="s">
        <v>2110</v>
      </c>
      <c r="B800" s="393" t="s">
        <v>2111</v>
      </c>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row>
    <row r="801" spans="1:72" s="205" customFormat="1" ht="14.4" x14ac:dyDescent="0.3">
      <c r="A801" s="393" t="s">
        <v>488</v>
      </c>
      <c r="B801" s="393" t="s">
        <v>17</v>
      </c>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row>
    <row r="802" spans="1:72" s="205" customFormat="1" ht="14.4" x14ac:dyDescent="0.3">
      <c r="A802" s="393" t="s">
        <v>506</v>
      </c>
      <c r="B802" s="393" t="s">
        <v>325</v>
      </c>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row>
    <row r="803" spans="1:72" s="205" customFormat="1" ht="14.4" x14ac:dyDescent="0.3">
      <c r="A803" s="393" t="s">
        <v>2112</v>
      </c>
      <c r="B803" s="393" t="s">
        <v>2113</v>
      </c>
    </row>
    <row r="804" spans="1:72" s="205" customFormat="1" ht="14.4" x14ac:dyDescent="0.3">
      <c r="A804" s="393" t="s">
        <v>2114</v>
      </c>
      <c r="B804" s="393" t="s">
        <v>2115</v>
      </c>
    </row>
    <row r="805" spans="1:72" s="205" customFormat="1" ht="14.4" x14ac:dyDescent="0.3">
      <c r="A805" s="393" t="s">
        <v>2116</v>
      </c>
      <c r="B805" s="393" t="s">
        <v>2117</v>
      </c>
    </row>
    <row r="806" spans="1:72" s="205" customFormat="1" ht="14.4" x14ac:dyDescent="0.3">
      <c r="A806" s="393" t="s">
        <v>2118</v>
      </c>
      <c r="B806" s="393" t="s">
        <v>2119</v>
      </c>
    </row>
    <row r="807" spans="1:72" s="205" customFormat="1" ht="14.4" x14ac:dyDescent="0.3">
      <c r="A807" s="393" t="s">
        <v>2120</v>
      </c>
      <c r="B807" s="393" t="s">
        <v>2121</v>
      </c>
    </row>
    <row r="808" spans="1:72" s="205" customFormat="1" ht="14.4" x14ac:dyDescent="0.3">
      <c r="A808" s="393" t="s">
        <v>476</v>
      </c>
      <c r="B808" s="393" t="s">
        <v>2122</v>
      </c>
    </row>
    <row r="809" spans="1:72" s="205" customFormat="1" ht="14.4" x14ac:dyDescent="0.3">
      <c r="A809" s="393" t="s">
        <v>2123</v>
      </c>
      <c r="B809" s="393" t="s">
        <v>2124</v>
      </c>
    </row>
    <row r="810" spans="1:72" s="205" customFormat="1" ht="14.4" x14ac:dyDescent="0.3">
      <c r="A810" s="393" t="s">
        <v>2125</v>
      </c>
      <c r="B810" s="393" t="s">
        <v>2126</v>
      </c>
    </row>
    <row r="811" spans="1:72" s="205" customFormat="1" ht="14.4" x14ac:dyDescent="0.3">
      <c r="A811" s="393" t="s">
        <v>2127</v>
      </c>
      <c r="B811" s="393" t="s">
        <v>2128</v>
      </c>
    </row>
    <row r="812" spans="1:72" s="205" customFormat="1" ht="14.4" x14ac:dyDescent="0.3">
      <c r="A812" s="393" t="s">
        <v>2129</v>
      </c>
      <c r="B812" s="393" t="s">
        <v>2130</v>
      </c>
    </row>
    <row r="813" spans="1:72" s="205" customFormat="1" ht="14.4" x14ac:dyDescent="0.3">
      <c r="A813" s="393" t="s">
        <v>2131</v>
      </c>
      <c r="B813" s="393" t="s">
        <v>2132</v>
      </c>
    </row>
    <row r="814" spans="1:72" s="205" customFormat="1" ht="14.4" x14ac:dyDescent="0.3">
      <c r="A814" s="393" t="s">
        <v>483</v>
      </c>
      <c r="B814" s="393" t="s">
        <v>319</v>
      </c>
    </row>
    <row r="815" spans="1:72" s="205" customFormat="1" ht="14.4" x14ac:dyDescent="0.3">
      <c r="A815" s="393" t="s">
        <v>486</v>
      </c>
      <c r="B815" s="393" t="s">
        <v>4</v>
      </c>
    </row>
    <row r="816" spans="1:72" s="205" customFormat="1" ht="14.4" x14ac:dyDescent="0.3">
      <c r="A816" s="393" t="s">
        <v>514</v>
      </c>
      <c r="B816" s="393" t="s">
        <v>85</v>
      </c>
    </row>
    <row r="817" spans="1:2" s="205" customFormat="1" ht="14.4" x14ac:dyDescent="0.3">
      <c r="A817" s="393" t="s">
        <v>522</v>
      </c>
      <c r="B817" s="393" t="s">
        <v>44</v>
      </c>
    </row>
    <row r="818" spans="1:2" s="205" customFormat="1" ht="14.4" x14ac:dyDescent="0.3">
      <c r="A818" s="393" t="s">
        <v>2133</v>
      </c>
      <c r="B818" s="393" t="s">
        <v>2134</v>
      </c>
    </row>
    <row r="819" spans="1:2" s="205" customFormat="1" ht="14.4" x14ac:dyDescent="0.3">
      <c r="A819" s="393" t="s">
        <v>2135</v>
      </c>
      <c r="B819" s="393" t="s">
        <v>2136</v>
      </c>
    </row>
    <row r="820" spans="1:2" s="205" customFormat="1" ht="14.4" x14ac:dyDescent="0.3">
      <c r="A820" s="393" t="s">
        <v>2137</v>
      </c>
      <c r="B820" s="393" t="s">
        <v>2138</v>
      </c>
    </row>
    <row r="821" spans="1:2" s="205" customFormat="1" ht="14.4" x14ac:dyDescent="0.3">
      <c r="A821" s="393" t="s">
        <v>2139</v>
      </c>
      <c r="B821" s="393" t="s">
        <v>2140</v>
      </c>
    </row>
    <row r="822" spans="1:2" s="205" customFormat="1" ht="14.4" x14ac:dyDescent="0.3">
      <c r="A822" s="393" t="s">
        <v>2141</v>
      </c>
      <c r="B822" s="393" t="s">
        <v>61</v>
      </c>
    </row>
    <row r="823" spans="1:2" s="205" customFormat="1" ht="14.4" x14ac:dyDescent="0.3">
      <c r="A823" s="393" t="s">
        <v>2142</v>
      </c>
      <c r="B823" s="393" t="s">
        <v>2143</v>
      </c>
    </row>
    <row r="824" spans="1:2" s="205" customFormat="1" ht="14.4" x14ac:dyDescent="0.3">
      <c r="A824" s="393" t="s">
        <v>2144</v>
      </c>
      <c r="B824" s="393" t="s">
        <v>2145</v>
      </c>
    </row>
    <row r="825" spans="1:2" s="205" customFormat="1" ht="14.4" x14ac:dyDescent="0.3">
      <c r="A825" s="393" t="s">
        <v>490</v>
      </c>
      <c r="B825" s="393" t="s">
        <v>402</v>
      </c>
    </row>
    <row r="826" spans="1:2" s="205" customFormat="1" ht="14.4" x14ac:dyDescent="0.3">
      <c r="A826" s="393" t="s">
        <v>2146</v>
      </c>
      <c r="B826" s="393" t="s">
        <v>2147</v>
      </c>
    </row>
    <row r="827" spans="1:2" s="205" customFormat="1" ht="14.4" x14ac:dyDescent="0.3">
      <c r="A827" s="393" t="s">
        <v>504</v>
      </c>
      <c r="B827" s="393" t="s">
        <v>84</v>
      </c>
    </row>
    <row r="828" spans="1:2" s="205" customFormat="1" ht="14.4" x14ac:dyDescent="0.3">
      <c r="A828" s="393" t="s">
        <v>2148</v>
      </c>
      <c r="B828" s="393" t="s">
        <v>2149</v>
      </c>
    </row>
    <row r="829" spans="1:2" s="205" customFormat="1" ht="14.4" x14ac:dyDescent="0.3">
      <c r="A829" s="393" t="s">
        <v>492</v>
      </c>
      <c r="B829" s="393" t="s">
        <v>321</v>
      </c>
    </row>
    <row r="830" spans="1:2" s="205" customFormat="1" ht="14.4" x14ac:dyDescent="0.3">
      <c r="A830" s="393" t="s">
        <v>2150</v>
      </c>
      <c r="B830" s="393" t="s">
        <v>2151</v>
      </c>
    </row>
    <row r="831" spans="1:2" s="205" customFormat="1" ht="14.4" x14ac:dyDescent="0.3">
      <c r="A831" s="393" t="s">
        <v>2152</v>
      </c>
      <c r="B831" s="393" t="s">
        <v>2153</v>
      </c>
    </row>
    <row r="832" spans="1:2" s="205" customFormat="1" ht="14.4" x14ac:dyDescent="0.3">
      <c r="A832" s="393" t="s">
        <v>2154</v>
      </c>
      <c r="B832" s="393" t="s">
        <v>2155</v>
      </c>
    </row>
    <row r="833" spans="1:2" s="205" customFormat="1" ht="14.4" x14ac:dyDescent="0.3">
      <c r="A833" s="393" t="s">
        <v>2156</v>
      </c>
      <c r="B833" s="393" t="s">
        <v>2157</v>
      </c>
    </row>
    <row r="834" spans="1:2" s="205" customFormat="1" ht="14.4" x14ac:dyDescent="0.3">
      <c r="A834" s="393" t="s">
        <v>2158</v>
      </c>
      <c r="B834" s="393" t="s">
        <v>2159</v>
      </c>
    </row>
    <row r="835" spans="1:2" s="205" customFormat="1" ht="14.4" x14ac:dyDescent="0.3">
      <c r="A835" s="393" t="s">
        <v>2160</v>
      </c>
      <c r="B835" s="393" t="s">
        <v>2161</v>
      </c>
    </row>
    <row r="836" spans="1:2" s="205" customFormat="1" ht="14.4" x14ac:dyDescent="0.3">
      <c r="A836" s="393" t="s">
        <v>2162</v>
      </c>
      <c r="B836" s="393" t="s">
        <v>2163</v>
      </c>
    </row>
    <row r="837" spans="1:2" s="205" customFormat="1" ht="14.4" x14ac:dyDescent="0.3">
      <c r="A837" s="393" t="s">
        <v>713</v>
      </c>
      <c r="B837" s="393" t="s">
        <v>2164</v>
      </c>
    </row>
    <row r="838" spans="1:2" s="205" customFormat="1" ht="14.4" x14ac:dyDescent="0.3">
      <c r="A838" s="393" t="s">
        <v>508</v>
      </c>
      <c r="B838" s="393" t="s">
        <v>2165</v>
      </c>
    </row>
    <row r="839" spans="1:2" s="205" customFormat="1" ht="14.4" x14ac:dyDescent="0.3">
      <c r="A839" s="393" t="s">
        <v>2166</v>
      </c>
      <c r="B839" s="393" t="s">
        <v>2167</v>
      </c>
    </row>
    <row r="840" spans="1:2" s="205" customFormat="1" ht="14.4" x14ac:dyDescent="0.3">
      <c r="A840" s="393" t="s">
        <v>1502</v>
      </c>
      <c r="B840" s="393" t="s">
        <v>2168</v>
      </c>
    </row>
    <row r="841" spans="1:2" s="205" customFormat="1" ht="14.4" x14ac:dyDescent="0.3">
      <c r="A841" s="393" t="s">
        <v>520</v>
      </c>
      <c r="B841" s="393" t="s">
        <v>317</v>
      </c>
    </row>
    <row r="842" spans="1:2" s="205" customFormat="1" ht="14.4" x14ac:dyDescent="0.3">
      <c r="A842" s="393" t="s">
        <v>2169</v>
      </c>
      <c r="B842" s="393" t="s">
        <v>2170</v>
      </c>
    </row>
    <row r="843" spans="1:2" s="205" customFormat="1" ht="14.4" x14ac:dyDescent="0.3">
      <c r="A843" s="393" t="s">
        <v>2171</v>
      </c>
      <c r="B843" s="393" t="s">
        <v>2172</v>
      </c>
    </row>
    <row r="844" spans="1:2" s="205" customFormat="1" ht="14.4" x14ac:dyDescent="0.3">
      <c r="A844" s="393" t="s">
        <v>510</v>
      </c>
      <c r="B844" s="393" t="s">
        <v>2173</v>
      </c>
    </row>
    <row r="845" spans="1:2" s="205" customFormat="1" ht="14.4" x14ac:dyDescent="0.3">
      <c r="A845" s="393" t="s">
        <v>2174</v>
      </c>
      <c r="B845" s="393" t="s">
        <v>2175</v>
      </c>
    </row>
    <row r="846" spans="1:2" s="205" customFormat="1" ht="14.4" x14ac:dyDescent="0.3">
      <c r="A846" s="393" t="s">
        <v>494</v>
      </c>
      <c r="B846" s="393" t="s">
        <v>20</v>
      </c>
    </row>
    <row r="847" spans="1:2" s="205" customFormat="1" ht="14.4" x14ac:dyDescent="0.3">
      <c r="A847" s="393" t="s">
        <v>500</v>
      </c>
      <c r="B847" s="393" t="s">
        <v>2176</v>
      </c>
    </row>
    <row r="848" spans="1:2" s="205" customFormat="1" ht="14.4" x14ac:dyDescent="0.3">
      <c r="A848" s="393" t="s">
        <v>502</v>
      </c>
      <c r="B848" s="393" t="s">
        <v>2177</v>
      </c>
    </row>
    <row r="849" spans="1:2" s="205" customFormat="1" ht="14.4" x14ac:dyDescent="0.3">
      <c r="A849" s="393" t="s">
        <v>2178</v>
      </c>
      <c r="B849" s="393" t="s">
        <v>2179</v>
      </c>
    </row>
    <row r="850" spans="1:2" s="205" customFormat="1" ht="14.4" x14ac:dyDescent="0.3">
      <c r="A850" s="393" t="s">
        <v>496</v>
      </c>
      <c r="B850" s="393" t="s">
        <v>322</v>
      </c>
    </row>
    <row r="851" spans="1:2" s="205" customFormat="1" ht="14.4" x14ac:dyDescent="0.3">
      <c r="A851" s="393" t="s">
        <v>498</v>
      </c>
      <c r="B851" s="393" t="s">
        <v>25</v>
      </c>
    </row>
    <row r="852" spans="1:2" s="205" customFormat="1" ht="14.4" x14ac:dyDescent="0.3">
      <c r="A852" s="393" t="s">
        <v>512</v>
      </c>
      <c r="B852" s="393" t="s">
        <v>2180</v>
      </c>
    </row>
    <row r="853" spans="1:2" s="205" customFormat="1" ht="14.4" x14ac:dyDescent="0.3">
      <c r="A853" s="393" t="s">
        <v>2181</v>
      </c>
      <c r="B853" s="393" t="s">
        <v>2182</v>
      </c>
    </row>
    <row r="854" spans="1:2" s="205" customFormat="1" ht="14.4" x14ac:dyDescent="0.3">
      <c r="A854" s="393" t="s">
        <v>2183</v>
      </c>
      <c r="B854" s="393" t="s">
        <v>2184</v>
      </c>
    </row>
    <row r="855" spans="1:2" s="205" customFormat="1" ht="14.4" x14ac:dyDescent="0.3">
      <c r="A855" s="393" t="s">
        <v>2185</v>
      </c>
      <c r="B855" s="393" t="s">
        <v>2186</v>
      </c>
    </row>
    <row r="856" spans="1:2" s="205" customFormat="1" ht="14.4" x14ac:dyDescent="0.3">
      <c r="A856" s="393" t="s">
        <v>2187</v>
      </c>
      <c r="B856" s="393" t="s">
        <v>2188</v>
      </c>
    </row>
    <row r="857" spans="1:2" s="205" customFormat="1" ht="14.4" x14ac:dyDescent="0.3">
      <c r="A857" s="393" t="s">
        <v>2189</v>
      </c>
      <c r="B857" s="393" t="s">
        <v>2190</v>
      </c>
    </row>
    <row r="858" spans="1:2" s="205" customFormat="1" ht="14.4" x14ac:dyDescent="0.3">
      <c r="A858" s="393" t="s">
        <v>516</v>
      </c>
      <c r="B858" s="393" t="s">
        <v>42</v>
      </c>
    </row>
    <row r="859" spans="1:2" s="205" customFormat="1" ht="14.4" x14ac:dyDescent="0.3">
      <c r="A859" s="393" t="s">
        <v>518</v>
      </c>
      <c r="B859" s="393" t="s">
        <v>329</v>
      </c>
    </row>
    <row r="860" spans="1:2" s="205" customFormat="1" ht="14.4" x14ac:dyDescent="0.3">
      <c r="A860" s="393" t="s">
        <v>2191</v>
      </c>
      <c r="B860" s="393" t="s">
        <v>2192</v>
      </c>
    </row>
    <row r="861" spans="1:2" s="205" customFormat="1" ht="14.4" x14ac:dyDescent="0.3">
      <c r="A861" s="393" t="s">
        <v>2193</v>
      </c>
      <c r="B861" s="393" t="s">
        <v>2194</v>
      </c>
    </row>
    <row r="862" spans="1:2" s="205" customFormat="1" ht="14.4" x14ac:dyDescent="0.3">
      <c r="A862" s="393" t="s">
        <v>2195</v>
      </c>
      <c r="B862" s="393" t="s">
        <v>2196</v>
      </c>
    </row>
    <row r="863" spans="1:2" s="205" customFormat="1" ht="14.4" x14ac:dyDescent="0.3">
      <c r="A863" s="393" t="s">
        <v>2197</v>
      </c>
      <c r="B863" s="393" t="s">
        <v>2198</v>
      </c>
    </row>
    <row r="864" spans="1:2" s="205" customFormat="1" ht="14.4" x14ac:dyDescent="0.3">
      <c r="A864" s="393" t="s">
        <v>524</v>
      </c>
      <c r="B864" s="393" t="s">
        <v>2199</v>
      </c>
    </row>
    <row r="865" spans="1:2" s="205" customFormat="1" ht="14.4" x14ac:dyDescent="0.3">
      <c r="A865" s="393" t="s">
        <v>2200</v>
      </c>
      <c r="B865" s="393" t="s">
        <v>2200</v>
      </c>
    </row>
    <row r="866" spans="1:2" s="205" customFormat="1" ht="14.4" x14ac:dyDescent="0.3">
      <c r="A866" s="393" t="s">
        <v>2201</v>
      </c>
      <c r="B866" s="393" t="s">
        <v>2202</v>
      </c>
    </row>
    <row r="869" spans="1:2" ht="14.4" x14ac:dyDescent="0.3">
      <c r="A869" s="93" t="s">
        <v>772</v>
      </c>
      <c r="B869" s="93" t="s">
        <v>771</v>
      </c>
    </row>
    <row r="870" spans="1:2" ht="14.4" x14ac:dyDescent="0.3">
      <c r="A870" s="93" t="s">
        <v>1304</v>
      </c>
      <c r="B870" s="93" t="s">
        <v>1303</v>
      </c>
    </row>
    <row r="871" spans="1:2" ht="14.4" x14ac:dyDescent="0.3">
      <c r="A871" s="93" t="s">
        <v>1196</v>
      </c>
      <c r="B871" s="93" t="s">
        <v>1195</v>
      </c>
    </row>
    <row r="872" spans="1:2" ht="14.4" x14ac:dyDescent="0.3">
      <c r="A872" s="93" t="s">
        <v>1220</v>
      </c>
      <c r="B872" s="93" t="s">
        <v>1219</v>
      </c>
    </row>
    <row r="873" spans="1:2" ht="14.4" x14ac:dyDescent="0.3">
      <c r="A873" s="93" t="s">
        <v>872</v>
      </c>
      <c r="B873" s="93" t="s">
        <v>871</v>
      </c>
    </row>
    <row r="874" spans="1:2" ht="14.4" x14ac:dyDescent="0.3">
      <c r="A874" s="93" t="s">
        <v>878</v>
      </c>
      <c r="B874" s="93" t="s">
        <v>877</v>
      </c>
    </row>
    <row r="875" spans="1:2" ht="14.4" x14ac:dyDescent="0.3">
      <c r="A875" s="93" t="s">
        <v>768</v>
      </c>
      <c r="B875" s="93" t="s">
        <v>767</v>
      </c>
    </row>
    <row r="876" spans="1:2" ht="14.4" x14ac:dyDescent="0.3">
      <c r="A876" s="93" t="s">
        <v>722</v>
      </c>
      <c r="B876" s="93" t="s">
        <v>721</v>
      </c>
    </row>
    <row r="877" spans="1:2" ht="14.4" x14ac:dyDescent="0.3">
      <c r="A877" s="93" t="s">
        <v>2203</v>
      </c>
      <c r="B877" s="93" t="s">
        <v>2204</v>
      </c>
    </row>
    <row r="878" spans="1:2" ht="14.4" x14ac:dyDescent="0.3">
      <c r="A878" s="93" t="s">
        <v>1224</v>
      </c>
      <c r="B878" s="93" t="s">
        <v>1223</v>
      </c>
    </row>
    <row r="879" spans="1:2" ht="14.4" x14ac:dyDescent="0.3">
      <c r="A879" s="93" t="s">
        <v>1190</v>
      </c>
      <c r="B879" s="93" t="s">
        <v>1189</v>
      </c>
    </row>
    <row r="880" spans="1:2" ht="14.4" x14ac:dyDescent="0.3">
      <c r="A880" s="93" t="s">
        <v>858</v>
      </c>
      <c r="B880" s="93" t="s">
        <v>857</v>
      </c>
    </row>
  </sheetData>
  <autoFilter ref="A8:BJ789" xr:uid="{D06039B1-7DF7-4B0A-99B1-A9E1C39163FE}"/>
  <mergeCells count="13">
    <mergeCell ref="Y5:AB5"/>
    <mergeCell ref="C6:D6"/>
    <mergeCell ref="H6:J6"/>
    <mergeCell ref="U6:X6"/>
    <mergeCell ref="L7:O7"/>
    <mergeCell ref="P7:R7"/>
    <mergeCell ref="V7:W7"/>
    <mergeCell ref="C5:D5"/>
    <mergeCell ref="E5:F5"/>
    <mergeCell ref="G5:K5"/>
    <mergeCell ref="L5:R5"/>
    <mergeCell ref="S5:T5"/>
    <mergeCell ref="U5:X5"/>
  </mergeCells>
  <hyperlinks>
    <hyperlink ref="A3" location="Index!A1" display="Back to index" xr:uid="{00000000-0004-0000-0200-000000000000}"/>
    <hyperlink ref="C2" r:id="rId1" xr:uid="{566D139F-38F5-4A5C-BA57-1349F0EF853F}"/>
    <hyperlink ref="C1" r:id="rId2" xr:uid="{2CEE1FBC-335E-4BFE-8A24-7567482AE76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6B613-ECC8-4766-94DC-4682AF24DF4F}">
  <sheetPr codeName="Sheet9">
    <tabColor theme="9" tint="-0.249977111117893"/>
  </sheetPr>
  <dimension ref="B2:F40"/>
  <sheetViews>
    <sheetView showGridLines="0" zoomScale="85" zoomScaleNormal="85" workbookViewId="0">
      <selection activeCell="E30" sqref="E30"/>
    </sheetView>
  </sheetViews>
  <sheetFormatPr defaultColWidth="9.109375" defaultRowHeight="13.2" x14ac:dyDescent="0.25"/>
  <cols>
    <col min="1" max="1" width="9.109375" style="395"/>
    <col min="2" max="2" width="27" style="266" customWidth="1"/>
    <col min="3" max="3" width="31.44140625" style="266" bestFit="1" customWidth="1"/>
    <col min="4" max="4" width="26.5546875" style="266" bestFit="1" customWidth="1"/>
    <col min="5" max="5" width="32" style="266" bestFit="1" customWidth="1"/>
    <col min="6" max="6" width="44.88671875" style="266" customWidth="1"/>
    <col min="7" max="7" width="26.6640625" style="395" bestFit="1" customWidth="1"/>
    <col min="8" max="16384" width="9.109375" style="395"/>
  </cols>
  <sheetData>
    <row r="2" spans="2:6" x14ac:dyDescent="0.25">
      <c r="B2" s="226"/>
      <c r="C2" s="459" t="s">
        <v>2205</v>
      </c>
      <c r="D2" s="463" t="s">
        <v>2206</v>
      </c>
    </row>
    <row r="3" spans="2:6" x14ac:dyDescent="0.25">
      <c r="B3" s="436" t="s">
        <v>399</v>
      </c>
      <c r="C3" s="460">
        <v>2017</v>
      </c>
      <c r="D3" s="474">
        <v>2017</v>
      </c>
    </row>
    <row r="4" spans="2:6" x14ac:dyDescent="0.25">
      <c r="B4" s="438" t="s">
        <v>2207</v>
      </c>
      <c r="C4" s="461" t="s">
        <v>2208</v>
      </c>
      <c r="D4" s="439" t="s">
        <v>2209</v>
      </c>
    </row>
    <row r="5" spans="2:6" x14ac:dyDescent="0.25">
      <c r="B5" s="437" t="s">
        <v>2210</v>
      </c>
      <c r="C5" s="462">
        <f>'total production at farm gate'!N4</f>
        <v>385314.01</v>
      </c>
      <c r="D5" s="462">
        <f>SUM(D10:D37)</f>
        <v>737569.71999999986</v>
      </c>
      <c r="E5" s="395"/>
      <c r="F5" s="395"/>
    </row>
    <row r="6" spans="2:6" x14ac:dyDescent="0.25">
      <c r="B6" s="226"/>
      <c r="C6" s="226"/>
    </row>
    <row r="7" spans="2:6" x14ac:dyDescent="0.25">
      <c r="B7" s="226"/>
      <c r="C7" s="226"/>
      <c r="D7" s="470" t="s">
        <v>2211</v>
      </c>
      <c r="E7" s="471"/>
      <c r="F7" s="473" t="s">
        <v>2212</v>
      </c>
    </row>
    <row r="8" spans="2:6" x14ac:dyDescent="0.25">
      <c r="B8" s="398" t="s">
        <v>239</v>
      </c>
      <c r="C8" s="399" t="s">
        <v>240</v>
      </c>
      <c r="D8" s="472" t="s">
        <v>2213</v>
      </c>
      <c r="E8" s="473" t="s">
        <v>2214</v>
      </c>
      <c r="F8" s="472" t="s">
        <v>2213</v>
      </c>
    </row>
    <row r="9" spans="2:6" ht="21" x14ac:dyDescent="0.25">
      <c r="B9" s="398"/>
      <c r="C9" s="399"/>
      <c r="D9" s="474" t="s">
        <v>2215</v>
      </c>
      <c r="E9" s="474" t="s">
        <v>2215</v>
      </c>
      <c r="F9" s="475" t="s">
        <v>2216</v>
      </c>
    </row>
    <row r="10" spans="2:6" x14ac:dyDescent="0.25">
      <c r="B10" s="400" t="s">
        <v>189</v>
      </c>
      <c r="C10" s="401" t="str">
        <f>VLOOKUP(B10,ISO!A:B,2,FALSE)</f>
        <v>AUT</v>
      </c>
      <c r="D10" s="464">
        <f>SUMIFS('raw output'!H:H, 'raw output'!B:B, C10)</f>
        <v>12383.78</v>
      </c>
      <c r="E10" s="466">
        <f t="shared" ref="E10:E37" si="0">D10/D$5</f>
        <v>1.6789978851084075E-2</v>
      </c>
      <c r="F10" s="449">
        <f t="shared" ref="F10:F37" si="1">$C$5 * E10</f>
        <v>6469.4140789263984</v>
      </c>
    </row>
    <row r="11" spans="2:6" x14ac:dyDescent="0.25">
      <c r="B11" s="215" t="s">
        <v>170</v>
      </c>
      <c r="C11" s="216" t="str">
        <f>VLOOKUP(B11,ISO!A:B,2,FALSE)</f>
        <v>BEL</v>
      </c>
      <c r="D11" s="465">
        <f>SUMIFS('raw output'!H:H, 'raw output'!B:B, C11)</f>
        <v>16754.400000000001</v>
      </c>
      <c r="E11" s="402">
        <f t="shared" si="0"/>
        <v>2.2715683067900352E-2</v>
      </c>
      <c r="F11" s="447">
        <f t="shared" si="1"/>
        <v>8752.670932781788</v>
      </c>
    </row>
    <row r="12" spans="2:6" x14ac:dyDescent="0.25">
      <c r="B12" s="215" t="s">
        <v>171</v>
      </c>
      <c r="C12" s="216" t="str">
        <f>VLOOKUP(B12,ISO!A:B,2,FALSE)</f>
        <v>BGR</v>
      </c>
      <c r="D12" s="465">
        <f>SUMIFS('raw output'!H:H, 'raw output'!B:B, C12)</f>
        <v>6650.380000000001</v>
      </c>
      <c r="E12" s="402">
        <f t="shared" si="0"/>
        <v>9.0166120160138918E-3</v>
      </c>
      <c r="F12" s="447">
        <f t="shared" si="1"/>
        <v>3474.2269325044967</v>
      </c>
    </row>
    <row r="13" spans="2:6" x14ac:dyDescent="0.25">
      <c r="B13" s="215" t="s">
        <v>180</v>
      </c>
      <c r="C13" s="216" t="str">
        <f>VLOOKUP(B13,ISO!A:B,2,FALSE)</f>
        <v>HRV</v>
      </c>
      <c r="D13" s="465">
        <f>SUMIFS('raw output'!H:H, 'raw output'!B:B, C13)</f>
        <v>3772.8699999999994</v>
      </c>
      <c r="E13" s="402">
        <f t="shared" si="0"/>
        <v>5.1152723568966474E-3</v>
      </c>
      <c r="F13" s="447">
        <f t="shared" si="1"/>
        <v>1970.9861040779983</v>
      </c>
    </row>
    <row r="14" spans="2:6" x14ac:dyDescent="0.25">
      <c r="B14" s="215" t="s">
        <v>263</v>
      </c>
      <c r="C14" s="216" t="str">
        <f>VLOOKUP(B14,ISO!A:B,2,FALSE)</f>
        <v>CZE</v>
      </c>
      <c r="D14" s="465">
        <f>SUMIFS('raw output'!H:H, 'raw output'!B:B, C14)</f>
        <v>9353.659999999998</v>
      </c>
      <c r="E14" s="402">
        <f t="shared" si="0"/>
        <v>1.2681729938696507E-2</v>
      </c>
      <c r="F14" s="447">
        <f t="shared" si="1"/>
        <v>4886.4482164162055</v>
      </c>
    </row>
    <row r="15" spans="2:6" x14ac:dyDescent="0.25">
      <c r="B15" s="215" t="s">
        <v>182</v>
      </c>
      <c r="C15" s="216" t="str">
        <f>VLOOKUP(B15,ISO!A:B,2,FALSE)</f>
        <v>CYP</v>
      </c>
      <c r="D15" s="465">
        <f>SUMIFS('raw output'!H:H, 'raw output'!B:B, C15)</f>
        <v>1238.6499999999999</v>
      </c>
      <c r="E15" s="402">
        <f t="shared" si="0"/>
        <v>1.6793666638050164E-3</v>
      </c>
      <c r="F15" s="447">
        <f t="shared" si="1"/>
        <v>647.08350349103273</v>
      </c>
    </row>
    <row r="16" spans="2:6" x14ac:dyDescent="0.25">
      <c r="B16" s="215" t="s">
        <v>173</v>
      </c>
      <c r="C16" s="216" t="str">
        <f>VLOOKUP(B16,ISO!A:B,2,FALSE)</f>
        <v>DNK</v>
      </c>
      <c r="D16" s="465">
        <f>SUMIFS('raw output'!H:H, 'raw output'!B:B, C16)</f>
        <v>20248.84</v>
      </c>
      <c r="E16" s="402">
        <f t="shared" si="0"/>
        <v>2.7453458908264297E-2</v>
      </c>
      <c r="F16" s="447">
        <f t="shared" si="1"/>
        <v>10578.202340313539</v>
      </c>
    </row>
    <row r="17" spans="2:6" x14ac:dyDescent="0.25">
      <c r="B17" s="215" t="s">
        <v>175</v>
      </c>
      <c r="C17" s="216" t="str">
        <f>VLOOKUP(B17,ISO!A:B,2,FALSE)</f>
        <v>EST</v>
      </c>
      <c r="D17" s="465">
        <f>SUMIFS('raw output'!H:H, 'raw output'!B:B, C17)</f>
        <v>1597.27</v>
      </c>
      <c r="E17" s="402">
        <f t="shared" si="0"/>
        <v>2.1655851056358445E-3</v>
      </c>
      <c r="F17" s="447">
        <f t="shared" si="1"/>
        <v>834.43028104882092</v>
      </c>
    </row>
    <row r="18" spans="2:6" x14ac:dyDescent="0.25">
      <c r="B18" s="215" t="s">
        <v>195</v>
      </c>
      <c r="C18" s="216" t="str">
        <f>VLOOKUP(B18,ISO!A:B,2,FALSE)</f>
        <v>FIN</v>
      </c>
      <c r="D18" s="465">
        <f>SUMIFS('raw output'!H:H, 'raw output'!B:B, C18)</f>
        <v>8266.5499999999993</v>
      </c>
      <c r="E18" s="402">
        <f t="shared" si="0"/>
        <v>1.1207821817847947E-2</v>
      </c>
      <c r="F18" s="447">
        <f t="shared" si="1"/>
        <v>4318.5307680004826</v>
      </c>
    </row>
    <row r="19" spans="2:6" x14ac:dyDescent="0.25">
      <c r="B19" s="215" t="s">
        <v>179</v>
      </c>
      <c r="C19" s="216" t="str">
        <f>VLOOKUP(B19,ISO!A:B,2,FALSE)</f>
        <v>FRA</v>
      </c>
      <c r="D19" s="465">
        <f>SUMIFS('raw output'!H:H, 'raw output'!B:B, C19)</f>
        <v>124559.60000000002</v>
      </c>
      <c r="E19" s="402">
        <f t="shared" si="0"/>
        <v>0.16887840786088676</v>
      </c>
      <c r="F19" s="447">
        <f t="shared" si="1"/>
        <v>65071.216535293803</v>
      </c>
    </row>
    <row r="20" spans="2:6" x14ac:dyDescent="0.25">
      <c r="B20" s="215" t="s">
        <v>288</v>
      </c>
      <c r="C20" s="216" t="str">
        <f>VLOOKUP(B20,ISO!A:B,2,FALSE)</f>
        <v>DEU</v>
      </c>
      <c r="D20" s="465">
        <f>SUMIFS('raw output'!H:H, 'raw output'!B:B, C20)</f>
        <v>99159.26999999999</v>
      </c>
      <c r="E20" s="402">
        <f t="shared" si="0"/>
        <v>0.13444053804161052</v>
      </c>
      <c r="F20" s="447">
        <f t="shared" si="1"/>
        <v>51801.8228193705</v>
      </c>
    </row>
    <row r="21" spans="2:6" x14ac:dyDescent="0.25">
      <c r="B21" s="215" t="s">
        <v>177</v>
      </c>
      <c r="C21" s="216" t="str">
        <f>VLOOKUP(B21,ISO!A:B,2,FALSE)</f>
        <v>GRC</v>
      </c>
      <c r="D21" s="465">
        <f>SUMIFS('raw output'!H:H, 'raw output'!B:B, C21)</f>
        <v>17572.590000000004</v>
      </c>
      <c r="E21" s="402">
        <f t="shared" si="0"/>
        <v>2.3824988368557221E-2</v>
      </c>
      <c r="F21" s="447">
        <f t="shared" si="1"/>
        <v>9180.1018064921409</v>
      </c>
    </row>
    <row r="22" spans="2:6" x14ac:dyDescent="0.25">
      <c r="B22" s="215" t="s">
        <v>186</v>
      </c>
      <c r="C22" s="216" t="str">
        <f>VLOOKUP(B22,ISO!A:B,2,FALSE)</f>
        <v>HUN</v>
      </c>
      <c r="D22" s="465">
        <f>SUMIFS('raw output'!H:H, 'raw output'!B:B, C22)</f>
        <v>14814.409999999998</v>
      </c>
      <c r="E22" s="402">
        <f t="shared" si="0"/>
        <v>2.0085436804536935E-2</v>
      </c>
      <c r="F22" s="447">
        <f t="shared" si="1"/>
        <v>7739.2001977577129</v>
      </c>
    </row>
    <row r="23" spans="2:6" x14ac:dyDescent="0.25">
      <c r="B23" s="215" t="s">
        <v>176</v>
      </c>
      <c r="C23" s="216" t="str">
        <f>VLOOKUP(B23,ISO!A:B,2,FALSE)</f>
        <v>IRL</v>
      </c>
      <c r="D23" s="465">
        <f>SUMIFS('raw output'!H:H, 'raw output'!B:B, C23)</f>
        <v>15782.990000000002</v>
      </c>
      <c r="E23" s="402">
        <f t="shared" si="0"/>
        <v>2.139864147351386E-2</v>
      </c>
      <c r="F23" s="447">
        <f t="shared" si="1"/>
        <v>8245.196354711934</v>
      </c>
    </row>
    <row r="24" spans="2:6" x14ac:dyDescent="0.25">
      <c r="B24" s="215" t="s">
        <v>181</v>
      </c>
      <c r="C24" s="216" t="str">
        <f>VLOOKUP(B24,ISO!A:B,2,FALSE)</f>
        <v>ITA</v>
      </c>
      <c r="D24" s="465">
        <f>SUMIFS('raw output'!H:H, 'raw output'!B:B, C24)</f>
        <v>82579.969999999987</v>
      </c>
      <c r="E24" s="402">
        <f t="shared" si="0"/>
        <v>0.11196225625965231</v>
      </c>
      <c r="F24" s="447">
        <f t="shared" si="1"/>
        <v>43140.625928054236</v>
      </c>
    </row>
    <row r="25" spans="2:6" x14ac:dyDescent="0.25">
      <c r="B25" s="215" t="s">
        <v>183</v>
      </c>
      <c r="C25" s="216" t="str">
        <f>VLOOKUP(B25,ISO!A:B,2,FALSE)</f>
        <v>LVA</v>
      </c>
      <c r="D25" s="465">
        <f>SUMIFS('raw output'!H:H, 'raw output'!B:B, C25)</f>
        <v>2487.31</v>
      </c>
      <c r="E25" s="402">
        <f t="shared" si="0"/>
        <v>3.372304925966864E-3</v>
      </c>
      <c r="F25" s="447">
        <f t="shared" si="1"/>
        <v>1299.3963339670456</v>
      </c>
    </row>
    <row r="26" spans="2:6" x14ac:dyDescent="0.25">
      <c r="B26" s="215" t="s">
        <v>184</v>
      </c>
      <c r="C26" s="216" t="str">
        <f>VLOOKUP(B26,ISO!A:B,2,FALSE)</f>
        <v>LTU</v>
      </c>
      <c r="D26" s="465">
        <f>SUMIFS('raw output'!H:H, 'raw output'!B:B, C26)</f>
        <v>4989.1499999999987</v>
      </c>
      <c r="E26" s="402">
        <f t="shared" si="0"/>
        <v>6.7643096845136207E-3</v>
      </c>
      <c r="F26" s="447">
        <f t="shared" si="1"/>
        <v>2606.383289421778</v>
      </c>
    </row>
    <row r="27" spans="2:6" x14ac:dyDescent="0.25">
      <c r="B27" s="215" t="s">
        <v>185</v>
      </c>
      <c r="C27" s="216" t="str">
        <f>VLOOKUP(B27,ISO!A:B,2,FALSE)</f>
        <v>LUX</v>
      </c>
      <c r="D27" s="465">
        <f>SUMIFS('raw output'!H:H, 'raw output'!B:B, C27)</f>
        <v>822.10999999999979</v>
      </c>
      <c r="E27" s="402">
        <f t="shared" si="0"/>
        <v>1.1146200524609388E-3</v>
      </c>
      <c r="F27" s="447">
        <f t="shared" si="1"/>
        <v>429.4787220401347</v>
      </c>
    </row>
    <row r="28" spans="2:6" x14ac:dyDescent="0.25">
      <c r="B28" s="215" t="s">
        <v>187</v>
      </c>
      <c r="C28" s="216" t="str">
        <f>VLOOKUP(B28,ISO!A:B,2,FALSE)</f>
        <v>MLT</v>
      </c>
      <c r="D28" s="465">
        <f>SUMIFS('raw output'!H:H, 'raw output'!B:B, C28)</f>
        <v>212.13</v>
      </c>
      <c r="E28" s="402">
        <f t="shared" si="0"/>
        <v>2.8760670923421317E-4</v>
      </c>
      <c r="F28" s="447">
        <f t="shared" si="1"/>
        <v>110.81889443793871</v>
      </c>
    </row>
    <row r="29" spans="2:6" x14ac:dyDescent="0.25">
      <c r="B29" s="215" t="s">
        <v>188</v>
      </c>
      <c r="C29" s="216" t="str">
        <f>VLOOKUP(B29,ISO!A:B,2,FALSE)</f>
        <v>NLD</v>
      </c>
      <c r="D29" s="465">
        <f>SUMIFS('raw output'!H:H, 'raw output'!B:B, C29)</f>
        <v>47747.19</v>
      </c>
      <c r="E29" s="402">
        <f t="shared" si="0"/>
        <v>6.4735832702025792E-2</v>
      </c>
      <c r="F29" s="447">
        <f t="shared" si="1"/>
        <v>24943.623289106694</v>
      </c>
    </row>
    <row r="30" spans="2:6" x14ac:dyDescent="0.25">
      <c r="B30" s="215" t="s">
        <v>192</v>
      </c>
      <c r="C30" s="216" t="str">
        <f>VLOOKUP(B30,ISO!A:B,2,FALSE)</f>
        <v>ROU</v>
      </c>
      <c r="D30" s="465">
        <f>SUMIFS('raw output'!H:H, 'raw output'!B:B, C30)</f>
        <v>32278.549999999996</v>
      </c>
      <c r="E30" s="402">
        <f t="shared" si="0"/>
        <v>4.3763388225861552E-2</v>
      </c>
      <c r="F30" s="447">
        <f t="shared" si="1"/>
        <v>16862.646608493502</v>
      </c>
    </row>
    <row r="31" spans="2:6" x14ac:dyDescent="0.25">
      <c r="B31" s="215" t="s">
        <v>190</v>
      </c>
      <c r="C31" s="216" t="str">
        <f>VLOOKUP(B31,ISO!A:B,2,FALSE)</f>
        <v>POL</v>
      </c>
      <c r="D31" s="465">
        <f>SUMIFS('raw output'!H:H, 'raw output'!B:B, C31)</f>
        <v>44410.409999999982</v>
      </c>
      <c r="E31" s="402">
        <f t="shared" si="0"/>
        <v>6.0211812925291985E-2</v>
      </c>
      <c r="F31" s="447">
        <f t="shared" si="1"/>
        <v>23200.455087614086</v>
      </c>
    </row>
    <row r="32" spans="2:6" x14ac:dyDescent="0.25">
      <c r="B32" s="215" t="s">
        <v>191</v>
      </c>
      <c r="C32" s="216" t="str">
        <f>VLOOKUP(B32,ISO!A:B,2,FALSE)</f>
        <v>PRT</v>
      </c>
      <c r="D32" s="465">
        <f>SUMIFS('raw output'!H:H, 'raw output'!B:B, C32)</f>
        <v>13437.449999999997</v>
      </c>
      <c r="E32" s="402">
        <f t="shared" si="0"/>
        <v>1.8218548885114209E-2</v>
      </c>
      <c r="F32" s="447">
        <f t="shared" si="1"/>
        <v>7019.8621273043855</v>
      </c>
    </row>
    <row r="33" spans="2:6" x14ac:dyDescent="0.25">
      <c r="B33" s="215" t="s">
        <v>258</v>
      </c>
      <c r="C33" s="216" t="str">
        <f>VLOOKUP(B33,ISO!A:B,2,FALSE)</f>
        <v>SVK</v>
      </c>
      <c r="D33" s="465">
        <f>SUMIFS('raw output'!H:H, 'raw output'!B:B, C33)</f>
        <v>4263.3999999999996</v>
      </c>
      <c r="E33" s="402">
        <f t="shared" si="0"/>
        <v>5.7803349085426125E-3</v>
      </c>
      <c r="F33" s="447">
        <f t="shared" si="1"/>
        <v>2227.2440227535371</v>
      </c>
    </row>
    <row r="34" spans="2:6" x14ac:dyDescent="0.25">
      <c r="B34" s="215" t="s">
        <v>193</v>
      </c>
      <c r="C34" s="216" t="str">
        <f>VLOOKUP(B34,ISO!A:B,2,FALSE)</f>
        <v>SVN</v>
      </c>
      <c r="D34" s="465">
        <f>SUMIFS('raw output'!H:H, 'raw output'!B:B, C34)</f>
        <v>2260.7199999999998</v>
      </c>
      <c r="E34" s="402">
        <f t="shared" si="0"/>
        <v>3.0650932904349708E-3</v>
      </c>
      <c r="F34" s="447">
        <f t="shared" si="1"/>
        <v>1181.0233867615932</v>
      </c>
    </row>
    <row r="35" spans="2:6" x14ac:dyDescent="0.25">
      <c r="B35" s="215" t="s">
        <v>178</v>
      </c>
      <c r="C35" s="216" t="str">
        <f>VLOOKUP(B35,ISO!A:B,2,FALSE)</f>
        <v>ESP</v>
      </c>
      <c r="D35" s="465">
        <f>SUMIFS('raw output'!H:H, 'raw output'!B:B, C35)</f>
        <v>85667.239999999991</v>
      </c>
      <c r="E35" s="402">
        <f t="shared" si="0"/>
        <v>0.11614798937244876</v>
      </c>
      <c r="F35" s="447">
        <f t="shared" si="1"/>
        <v>44753.447538535613</v>
      </c>
    </row>
    <row r="36" spans="2:6" x14ac:dyDescent="0.25">
      <c r="B36" s="215" t="s">
        <v>196</v>
      </c>
      <c r="C36" s="216" t="str">
        <f>VLOOKUP(B36,ISO!A:B,2,FALSE)</f>
        <v>SWE</v>
      </c>
      <c r="D36" s="465">
        <f>SUMIFS('raw output'!H:H, 'raw output'!B:B, C36)</f>
        <v>11319.190000000002</v>
      </c>
      <c r="E36" s="402">
        <f t="shared" si="0"/>
        <v>1.5346603437028304E-2</v>
      </c>
      <c r="F36" s="447">
        <f t="shared" si="1"/>
        <v>5913.2613102011583</v>
      </c>
    </row>
    <row r="37" spans="2:6" x14ac:dyDescent="0.25">
      <c r="B37" s="467" t="s">
        <v>197</v>
      </c>
      <c r="C37" s="468" t="str">
        <f>VLOOKUP(B37,ISO!A:B,2,FALSE)</f>
        <v>GBR</v>
      </c>
      <c r="D37" s="469">
        <f>SUMIFS('raw output'!H:H, 'raw output'!B:B, C37)</f>
        <v>52939.64</v>
      </c>
      <c r="E37" s="403">
        <f t="shared" si="0"/>
        <v>7.1775777346174144E-2</v>
      </c>
      <c r="F37" s="445">
        <f t="shared" si="1"/>
        <v>27656.212590121519</v>
      </c>
    </row>
    <row r="38" spans="2:6" x14ac:dyDescent="0.25">
      <c r="B38" s="476" t="s">
        <v>2217</v>
      </c>
      <c r="C38" s="476" t="s">
        <v>260</v>
      </c>
      <c r="D38" s="477">
        <f>SUM(D10:D37)</f>
        <v>737569.71999999986</v>
      </c>
      <c r="E38" s="478">
        <f t="shared" ref="E38:F38" si="2">SUM(E10:E37)</f>
        <v>1</v>
      </c>
      <c r="F38" s="477">
        <f t="shared" si="2"/>
        <v>385314.01000000013</v>
      </c>
    </row>
    <row r="39" spans="2:6" x14ac:dyDescent="0.25">
      <c r="B39" s="404"/>
      <c r="C39" s="404"/>
    </row>
    <row r="40" spans="2:6" x14ac:dyDescent="0.25">
      <c r="B40" s="404"/>
      <c r="C40" s="40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DBA6F-8878-4FAD-986F-643788F8AB1C}">
  <sheetPr codeName="Sheet10">
    <tabColor theme="9" tint="0.59999389629810485"/>
  </sheetPr>
  <dimension ref="A1:AB73"/>
  <sheetViews>
    <sheetView workbookViewId="0">
      <selection activeCell="A38" sqref="A38:L40"/>
    </sheetView>
  </sheetViews>
  <sheetFormatPr defaultRowHeight="13.2" x14ac:dyDescent="0.25"/>
  <cols>
    <col min="1" max="1" width="26" customWidth="1"/>
    <col min="2" max="2" width="8" bestFit="1" customWidth="1"/>
    <col min="3" max="3" width="17.33203125" bestFit="1" customWidth="1"/>
    <col min="4" max="4" width="14.6640625" bestFit="1" customWidth="1"/>
    <col min="5" max="5" width="9.6640625" bestFit="1" customWidth="1"/>
    <col min="6" max="6" width="15.44140625" bestFit="1" customWidth="1"/>
    <col min="7" max="7" width="14.44140625" bestFit="1" customWidth="1"/>
    <col min="8" max="8" width="9" bestFit="1" customWidth="1"/>
    <col min="9" max="9" width="8.33203125" bestFit="1" customWidth="1"/>
    <col min="10" max="11" width="10.5546875" customWidth="1"/>
    <col min="12" max="12" width="25" bestFit="1" customWidth="1"/>
    <col min="13" max="13" width="13" bestFit="1" customWidth="1"/>
    <col min="14" max="14" width="10.33203125" bestFit="1" customWidth="1"/>
    <col min="15" max="15" width="15.33203125" bestFit="1" customWidth="1"/>
    <col min="16" max="16" width="11" bestFit="1" customWidth="1"/>
    <col min="17" max="17" width="14.33203125" bestFit="1" customWidth="1"/>
    <col min="18" max="18" width="17.33203125" bestFit="1" customWidth="1"/>
    <col min="19" max="19" width="10" bestFit="1" customWidth="1"/>
    <col min="20" max="20" width="12" bestFit="1" customWidth="1"/>
    <col min="21" max="21" width="10.33203125" bestFit="1" customWidth="1"/>
    <col min="22" max="22" width="11.44140625" bestFit="1" customWidth="1"/>
    <col min="23" max="23" width="20" bestFit="1" customWidth="1"/>
    <col min="24" max="24" width="10" bestFit="1" customWidth="1"/>
    <col min="26" max="26" width="11.33203125" bestFit="1" customWidth="1"/>
    <col min="27" max="27" width="10.44140625" bestFit="1" customWidth="1"/>
  </cols>
  <sheetData>
    <row r="1" spans="1:28" x14ac:dyDescent="0.25">
      <c r="A1" s="450" t="s">
        <v>2218</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row>
    <row r="2" spans="1:28" x14ac:dyDescent="0.25">
      <c r="A2" s="1" t="s">
        <v>2219</v>
      </c>
      <c r="B2" s="1" t="s">
        <v>2215</v>
      </c>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row>
    <row r="3" spans="1:28" x14ac:dyDescent="0.25">
      <c r="A3" s="1" t="s">
        <v>2220</v>
      </c>
      <c r="B3" s="2" t="s">
        <v>409</v>
      </c>
      <c r="C3" s="2"/>
      <c r="D3" s="450"/>
      <c r="E3" s="450"/>
      <c r="F3" s="450"/>
      <c r="G3" s="450"/>
      <c r="H3" s="450"/>
      <c r="I3" s="450"/>
      <c r="J3" s="450"/>
      <c r="K3" s="450"/>
      <c r="L3" s="450"/>
      <c r="M3" s="450"/>
      <c r="N3" s="450"/>
      <c r="O3" s="450"/>
      <c r="P3" s="450"/>
      <c r="Q3" s="450"/>
      <c r="R3" s="450"/>
      <c r="S3" s="450"/>
      <c r="T3" s="450"/>
      <c r="U3" s="450"/>
      <c r="V3" s="450"/>
      <c r="W3" s="450"/>
      <c r="X3" s="450"/>
      <c r="Y3" s="450"/>
      <c r="Z3" s="450"/>
      <c r="AA3" s="450"/>
      <c r="AB3" s="450"/>
    </row>
    <row r="4" spans="1:28" s="205" customFormat="1" x14ac:dyDescent="0.25"/>
    <row r="5" spans="1:28" x14ac:dyDescent="0.25">
      <c r="A5" s="157" t="s">
        <v>2221</v>
      </c>
      <c r="B5" s="1"/>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row>
    <row r="6" spans="1:28" s="150" customFormat="1" ht="13.8" x14ac:dyDescent="0.3">
      <c r="A6" s="149"/>
      <c r="B6" s="202"/>
      <c r="C6" s="151" t="s">
        <v>319</v>
      </c>
      <c r="D6" s="149" t="s">
        <v>4</v>
      </c>
      <c r="E6" s="149" t="s">
        <v>17</v>
      </c>
      <c r="F6" s="572" t="s">
        <v>402</v>
      </c>
      <c r="G6" s="572"/>
      <c r="H6" s="149" t="s">
        <v>321</v>
      </c>
      <c r="I6" s="149" t="s">
        <v>20</v>
      </c>
      <c r="J6" s="149" t="s">
        <v>322</v>
      </c>
      <c r="K6" s="149" t="s">
        <v>25</v>
      </c>
      <c r="L6" s="149" t="s">
        <v>323</v>
      </c>
      <c r="M6" s="149" t="s">
        <v>324</v>
      </c>
      <c r="N6" s="149" t="s">
        <v>84</v>
      </c>
      <c r="O6" s="149" t="s">
        <v>325</v>
      </c>
      <c r="P6" s="149" t="s">
        <v>326</v>
      </c>
      <c r="Q6" s="149" t="s">
        <v>327</v>
      </c>
      <c r="R6" s="149" t="s">
        <v>328</v>
      </c>
      <c r="S6" s="149" t="s">
        <v>85</v>
      </c>
      <c r="T6" s="149" t="s">
        <v>42</v>
      </c>
      <c r="U6" s="149" t="s">
        <v>329</v>
      </c>
      <c r="V6" s="149" t="s">
        <v>317</v>
      </c>
      <c r="W6" s="149" t="s">
        <v>44</v>
      </c>
      <c r="X6" s="149" t="s">
        <v>318</v>
      </c>
      <c r="Z6" s="544" t="s">
        <v>2222</v>
      </c>
    </row>
    <row r="7" spans="1:28" s="150" customFormat="1" ht="13.8" x14ac:dyDescent="0.3">
      <c r="A7" s="152" t="s">
        <v>340</v>
      </c>
      <c r="B7" s="544" t="s">
        <v>240</v>
      </c>
      <c r="C7" s="149" t="s">
        <v>2</v>
      </c>
      <c r="D7" s="149" t="s">
        <v>4</v>
      </c>
      <c r="E7" s="149" t="s">
        <v>17</v>
      </c>
      <c r="F7" s="203" t="s">
        <v>36</v>
      </c>
      <c r="G7" s="204" t="s">
        <v>407</v>
      </c>
      <c r="H7" s="149" t="s">
        <v>18</v>
      </c>
      <c r="I7" s="149" t="s">
        <v>20</v>
      </c>
      <c r="J7" s="149" t="s">
        <v>26</v>
      </c>
      <c r="K7" s="149" t="s">
        <v>25</v>
      </c>
      <c r="L7" s="149" t="s">
        <v>24</v>
      </c>
      <c r="M7" s="149" t="s">
        <v>30</v>
      </c>
      <c r="N7" s="149" t="s">
        <v>84</v>
      </c>
      <c r="O7" s="149" t="s">
        <v>77</v>
      </c>
      <c r="P7" s="149" t="s">
        <v>78</v>
      </c>
      <c r="Q7" s="149" t="s">
        <v>81</v>
      </c>
      <c r="R7" s="149" t="s">
        <v>80</v>
      </c>
      <c r="S7" s="149" t="s">
        <v>85</v>
      </c>
      <c r="T7" s="149" t="s">
        <v>42</v>
      </c>
      <c r="U7" s="149" t="s">
        <v>329</v>
      </c>
      <c r="V7" s="149" t="s">
        <v>48</v>
      </c>
      <c r="W7" s="149" t="s">
        <v>44</v>
      </c>
      <c r="X7" s="149" t="s">
        <v>318</v>
      </c>
      <c r="Z7" s="149"/>
    </row>
    <row r="8" spans="1:28" ht="13.8" x14ac:dyDescent="0.3">
      <c r="A8" s="5" t="s">
        <v>170</v>
      </c>
      <c r="B8" s="5" t="s">
        <v>371</v>
      </c>
      <c r="C8" s="156">
        <f>SUMIFS('raw output'!$H:$H,'raw output'!$E:$E,'Output by sector'!C$7,'raw output'!$B:$B,'Output by sector'!$B8)</f>
        <v>293.14999999999998</v>
      </c>
      <c r="D8" s="156">
        <f>SUMIFS('raw output'!$H:$H,'raw output'!$E:$E,'Output by sector'!D$7,'raw output'!$B:$B,'Output by sector'!$B8)</f>
        <v>0</v>
      </c>
      <c r="E8" s="156">
        <f>SUMIFS('raw output'!$H:$H,'raw output'!$E:$E,'Output by sector'!E$7,'raw output'!$B:$B,'Output by sector'!$B8)</f>
        <v>52.01</v>
      </c>
      <c r="F8" s="156">
        <f>SUMIFS('raw output'!$H:$H,'raw output'!$E:$E,'Output by sector'!F$7,'raw output'!$B:$B,'Output by sector'!$B8)</f>
        <v>0</v>
      </c>
      <c r="G8" s="156">
        <f>SUMIFS('raw output'!$H:$H,'raw output'!$E:$E,'Output by sector'!G$7,'raw output'!$B:$B,'Output by sector'!$B8)</f>
        <v>83.63</v>
      </c>
      <c r="H8" s="156">
        <f>SUMIFS('raw output'!$H:$H,'raw output'!$E:$E,'Output by sector'!H$7,'raw output'!$B:$B,'Output by sector'!$B8)</f>
        <v>3.58</v>
      </c>
      <c r="I8" s="156">
        <f>SUMIFS('raw output'!$H:$H,'raw output'!$E:$E,'Output by sector'!I$7,'raw output'!$B:$B,'Output by sector'!$B8)</f>
        <v>0</v>
      </c>
      <c r="J8" s="156">
        <f>SUMIFS('raw output'!$H:$H,'raw output'!$E:$E,'Output by sector'!J$7,'raw output'!$B:$B,'Output by sector'!$B8)</f>
        <v>0</v>
      </c>
      <c r="K8" s="156">
        <f>SUMIFS('raw output'!$H:$H,'raw output'!$E:$E,'Output by sector'!K$7,'raw output'!$B:$B,'Output by sector'!$B8)</f>
        <v>0</v>
      </c>
      <c r="L8" s="156">
        <f>SUMIFS('raw output'!$H:$H,'raw output'!$E:$E,'Output by sector'!L$7,'raw output'!$B:$B,'Output by sector'!$B8)</f>
        <v>0</v>
      </c>
      <c r="M8" s="156">
        <f>SUMIFS('raw output'!$H:$H,'raw output'!$E:$E,'Output by sector'!M$7,'raw output'!$B:$B,'Output by sector'!$B8)</f>
        <v>101.12</v>
      </c>
      <c r="N8" s="156">
        <f>SUMIFS('raw output'!$H:$H,'raw output'!$E:$E,'Output by sector'!N$7,'raw output'!$B:$B,'Output by sector'!$B8)</f>
        <v>1297.94</v>
      </c>
      <c r="O8" s="156">
        <f>SUMIFS('raw output'!$H:$H,'raw output'!$E:$E,'Output by sector'!O$7,'raw output'!$B:$B,'Output by sector'!$B8)</f>
        <v>975.38</v>
      </c>
      <c r="P8" s="156">
        <f>SUMIFS('raw output'!$H:$H,'raw output'!$E:$E,'Output by sector'!P$7,'raw output'!$B:$B,'Output by sector'!$B8)</f>
        <v>1255.51</v>
      </c>
      <c r="Q8" s="156">
        <f>SUMIFS('raw output'!$H:$H,'raw output'!$E:$E,'Output by sector'!Q$7,'raw output'!$B:$B,'Output by sector'!$B8)</f>
        <v>728.83</v>
      </c>
      <c r="R8" s="156">
        <f>SUMIFS('raw output'!$H:$H,'raw output'!$E:$E,'Output by sector'!R$7,'raw output'!$B:$B,'Output by sector'!$B8)</f>
        <v>13.88</v>
      </c>
      <c r="S8" s="156">
        <f>SUMIFS('raw output'!$H:$H,'raw output'!$E:$E,'Output by sector'!S$7,'raw output'!$B:$B,'Output by sector'!$B8)</f>
        <v>109.45</v>
      </c>
      <c r="T8" s="156">
        <f>SUMIFS('raw output'!$H:$H,'raw output'!$E:$E,'Output by sector'!T$7,'raw output'!$B:$B,'Output by sector'!$B8)</f>
        <v>0</v>
      </c>
      <c r="U8" s="156">
        <f>SUMIFS('raw output'!$H:$H,'raw output'!$E:$E,'Output by sector'!U$7,'raw output'!$B:$B,'Output by sector'!$B8)</f>
        <v>0</v>
      </c>
      <c r="V8" s="156">
        <f>SUMIFS('raw output'!$H:$H,'raw output'!$E:$E,'Output by sector'!V$7,'raw output'!$B:$B,'Output by sector'!$B8)</f>
        <v>532.54999999999995</v>
      </c>
      <c r="W8" s="156">
        <f>SUMIFS('raw output'!$H:$H,'raw output'!$E:$E,'Output by sector'!W$7,'raw output'!$B:$B,'Output by sector'!$B8)</f>
        <v>491.93</v>
      </c>
      <c r="X8" s="156">
        <f>IFERROR(SUMIFS('raw output'!$H:$H,'raw output'!I:I,"n",'raw output'!$C:$C,'Output by sector'!$A8),0)</f>
        <v>905.82</v>
      </c>
      <c r="Y8" s="450"/>
      <c r="Z8" s="156">
        <f>SUM(C8:X8)</f>
        <v>6844.78</v>
      </c>
      <c r="AA8" s="158"/>
      <c r="AB8" s="1"/>
    </row>
    <row r="9" spans="1:28" ht="13.8" x14ac:dyDescent="0.3">
      <c r="A9" s="5" t="s">
        <v>171</v>
      </c>
      <c r="B9" s="5" t="s">
        <v>372</v>
      </c>
      <c r="C9" s="156">
        <f>SUMIFS('raw output'!$H:$H,'raw output'!$E:$E,'Output by sector'!C$7,'raw output'!$B:$B,'Output by sector'!$B9)</f>
        <v>809.34</v>
      </c>
      <c r="D9" s="156">
        <f>SUMIFS('raw output'!$H:$H,'raw output'!$E:$E,'Output by sector'!D$7,'raw output'!$B:$B,'Output by sector'!$B9)</f>
        <v>0</v>
      </c>
      <c r="E9" s="156">
        <f>SUMIFS('raw output'!$H:$H,'raw output'!$E:$E,'Output by sector'!E$7,'raw output'!$B:$B,'Output by sector'!$B9)</f>
        <v>73.650000000000006</v>
      </c>
      <c r="F9" s="156">
        <f>SUMIFS('raw output'!$H:$H,'raw output'!$E:$E,'Output by sector'!F$7,'raw output'!$B:$B,'Output by sector'!$B9)</f>
        <v>0</v>
      </c>
      <c r="G9" s="156">
        <f>SUMIFS('raw output'!$H:$H,'raw output'!$E:$E,'Output by sector'!G$7,'raw output'!$B:$B,'Output by sector'!$B9)</f>
        <v>442.84</v>
      </c>
      <c r="H9" s="156">
        <f>SUMIFS('raw output'!$H:$H,'raw output'!$E:$E,'Output by sector'!H$7,'raw output'!$B:$B,'Output by sector'!$B9)</f>
        <v>2.56</v>
      </c>
      <c r="I9" s="156">
        <f>SUMIFS('raw output'!$H:$H,'raw output'!$E:$E,'Output by sector'!I$7,'raw output'!$B:$B,'Output by sector'!$B9)</f>
        <v>15.28</v>
      </c>
      <c r="J9" s="156">
        <f>SUMIFS('raw output'!$H:$H,'raw output'!$E:$E,'Output by sector'!J$7,'raw output'!$B:$B,'Output by sector'!$B9)</f>
        <v>0</v>
      </c>
      <c r="K9" s="156">
        <f>SUMIFS('raw output'!$H:$H,'raw output'!$E:$E,'Output by sector'!K$7,'raw output'!$B:$B,'Output by sector'!$B9)</f>
        <v>0</v>
      </c>
      <c r="L9" s="156">
        <f>SUMIFS('raw output'!$H:$H,'raw output'!$E:$E,'Output by sector'!L$7,'raw output'!$B:$B,'Output by sector'!$B9)</f>
        <v>0</v>
      </c>
      <c r="M9" s="156">
        <f>SUMIFS('raw output'!$H:$H,'raw output'!$E:$E,'Output by sector'!M$7,'raw output'!$B:$B,'Output by sector'!$B9)</f>
        <v>0</v>
      </c>
      <c r="N9" s="156">
        <f>SUMIFS('raw output'!$H:$H,'raw output'!$E:$E,'Output by sector'!N$7,'raw output'!$B:$B,'Output by sector'!$B9)</f>
        <v>361.03</v>
      </c>
      <c r="O9" s="156">
        <f>SUMIFS('raw output'!$H:$H,'raw output'!$E:$E,'Output by sector'!O$7,'raw output'!$B:$B,'Output by sector'!$B9)</f>
        <v>139.19999999999999</v>
      </c>
      <c r="P9" s="156">
        <f>SUMIFS('raw output'!$H:$H,'raw output'!$E:$E,'Output by sector'!P$7,'raw output'!$B:$B,'Output by sector'!$B9)</f>
        <v>138.13</v>
      </c>
      <c r="Q9" s="156">
        <f>SUMIFS('raw output'!$H:$H,'raw output'!$E:$E,'Output by sector'!Q$7,'raw output'!$B:$B,'Output by sector'!$B9)</f>
        <v>143.66999999999999</v>
      </c>
      <c r="R9" s="156">
        <f>SUMIFS('raw output'!$H:$H,'raw output'!$E:$E,'Output by sector'!R$7,'raw output'!$B:$B,'Output by sector'!$B9)</f>
        <v>110.49</v>
      </c>
      <c r="S9" s="156">
        <f>SUMIFS('raw output'!$H:$H,'raw output'!$E:$E,'Output by sector'!S$7,'raw output'!$B:$B,'Output by sector'!$B9)</f>
        <v>88.82</v>
      </c>
      <c r="T9" s="156">
        <f>SUMIFS('raw output'!$H:$H,'raw output'!$E:$E,'Output by sector'!T$7,'raw output'!$B:$B,'Output by sector'!$B9)</f>
        <v>0</v>
      </c>
      <c r="U9" s="156">
        <f>SUMIFS('raw output'!$H:$H,'raw output'!$E:$E,'Output by sector'!U$7,'raw output'!$B:$B,'Output by sector'!$B9)</f>
        <v>0</v>
      </c>
      <c r="V9" s="156">
        <f>SUMIFS('raw output'!$H:$H,'raw output'!$E:$E,'Output by sector'!V$7,'raw output'!$B:$B,'Output by sector'!$B9)</f>
        <v>26.52</v>
      </c>
      <c r="W9" s="156">
        <f>SUMIFS('raw output'!$H:$H,'raw output'!$E:$E,'Output by sector'!W$7,'raw output'!$B:$B,'Output by sector'!$B9)</f>
        <v>12.79</v>
      </c>
      <c r="X9" s="156">
        <f>IFERROR(SUMIFS('raw output'!$H:$H,'raw output'!I:I,"n",'raw output'!$C:$C,'Output by sector'!$A9),0)</f>
        <v>1110.72</v>
      </c>
      <c r="Y9" s="450"/>
      <c r="Z9" s="156">
        <f t="shared" ref="Z9:Z36" si="0">SUM(C9:X9)</f>
        <v>3475.04</v>
      </c>
      <c r="AA9" s="155"/>
      <c r="AB9" s="450"/>
    </row>
    <row r="10" spans="1:28" ht="13.8" x14ac:dyDescent="0.3">
      <c r="A10" s="5" t="s">
        <v>172</v>
      </c>
      <c r="B10" s="5" t="s">
        <v>375</v>
      </c>
      <c r="C10" s="156">
        <f>SUMIFS('raw output'!$H:$H,'raw output'!$E:$E,'Output by sector'!C$7,'raw output'!$B:$B,'Output by sector'!$B10)</f>
        <v>689.69</v>
      </c>
      <c r="D10" s="156">
        <f>SUMIFS('raw output'!$H:$H,'raw output'!$E:$E,'Output by sector'!D$7,'raw output'!$B:$B,'Output by sector'!$B10)</f>
        <v>0</v>
      </c>
      <c r="E10" s="156">
        <f>SUMIFS('raw output'!$H:$H,'raw output'!$E:$E,'Output by sector'!E$7,'raw output'!$B:$B,'Output by sector'!$B10)</f>
        <v>259.97000000000003</v>
      </c>
      <c r="F10" s="156">
        <f>SUMIFS('raw output'!$H:$H,'raw output'!$E:$E,'Output by sector'!F$7,'raw output'!$B:$B,'Output by sector'!$B10)</f>
        <v>0</v>
      </c>
      <c r="G10" s="156">
        <f>SUMIFS('raw output'!$H:$H,'raw output'!$E:$E,'Output by sector'!G$7,'raw output'!$B:$B,'Output by sector'!$B10)</f>
        <v>77.459999999999994</v>
      </c>
      <c r="H10" s="156">
        <f>SUMIFS('raw output'!$H:$H,'raw output'!$E:$E,'Output by sector'!H$7,'raw output'!$B:$B,'Output by sector'!$B10)</f>
        <v>25.07</v>
      </c>
      <c r="I10" s="156">
        <f>SUMIFS('raw output'!$H:$H,'raw output'!$E:$E,'Output by sector'!I$7,'raw output'!$B:$B,'Output by sector'!$B10)</f>
        <v>0</v>
      </c>
      <c r="J10" s="156">
        <f>SUMIFS('raw output'!$H:$H,'raw output'!$E:$E,'Output by sector'!J$7,'raw output'!$B:$B,'Output by sector'!$B10)</f>
        <v>0</v>
      </c>
      <c r="K10" s="156">
        <f>SUMIFS('raw output'!$H:$H,'raw output'!$E:$E,'Output by sector'!K$7,'raw output'!$B:$B,'Output by sector'!$B10)</f>
        <v>0</v>
      </c>
      <c r="L10" s="156">
        <f>SUMIFS('raw output'!$H:$H,'raw output'!$E:$E,'Output by sector'!L$7,'raw output'!$B:$B,'Output by sector'!$B10)</f>
        <v>0</v>
      </c>
      <c r="M10" s="156">
        <f>SUMIFS('raw output'!$H:$H,'raw output'!$E:$E,'Output by sector'!M$7,'raw output'!$B:$B,'Output by sector'!$B10)</f>
        <v>102.33</v>
      </c>
      <c r="N10" s="156">
        <f>SUMIFS('raw output'!$H:$H,'raw output'!$E:$E,'Output by sector'!N$7,'raw output'!$B:$B,'Output by sector'!$B10)</f>
        <v>1029.4100000000001</v>
      </c>
      <c r="O10" s="156">
        <f>SUMIFS('raw output'!$H:$H,'raw output'!$E:$E,'Output by sector'!O$7,'raw output'!$B:$B,'Output by sector'!$B10)</f>
        <v>277.29000000000002</v>
      </c>
      <c r="P10" s="156">
        <f>SUMIFS('raw output'!$H:$H,'raw output'!$E:$E,'Output by sector'!P$7,'raw output'!$B:$B,'Output by sector'!$B10)</f>
        <v>318.51</v>
      </c>
      <c r="Q10" s="156">
        <f>SUMIFS('raw output'!$H:$H,'raw output'!$E:$E,'Output by sector'!Q$7,'raw output'!$B:$B,'Output by sector'!$B10)</f>
        <v>239.04</v>
      </c>
      <c r="R10" s="156">
        <f>SUMIFS('raw output'!$H:$H,'raw output'!$E:$E,'Output by sector'!R$7,'raw output'!$B:$B,'Output by sector'!$B10)</f>
        <v>7.8</v>
      </c>
      <c r="S10" s="156">
        <f>SUMIFS('raw output'!$H:$H,'raw output'!$E:$E,'Output by sector'!S$7,'raw output'!$B:$B,'Output by sector'!$B10)</f>
        <v>119.36</v>
      </c>
      <c r="T10" s="156">
        <f>SUMIFS('raw output'!$H:$H,'raw output'!$E:$E,'Output by sector'!T$7,'raw output'!$B:$B,'Output by sector'!$B10)</f>
        <v>0</v>
      </c>
      <c r="U10" s="156">
        <f>SUMIFS('raw output'!$H:$H,'raw output'!$E:$E,'Output by sector'!U$7,'raw output'!$B:$B,'Output by sector'!$B10)</f>
        <v>50.29</v>
      </c>
      <c r="V10" s="156">
        <f>SUMIFS('raw output'!$H:$H,'raw output'!$E:$E,'Output by sector'!V$7,'raw output'!$B:$B,'Output by sector'!$B10)</f>
        <v>96.91</v>
      </c>
      <c r="W10" s="156">
        <f>SUMIFS('raw output'!$H:$H,'raw output'!$E:$E,'Output by sector'!W$7,'raw output'!$B:$B,'Output by sector'!$B10)</f>
        <v>143.74</v>
      </c>
      <c r="X10" s="156">
        <f>IFERROR(SUMIFS('raw output'!$H:$H,'raw output'!I:I,"n",'raw output'!$C:$C,'Output by sector'!$A10),0)</f>
        <v>799.67</v>
      </c>
      <c r="Y10" s="450"/>
      <c r="Z10" s="156">
        <f t="shared" si="0"/>
        <v>4236.5400000000009</v>
      </c>
      <c r="AA10" s="155"/>
      <c r="AB10" s="450"/>
    </row>
    <row r="11" spans="1:28" ht="13.8" x14ac:dyDescent="0.3">
      <c r="A11" s="5" t="s">
        <v>173</v>
      </c>
      <c r="B11" s="5" t="s">
        <v>376</v>
      </c>
      <c r="C11" s="156">
        <f>SUMIFS('raw output'!$H:$H,'raw output'!$E:$E,'Output by sector'!C$7,'raw output'!$B:$B,'Output by sector'!$B11)</f>
        <v>398.56</v>
      </c>
      <c r="D11" s="156">
        <f>SUMIFS('raw output'!$H:$H,'raw output'!$E:$E,'Output by sector'!D$7,'raw output'!$B:$B,'Output by sector'!$B11)</f>
        <v>0</v>
      </c>
      <c r="E11" s="156">
        <f>SUMIFS('raw output'!$H:$H,'raw output'!$E:$E,'Output by sector'!E$7,'raw output'!$B:$B,'Output by sector'!$B11)</f>
        <v>622.16</v>
      </c>
      <c r="F11" s="156">
        <f>SUMIFS('raw output'!$H:$H,'raw output'!$E:$E,'Output by sector'!F$7,'raw output'!$B:$B,'Output by sector'!$B11)</f>
        <v>0</v>
      </c>
      <c r="G11" s="156">
        <f>SUMIFS('raw output'!$H:$H,'raw output'!$E:$E,'Output by sector'!G$7,'raw output'!$B:$B,'Output by sector'!$B11)</f>
        <v>0</v>
      </c>
      <c r="H11" s="156">
        <f>SUMIFS('raw output'!$H:$H,'raw output'!$E:$E,'Output by sector'!H$7,'raw output'!$B:$B,'Output by sector'!$B11)</f>
        <v>56.21</v>
      </c>
      <c r="I11" s="156">
        <f>SUMIFS('raw output'!$H:$H,'raw output'!$E:$E,'Output by sector'!I$7,'raw output'!$B:$B,'Output by sector'!$B11)</f>
        <v>0</v>
      </c>
      <c r="J11" s="156">
        <f>SUMIFS('raw output'!$H:$H,'raw output'!$E:$E,'Output by sector'!J$7,'raw output'!$B:$B,'Output by sector'!$B11)</f>
        <v>0</v>
      </c>
      <c r="K11" s="156">
        <f>SUMIFS('raw output'!$H:$H,'raw output'!$E:$E,'Output by sector'!K$7,'raw output'!$B:$B,'Output by sector'!$B11)</f>
        <v>0</v>
      </c>
      <c r="L11" s="156">
        <f>SUMIFS('raw output'!$H:$H,'raw output'!$E:$E,'Output by sector'!L$7,'raw output'!$B:$B,'Output by sector'!$B11)</f>
        <v>0</v>
      </c>
      <c r="M11" s="156">
        <f>SUMIFS('raw output'!$H:$H,'raw output'!$E:$E,'Output by sector'!M$7,'raw output'!$B:$B,'Output by sector'!$B11)</f>
        <v>63.06</v>
      </c>
      <c r="N11" s="156">
        <f>SUMIFS('raw output'!$H:$H,'raw output'!$E:$E,'Output by sector'!N$7,'raw output'!$B:$B,'Output by sector'!$B11)</f>
        <v>2101.1999999999998</v>
      </c>
      <c r="O11" s="156">
        <f>SUMIFS('raw output'!$H:$H,'raw output'!$E:$E,'Output by sector'!O$7,'raw output'!$B:$B,'Output by sector'!$B11)</f>
        <v>463.9</v>
      </c>
      <c r="P11" s="156">
        <f>SUMIFS('raw output'!$H:$H,'raw output'!$E:$E,'Output by sector'!P$7,'raw output'!$B:$B,'Output by sector'!$B11)</f>
        <v>2729.01</v>
      </c>
      <c r="Q11" s="156">
        <f>SUMIFS('raw output'!$H:$H,'raw output'!$E:$E,'Output by sector'!Q$7,'raw output'!$B:$B,'Output by sector'!$B11)</f>
        <v>264.43</v>
      </c>
      <c r="R11" s="156">
        <f>SUMIFS('raw output'!$H:$H,'raw output'!$E:$E,'Output by sector'!R$7,'raw output'!$B:$B,'Output by sector'!$B11)</f>
        <v>4.97</v>
      </c>
      <c r="S11" s="156">
        <f>SUMIFS('raw output'!$H:$H,'raw output'!$E:$E,'Output by sector'!S$7,'raw output'!$B:$B,'Output by sector'!$B11)</f>
        <v>119.65</v>
      </c>
      <c r="T11" s="156">
        <f>SUMIFS('raw output'!$H:$H,'raw output'!$E:$E,'Output by sector'!T$7,'raw output'!$B:$B,'Output by sector'!$B11)</f>
        <v>0</v>
      </c>
      <c r="U11" s="156">
        <f>SUMIFS('raw output'!$H:$H,'raw output'!$E:$E,'Output by sector'!U$7,'raw output'!$B:$B,'Output by sector'!$B11)</f>
        <v>0</v>
      </c>
      <c r="V11" s="156">
        <f>SUMIFS('raw output'!$H:$H,'raw output'!$E:$E,'Output by sector'!V$7,'raw output'!$B:$B,'Output by sector'!$B11)</f>
        <v>187.05</v>
      </c>
      <c r="W11" s="156">
        <f>SUMIFS('raw output'!$H:$H,'raw output'!$E:$E,'Output by sector'!W$7,'raw output'!$B:$B,'Output by sector'!$B11)</f>
        <v>466.08</v>
      </c>
      <c r="X11" s="156">
        <f>IFERROR(SUMIFS('raw output'!$H:$H,'raw output'!I:I,"n",'raw output'!$C:$C,'Output by sector'!$A11),0)</f>
        <v>971.06999999999994</v>
      </c>
      <c r="Y11" s="450"/>
      <c r="Z11" s="156">
        <f t="shared" si="0"/>
        <v>8447.35</v>
      </c>
      <c r="AA11" s="155"/>
      <c r="AB11" s="450"/>
    </row>
    <row r="12" spans="1:28" ht="13.8" x14ac:dyDescent="0.3">
      <c r="A12" s="5" t="s">
        <v>288</v>
      </c>
      <c r="B12" s="5" t="s">
        <v>380</v>
      </c>
      <c r="C12" s="156">
        <f>SUMIFS('raw output'!$H:$H,'raw output'!$E:$E,'Output by sector'!C$7,'raw output'!$B:$B,'Output by sector'!$B12)</f>
        <v>3257.43</v>
      </c>
      <c r="D12" s="156">
        <f>SUMIFS('raw output'!$H:$H,'raw output'!$E:$E,'Output by sector'!D$7,'raw output'!$B:$B,'Output by sector'!$B12)</f>
        <v>0</v>
      </c>
      <c r="E12" s="156">
        <f>SUMIFS('raw output'!$H:$H,'raw output'!$E:$E,'Output by sector'!E$7,'raw output'!$B:$B,'Output by sector'!$B12)</f>
        <v>1524.43</v>
      </c>
      <c r="F12" s="156">
        <f>SUMIFS('raw output'!$H:$H,'raw output'!$E:$E,'Output by sector'!F$7,'raw output'!$B:$B,'Output by sector'!$B12)</f>
        <v>0</v>
      </c>
      <c r="G12" s="156">
        <f>SUMIFS('raw output'!$H:$H,'raw output'!$E:$E,'Output by sector'!G$7,'raw output'!$B:$B,'Output by sector'!$B12)</f>
        <v>448.11</v>
      </c>
      <c r="H12" s="156">
        <f>SUMIFS('raw output'!$H:$H,'raw output'!$E:$E,'Output by sector'!H$7,'raw output'!$B:$B,'Output by sector'!$B12)</f>
        <v>98.06</v>
      </c>
      <c r="I12" s="156">
        <f>SUMIFS('raw output'!$H:$H,'raw output'!$E:$E,'Output by sector'!I$7,'raw output'!$B:$B,'Output by sector'!$B12)</f>
        <v>0</v>
      </c>
      <c r="J12" s="156">
        <f>SUMIFS('raw output'!$H:$H,'raw output'!$E:$E,'Output by sector'!J$7,'raw output'!$B:$B,'Output by sector'!$B12)</f>
        <v>0</v>
      </c>
      <c r="K12" s="156">
        <f>SUMIFS('raw output'!$H:$H,'raw output'!$E:$E,'Output by sector'!K$7,'raw output'!$B:$B,'Output by sector'!$B12)</f>
        <v>0</v>
      </c>
      <c r="L12" s="156">
        <f>SUMIFS('raw output'!$H:$H,'raw output'!$E:$E,'Output by sector'!L$7,'raw output'!$B:$B,'Output by sector'!$B12)</f>
        <v>0</v>
      </c>
      <c r="M12" s="156">
        <f>SUMIFS('raw output'!$H:$H,'raw output'!$E:$E,'Output by sector'!M$7,'raw output'!$B:$B,'Output by sector'!$B12)</f>
        <v>640.21</v>
      </c>
      <c r="N12" s="156">
        <f>SUMIFS('raw output'!$H:$H,'raw output'!$E:$E,'Output by sector'!N$7,'raw output'!$B:$B,'Output by sector'!$B12)</f>
        <v>11093.96</v>
      </c>
      <c r="O12" s="156">
        <f>SUMIFS('raw output'!$H:$H,'raw output'!$E:$E,'Output by sector'!O$7,'raw output'!$B:$B,'Output by sector'!$B12)</f>
        <v>3934.3</v>
      </c>
      <c r="P12" s="156">
        <f>SUMIFS('raw output'!$H:$H,'raw output'!$E:$E,'Output by sector'!P$7,'raw output'!$B:$B,'Output by sector'!$B12)</f>
        <v>7157.52</v>
      </c>
      <c r="Q12" s="156">
        <f>SUMIFS('raw output'!$H:$H,'raw output'!$E:$E,'Output by sector'!Q$7,'raw output'!$B:$B,'Output by sector'!$B12)</f>
        <v>2661.45</v>
      </c>
      <c r="R12" s="156">
        <f>SUMIFS('raw output'!$H:$H,'raw output'!$E:$E,'Output by sector'!R$7,'raw output'!$B:$B,'Output by sector'!$B12)</f>
        <v>151.76</v>
      </c>
      <c r="S12" s="156">
        <f>SUMIFS('raw output'!$H:$H,'raw output'!$E:$E,'Output by sector'!S$7,'raw output'!$B:$B,'Output by sector'!$B12)</f>
        <v>1191.82</v>
      </c>
      <c r="T12" s="156">
        <f>SUMIFS('raw output'!$H:$H,'raw output'!$E:$E,'Output by sector'!T$7,'raw output'!$B:$B,'Output by sector'!$B12)</f>
        <v>0</v>
      </c>
      <c r="U12" s="156">
        <f>SUMIFS('raw output'!$H:$H,'raw output'!$E:$E,'Output by sector'!U$7,'raw output'!$B:$B,'Output by sector'!$B12)</f>
        <v>1472.84</v>
      </c>
      <c r="V12" s="156">
        <f>SUMIFS('raw output'!$H:$H,'raw output'!$E:$E,'Output by sector'!V$7,'raw output'!$B:$B,'Output by sector'!$B12)</f>
        <v>1798.97</v>
      </c>
      <c r="W12" s="156">
        <f>SUMIFS('raw output'!$H:$H,'raw output'!$E:$E,'Output by sector'!W$7,'raw output'!$B:$B,'Output by sector'!$B12)</f>
        <v>1942.31</v>
      </c>
      <c r="X12" s="156">
        <f>IFERROR(SUMIFS('raw output'!$H:$H,'raw output'!I:I,"n",'raw output'!$C:$C,'Output by sector'!$A12),0)</f>
        <v>0</v>
      </c>
      <c r="Y12" s="450"/>
      <c r="Z12" s="156">
        <f t="shared" si="0"/>
        <v>37373.169999999991</v>
      </c>
      <c r="AA12" s="155"/>
      <c r="AB12" s="450"/>
    </row>
    <row r="13" spans="1:28" ht="13.8" x14ac:dyDescent="0.3">
      <c r="A13" s="5" t="s">
        <v>175</v>
      </c>
      <c r="B13" s="5" t="s">
        <v>377</v>
      </c>
      <c r="C13" s="156">
        <f>SUMIFS('raw output'!$H:$H,'raw output'!$E:$E,'Output by sector'!C$7,'raw output'!$B:$B,'Output by sector'!$B13)</f>
        <v>75.72</v>
      </c>
      <c r="D13" s="156">
        <f>SUMIFS('raw output'!$H:$H,'raw output'!$E:$E,'Output by sector'!D$7,'raw output'!$B:$B,'Output by sector'!$B13)</f>
        <v>0</v>
      </c>
      <c r="E13" s="156">
        <f>SUMIFS('raw output'!$H:$H,'raw output'!$E:$E,'Output by sector'!E$7,'raw output'!$B:$B,'Output by sector'!$B13)</f>
        <v>54.87</v>
      </c>
      <c r="F13" s="156">
        <f>SUMIFS('raw output'!$H:$H,'raw output'!$E:$E,'Output by sector'!F$7,'raw output'!$B:$B,'Output by sector'!$B13)</f>
        <v>0</v>
      </c>
      <c r="G13" s="156">
        <f>SUMIFS('raw output'!$H:$H,'raw output'!$E:$E,'Output by sector'!G$7,'raw output'!$B:$B,'Output by sector'!$B13)</f>
        <v>0</v>
      </c>
      <c r="H13" s="156">
        <f>SUMIFS('raw output'!$H:$H,'raw output'!$E:$E,'Output by sector'!H$7,'raw output'!$B:$B,'Output by sector'!$B13)</f>
        <v>14.37</v>
      </c>
      <c r="I13" s="156">
        <f>SUMIFS('raw output'!$H:$H,'raw output'!$E:$E,'Output by sector'!I$7,'raw output'!$B:$B,'Output by sector'!$B13)</f>
        <v>0</v>
      </c>
      <c r="J13" s="156">
        <f>SUMIFS('raw output'!$H:$H,'raw output'!$E:$E,'Output by sector'!J$7,'raw output'!$B:$B,'Output by sector'!$B13)</f>
        <v>0</v>
      </c>
      <c r="K13" s="156">
        <f>SUMIFS('raw output'!$H:$H,'raw output'!$E:$E,'Output by sector'!K$7,'raw output'!$B:$B,'Output by sector'!$B13)</f>
        <v>0</v>
      </c>
      <c r="L13" s="156">
        <f>SUMIFS('raw output'!$H:$H,'raw output'!$E:$E,'Output by sector'!L$7,'raw output'!$B:$B,'Output by sector'!$B13)</f>
        <v>0</v>
      </c>
      <c r="M13" s="156">
        <f>SUMIFS('raw output'!$H:$H,'raw output'!$E:$E,'Output by sector'!M$7,'raw output'!$B:$B,'Output by sector'!$B13)</f>
        <v>0</v>
      </c>
      <c r="N13" s="156">
        <f>SUMIFS('raw output'!$H:$H,'raw output'!$E:$E,'Output by sector'!N$7,'raw output'!$B:$B,'Output by sector'!$B13)</f>
        <v>238.01</v>
      </c>
      <c r="O13" s="156">
        <f>SUMIFS('raw output'!$H:$H,'raw output'!$E:$E,'Output by sector'!O$7,'raw output'!$B:$B,'Output by sector'!$B13)</f>
        <v>58.93</v>
      </c>
      <c r="P13" s="156">
        <f>SUMIFS('raw output'!$H:$H,'raw output'!$E:$E,'Output by sector'!P$7,'raw output'!$B:$B,'Output by sector'!$B13)</f>
        <v>66.239999999999995</v>
      </c>
      <c r="Q13" s="156">
        <f>SUMIFS('raw output'!$H:$H,'raw output'!$E:$E,'Output by sector'!Q$7,'raw output'!$B:$B,'Output by sector'!$B13)</f>
        <v>32.03</v>
      </c>
      <c r="R13" s="156">
        <f>SUMIFS('raw output'!$H:$H,'raw output'!$E:$E,'Output by sector'!R$7,'raw output'!$B:$B,'Output by sector'!$B13)</f>
        <v>2.71</v>
      </c>
      <c r="S13" s="156">
        <f>SUMIFS('raw output'!$H:$H,'raw output'!$E:$E,'Output by sector'!S$7,'raw output'!$B:$B,'Output by sector'!$B13)</f>
        <v>14.44</v>
      </c>
      <c r="T13" s="156">
        <f>SUMIFS('raw output'!$H:$H,'raw output'!$E:$E,'Output by sector'!T$7,'raw output'!$B:$B,'Output by sector'!$B13)</f>
        <v>0</v>
      </c>
      <c r="U13" s="156">
        <f>SUMIFS('raw output'!$H:$H,'raw output'!$E:$E,'Output by sector'!U$7,'raw output'!$B:$B,'Output by sector'!$B13)</f>
        <v>0</v>
      </c>
      <c r="V13" s="156">
        <f>SUMIFS('raw output'!$H:$H,'raw output'!$E:$E,'Output by sector'!V$7,'raw output'!$B:$B,'Output by sector'!$B13)</f>
        <v>15.17</v>
      </c>
      <c r="W13" s="156">
        <f>SUMIFS('raw output'!$H:$H,'raw output'!$E:$E,'Output by sector'!W$7,'raw output'!$B:$B,'Output by sector'!$B13)</f>
        <v>11.31</v>
      </c>
      <c r="X13" s="156">
        <f>IFERROR(SUMIFS('raw output'!$H:$H,'raw output'!I:I,"n",'raw output'!$C:$C,'Output by sector'!$A13),0)</f>
        <v>105.08</v>
      </c>
      <c r="Y13" s="450"/>
      <c r="Z13" s="156">
        <f t="shared" si="0"/>
        <v>688.88000000000011</v>
      </c>
      <c r="AA13" s="155"/>
      <c r="AB13" s="450"/>
    </row>
    <row r="14" spans="1:28" ht="13.8" x14ac:dyDescent="0.3">
      <c r="A14" s="5" t="s">
        <v>176</v>
      </c>
      <c r="B14" s="5" t="s">
        <v>383</v>
      </c>
      <c r="C14" s="156">
        <f>SUMIFS('raw output'!$H:$H,'raw output'!$E:$E,'Output by sector'!C$7,'raw output'!$B:$B,'Output by sector'!$B14)</f>
        <v>93.5</v>
      </c>
      <c r="D14" s="156">
        <f>SUMIFS('raw output'!$H:$H,'raw output'!$E:$E,'Output by sector'!D$7,'raw output'!$B:$B,'Output by sector'!$B14)</f>
        <v>0</v>
      </c>
      <c r="E14" s="156">
        <f>SUMIFS('raw output'!$H:$H,'raw output'!$E:$E,'Output by sector'!E$7,'raw output'!$B:$B,'Output by sector'!$B14)</f>
        <v>233.61</v>
      </c>
      <c r="F14" s="156">
        <f>SUMIFS('raw output'!$H:$H,'raw output'!$E:$E,'Output by sector'!F$7,'raw output'!$B:$B,'Output by sector'!$B14)</f>
        <v>0</v>
      </c>
      <c r="G14" s="156">
        <f>SUMIFS('raw output'!$H:$H,'raw output'!$E:$E,'Output by sector'!G$7,'raw output'!$B:$B,'Output by sector'!$B14)</f>
        <v>0</v>
      </c>
      <c r="H14" s="156">
        <f>SUMIFS('raw output'!$H:$H,'raw output'!$E:$E,'Output by sector'!H$7,'raw output'!$B:$B,'Output by sector'!$B14)</f>
        <v>24.42</v>
      </c>
      <c r="I14" s="156">
        <f>SUMIFS('raw output'!$H:$H,'raw output'!$E:$E,'Output by sector'!I$7,'raw output'!$B:$B,'Output by sector'!$B14)</f>
        <v>0</v>
      </c>
      <c r="J14" s="156">
        <f>SUMIFS('raw output'!$H:$H,'raw output'!$E:$E,'Output by sector'!J$7,'raw output'!$B:$B,'Output by sector'!$B14)</f>
        <v>0</v>
      </c>
      <c r="K14" s="156">
        <f>SUMIFS('raw output'!$H:$H,'raw output'!$E:$E,'Output by sector'!K$7,'raw output'!$B:$B,'Output by sector'!$B14)</f>
        <v>0</v>
      </c>
      <c r="L14" s="156">
        <f>SUMIFS('raw output'!$H:$H,'raw output'!$E:$E,'Output by sector'!L$7,'raw output'!$B:$B,'Output by sector'!$B14)</f>
        <v>0</v>
      </c>
      <c r="M14" s="156">
        <f>SUMIFS('raw output'!$H:$H,'raw output'!$E:$E,'Output by sector'!M$7,'raw output'!$B:$B,'Output by sector'!$B14)</f>
        <v>0</v>
      </c>
      <c r="N14" s="156">
        <f>SUMIFS('raw output'!$H:$H,'raw output'!$E:$E,'Output by sector'!N$7,'raw output'!$B:$B,'Output by sector'!$B14)</f>
        <v>2527.6999999999998</v>
      </c>
      <c r="O14" s="156">
        <f>SUMIFS('raw output'!$H:$H,'raw output'!$E:$E,'Output by sector'!O$7,'raw output'!$B:$B,'Output by sector'!$B14)</f>
        <v>2346.7600000000002</v>
      </c>
      <c r="P14" s="156">
        <f>SUMIFS('raw output'!$H:$H,'raw output'!$E:$E,'Output by sector'!P$7,'raw output'!$B:$B,'Output by sector'!$B14)</f>
        <v>456.67</v>
      </c>
      <c r="Q14" s="156">
        <f>SUMIFS('raw output'!$H:$H,'raw output'!$E:$E,'Output by sector'!Q$7,'raw output'!$B:$B,'Output by sector'!$B14)</f>
        <v>167.23</v>
      </c>
      <c r="R14" s="156">
        <f>SUMIFS('raw output'!$H:$H,'raw output'!$E:$E,'Output by sector'!R$7,'raw output'!$B:$B,'Output by sector'!$B14)</f>
        <v>330.42</v>
      </c>
      <c r="S14" s="156">
        <f>SUMIFS('raw output'!$H:$H,'raw output'!$E:$E,'Output by sector'!S$7,'raw output'!$B:$B,'Output by sector'!$B14)</f>
        <v>70.13</v>
      </c>
      <c r="T14" s="156">
        <f>SUMIFS('raw output'!$H:$H,'raw output'!$E:$E,'Output by sector'!T$7,'raw output'!$B:$B,'Output by sector'!$B14)</f>
        <v>0</v>
      </c>
      <c r="U14" s="156">
        <f>SUMIFS('raw output'!$H:$H,'raw output'!$E:$E,'Output by sector'!U$7,'raw output'!$B:$B,'Output by sector'!$B14)</f>
        <v>0</v>
      </c>
      <c r="V14" s="156">
        <f>SUMIFS('raw output'!$H:$H,'raw output'!$E:$E,'Output by sector'!V$7,'raw output'!$B:$B,'Output by sector'!$B14)</f>
        <v>129.65</v>
      </c>
      <c r="W14" s="156">
        <f>SUMIFS('raw output'!$H:$H,'raw output'!$E:$E,'Output by sector'!W$7,'raw output'!$B:$B,'Output by sector'!$B14)</f>
        <v>69.290000000000006</v>
      </c>
      <c r="X14" s="156">
        <f>IFERROR(SUMIFS('raw output'!$H:$H,'raw output'!I:I,"n",'raw output'!$C:$C,'Output by sector'!$A14),0)</f>
        <v>550.26</v>
      </c>
      <c r="Y14" s="450"/>
      <c r="Z14" s="156">
        <f t="shared" si="0"/>
        <v>6999.6399999999994</v>
      </c>
      <c r="AA14" s="155"/>
      <c r="AB14" s="450"/>
    </row>
    <row r="15" spans="1:28" ht="13.8" x14ac:dyDescent="0.3">
      <c r="A15" s="5" t="s">
        <v>177</v>
      </c>
      <c r="B15" s="5" t="s">
        <v>381</v>
      </c>
      <c r="C15" s="156">
        <f>SUMIFS('raw output'!$H:$H,'raw output'!$E:$E,'Output by sector'!C$7,'raw output'!$B:$B,'Output by sector'!$B15)</f>
        <v>251.39</v>
      </c>
      <c r="D15" s="156">
        <f>SUMIFS('raw output'!$H:$H,'raw output'!$E:$E,'Output by sector'!D$7,'raw output'!$B:$B,'Output by sector'!$B15)</f>
        <v>0</v>
      </c>
      <c r="E15" s="156">
        <f>SUMIFS('raw output'!$H:$H,'raw output'!$E:$E,'Output by sector'!E$7,'raw output'!$B:$B,'Output by sector'!$B15)</f>
        <v>61.54</v>
      </c>
      <c r="F15" s="156">
        <f>SUMIFS('raw output'!$H:$H,'raw output'!$E:$E,'Output by sector'!F$7,'raw output'!$B:$B,'Output by sector'!$B15)</f>
        <v>0</v>
      </c>
      <c r="G15" s="156">
        <f>SUMIFS('raw output'!$H:$H,'raw output'!$E:$E,'Output by sector'!G$7,'raw output'!$B:$B,'Output by sector'!$B15)</f>
        <v>232.56</v>
      </c>
      <c r="H15" s="156">
        <f>SUMIFS('raw output'!$H:$H,'raw output'!$E:$E,'Output by sector'!H$7,'raw output'!$B:$B,'Output by sector'!$B15)</f>
        <v>9.98</v>
      </c>
      <c r="I15" s="156">
        <f>SUMIFS('raw output'!$H:$H,'raw output'!$E:$E,'Output by sector'!I$7,'raw output'!$B:$B,'Output by sector'!$B15)</f>
        <v>84.6</v>
      </c>
      <c r="J15" s="156">
        <f>SUMIFS('raw output'!$H:$H,'raw output'!$E:$E,'Output by sector'!J$7,'raw output'!$B:$B,'Output by sector'!$B15)</f>
        <v>0</v>
      </c>
      <c r="K15" s="156">
        <f>SUMIFS('raw output'!$H:$H,'raw output'!$E:$E,'Output by sector'!K$7,'raw output'!$B:$B,'Output by sector'!$B15)</f>
        <v>0</v>
      </c>
      <c r="L15" s="156">
        <f>SUMIFS('raw output'!$H:$H,'raw output'!$E:$E,'Output by sector'!L$7,'raw output'!$B:$B,'Output by sector'!$B15)</f>
        <v>0</v>
      </c>
      <c r="M15" s="156">
        <f>SUMIFS('raw output'!$H:$H,'raw output'!$E:$E,'Output by sector'!M$7,'raw output'!$B:$B,'Output by sector'!$B15)</f>
        <v>5.58</v>
      </c>
      <c r="N15" s="156">
        <f>SUMIFS('raw output'!$H:$H,'raw output'!$E:$E,'Output by sector'!N$7,'raw output'!$B:$B,'Output by sector'!$B15)</f>
        <v>982.97</v>
      </c>
      <c r="O15" s="156">
        <f>SUMIFS('raw output'!$H:$H,'raw output'!$E:$E,'Output by sector'!O$7,'raw output'!$B:$B,'Output by sector'!$B15)</f>
        <v>252.02</v>
      </c>
      <c r="P15" s="156">
        <f>SUMIFS('raw output'!$H:$H,'raw output'!$E:$E,'Output by sector'!P$7,'raw output'!$B:$B,'Output by sector'!$B15)</f>
        <v>214.92</v>
      </c>
      <c r="Q15" s="156">
        <f>SUMIFS('raw output'!$H:$H,'raw output'!$E:$E,'Output by sector'!Q$7,'raw output'!$B:$B,'Output by sector'!$B15)</f>
        <v>213.44</v>
      </c>
      <c r="R15" s="156">
        <f>SUMIFS('raw output'!$H:$H,'raw output'!$E:$E,'Output by sector'!R$7,'raw output'!$B:$B,'Output by sector'!$B15)</f>
        <v>597.09</v>
      </c>
      <c r="S15" s="156">
        <f>SUMIFS('raw output'!$H:$H,'raw output'!$E:$E,'Output by sector'!S$7,'raw output'!$B:$B,'Output by sector'!$B15)</f>
        <v>86.29</v>
      </c>
      <c r="T15" s="156">
        <f>SUMIFS('raw output'!$H:$H,'raw output'!$E:$E,'Output by sector'!T$7,'raw output'!$B:$B,'Output by sector'!$B15)</f>
        <v>0</v>
      </c>
      <c r="U15" s="156">
        <f>SUMIFS('raw output'!$H:$H,'raw output'!$E:$E,'Output by sector'!U$7,'raw output'!$B:$B,'Output by sector'!$B15)</f>
        <v>22.54</v>
      </c>
      <c r="V15" s="156">
        <f>SUMIFS('raw output'!$H:$H,'raw output'!$E:$E,'Output by sector'!V$7,'raw output'!$B:$B,'Output by sector'!$B15)</f>
        <v>269.63</v>
      </c>
      <c r="W15" s="156">
        <f>SUMIFS('raw output'!$H:$H,'raw output'!$E:$E,'Output by sector'!W$7,'raw output'!$B:$B,'Output by sector'!$B15)</f>
        <v>85.99</v>
      </c>
      <c r="X15" s="156">
        <f>IFERROR(SUMIFS('raw output'!$H:$H,'raw output'!I:I,"n",'raw output'!$C:$C,'Output by sector'!$A15),0)</f>
        <v>3660.91</v>
      </c>
      <c r="Y15" s="450"/>
      <c r="Z15" s="156">
        <f t="shared" si="0"/>
        <v>7031.45</v>
      </c>
      <c r="AA15" s="155"/>
      <c r="AB15" s="450"/>
    </row>
    <row r="16" spans="1:28" ht="13.8" x14ac:dyDescent="0.3">
      <c r="A16" s="5" t="s">
        <v>178</v>
      </c>
      <c r="B16" s="5" t="s">
        <v>395</v>
      </c>
      <c r="C16" s="156">
        <f>SUMIFS('raw output'!$H:$H,'raw output'!$E:$E,'Output by sector'!C$7,'raw output'!$B:$B,'Output by sector'!$B16)</f>
        <v>1463.98</v>
      </c>
      <c r="D16" s="156">
        <f>SUMIFS('raw output'!$H:$H,'raw output'!$E:$E,'Output by sector'!D$7,'raw output'!$B:$B,'Output by sector'!$B16)</f>
        <v>0</v>
      </c>
      <c r="E16" s="156">
        <f>SUMIFS('raw output'!$H:$H,'raw output'!$E:$E,'Output by sector'!E$7,'raw output'!$B:$B,'Output by sector'!$B16)</f>
        <v>1488.27</v>
      </c>
      <c r="F16" s="156">
        <f>SUMIFS('raw output'!$H:$H,'raw output'!$E:$E,'Output by sector'!F$7,'raw output'!$B:$B,'Output by sector'!$B16)</f>
        <v>0</v>
      </c>
      <c r="G16" s="156">
        <f>SUMIFS('raw output'!$H:$H,'raw output'!$E:$E,'Output by sector'!G$7,'raw output'!$B:$B,'Output by sector'!$B16)</f>
        <v>625.04999999999995</v>
      </c>
      <c r="H16" s="156">
        <f>SUMIFS('raw output'!$H:$H,'raw output'!$E:$E,'Output by sector'!H$7,'raw output'!$B:$B,'Output by sector'!$B16)</f>
        <v>194.33</v>
      </c>
      <c r="I16" s="156">
        <f>SUMIFS('raw output'!$H:$H,'raw output'!$E:$E,'Output by sector'!I$7,'raw output'!$B:$B,'Output by sector'!$B16)</f>
        <v>267.98</v>
      </c>
      <c r="J16" s="156">
        <f>SUMIFS('raw output'!$H:$H,'raw output'!$E:$E,'Output by sector'!J$7,'raw output'!$B:$B,'Output by sector'!$B16)</f>
        <v>0</v>
      </c>
      <c r="K16" s="156">
        <f>SUMIFS('raw output'!$H:$H,'raw output'!$E:$E,'Output by sector'!K$7,'raw output'!$B:$B,'Output by sector'!$B16)</f>
        <v>0</v>
      </c>
      <c r="L16" s="156">
        <f>SUMIFS('raw output'!$H:$H,'raw output'!$E:$E,'Output by sector'!L$7,'raw output'!$B:$B,'Output by sector'!$B16)</f>
        <v>0</v>
      </c>
      <c r="M16" s="156">
        <f>SUMIFS('raw output'!$H:$H,'raw output'!$E:$E,'Output by sector'!M$7,'raw output'!$B:$B,'Output by sector'!$B16)</f>
        <v>142.18</v>
      </c>
      <c r="N16" s="156">
        <f>SUMIFS('raw output'!$H:$H,'raw output'!$E:$E,'Output by sector'!N$7,'raw output'!$B:$B,'Output by sector'!$B16)</f>
        <v>3059.13</v>
      </c>
      <c r="O16" s="156">
        <f>SUMIFS('raw output'!$H:$H,'raw output'!$E:$E,'Output by sector'!O$7,'raw output'!$B:$B,'Output by sector'!$B16)</f>
        <v>3363.15</v>
      </c>
      <c r="P16" s="156">
        <f>SUMIFS('raw output'!$H:$H,'raw output'!$E:$E,'Output by sector'!P$7,'raw output'!$B:$B,'Output by sector'!$B16)</f>
        <v>7417.25</v>
      </c>
      <c r="Q16" s="156">
        <f>SUMIFS('raw output'!$H:$H,'raw output'!$E:$E,'Output by sector'!Q$7,'raw output'!$B:$B,'Output by sector'!$B16)</f>
        <v>2348.54</v>
      </c>
      <c r="R16" s="156">
        <f>SUMIFS('raw output'!$H:$H,'raw output'!$E:$E,'Output by sector'!R$7,'raw output'!$B:$B,'Output by sector'!$B16)</f>
        <v>1258.28</v>
      </c>
      <c r="S16" s="156">
        <f>SUMIFS('raw output'!$H:$H,'raw output'!$E:$E,'Output by sector'!S$7,'raw output'!$B:$B,'Output by sector'!$B16)</f>
        <v>1253.3800000000001</v>
      </c>
      <c r="T16" s="156">
        <f>SUMIFS('raw output'!$H:$H,'raw output'!$E:$E,'Output by sector'!T$7,'raw output'!$B:$B,'Output by sector'!$B16)</f>
        <v>0</v>
      </c>
      <c r="U16" s="156">
        <f>SUMIFS('raw output'!$H:$H,'raw output'!$E:$E,'Output by sector'!U$7,'raw output'!$B:$B,'Output by sector'!$B16)</f>
        <v>1987.88</v>
      </c>
      <c r="V16" s="156">
        <f>SUMIFS('raw output'!$H:$H,'raw output'!$E:$E,'Output by sector'!V$7,'raw output'!$B:$B,'Output by sector'!$B16)</f>
        <v>659.73</v>
      </c>
      <c r="W16" s="156">
        <f>SUMIFS('raw output'!$H:$H,'raw output'!$E:$E,'Output by sector'!W$7,'raw output'!$B:$B,'Output by sector'!$B16)</f>
        <v>2754.6</v>
      </c>
      <c r="X16" s="156">
        <f>IFERROR(SUMIFS('raw output'!$H:$H,'raw output'!I:I,"n",'raw output'!$C:$C,'Output by sector'!$A16),0)</f>
        <v>10967.529999999999</v>
      </c>
      <c r="Y16" s="450"/>
      <c r="Z16" s="156">
        <f t="shared" si="0"/>
        <v>39251.259999999995</v>
      </c>
      <c r="AA16" s="155"/>
      <c r="AB16" s="450"/>
    </row>
    <row r="17" spans="1:27" ht="13.8" x14ac:dyDescent="0.3">
      <c r="A17" s="5" t="s">
        <v>179</v>
      </c>
      <c r="B17" s="5" t="s">
        <v>379</v>
      </c>
      <c r="C17" s="156">
        <f>SUMIFS('raw output'!$H:$H,'raw output'!$E:$E,'Output by sector'!C$7,'raw output'!$B:$B,'Output by sector'!$B17)</f>
        <v>5931.36</v>
      </c>
      <c r="D17" s="156">
        <f>SUMIFS('raw output'!$H:$H,'raw output'!$E:$E,'Output by sector'!D$7,'raw output'!$B:$B,'Output by sector'!$B17)</f>
        <v>0</v>
      </c>
      <c r="E17" s="156">
        <f>SUMIFS('raw output'!$H:$H,'raw output'!$E:$E,'Output by sector'!E$7,'raw output'!$B:$B,'Output by sector'!$B17)</f>
        <v>1833.32</v>
      </c>
      <c r="F17" s="156">
        <f>SUMIFS('raw output'!$H:$H,'raw output'!$E:$E,'Output by sector'!F$7,'raw output'!$B:$B,'Output by sector'!$B17)</f>
        <v>0</v>
      </c>
      <c r="G17" s="156">
        <f>SUMIFS('raw output'!$H:$H,'raw output'!$E:$E,'Output by sector'!G$7,'raw output'!$B:$B,'Output by sector'!$B17)</f>
        <v>2018.25</v>
      </c>
      <c r="H17" s="156">
        <f>SUMIFS('raw output'!$H:$H,'raw output'!$E:$E,'Output by sector'!H$7,'raw output'!$B:$B,'Output by sector'!$B17)</f>
        <v>68</v>
      </c>
      <c r="I17" s="156">
        <f>SUMIFS('raw output'!$H:$H,'raw output'!$E:$E,'Output by sector'!I$7,'raw output'!$B:$B,'Output by sector'!$B17)</f>
        <v>23.5</v>
      </c>
      <c r="J17" s="156">
        <f>SUMIFS('raw output'!$H:$H,'raw output'!$E:$E,'Output by sector'!J$7,'raw output'!$B:$B,'Output by sector'!$B17)</f>
        <v>0</v>
      </c>
      <c r="K17" s="156">
        <f>SUMIFS('raw output'!$H:$H,'raw output'!$E:$E,'Output by sector'!K$7,'raw output'!$B:$B,'Output by sector'!$B17)</f>
        <v>0</v>
      </c>
      <c r="L17" s="156">
        <f>SUMIFS('raw output'!$H:$H,'raw output'!$E:$E,'Output by sector'!L$7,'raw output'!$B:$B,'Output by sector'!$B17)</f>
        <v>0</v>
      </c>
      <c r="M17" s="156">
        <f>SUMIFS('raw output'!$H:$H,'raw output'!$E:$E,'Output by sector'!M$7,'raw output'!$B:$B,'Output by sector'!$B17)</f>
        <v>801.42</v>
      </c>
      <c r="N17" s="156">
        <f>SUMIFS('raw output'!$H:$H,'raw output'!$E:$E,'Output by sector'!N$7,'raw output'!$B:$B,'Output by sector'!$B17)</f>
        <v>9152.23</v>
      </c>
      <c r="O17" s="156">
        <f>SUMIFS('raw output'!$H:$H,'raw output'!$E:$E,'Output by sector'!O$7,'raw output'!$B:$B,'Output by sector'!$B17)</f>
        <v>7790</v>
      </c>
      <c r="P17" s="156">
        <f>SUMIFS('raw output'!$H:$H,'raw output'!$E:$E,'Output by sector'!P$7,'raw output'!$B:$B,'Output by sector'!$B17)</f>
        <v>2874.3</v>
      </c>
      <c r="Q17" s="156">
        <f>SUMIFS('raw output'!$H:$H,'raw output'!$E:$E,'Output by sector'!Q$7,'raw output'!$B:$B,'Output by sector'!$B17)</f>
        <v>3315.32</v>
      </c>
      <c r="R17" s="156">
        <f>SUMIFS('raw output'!$H:$H,'raw output'!$E:$E,'Output by sector'!R$7,'raw output'!$B:$B,'Output by sector'!$B17)</f>
        <v>845.93</v>
      </c>
      <c r="S17" s="156">
        <f>SUMIFS('raw output'!$H:$H,'raw output'!$E:$E,'Output by sector'!S$7,'raw output'!$B:$B,'Output by sector'!$B17)</f>
        <v>1177.6400000000001</v>
      </c>
      <c r="T17" s="156">
        <f>SUMIFS('raw output'!$H:$H,'raw output'!$E:$E,'Output by sector'!T$7,'raw output'!$B:$B,'Output by sector'!$B17)</f>
        <v>0</v>
      </c>
      <c r="U17" s="156">
        <f>SUMIFS('raw output'!$H:$H,'raw output'!$E:$E,'Output by sector'!U$7,'raw output'!$B:$B,'Output by sector'!$B17)</f>
        <v>12571.38</v>
      </c>
      <c r="V17" s="156">
        <f>SUMIFS('raw output'!$H:$H,'raw output'!$E:$E,'Output by sector'!V$7,'raw output'!$B:$B,'Output by sector'!$B17)</f>
        <v>2812.9</v>
      </c>
      <c r="W17" s="156">
        <f>SUMIFS('raw output'!$H:$H,'raw output'!$E:$E,'Output by sector'!W$7,'raw output'!$B:$B,'Output by sector'!$B17)</f>
        <v>2766.4</v>
      </c>
      <c r="X17" s="156">
        <f>IFERROR(SUMIFS('raw output'!$H:$H,'raw output'!I:I,"n",'raw output'!$C:$C,'Output by sector'!$A17),0)</f>
        <v>6959.99</v>
      </c>
      <c r="Y17" s="450"/>
      <c r="Z17" s="156">
        <f t="shared" si="0"/>
        <v>60941.94</v>
      </c>
      <c r="AA17" s="155"/>
    </row>
    <row r="18" spans="1:27" ht="13.8" x14ac:dyDescent="0.3">
      <c r="A18" s="5" t="s">
        <v>180</v>
      </c>
      <c r="B18" s="5" t="s">
        <v>373</v>
      </c>
      <c r="C18" s="156">
        <f>SUMIFS('raw output'!$H:$H,'raw output'!$E:$E,'Output by sector'!C$7,'raw output'!$B:$B,'Output by sector'!$B18)</f>
        <v>108.81</v>
      </c>
      <c r="D18" s="156">
        <f>SUMIFS('raw output'!$H:$H,'raw output'!$E:$E,'Output by sector'!D$7,'raw output'!$B:$B,'Output by sector'!$B18)</f>
        <v>0</v>
      </c>
      <c r="E18" s="156">
        <f>SUMIFS('raw output'!$H:$H,'raw output'!$E:$E,'Output by sector'!E$7,'raw output'!$B:$B,'Output by sector'!$B18)</f>
        <v>31.4</v>
      </c>
      <c r="F18" s="156">
        <f>SUMIFS('raw output'!$H:$H,'raw output'!$E:$E,'Output by sector'!F$7,'raw output'!$B:$B,'Output by sector'!$B18)</f>
        <v>0</v>
      </c>
      <c r="G18" s="156">
        <f>SUMIFS('raw output'!$H:$H,'raw output'!$E:$E,'Output by sector'!G$7,'raw output'!$B:$B,'Output by sector'!$B18)</f>
        <v>222.49</v>
      </c>
      <c r="H18" s="156">
        <f>SUMIFS('raw output'!$H:$H,'raw output'!$E:$E,'Output by sector'!H$7,'raw output'!$B:$B,'Output by sector'!$B18)</f>
        <v>6.04</v>
      </c>
      <c r="I18" s="156">
        <f>SUMIFS('raw output'!$H:$H,'raw output'!$E:$E,'Output by sector'!I$7,'raw output'!$B:$B,'Output by sector'!$B18)</f>
        <v>0</v>
      </c>
      <c r="J18" s="156">
        <f>SUMIFS('raw output'!$H:$H,'raw output'!$E:$E,'Output by sector'!J$7,'raw output'!$B:$B,'Output by sector'!$B18)</f>
        <v>0</v>
      </c>
      <c r="K18" s="156">
        <f>SUMIFS('raw output'!$H:$H,'raw output'!$E:$E,'Output by sector'!K$7,'raw output'!$B:$B,'Output by sector'!$B18)</f>
        <v>0</v>
      </c>
      <c r="L18" s="156">
        <f>SUMIFS('raw output'!$H:$H,'raw output'!$E:$E,'Output by sector'!L$7,'raw output'!$B:$B,'Output by sector'!$B18)</f>
        <v>0</v>
      </c>
      <c r="M18" s="156">
        <f>SUMIFS('raw output'!$H:$H,'raw output'!$E:$E,'Output by sector'!M$7,'raw output'!$B:$B,'Output by sector'!$B18)</f>
        <v>26.68</v>
      </c>
      <c r="N18" s="156">
        <f>SUMIFS('raw output'!$H:$H,'raw output'!$E:$E,'Output by sector'!N$7,'raw output'!$B:$B,'Output by sector'!$B18)</f>
        <v>176.14</v>
      </c>
      <c r="O18" s="156">
        <f>SUMIFS('raw output'!$H:$H,'raw output'!$E:$E,'Output by sector'!O$7,'raw output'!$B:$B,'Output by sector'!$B18)</f>
        <v>203.66</v>
      </c>
      <c r="P18" s="156">
        <f>SUMIFS('raw output'!$H:$H,'raw output'!$E:$E,'Output by sector'!P$7,'raw output'!$B:$B,'Output by sector'!$B18)</f>
        <v>212.6</v>
      </c>
      <c r="Q18" s="156">
        <f>SUMIFS('raw output'!$H:$H,'raw output'!$E:$E,'Output by sector'!Q$7,'raw output'!$B:$B,'Output by sector'!$B18)</f>
        <v>101.98</v>
      </c>
      <c r="R18" s="156">
        <f>SUMIFS('raw output'!$H:$H,'raw output'!$E:$E,'Output by sector'!R$7,'raw output'!$B:$B,'Output by sector'!$B18)</f>
        <v>42.55</v>
      </c>
      <c r="S18" s="156">
        <f>SUMIFS('raw output'!$H:$H,'raw output'!$E:$E,'Output by sector'!S$7,'raw output'!$B:$B,'Output by sector'!$B18)</f>
        <v>63.06</v>
      </c>
      <c r="T18" s="156">
        <f>SUMIFS('raw output'!$H:$H,'raw output'!$E:$E,'Output by sector'!T$7,'raw output'!$B:$B,'Output by sector'!$B18)</f>
        <v>0</v>
      </c>
      <c r="U18" s="156">
        <f>SUMIFS('raw output'!$H:$H,'raw output'!$E:$E,'Output by sector'!U$7,'raw output'!$B:$B,'Output by sector'!$B18)</f>
        <v>258.68</v>
      </c>
      <c r="V18" s="156">
        <f>SUMIFS('raw output'!$H:$H,'raw output'!$E:$E,'Output by sector'!V$7,'raw output'!$B:$B,'Output by sector'!$B18)</f>
        <v>29.27</v>
      </c>
      <c r="W18" s="156">
        <f>SUMIFS('raw output'!$H:$H,'raw output'!$E:$E,'Output by sector'!W$7,'raw output'!$B:$B,'Output by sector'!$B18)</f>
        <v>116.32</v>
      </c>
      <c r="X18" s="156">
        <f>IFERROR(SUMIFS('raw output'!$H:$H,'raw output'!I:I,"n",'raw output'!$C:$C,'Output by sector'!$A18),0)</f>
        <v>307.62000000000006</v>
      </c>
      <c r="Y18" s="450"/>
      <c r="Z18" s="156">
        <f t="shared" si="0"/>
        <v>1907.3</v>
      </c>
      <c r="AA18" s="155"/>
    </row>
    <row r="19" spans="1:27" ht="13.8" x14ac:dyDescent="0.3">
      <c r="A19" s="5" t="s">
        <v>181</v>
      </c>
      <c r="B19" s="5" t="s">
        <v>384</v>
      </c>
      <c r="C19" s="156">
        <f>SUMIFS('raw output'!$H:$H,'raw output'!$E:$E,'Output by sector'!C$7,'raw output'!$B:$B,'Output by sector'!$B19)</f>
        <v>1772.78</v>
      </c>
      <c r="D19" s="156">
        <f>SUMIFS('raw output'!$H:$H,'raw output'!$E:$E,'Output by sector'!D$7,'raw output'!$B:$B,'Output by sector'!$B19)</f>
        <v>0</v>
      </c>
      <c r="E19" s="156">
        <f>SUMIFS('raw output'!$H:$H,'raw output'!$E:$E,'Output by sector'!E$7,'raw output'!$B:$B,'Output by sector'!$B19)</f>
        <v>184.07</v>
      </c>
      <c r="F19" s="156">
        <f>SUMIFS('raw output'!$H:$H,'raw output'!$E:$E,'Output by sector'!F$7,'raw output'!$B:$B,'Output by sector'!$B19)</f>
        <v>0</v>
      </c>
      <c r="G19" s="156">
        <f>SUMIFS('raw output'!$H:$H,'raw output'!$E:$E,'Output by sector'!G$7,'raw output'!$B:$B,'Output by sector'!$B19)</f>
        <v>1186.74</v>
      </c>
      <c r="H19" s="156">
        <f>SUMIFS('raw output'!$H:$H,'raw output'!$E:$E,'Output by sector'!H$7,'raw output'!$B:$B,'Output by sector'!$B19)</f>
        <v>48.1</v>
      </c>
      <c r="I19" s="156">
        <f>SUMIFS('raw output'!$H:$H,'raw output'!$E:$E,'Output by sector'!I$7,'raw output'!$B:$B,'Output by sector'!$B19)</f>
        <v>281.69</v>
      </c>
      <c r="J19" s="156">
        <f>SUMIFS('raw output'!$H:$H,'raw output'!$E:$E,'Output by sector'!J$7,'raw output'!$B:$B,'Output by sector'!$B19)</f>
        <v>0</v>
      </c>
      <c r="K19" s="156">
        <f>SUMIFS('raw output'!$H:$H,'raw output'!$E:$E,'Output by sector'!K$7,'raw output'!$B:$B,'Output by sector'!$B19)</f>
        <v>0</v>
      </c>
      <c r="L19" s="156">
        <f>SUMIFS('raw output'!$H:$H,'raw output'!$E:$E,'Output by sector'!L$7,'raw output'!$B:$B,'Output by sector'!$B19)</f>
        <v>0</v>
      </c>
      <c r="M19" s="156">
        <f>SUMIFS('raw output'!$H:$H,'raw output'!$E:$E,'Output by sector'!M$7,'raw output'!$B:$B,'Output by sector'!$B19)</f>
        <v>84.77</v>
      </c>
      <c r="N19" s="156">
        <f>SUMIFS('raw output'!$H:$H,'raw output'!$E:$E,'Output by sector'!N$7,'raw output'!$B:$B,'Output by sector'!$B19)</f>
        <v>4858.79</v>
      </c>
      <c r="O19" s="156">
        <f>SUMIFS('raw output'!$H:$H,'raw output'!$E:$E,'Output by sector'!O$7,'raw output'!$B:$B,'Output by sector'!$B19)</f>
        <v>2978.58</v>
      </c>
      <c r="P19" s="156">
        <f>SUMIFS('raw output'!$H:$H,'raw output'!$E:$E,'Output by sector'!P$7,'raw output'!$B:$B,'Output by sector'!$B19)</f>
        <v>3031.73</v>
      </c>
      <c r="Q19" s="156">
        <f>SUMIFS('raw output'!$H:$H,'raw output'!$E:$E,'Output by sector'!Q$7,'raw output'!$B:$B,'Output by sector'!$B19)</f>
        <v>2500.81</v>
      </c>
      <c r="R19" s="156">
        <f>SUMIFS('raw output'!$H:$H,'raw output'!$E:$E,'Output by sector'!R$7,'raw output'!$B:$B,'Output by sector'!$B19)</f>
        <v>162.79</v>
      </c>
      <c r="S19" s="156">
        <f>SUMIFS('raw output'!$H:$H,'raw output'!$E:$E,'Output by sector'!S$7,'raw output'!$B:$B,'Output by sector'!$B19)</f>
        <v>1348.5</v>
      </c>
      <c r="T19" s="156">
        <f>SUMIFS('raw output'!$H:$H,'raw output'!$E:$E,'Output by sector'!T$7,'raw output'!$B:$B,'Output by sector'!$B19)</f>
        <v>0</v>
      </c>
      <c r="U19" s="156">
        <f>SUMIFS('raw output'!$H:$H,'raw output'!$E:$E,'Output by sector'!U$7,'raw output'!$B:$B,'Output by sector'!$B19)</f>
        <v>9456.39</v>
      </c>
      <c r="V19" s="156">
        <f>SUMIFS('raw output'!$H:$H,'raw output'!$E:$E,'Output by sector'!V$7,'raw output'!$B:$B,'Output by sector'!$B19)</f>
        <v>615.98</v>
      </c>
      <c r="W19" s="156">
        <f>SUMIFS('raw output'!$H:$H,'raw output'!$E:$E,'Output by sector'!W$7,'raw output'!$B:$B,'Output by sector'!$B19)</f>
        <v>2542.81</v>
      </c>
      <c r="X19" s="156">
        <f>IFERROR(SUMIFS('raw output'!$H:$H,'raw output'!I:I,"n",'raw output'!$C:$C,'Output by sector'!$A19),0)</f>
        <v>9220.85</v>
      </c>
      <c r="Y19" s="450"/>
      <c r="Z19" s="156">
        <f t="shared" si="0"/>
        <v>40275.380000000005</v>
      </c>
      <c r="AA19" s="155"/>
    </row>
    <row r="20" spans="1:27" ht="13.8" x14ac:dyDescent="0.3">
      <c r="A20" s="5" t="s">
        <v>182</v>
      </c>
      <c r="B20" s="5" t="s">
        <v>374</v>
      </c>
      <c r="C20" s="156">
        <f>SUMIFS('raw output'!$H:$H,'raw output'!$E:$E,'Output by sector'!C$7,'raw output'!$B:$B,'Output by sector'!$B20)</f>
        <v>3.77</v>
      </c>
      <c r="D20" s="156">
        <f>SUMIFS('raw output'!$H:$H,'raw output'!$E:$E,'Output by sector'!D$7,'raw output'!$B:$B,'Output by sector'!$B20)</f>
        <v>0</v>
      </c>
      <c r="E20" s="156">
        <f>SUMIFS('raw output'!$H:$H,'raw output'!$E:$E,'Output by sector'!E$7,'raw output'!$B:$B,'Output by sector'!$B20)</f>
        <v>3.13</v>
      </c>
      <c r="F20" s="156">
        <f>SUMIFS('raw output'!$H:$H,'raw output'!$E:$E,'Output by sector'!F$7,'raw output'!$B:$B,'Output by sector'!$B20)</f>
        <v>0</v>
      </c>
      <c r="G20" s="156">
        <f>SUMIFS('raw output'!$H:$H,'raw output'!$E:$E,'Output by sector'!G$7,'raw output'!$B:$B,'Output by sector'!$B20)</f>
        <v>0</v>
      </c>
      <c r="H20" s="156">
        <f>SUMIFS('raw output'!$H:$H,'raw output'!$E:$E,'Output by sector'!H$7,'raw output'!$B:$B,'Output by sector'!$B20)</f>
        <v>0.15</v>
      </c>
      <c r="I20" s="156">
        <f>SUMIFS('raw output'!$H:$H,'raw output'!$E:$E,'Output by sector'!I$7,'raw output'!$B:$B,'Output by sector'!$B20)</f>
        <v>0</v>
      </c>
      <c r="J20" s="156">
        <f>SUMIFS('raw output'!$H:$H,'raw output'!$E:$E,'Output by sector'!J$7,'raw output'!$B:$B,'Output by sector'!$B20)</f>
        <v>0</v>
      </c>
      <c r="K20" s="156">
        <f>SUMIFS('raw output'!$H:$H,'raw output'!$E:$E,'Output by sector'!K$7,'raw output'!$B:$B,'Output by sector'!$B20)</f>
        <v>0</v>
      </c>
      <c r="L20" s="156">
        <f>SUMIFS('raw output'!$H:$H,'raw output'!$E:$E,'Output by sector'!L$7,'raw output'!$B:$B,'Output by sector'!$B20)</f>
        <v>0</v>
      </c>
      <c r="M20" s="156">
        <f>SUMIFS('raw output'!$H:$H,'raw output'!$E:$E,'Output by sector'!M$7,'raw output'!$B:$B,'Output by sector'!$B20)</f>
        <v>0</v>
      </c>
      <c r="N20" s="156">
        <f>SUMIFS('raw output'!$H:$H,'raw output'!$E:$E,'Output by sector'!N$7,'raw output'!$B:$B,'Output by sector'!$B20)</f>
        <v>182.22</v>
      </c>
      <c r="O20" s="156">
        <f>SUMIFS('raw output'!$H:$H,'raw output'!$E:$E,'Output by sector'!O$7,'raw output'!$B:$B,'Output by sector'!$B20)</f>
        <v>15.92</v>
      </c>
      <c r="P20" s="156">
        <f>SUMIFS('raw output'!$H:$H,'raw output'!$E:$E,'Output by sector'!P$7,'raw output'!$B:$B,'Output by sector'!$B20)</f>
        <v>80.33</v>
      </c>
      <c r="Q20" s="156">
        <f>SUMIFS('raw output'!$H:$H,'raw output'!$E:$E,'Output by sector'!Q$7,'raw output'!$B:$B,'Output by sector'!$B20)</f>
        <v>64.64</v>
      </c>
      <c r="R20" s="156">
        <f>SUMIFS('raw output'!$H:$H,'raw output'!$E:$E,'Output by sector'!R$7,'raw output'!$B:$B,'Output by sector'!$B20)</f>
        <v>26.77</v>
      </c>
      <c r="S20" s="156">
        <f>SUMIFS('raw output'!$H:$H,'raw output'!$E:$E,'Output by sector'!S$7,'raw output'!$B:$B,'Output by sector'!$B20)</f>
        <v>16.760000000000002</v>
      </c>
      <c r="T20" s="156">
        <f>SUMIFS('raw output'!$H:$H,'raw output'!$E:$E,'Output by sector'!T$7,'raw output'!$B:$B,'Output by sector'!$B20)</f>
        <v>0</v>
      </c>
      <c r="U20" s="156">
        <f>SUMIFS('raw output'!$H:$H,'raw output'!$E:$E,'Output by sector'!U$7,'raw output'!$B:$B,'Output by sector'!$B20)</f>
        <v>20.41</v>
      </c>
      <c r="V20" s="156">
        <f>SUMIFS('raw output'!$H:$H,'raw output'!$E:$E,'Output by sector'!V$7,'raw output'!$B:$B,'Output by sector'!$B20)</f>
        <v>38.43</v>
      </c>
      <c r="W20" s="156">
        <f>SUMIFS('raw output'!$H:$H,'raw output'!$E:$E,'Output by sector'!W$7,'raw output'!$B:$B,'Output by sector'!$B20)</f>
        <v>11.63</v>
      </c>
      <c r="X20" s="156">
        <f>IFERROR(SUMIFS('raw output'!$H:$H,'raw output'!I:I,"n",'raw output'!$C:$C,'Output by sector'!$A20),0)</f>
        <v>100.86</v>
      </c>
      <c r="Y20" s="450"/>
      <c r="Z20" s="156">
        <f t="shared" si="0"/>
        <v>565.02</v>
      </c>
      <c r="AA20" s="155"/>
    </row>
    <row r="21" spans="1:27" ht="13.8" x14ac:dyDescent="0.3">
      <c r="A21" s="5" t="s">
        <v>183</v>
      </c>
      <c r="B21" s="5" t="s">
        <v>385</v>
      </c>
      <c r="C21" s="156">
        <f>SUMIFS('raw output'!$H:$H,'raw output'!$E:$E,'Output by sector'!C$7,'raw output'!$B:$B,'Output by sector'!$B21)</f>
        <v>251.46</v>
      </c>
      <c r="D21" s="156">
        <f>SUMIFS('raw output'!$H:$H,'raw output'!$E:$E,'Output by sector'!D$7,'raw output'!$B:$B,'Output by sector'!$B21)</f>
        <v>0</v>
      </c>
      <c r="E21" s="156">
        <f>SUMIFS('raw output'!$H:$H,'raw output'!$E:$E,'Output by sector'!E$7,'raw output'!$B:$B,'Output by sector'!$B21)</f>
        <v>50.91</v>
      </c>
      <c r="F21" s="156">
        <f>SUMIFS('raw output'!$H:$H,'raw output'!$E:$E,'Output by sector'!F$7,'raw output'!$B:$B,'Output by sector'!$B21)</f>
        <v>0</v>
      </c>
      <c r="G21" s="156">
        <f>SUMIFS('raw output'!$H:$H,'raw output'!$E:$E,'Output by sector'!G$7,'raw output'!$B:$B,'Output by sector'!$B21)</f>
        <v>0</v>
      </c>
      <c r="H21" s="156">
        <f>SUMIFS('raw output'!$H:$H,'raw output'!$E:$E,'Output by sector'!H$7,'raw output'!$B:$B,'Output by sector'!$B21)</f>
        <v>26.34</v>
      </c>
      <c r="I21" s="156">
        <f>SUMIFS('raw output'!$H:$H,'raw output'!$E:$E,'Output by sector'!I$7,'raw output'!$B:$B,'Output by sector'!$B21)</f>
        <v>0</v>
      </c>
      <c r="J21" s="156">
        <f>SUMIFS('raw output'!$H:$H,'raw output'!$E:$E,'Output by sector'!J$7,'raw output'!$B:$B,'Output by sector'!$B21)</f>
        <v>0</v>
      </c>
      <c r="K21" s="156">
        <f>SUMIFS('raw output'!$H:$H,'raw output'!$E:$E,'Output by sector'!K$7,'raw output'!$B:$B,'Output by sector'!$B21)</f>
        <v>0</v>
      </c>
      <c r="L21" s="156">
        <f>SUMIFS('raw output'!$H:$H,'raw output'!$E:$E,'Output by sector'!L$7,'raw output'!$B:$B,'Output by sector'!$B21)</f>
        <v>0</v>
      </c>
      <c r="M21" s="156">
        <f>SUMIFS('raw output'!$H:$H,'raw output'!$E:$E,'Output by sector'!M$7,'raw output'!$B:$B,'Output by sector'!$B21)</f>
        <v>0</v>
      </c>
      <c r="N21" s="156">
        <f>SUMIFS('raw output'!$H:$H,'raw output'!$E:$E,'Output by sector'!N$7,'raw output'!$B:$B,'Output by sector'!$B21)</f>
        <v>277.62</v>
      </c>
      <c r="O21" s="156">
        <f>SUMIFS('raw output'!$H:$H,'raw output'!$E:$E,'Output by sector'!O$7,'raw output'!$B:$B,'Output by sector'!$B21)</f>
        <v>50.72</v>
      </c>
      <c r="P21" s="156">
        <f>SUMIFS('raw output'!$H:$H,'raw output'!$E:$E,'Output by sector'!P$7,'raw output'!$B:$B,'Output by sector'!$B21)</f>
        <v>68.790000000000006</v>
      </c>
      <c r="Q21" s="156">
        <f>SUMIFS('raw output'!$H:$H,'raw output'!$E:$E,'Output by sector'!Q$7,'raw output'!$B:$B,'Output by sector'!$B21)</f>
        <v>47.82</v>
      </c>
      <c r="R21" s="156">
        <f>SUMIFS('raw output'!$H:$H,'raw output'!$E:$E,'Output by sector'!R$7,'raw output'!$B:$B,'Output by sector'!$B21)</f>
        <v>5.01</v>
      </c>
      <c r="S21" s="156">
        <f>SUMIFS('raw output'!$H:$H,'raw output'!$E:$E,'Output by sector'!S$7,'raw output'!$B:$B,'Output by sector'!$B21)</f>
        <v>42.42</v>
      </c>
      <c r="T21" s="156">
        <f>SUMIFS('raw output'!$H:$H,'raw output'!$E:$E,'Output by sector'!T$7,'raw output'!$B:$B,'Output by sector'!$B21)</f>
        <v>0</v>
      </c>
      <c r="U21" s="156">
        <f>SUMIFS('raw output'!$H:$H,'raw output'!$E:$E,'Output by sector'!U$7,'raw output'!$B:$B,'Output by sector'!$B21)</f>
        <v>0</v>
      </c>
      <c r="V21" s="156">
        <f>SUMIFS('raw output'!$H:$H,'raw output'!$E:$E,'Output by sector'!V$7,'raw output'!$B:$B,'Output by sector'!$B21)</f>
        <v>65.14</v>
      </c>
      <c r="W21" s="156">
        <f>SUMIFS('raw output'!$H:$H,'raw output'!$E:$E,'Output by sector'!W$7,'raw output'!$B:$B,'Output by sector'!$B21)</f>
        <v>11.03</v>
      </c>
      <c r="X21" s="156">
        <f>IFERROR(SUMIFS('raw output'!$H:$H,'raw output'!I:I,"n",'raw output'!$C:$C,'Output by sector'!$A21),0)</f>
        <v>192.91000000000003</v>
      </c>
      <c r="Y21" s="450"/>
      <c r="Z21" s="156">
        <f t="shared" si="0"/>
        <v>1090.1699999999998</v>
      </c>
      <c r="AA21" s="155"/>
    </row>
    <row r="22" spans="1:27" ht="13.8" x14ac:dyDescent="0.3">
      <c r="A22" s="5" t="s">
        <v>184</v>
      </c>
      <c r="B22" s="5" t="s">
        <v>386</v>
      </c>
      <c r="C22" s="156">
        <f>SUMIFS('raw output'!$H:$H,'raw output'!$E:$E,'Output by sector'!C$7,'raw output'!$B:$B,'Output by sector'!$B22)</f>
        <v>555.20000000000005</v>
      </c>
      <c r="D22" s="156">
        <f>SUMIFS('raw output'!$H:$H,'raw output'!$E:$E,'Output by sector'!D$7,'raw output'!$B:$B,'Output by sector'!$B22)</f>
        <v>0</v>
      </c>
      <c r="E22" s="156">
        <f>SUMIFS('raw output'!$H:$H,'raw output'!$E:$E,'Output by sector'!E$7,'raw output'!$B:$B,'Output by sector'!$B22)</f>
        <v>122.67</v>
      </c>
      <c r="F22" s="156">
        <f>SUMIFS('raw output'!$H:$H,'raw output'!$E:$E,'Output by sector'!F$7,'raw output'!$B:$B,'Output by sector'!$B22)</f>
        <v>0</v>
      </c>
      <c r="G22" s="156">
        <f>SUMIFS('raw output'!$H:$H,'raw output'!$E:$E,'Output by sector'!G$7,'raw output'!$B:$B,'Output by sector'!$B22)</f>
        <v>13.62</v>
      </c>
      <c r="H22" s="156">
        <f>SUMIFS('raw output'!$H:$H,'raw output'!$E:$E,'Output by sector'!H$7,'raw output'!$B:$B,'Output by sector'!$B22)</f>
        <v>36.21</v>
      </c>
      <c r="I22" s="156">
        <f>SUMIFS('raw output'!$H:$H,'raw output'!$E:$E,'Output by sector'!I$7,'raw output'!$B:$B,'Output by sector'!$B22)</f>
        <v>0</v>
      </c>
      <c r="J22" s="156">
        <f>SUMIFS('raw output'!$H:$H,'raw output'!$E:$E,'Output by sector'!J$7,'raw output'!$B:$B,'Output by sector'!$B22)</f>
        <v>0</v>
      </c>
      <c r="K22" s="156">
        <f>SUMIFS('raw output'!$H:$H,'raw output'!$E:$E,'Output by sector'!K$7,'raw output'!$B:$B,'Output by sector'!$B22)</f>
        <v>0</v>
      </c>
      <c r="L22" s="156">
        <f>SUMIFS('raw output'!$H:$H,'raw output'!$E:$E,'Output by sector'!L$7,'raw output'!$B:$B,'Output by sector'!$B22)</f>
        <v>0</v>
      </c>
      <c r="M22" s="156">
        <f>SUMIFS('raw output'!$H:$H,'raw output'!$E:$E,'Output by sector'!M$7,'raw output'!$B:$B,'Output by sector'!$B22)</f>
        <v>29.03</v>
      </c>
      <c r="N22" s="156">
        <f>SUMIFS('raw output'!$H:$H,'raw output'!$E:$E,'Output by sector'!N$7,'raw output'!$B:$B,'Output by sector'!$B22)</f>
        <v>406.9</v>
      </c>
      <c r="O22" s="156">
        <f>SUMIFS('raw output'!$H:$H,'raw output'!$E:$E,'Output by sector'!O$7,'raw output'!$B:$B,'Output by sector'!$B22)</f>
        <v>151.82</v>
      </c>
      <c r="P22" s="156">
        <f>SUMIFS('raw output'!$H:$H,'raw output'!$E:$E,'Output by sector'!P$7,'raw output'!$B:$B,'Output by sector'!$B22)</f>
        <v>129.86000000000001</v>
      </c>
      <c r="Q22" s="156">
        <f>SUMIFS('raw output'!$H:$H,'raw output'!$E:$E,'Output by sector'!Q$7,'raw output'!$B:$B,'Output by sector'!$B22)</f>
        <v>141.01</v>
      </c>
      <c r="R22" s="156">
        <f>SUMIFS('raw output'!$H:$H,'raw output'!$E:$E,'Output by sector'!R$7,'raw output'!$B:$B,'Output by sector'!$B22)</f>
        <v>8.3800000000000008</v>
      </c>
      <c r="S22" s="156">
        <f>SUMIFS('raw output'!$H:$H,'raw output'!$E:$E,'Output by sector'!S$7,'raw output'!$B:$B,'Output by sector'!$B22)</f>
        <v>44.75</v>
      </c>
      <c r="T22" s="156">
        <f>SUMIFS('raw output'!$H:$H,'raw output'!$E:$E,'Output by sector'!T$7,'raw output'!$B:$B,'Output by sector'!$B22)</f>
        <v>0</v>
      </c>
      <c r="U22" s="156">
        <f>SUMIFS('raw output'!$H:$H,'raw output'!$E:$E,'Output by sector'!U$7,'raw output'!$B:$B,'Output by sector'!$B22)</f>
        <v>0</v>
      </c>
      <c r="V22" s="156">
        <f>SUMIFS('raw output'!$H:$H,'raw output'!$E:$E,'Output by sector'!V$7,'raw output'!$B:$B,'Output by sector'!$B22)</f>
        <v>44.46</v>
      </c>
      <c r="W22" s="156">
        <f>SUMIFS('raw output'!$H:$H,'raw output'!$E:$E,'Output by sector'!W$7,'raw output'!$B:$B,'Output by sector'!$B22)</f>
        <v>20.65</v>
      </c>
      <c r="X22" s="156">
        <f>IFERROR(SUMIFS('raw output'!$H:$H,'raw output'!I:I,"n",'raw output'!$C:$C,'Output by sector'!$A22),0)</f>
        <v>471.3</v>
      </c>
      <c r="Y22" s="450"/>
      <c r="Z22" s="156">
        <f t="shared" si="0"/>
        <v>2175.86</v>
      </c>
      <c r="AA22" s="155"/>
    </row>
    <row r="23" spans="1:27" ht="13.8" x14ac:dyDescent="0.3">
      <c r="A23" s="5" t="s">
        <v>185</v>
      </c>
      <c r="B23" s="5" t="s">
        <v>387</v>
      </c>
      <c r="C23" s="156">
        <f>SUMIFS('raw output'!$H:$H,'raw output'!$E:$E,'Output by sector'!C$7,'raw output'!$B:$B,'Output by sector'!$B23)</f>
        <v>14.08</v>
      </c>
      <c r="D23" s="156">
        <f>SUMIFS('raw output'!$H:$H,'raw output'!$E:$E,'Output by sector'!D$7,'raw output'!$B:$B,'Output by sector'!$B23)</f>
        <v>0</v>
      </c>
      <c r="E23" s="156">
        <f>SUMIFS('raw output'!$H:$H,'raw output'!$E:$E,'Output by sector'!E$7,'raw output'!$B:$B,'Output by sector'!$B23)</f>
        <v>5.53</v>
      </c>
      <c r="F23" s="156">
        <f>SUMIFS('raw output'!$H:$H,'raw output'!$E:$E,'Output by sector'!F$7,'raw output'!$B:$B,'Output by sector'!$B23)</f>
        <v>0</v>
      </c>
      <c r="G23" s="156">
        <f>SUMIFS('raw output'!$H:$H,'raw output'!$E:$E,'Output by sector'!G$7,'raw output'!$B:$B,'Output by sector'!$B23)</f>
        <v>0.09</v>
      </c>
      <c r="H23" s="156">
        <f>SUMIFS('raw output'!$H:$H,'raw output'!$E:$E,'Output by sector'!H$7,'raw output'!$B:$B,'Output by sector'!$B23)</f>
        <v>1.1200000000000001</v>
      </c>
      <c r="I23" s="156">
        <f>SUMIFS('raw output'!$H:$H,'raw output'!$E:$E,'Output by sector'!I$7,'raw output'!$B:$B,'Output by sector'!$B23)</f>
        <v>0</v>
      </c>
      <c r="J23" s="156">
        <f>SUMIFS('raw output'!$H:$H,'raw output'!$E:$E,'Output by sector'!J$7,'raw output'!$B:$B,'Output by sector'!$B23)</f>
        <v>0</v>
      </c>
      <c r="K23" s="156">
        <f>SUMIFS('raw output'!$H:$H,'raw output'!$E:$E,'Output by sector'!K$7,'raw output'!$B:$B,'Output by sector'!$B23)</f>
        <v>0</v>
      </c>
      <c r="L23" s="156">
        <f>SUMIFS('raw output'!$H:$H,'raw output'!$E:$E,'Output by sector'!L$7,'raw output'!$B:$B,'Output by sector'!$B23)</f>
        <v>0</v>
      </c>
      <c r="M23" s="156">
        <f>SUMIFS('raw output'!$H:$H,'raw output'!$E:$E,'Output by sector'!M$7,'raw output'!$B:$B,'Output by sector'!$B23)</f>
        <v>0</v>
      </c>
      <c r="N23" s="156">
        <f>SUMIFS('raw output'!$H:$H,'raw output'!$E:$E,'Output by sector'!N$7,'raw output'!$B:$B,'Output by sector'!$B23)</f>
        <v>133.22</v>
      </c>
      <c r="O23" s="156">
        <f>SUMIFS('raw output'!$H:$H,'raw output'!$E:$E,'Output by sector'!O$7,'raw output'!$B:$B,'Output by sector'!$B23)</f>
        <v>64.75</v>
      </c>
      <c r="P23" s="156">
        <f>SUMIFS('raw output'!$H:$H,'raw output'!$E:$E,'Output by sector'!P$7,'raw output'!$B:$B,'Output by sector'!$B23)</f>
        <v>21.69</v>
      </c>
      <c r="Q23" s="156">
        <f>SUMIFS('raw output'!$H:$H,'raw output'!$E:$E,'Output by sector'!Q$7,'raw output'!$B:$B,'Output by sector'!$B23)</f>
        <v>0.56000000000000005</v>
      </c>
      <c r="R23" s="156">
        <f>SUMIFS('raw output'!$H:$H,'raw output'!$E:$E,'Output by sector'!R$7,'raw output'!$B:$B,'Output by sector'!$B23)</f>
        <v>0.89</v>
      </c>
      <c r="S23" s="156">
        <f>SUMIFS('raw output'!$H:$H,'raw output'!$E:$E,'Output by sector'!S$7,'raw output'!$B:$B,'Output by sector'!$B23)</f>
        <v>5.16</v>
      </c>
      <c r="T23" s="156">
        <f>SUMIFS('raw output'!$H:$H,'raw output'!$E:$E,'Output by sector'!T$7,'raw output'!$B:$B,'Output by sector'!$B23)</f>
        <v>0</v>
      </c>
      <c r="U23" s="156">
        <f>SUMIFS('raw output'!$H:$H,'raw output'!$E:$E,'Output by sector'!U$7,'raw output'!$B:$B,'Output by sector'!$B23)</f>
        <v>26.2</v>
      </c>
      <c r="V23" s="156">
        <f>SUMIFS('raw output'!$H:$H,'raw output'!$E:$E,'Output by sector'!V$7,'raw output'!$B:$B,'Output by sector'!$B23)</f>
        <v>3.82</v>
      </c>
      <c r="W23" s="156">
        <f>SUMIFS('raw output'!$H:$H,'raw output'!$E:$E,'Output by sector'!W$7,'raw output'!$B:$B,'Output by sector'!$B23)</f>
        <v>4.03</v>
      </c>
      <c r="X23" s="156">
        <f>IFERROR(SUMIFS('raw output'!$H:$H,'raw output'!I:I,"n",'raw output'!$C:$C,'Output by sector'!$A23),0)</f>
        <v>12.530000000000001</v>
      </c>
      <c r="Y23" s="450"/>
      <c r="Z23" s="156">
        <f t="shared" si="0"/>
        <v>293.66999999999996</v>
      </c>
      <c r="AA23" s="155"/>
    </row>
    <row r="24" spans="1:27" ht="13.8" x14ac:dyDescent="0.3">
      <c r="A24" s="5" t="s">
        <v>186</v>
      </c>
      <c r="B24" s="5" t="s">
        <v>382</v>
      </c>
      <c r="C24" s="156">
        <f>SUMIFS('raw output'!$H:$H,'raw output'!$E:$E,'Output by sector'!C$7,'raw output'!$B:$B,'Output by sector'!$B24)</f>
        <v>823.12</v>
      </c>
      <c r="D24" s="156">
        <f>SUMIFS('raw output'!$H:$H,'raw output'!$E:$E,'Output by sector'!D$7,'raw output'!$B:$B,'Output by sector'!$B24)</f>
        <v>0</v>
      </c>
      <c r="E24" s="156">
        <f>SUMIFS('raw output'!$H:$H,'raw output'!$E:$E,'Output by sector'!E$7,'raw output'!$B:$B,'Output by sector'!$B24)</f>
        <v>169.63</v>
      </c>
      <c r="F24" s="156">
        <f>SUMIFS('raw output'!$H:$H,'raw output'!$E:$E,'Output by sector'!F$7,'raw output'!$B:$B,'Output by sector'!$B24)</f>
        <v>0</v>
      </c>
      <c r="G24" s="156">
        <f>SUMIFS('raw output'!$H:$H,'raw output'!$E:$E,'Output by sector'!G$7,'raw output'!$B:$B,'Output by sector'!$B24)</f>
        <v>1241.5899999999999</v>
      </c>
      <c r="H24" s="156">
        <f>SUMIFS('raw output'!$H:$H,'raw output'!$E:$E,'Output by sector'!H$7,'raw output'!$B:$B,'Output by sector'!$B24)</f>
        <v>9.08</v>
      </c>
      <c r="I24" s="156">
        <f>SUMIFS('raw output'!$H:$H,'raw output'!$E:$E,'Output by sector'!I$7,'raw output'!$B:$B,'Output by sector'!$B24)</f>
        <v>5.15</v>
      </c>
      <c r="J24" s="156">
        <f>SUMIFS('raw output'!$H:$H,'raw output'!$E:$E,'Output by sector'!J$7,'raw output'!$B:$B,'Output by sector'!$B24)</f>
        <v>0</v>
      </c>
      <c r="K24" s="156">
        <f>SUMIFS('raw output'!$H:$H,'raw output'!$E:$E,'Output by sector'!K$7,'raw output'!$B:$B,'Output by sector'!$B24)</f>
        <v>0</v>
      </c>
      <c r="L24" s="156">
        <f>SUMIFS('raw output'!$H:$H,'raw output'!$E:$E,'Output by sector'!L$7,'raw output'!$B:$B,'Output by sector'!$B24)</f>
        <v>0</v>
      </c>
      <c r="M24" s="156">
        <f>SUMIFS('raw output'!$H:$H,'raw output'!$E:$E,'Output by sector'!M$7,'raw output'!$B:$B,'Output by sector'!$B24)</f>
        <v>34.1</v>
      </c>
      <c r="N24" s="156">
        <f>SUMIFS('raw output'!$H:$H,'raw output'!$E:$E,'Output by sector'!N$7,'raw output'!$B:$B,'Output by sector'!$B24)</f>
        <v>599.87</v>
      </c>
      <c r="O24" s="156">
        <f>SUMIFS('raw output'!$H:$H,'raw output'!$E:$E,'Output by sector'!O$7,'raw output'!$B:$B,'Output by sector'!$B24)</f>
        <v>295.86</v>
      </c>
      <c r="P24" s="156">
        <f>SUMIFS('raw output'!$H:$H,'raw output'!$E:$E,'Output by sector'!P$7,'raw output'!$B:$B,'Output by sector'!$B24)</f>
        <v>700.52</v>
      </c>
      <c r="Q24" s="156">
        <f>SUMIFS('raw output'!$H:$H,'raw output'!$E:$E,'Output by sector'!Q$7,'raw output'!$B:$B,'Output by sector'!$B24)</f>
        <v>987.66</v>
      </c>
      <c r="R24" s="156">
        <f>SUMIFS('raw output'!$H:$H,'raw output'!$E:$E,'Output by sector'!R$7,'raw output'!$B:$B,'Output by sector'!$B24)</f>
        <v>69.48</v>
      </c>
      <c r="S24" s="156">
        <f>SUMIFS('raw output'!$H:$H,'raw output'!$E:$E,'Output by sector'!S$7,'raw output'!$B:$B,'Output by sector'!$B24)</f>
        <v>191.97</v>
      </c>
      <c r="T24" s="156">
        <f>SUMIFS('raw output'!$H:$H,'raw output'!$E:$E,'Output by sector'!T$7,'raw output'!$B:$B,'Output by sector'!$B24)</f>
        <v>0</v>
      </c>
      <c r="U24" s="156">
        <f>SUMIFS('raw output'!$H:$H,'raw output'!$E:$E,'Output by sector'!U$7,'raw output'!$B:$B,'Output by sector'!$B24)</f>
        <v>151.05000000000001</v>
      </c>
      <c r="V24" s="156">
        <f>SUMIFS('raw output'!$H:$H,'raw output'!$E:$E,'Output by sector'!V$7,'raw output'!$B:$B,'Output by sector'!$B24)</f>
        <v>78.47</v>
      </c>
      <c r="W24" s="156">
        <f>SUMIFS('raw output'!$H:$H,'raw output'!$E:$E,'Output by sector'!W$7,'raw output'!$B:$B,'Output by sector'!$B24)</f>
        <v>136.47</v>
      </c>
      <c r="X24" s="156">
        <f>IFERROR(SUMIFS('raw output'!$H:$H,'raw output'!I:I,"n",'raw output'!$C:$C,'Output by sector'!$A24),0)</f>
        <v>2016.2299999999998</v>
      </c>
      <c r="Y24" s="450"/>
      <c r="Z24" s="156">
        <f t="shared" si="0"/>
        <v>7510.25</v>
      </c>
      <c r="AA24" s="155"/>
    </row>
    <row r="25" spans="1:27" ht="13.8" x14ac:dyDescent="0.3">
      <c r="A25" s="5" t="s">
        <v>187</v>
      </c>
      <c r="B25" s="5" t="s">
        <v>388</v>
      </c>
      <c r="C25" s="156">
        <f>SUMIFS('raw output'!$H:$H,'raw output'!$E:$E,'Output by sector'!C$7,'raw output'!$B:$B,'Output by sector'!$B25)</f>
        <v>0</v>
      </c>
      <c r="D25" s="156">
        <f>SUMIFS('raw output'!$H:$H,'raw output'!$E:$E,'Output by sector'!D$7,'raw output'!$B:$B,'Output by sector'!$B25)</f>
        <v>0</v>
      </c>
      <c r="E25" s="156">
        <f>SUMIFS('raw output'!$H:$H,'raw output'!$E:$E,'Output by sector'!E$7,'raw output'!$B:$B,'Output by sector'!$B25)</f>
        <v>0</v>
      </c>
      <c r="F25" s="156">
        <f>SUMIFS('raw output'!$H:$H,'raw output'!$E:$E,'Output by sector'!F$7,'raw output'!$B:$B,'Output by sector'!$B25)</f>
        <v>0</v>
      </c>
      <c r="G25" s="156">
        <f>SUMIFS('raw output'!$H:$H,'raw output'!$E:$E,'Output by sector'!G$7,'raw output'!$B:$B,'Output by sector'!$B25)</f>
        <v>0</v>
      </c>
      <c r="H25" s="156">
        <f>SUMIFS('raw output'!$H:$H,'raw output'!$E:$E,'Output by sector'!H$7,'raw output'!$B:$B,'Output by sector'!$B25)</f>
        <v>0</v>
      </c>
      <c r="I25" s="156">
        <f>SUMIFS('raw output'!$H:$H,'raw output'!$E:$E,'Output by sector'!I$7,'raw output'!$B:$B,'Output by sector'!$B25)</f>
        <v>0</v>
      </c>
      <c r="J25" s="156">
        <f>SUMIFS('raw output'!$H:$H,'raw output'!$E:$E,'Output by sector'!J$7,'raw output'!$B:$B,'Output by sector'!$B25)</f>
        <v>0</v>
      </c>
      <c r="K25" s="156">
        <f>SUMIFS('raw output'!$H:$H,'raw output'!$E:$E,'Output by sector'!K$7,'raw output'!$B:$B,'Output by sector'!$B25)</f>
        <v>0</v>
      </c>
      <c r="L25" s="156">
        <f>SUMIFS('raw output'!$H:$H,'raw output'!$E:$E,'Output by sector'!L$7,'raw output'!$B:$B,'Output by sector'!$B25)</f>
        <v>0</v>
      </c>
      <c r="M25" s="156">
        <f>SUMIFS('raw output'!$H:$H,'raw output'!$E:$E,'Output by sector'!M$7,'raw output'!$B:$B,'Output by sector'!$B25)</f>
        <v>0</v>
      </c>
      <c r="N25" s="156">
        <f>SUMIFS('raw output'!$H:$H,'raw output'!$E:$E,'Output by sector'!N$7,'raw output'!$B:$B,'Output by sector'!$B25)</f>
        <v>20.14</v>
      </c>
      <c r="O25" s="156">
        <f>SUMIFS('raw output'!$H:$H,'raw output'!$E:$E,'Output by sector'!O$7,'raw output'!$B:$B,'Output by sector'!$B25)</f>
        <v>3.06</v>
      </c>
      <c r="P25" s="156">
        <f>SUMIFS('raw output'!$H:$H,'raw output'!$E:$E,'Output by sector'!P$7,'raw output'!$B:$B,'Output by sector'!$B25)</f>
        <v>9.6199999999999992</v>
      </c>
      <c r="Q25" s="156">
        <f>SUMIFS('raw output'!$H:$H,'raw output'!$E:$E,'Output by sector'!Q$7,'raw output'!$B:$B,'Output by sector'!$B25)</f>
        <v>6.6</v>
      </c>
      <c r="R25" s="156">
        <f>SUMIFS('raw output'!$H:$H,'raw output'!$E:$E,'Output by sector'!R$7,'raw output'!$B:$B,'Output by sector'!$B25)</f>
        <v>0.43</v>
      </c>
      <c r="S25" s="156">
        <f>SUMIFS('raw output'!$H:$H,'raw output'!$E:$E,'Output by sector'!S$7,'raw output'!$B:$B,'Output by sector'!$B25)</f>
        <v>8.5299999999999994</v>
      </c>
      <c r="T25" s="156">
        <f>SUMIFS('raw output'!$H:$H,'raw output'!$E:$E,'Output by sector'!T$7,'raw output'!$B:$B,'Output by sector'!$B25)</f>
        <v>0</v>
      </c>
      <c r="U25" s="156">
        <f>SUMIFS('raw output'!$H:$H,'raw output'!$E:$E,'Output by sector'!U$7,'raw output'!$B:$B,'Output by sector'!$B25)</f>
        <v>0</v>
      </c>
      <c r="V25" s="156">
        <f>SUMIFS('raw output'!$H:$H,'raw output'!$E:$E,'Output by sector'!V$7,'raw output'!$B:$B,'Output by sector'!$B25)</f>
        <v>4.1500000000000004</v>
      </c>
      <c r="W25" s="156">
        <f>SUMIFS('raw output'!$H:$H,'raw output'!$E:$E,'Output by sector'!W$7,'raw output'!$B:$B,'Output by sector'!$B25)</f>
        <v>3.93</v>
      </c>
      <c r="X25" s="156">
        <f>IFERROR(SUMIFS('raw output'!$H:$H,'raw output'!I:I,"n",'raw output'!$C:$C,'Output by sector'!$A25),0)</f>
        <v>47.18</v>
      </c>
      <c r="Y25" s="450"/>
      <c r="Z25" s="156">
        <f t="shared" si="0"/>
        <v>103.64</v>
      </c>
      <c r="AA25" s="155"/>
    </row>
    <row r="26" spans="1:27" ht="13.8" x14ac:dyDescent="0.3">
      <c r="A26" s="5" t="s">
        <v>188</v>
      </c>
      <c r="B26" s="5" t="s">
        <v>389</v>
      </c>
      <c r="C26" s="156">
        <f>SUMIFS('raw output'!$H:$H,'raw output'!$E:$E,'Output by sector'!C$7,'raw output'!$B:$B,'Output by sector'!$B26)</f>
        <v>272.76</v>
      </c>
      <c r="D26" s="156">
        <f>SUMIFS('raw output'!$H:$H,'raw output'!$E:$E,'Output by sector'!D$7,'raw output'!$B:$B,'Output by sector'!$B26)</f>
        <v>0</v>
      </c>
      <c r="E26" s="156">
        <f>SUMIFS('raw output'!$H:$H,'raw output'!$E:$E,'Output by sector'!E$7,'raw output'!$B:$B,'Output by sector'!$B26)</f>
        <v>62.35</v>
      </c>
      <c r="F26" s="156">
        <f>SUMIFS('raw output'!$H:$H,'raw output'!$E:$E,'Output by sector'!F$7,'raw output'!$B:$B,'Output by sector'!$B26)</f>
        <v>0</v>
      </c>
      <c r="G26" s="156">
        <f>SUMIFS('raw output'!$H:$H,'raw output'!$E:$E,'Output by sector'!G$7,'raw output'!$B:$B,'Output by sector'!$B26)</f>
        <v>7.17</v>
      </c>
      <c r="H26" s="156">
        <f>SUMIFS('raw output'!$H:$H,'raw output'!$E:$E,'Output by sector'!H$7,'raw output'!$B:$B,'Output by sector'!$B26)</f>
        <v>2.75</v>
      </c>
      <c r="I26" s="156">
        <f>SUMIFS('raw output'!$H:$H,'raw output'!$E:$E,'Output by sector'!I$7,'raw output'!$B:$B,'Output by sector'!$B26)</f>
        <v>0</v>
      </c>
      <c r="J26" s="156">
        <f>SUMIFS('raw output'!$H:$H,'raw output'!$E:$E,'Output by sector'!J$7,'raw output'!$B:$B,'Output by sector'!$B26)</f>
        <v>0</v>
      </c>
      <c r="K26" s="156">
        <f>SUMIFS('raw output'!$H:$H,'raw output'!$E:$E,'Output by sector'!K$7,'raw output'!$B:$B,'Output by sector'!$B26)</f>
        <v>0</v>
      </c>
      <c r="L26" s="156">
        <f>SUMIFS('raw output'!$H:$H,'raw output'!$E:$E,'Output by sector'!L$7,'raw output'!$B:$B,'Output by sector'!$B26)</f>
        <v>0</v>
      </c>
      <c r="M26" s="156">
        <f>SUMIFS('raw output'!$H:$H,'raw output'!$E:$E,'Output by sector'!M$7,'raw output'!$B:$B,'Output by sector'!$B26)</f>
        <v>168.2</v>
      </c>
      <c r="N26" s="156">
        <f>SUMIFS('raw output'!$H:$H,'raw output'!$E:$E,'Output by sector'!N$7,'raw output'!$B:$B,'Output by sector'!$B26)</f>
        <v>5007.88</v>
      </c>
      <c r="O26" s="156">
        <f>SUMIFS('raw output'!$H:$H,'raw output'!$E:$E,'Output by sector'!O$7,'raw output'!$B:$B,'Output by sector'!$B26)</f>
        <v>1564.6</v>
      </c>
      <c r="P26" s="156">
        <f>SUMIFS('raw output'!$H:$H,'raw output'!$E:$E,'Output by sector'!P$7,'raw output'!$B:$B,'Output by sector'!$B26)</f>
        <v>2342.83</v>
      </c>
      <c r="Q26" s="156">
        <f>SUMIFS('raw output'!$H:$H,'raw output'!$E:$E,'Output by sector'!Q$7,'raw output'!$B:$B,'Output by sector'!$B26)</f>
        <v>758.34</v>
      </c>
      <c r="R26" s="156">
        <f>SUMIFS('raw output'!$H:$H,'raw output'!$E:$E,'Output by sector'!R$7,'raw output'!$B:$B,'Output by sector'!$B26)</f>
        <v>81.900000000000006</v>
      </c>
      <c r="S26" s="156">
        <f>SUMIFS('raw output'!$H:$H,'raw output'!$E:$E,'Output by sector'!S$7,'raw output'!$B:$B,'Output by sector'!$B26)</f>
        <v>687.3</v>
      </c>
      <c r="T26" s="156">
        <f>SUMIFS('raw output'!$H:$H,'raw output'!$E:$E,'Output by sector'!T$7,'raw output'!$B:$B,'Output by sector'!$B26)</f>
        <v>0</v>
      </c>
      <c r="U26" s="156">
        <f>SUMIFS('raw output'!$H:$H,'raw output'!$E:$E,'Output by sector'!U$7,'raw output'!$B:$B,'Output by sector'!$B26)</f>
        <v>0</v>
      </c>
      <c r="V26" s="156">
        <f>SUMIFS('raw output'!$H:$H,'raw output'!$E:$E,'Output by sector'!V$7,'raw output'!$B:$B,'Output by sector'!$B26)</f>
        <v>1748.07</v>
      </c>
      <c r="W26" s="156">
        <f>SUMIFS('raw output'!$H:$H,'raw output'!$E:$E,'Output by sector'!W$7,'raw output'!$B:$B,'Output by sector'!$B26)</f>
        <v>7059.3</v>
      </c>
      <c r="X26" s="156">
        <f>IFERROR(SUMIFS('raw output'!$H:$H,'raw output'!I:I,"n",'raw output'!$C:$C,'Output by sector'!$A26),0)</f>
        <v>3111.9300000000003</v>
      </c>
      <c r="Y26" s="450"/>
      <c r="Z26" s="156">
        <f t="shared" si="0"/>
        <v>22875.38</v>
      </c>
      <c r="AA26" s="155"/>
    </row>
    <row r="27" spans="1:27" ht="13.8" x14ac:dyDescent="0.3">
      <c r="A27" s="5" t="s">
        <v>189</v>
      </c>
      <c r="B27" s="5" t="s">
        <v>365</v>
      </c>
      <c r="C27" s="156">
        <f>SUMIFS('raw output'!$H:$H,'raw output'!$E:$E,'Output by sector'!C$7,'raw output'!$B:$B,'Output by sector'!$B27)</f>
        <v>248.79</v>
      </c>
      <c r="D27" s="156">
        <f>SUMIFS('raw output'!$H:$H,'raw output'!$E:$E,'Output by sector'!D$7,'raw output'!$B:$B,'Output by sector'!$B27)</f>
        <v>0</v>
      </c>
      <c r="E27" s="156">
        <f>SUMIFS('raw output'!$H:$H,'raw output'!$E:$E,'Output by sector'!E$7,'raw output'!$B:$B,'Output by sector'!$B27)</f>
        <v>114.72</v>
      </c>
      <c r="F27" s="156">
        <f>SUMIFS('raw output'!$H:$H,'raw output'!$E:$E,'Output by sector'!F$7,'raw output'!$B:$B,'Output by sector'!$B27)</f>
        <v>0</v>
      </c>
      <c r="G27" s="156">
        <f>SUMIFS('raw output'!$H:$H,'raw output'!$E:$E,'Output by sector'!G$7,'raw output'!$B:$B,'Output by sector'!$B27)</f>
        <v>340.8</v>
      </c>
      <c r="H27" s="156">
        <f>SUMIFS('raw output'!$H:$H,'raw output'!$E:$E,'Output by sector'!H$7,'raw output'!$B:$B,'Output by sector'!$B27)</f>
        <v>14.24</v>
      </c>
      <c r="I27" s="156">
        <f>SUMIFS('raw output'!$H:$H,'raw output'!$E:$E,'Output by sector'!I$7,'raw output'!$B:$B,'Output by sector'!$B27)</f>
        <v>0</v>
      </c>
      <c r="J27" s="156">
        <f>SUMIFS('raw output'!$H:$H,'raw output'!$E:$E,'Output by sector'!J$7,'raw output'!$B:$B,'Output by sector'!$B27)</f>
        <v>0</v>
      </c>
      <c r="K27" s="156">
        <f>SUMIFS('raw output'!$H:$H,'raw output'!$E:$E,'Output by sector'!K$7,'raw output'!$B:$B,'Output by sector'!$B27)</f>
        <v>0</v>
      </c>
      <c r="L27" s="156">
        <f>SUMIFS('raw output'!$H:$H,'raw output'!$E:$E,'Output by sector'!L$7,'raw output'!$B:$B,'Output by sector'!$B27)</f>
        <v>0</v>
      </c>
      <c r="M27" s="156">
        <f>SUMIFS('raw output'!$H:$H,'raw output'!$E:$E,'Output by sector'!M$7,'raw output'!$B:$B,'Output by sector'!$B27)</f>
        <v>50.65</v>
      </c>
      <c r="N27" s="156">
        <f>SUMIFS('raw output'!$H:$H,'raw output'!$E:$E,'Output by sector'!N$7,'raw output'!$B:$B,'Output by sector'!$B27)</f>
        <v>1333</v>
      </c>
      <c r="O27" s="156">
        <f>SUMIFS('raw output'!$H:$H,'raw output'!$E:$E,'Output by sector'!O$7,'raw output'!$B:$B,'Output by sector'!$B27)</f>
        <v>856.06</v>
      </c>
      <c r="P27" s="156">
        <f>SUMIFS('raw output'!$H:$H,'raw output'!$E:$E,'Output by sector'!P$7,'raw output'!$B:$B,'Output by sector'!$B27)</f>
        <v>720.13</v>
      </c>
      <c r="Q27" s="156">
        <f>SUMIFS('raw output'!$H:$H,'raw output'!$E:$E,'Output by sector'!Q$7,'raw output'!$B:$B,'Output by sector'!$B27)</f>
        <v>212.89</v>
      </c>
      <c r="R27" s="156">
        <f>SUMIFS('raw output'!$H:$H,'raw output'!$E:$E,'Output by sector'!R$7,'raw output'!$B:$B,'Output by sector'!$B27)</f>
        <v>28.67</v>
      </c>
      <c r="S27" s="156">
        <f>SUMIFS('raw output'!$H:$H,'raw output'!$E:$E,'Output by sector'!S$7,'raw output'!$B:$B,'Output by sector'!$B27)</f>
        <v>273.14</v>
      </c>
      <c r="T27" s="156">
        <f>SUMIFS('raw output'!$H:$H,'raw output'!$E:$E,'Output by sector'!T$7,'raw output'!$B:$B,'Output by sector'!$B27)</f>
        <v>0</v>
      </c>
      <c r="U27" s="156">
        <f>SUMIFS('raw output'!$H:$H,'raw output'!$E:$E,'Output by sector'!U$7,'raw output'!$B:$B,'Output by sector'!$B27)</f>
        <v>625.23</v>
      </c>
      <c r="V27" s="156">
        <f>SUMIFS('raw output'!$H:$H,'raw output'!$E:$E,'Output by sector'!V$7,'raw output'!$B:$B,'Output by sector'!$B27)</f>
        <v>78.010000000000005</v>
      </c>
      <c r="W27" s="156">
        <f>SUMIFS('raw output'!$H:$H,'raw output'!$E:$E,'Output by sector'!W$7,'raw output'!$B:$B,'Output by sector'!$B27)</f>
        <v>393.29</v>
      </c>
      <c r="X27" s="156">
        <f>IFERROR(SUMIFS('raw output'!$H:$H,'raw output'!I:I,"n",'raw output'!$C:$C,'Output by sector'!$A27),0)</f>
        <v>629.54</v>
      </c>
      <c r="Y27" s="450"/>
      <c r="Z27" s="156">
        <f t="shared" si="0"/>
        <v>5919.16</v>
      </c>
      <c r="AA27" s="155"/>
    </row>
    <row r="28" spans="1:27" ht="13.8" x14ac:dyDescent="0.3">
      <c r="A28" s="5" t="s">
        <v>190</v>
      </c>
      <c r="B28" s="5" t="s">
        <v>390</v>
      </c>
      <c r="C28" s="156">
        <f>SUMIFS('raw output'!$H:$H,'raw output'!$E:$E,'Output by sector'!C$7,'raw output'!$B:$B,'Output by sector'!$B28)</f>
        <v>1511.45</v>
      </c>
      <c r="D28" s="156">
        <f>SUMIFS('raw output'!$H:$H,'raw output'!$E:$E,'Output by sector'!D$7,'raw output'!$B:$B,'Output by sector'!$B28)</f>
        <v>0</v>
      </c>
      <c r="E28" s="156">
        <f>SUMIFS('raw output'!$H:$H,'raw output'!$E:$E,'Output by sector'!E$7,'raw output'!$B:$B,'Output by sector'!$B28)</f>
        <v>413.17</v>
      </c>
      <c r="F28" s="156">
        <f>SUMIFS('raw output'!$H:$H,'raw output'!$E:$E,'Output by sector'!F$7,'raw output'!$B:$B,'Output by sector'!$B28)</f>
        <v>0</v>
      </c>
      <c r="G28" s="156">
        <f>SUMIFS('raw output'!$H:$H,'raw output'!$E:$E,'Output by sector'!G$7,'raw output'!$B:$B,'Output by sector'!$B28)</f>
        <v>507.94</v>
      </c>
      <c r="H28" s="156">
        <f>SUMIFS('raw output'!$H:$H,'raw output'!$E:$E,'Output by sector'!H$7,'raw output'!$B:$B,'Output by sector'!$B28)</f>
        <v>298.29000000000002</v>
      </c>
      <c r="I28" s="156">
        <f>SUMIFS('raw output'!$H:$H,'raw output'!$E:$E,'Output by sector'!I$7,'raw output'!$B:$B,'Output by sector'!$B28)</f>
        <v>0</v>
      </c>
      <c r="J28" s="156">
        <f>SUMIFS('raw output'!$H:$H,'raw output'!$E:$E,'Output by sector'!J$7,'raw output'!$B:$B,'Output by sector'!$B28)</f>
        <v>0</v>
      </c>
      <c r="K28" s="156">
        <f>SUMIFS('raw output'!$H:$H,'raw output'!$E:$E,'Output by sector'!K$7,'raw output'!$B:$B,'Output by sector'!$B28)</f>
        <v>0</v>
      </c>
      <c r="L28" s="156">
        <f>SUMIFS('raw output'!$H:$H,'raw output'!$E:$E,'Output by sector'!L$7,'raw output'!$B:$B,'Output by sector'!$B28)</f>
        <v>0</v>
      </c>
      <c r="M28" s="156">
        <f>SUMIFS('raw output'!$H:$H,'raw output'!$E:$E,'Output by sector'!M$7,'raw output'!$B:$B,'Output by sector'!$B28)</f>
        <v>397.92</v>
      </c>
      <c r="N28" s="156">
        <f>SUMIFS('raw output'!$H:$H,'raw output'!$E:$E,'Output by sector'!N$7,'raw output'!$B:$B,'Output by sector'!$B28)</f>
        <v>3997.69</v>
      </c>
      <c r="O28" s="156">
        <f>SUMIFS('raw output'!$H:$H,'raw output'!$E:$E,'Output by sector'!O$7,'raw output'!$B:$B,'Output by sector'!$B28)</f>
        <v>2017.84</v>
      </c>
      <c r="P28" s="156">
        <f>SUMIFS('raw output'!$H:$H,'raw output'!$E:$E,'Output by sector'!P$7,'raw output'!$B:$B,'Output by sector'!$B28)</f>
        <v>2728</v>
      </c>
      <c r="Q28" s="156">
        <f>SUMIFS('raw output'!$H:$H,'raw output'!$E:$E,'Output by sector'!Q$7,'raw output'!$B:$B,'Output by sector'!$B28)</f>
        <v>3083.88</v>
      </c>
      <c r="R28" s="156">
        <f>SUMIFS('raw output'!$H:$H,'raw output'!$E:$E,'Output by sector'!R$7,'raw output'!$B:$B,'Output by sector'!$B28)</f>
        <v>9.69</v>
      </c>
      <c r="S28" s="156">
        <f>SUMIFS('raw output'!$H:$H,'raw output'!$E:$E,'Output by sector'!S$7,'raw output'!$B:$B,'Output by sector'!$B28)</f>
        <v>1402.67</v>
      </c>
      <c r="T28" s="156">
        <f>SUMIFS('raw output'!$H:$H,'raw output'!$E:$E,'Output by sector'!T$7,'raw output'!$B:$B,'Output by sector'!$B28)</f>
        <v>0</v>
      </c>
      <c r="U28" s="156">
        <f>SUMIFS('raw output'!$H:$H,'raw output'!$E:$E,'Output by sector'!U$7,'raw output'!$B:$B,'Output by sector'!$B28)</f>
        <v>0</v>
      </c>
      <c r="V28" s="156">
        <f>SUMIFS('raw output'!$H:$H,'raw output'!$E:$E,'Output by sector'!V$7,'raw output'!$B:$B,'Output by sector'!$B28)</f>
        <v>802.34</v>
      </c>
      <c r="W28" s="156">
        <f>SUMIFS('raw output'!$H:$H,'raw output'!$E:$E,'Output by sector'!W$7,'raw output'!$B:$B,'Output by sector'!$B28)</f>
        <v>148.28</v>
      </c>
      <c r="X28" s="156">
        <f>IFERROR(SUMIFS('raw output'!$H:$H,'raw output'!I:I,"n",'raw output'!$C:$C,'Output by sector'!$A28),0)</f>
        <v>4737.1200000000008</v>
      </c>
      <c r="Y28" s="450"/>
      <c r="Z28" s="156">
        <f t="shared" si="0"/>
        <v>22056.28</v>
      </c>
      <c r="AA28" s="155"/>
    </row>
    <row r="29" spans="1:27" ht="13.8" x14ac:dyDescent="0.3">
      <c r="A29" s="5" t="s">
        <v>191</v>
      </c>
      <c r="B29" s="5" t="s">
        <v>391</v>
      </c>
      <c r="C29" s="156">
        <f>SUMIFS('raw output'!$H:$H,'raw output'!$E:$E,'Output by sector'!C$7,'raw output'!$B:$B,'Output by sector'!$B29)</f>
        <v>41.52</v>
      </c>
      <c r="D29" s="156">
        <f>SUMIFS('raw output'!$H:$H,'raw output'!$E:$E,'Output by sector'!D$7,'raw output'!$B:$B,'Output by sector'!$B29)</f>
        <v>0</v>
      </c>
      <c r="E29" s="156">
        <f>SUMIFS('raw output'!$H:$H,'raw output'!$E:$E,'Output by sector'!E$7,'raw output'!$B:$B,'Output by sector'!$B29)</f>
        <v>8.65</v>
      </c>
      <c r="F29" s="156">
        <f>SUMIFS('raw output'!$H:$H,'raw output'!$E:$E,'Output by sector'!F$7,'raw output'!$B:$B,'Output by sector'!$B29)</f>
        <v>0</v>
      </c>
      <c r="G29" s="156">
        <f>SUMIFS('raw output'!$H:$H,'raw output'!$E:$E,'Output by sector'!G$7,'raw output'!$B:$B,'Output by sector'!$B29)</f>
        <v>141.97999999999999</v>
      </c>
      <c r="H29" s="156">
        <f>SUMIFS('raw output'!$H:$H,'raw output'!$E:$E,'Output by sector'!H$7,'raw output'!$B:$B,'Output by sector'!$B29)</f>
        <v>7.18</v>
      </c>
      <c r="I29" s="156">
        <f>SUMIFS('raw output'!$H:$H,'raw output'!$E:$E,'Output by sector'!I$7,'raw output'!$B:$B,'Output by sector'!$B29)</f>
        <v>40.26</v>
      </c>
      <c r="J29" s="156">
        <f>SUMIFS('raw output'!$H:$H,'raw output'!$E:$E,'Output by sector'!J$7,'raw output'!$B:$B,'Output by sector'!$B29)</f>
        <v>0</v>
      </c>
      <c r="K29" s="156">
        <f>SUMIFS('raw output'!$H:$H,'raw output'!$E:$E,'Output by sector'!K$7,'raw output'!$B:$B,'Output by sector'!$B29)</f>
        <v>0</v>
      </c>
      <c r="L29" s="156">
        <f>SUMIFS('raw output'!$H:$H,'raw output'!$E:$E,'Output by sector'!L$7,'raw output'!$B:$B,'Output by sector'!$B29)</f>
        <v>0</v>
      </c>
      <c r="M29" s="156">
        <f>SUMIFS('raw output'!$H:$H,'raw output'!$E:$E,'Output by sector'!M$7,'raw output'!$B:$B,'Output by sector'!$B29)</f>
        <v>0.52</v>
      </c>
      <c r="N29" s="156">
        <f>SUMIFS('raw output'!$H:$H,'raw output'!$E:$E,'Output by sector'!N$7,'raw output'!$B:$B,'Output by sector'!$B29)</f>
        <v>702.84</v>
      </c>
      <c r="O29" s="156">
        <f>SUMIFS('raw output'!$H:$H,'raw output'!$E:$E,'Output by sector'!O$7,'raw output'!$B:$B,'Output by sector'!$B29)</f>
        <v>662</v>
      </c>
      <c r="P29" s="156">
        <f>SUMIFS('raw output'!$H:$H,'raw output'!$E:$E,'Output by sector'!P$7,'raw output'!$B:$B,'Output by sector'!$B29)</f>
        <v>502.05</v>
      </c>
      <c r="Q29" s="156">
        <f>SUMIFS('raw output'!$H:$H,'raw output'!$E:$E,'Output by sector'!Q$7,'raw output'!$B:$B,'Output by sector'!$B29)</f>
        <v>502.45</v>
      </c>
      <c r="R29" s="156">
        <f>SUMIFS('raw output'!$H:$H,'raw output'!$E:$E,'Output by sector'!R$7,'raw output'!$B:$B,'Output by sector'!$B29)</f>
        <v>131.30000000000001</v>
      </c>
      <c r="S29" s="156">
        <f>SUMIFS('raw output'!$H:$H,'raw output'!$E:$E,'Output by sector'!S$7,'raw output'!$B:$B,'Output by sector'!$B29)</f>
        <v>176.93</v>
      </c>
      <c r="T29" s="156">
        <f>SUMIFS('raw output'!$H:$H,'raw output'!$E:$E,'Output by sector'!T$7,'raw output'!$B:$B,'Output by sector'!$B29)</f>
        <v>0</v>
      </c>
      <c r="U29" s="156">
        <f>SUMIFS('raw output'!$H:$H,'raw output'!$E:$E,'Output by sector'!U$7,'raw output'!$B:$B,'Output by sector'!$B29)</f>
        <v>693.48</v>
      </c>
      <c r="V29" s="156">
        <f>SUMIFS('raw output'!$H:$H,'raw output'!$E:$E,'Output by sector'!V$7,'raw output'!$B:$B,'Output by sector'!$B29)</f>
        <v>118.42</v>
      </c>
      <c r="W29" s="156">
        <f>SUMIFS('raw output'!$H:$H,'raw output'!$E:$E,'Output by sector'!W$7,'raw output'!$B:$B,'Output by sector'!$B29)</f>
        <v>589.80999999999995</v>
      </c>
      <c r="X29" s="156">
        <f>IFERROR(SUMIFS('raw output'!$H:$H,'raw output'!I:I,"n",'raw output'!$C:$C,'Output by sector'!$A29),0)</f>
        <v>1043.98</v>
      </c>
      <c r="Y29" s="450"/>
      <c r="Z29" s="156">
        <f t="shared" si="0"/>
        <v>5363.369999999999</v>
      </c>
      <c r="AA29" s="155"/>
    </row>
    <row r="30" spans="1:27" ht="13.8" x14ac:dyDescent="0.3">
      <c r="A30" s="5" t="s">
        <v>192</v>
      </c>
      <c r="B30" s="5" t="s">
        <v>392</v>
      </c>
      <c r="C30" s="156">
        <f>SUMIFS('raw output'!$H:$H,'raw output'!$E:$E,'Output by sector'!C$7,'raw output'!$B:$B,'Output by sector'!$B30)</f>
        <v>1517.11</v>
      </c>
      <c r="D30" s="156">
        <f>SUMIFS('raw output'!$H:$H,'raw output'!$E:$E,'Output by sector'!D$7,'raw output'!$B:$B,'Output by sector'!$B30)</f>
        <v>0</v>
      </c>
      <c r="E30" s="156">
        <f>SUMIFS('raw output'!$H:$H,'raw output'!$E:$E,'Output by sector'!E$7,'raw output'!$B:$B,'Output by sector'!$B30)</f>
        <v>340.81</v>
      </c>
      <c r="F30" s="156">
        <f>SUMIFS('raw output'!$H:$H,'raw output'!$E:$E,'Output by sector'!F$7,'raw output'!$B:$B,'Output by sector'!$B30)</f>
        <v>0</v>
      </c>
      <c r="G30" s="156">
        <f>SUMIFS('raw output'!$H:$H,'raw output'!$E:$E,'Output by sector'!G$7,'raw output'!$B:$B,'Output by sector'!$B30)</f>
        <v>2999.55</v>
      </c>
      <c r="H30" s="156">
        <f>SUMIFS('raw output'!$H:$H,'raw output'!$E:$E,'Output by sector'!H$7,'raw output'!$B:$B,'Output by sector'!$B30)</f>
        <v>55.34</v>
      </c>
      <c r="I30" s="156">
        <f>SUMIFS('raw output'!$H:$H,'raw output'!$E:$E,'Output by sector'!I$7,'raw output'!$B:$B,'Output by sector'!$B30)</f>
        <v>9.9700000000000006</v>
      </c>
      <c r="J30" s="156">
        <f>SUMIFS('raw output'!$H:$H,'raw output'!$E:$E,'Output by sector'!J$7,'raw output'!$B:$B,'Output by sector'!$B30)</f>
        <v>0</v>
      </c>
      <c r="K30" s="156">
        <f>SUMIFS('raw output'!$H:$H,'raw output'!$E:$E,'Output by sector'!K$7,'raw output'!$B:$B,'Output by sector'!$B30)</f>
        <v>0</v>
      </c>
      <c r="L30" s="156">
        <f>SUMIFS('raw output'!$H:$H,'raw output'!$E:$E,'Output by sector'!L$7,'raw output'!$B:$B,'Output by sector'!$B30)</f>
        <v>0</v>
      </c>
      <c r="M30" s="156">
        <f>SUMIFS('raw output'!$H:$H,'raw output'!$E:$E,'Output by sector'!M$7,'raw output'!$B:$B,'Output by sector'!$B30)</f>
        <v>26.69</v>
      </c>
      <c r="N30" s="156">
        <f>SUMIFS('raw output'!$H:$H,'raw output'!$E:$E,'Output by sector'!N$7,'raw output'!$B:$B,'Output by sector'!$B30)</f>
        <v>1013.54</v>
      </c>
      <c r="O30" s="156">
        <f>SUMIFS('raw output'!$H:$H,'raw output'!$E:$E,'Output by sector'!O$7,'raw output'!$B:$B,'Output by sector'!$B30)</f>
        <v>316.14999999999998</v>
      </c>
      <c r="P30" s="156">
        <f>SUMIFS('raw output'!$H:$H,'raw output'!$E:$E,'Output by sector'!P$7,'raw output'!$B:$B,'Output by sector'!$B30)</f>
        <v>1005.1</v>
      </c>
      <c r="Q30" s="156">
        <f>SUMIFS('raw output'!$H:$H,'raw output'!$E:$E,'Output by sector'!Q$7,'raw output'!$B:$B,'Output by sector'!$B30)</f>
        <v>497.29</v>
      </c>
      <c r="R30" s="156">
        <f>SUMIFS('raw output'!$H:$H,'raw output'!$E:$E,'Output by sector'!R$7,'raw output'!$B:$B,'Output by sector'!$B30)</f>
        <v>219</v>
      </c>
      <c r="S30" s="156">
        <f>SUMIFS('raw output'!$H:$H,'raw output'!$E:$E,'Output by sector'!S$7,'raw output'!$B:$B,'Output by sector'!$B30)</f>
        <v>773.07</v>
      </c>
      <c r="T30" s="156">
        <f>SUMIFS('raw output'!$H:$H,'raw output'!$E:$E,'Output by sector'!T$7,'raw output'!$B:$B,'Output by sector'!$B30)</f>
        <v>0</v>
      </c>
      <c r="U30" s="156">
        <f>SUMIFS('raw output'!$H:$H,'raw output'!$E:$E,'Output by sector'!U$7,'raw output'!$B:$B,'Output by sector'!$B30)</f>
        <v>397.25</v>
      </c>
      <c r="V30" s="156">
        <f>SUMIFS('raw output'!$H:$H,'raw output'!$E:$E,'Output by sector'!V$7,'raw output'!$B:$B,'Output by sector'!$B30)</f>
        <v>882.56</v>
      </c>
      <c r="W30" s="156">
        <f>SUMIFS('raw output'!$H:$H,'raw output'!$E:$E,'Output by sector'!W$7,'raw output'!$B:$B,'Output by sector'!$B30)</f>
        <v>74.05</v>
      </c>
      <c r="X30" s="156">
        <f>IFERROR(SUMIFS('raw output'!$H:$H,'raw output'!I:I,"n",'raw output'!$C:$C,'Output by sector'!$A30),0)</f>
        <v>4940.38</v>
      </c>
      <c r="Y30" s="450"/>
      <c r="Z30" s="156">
        <f t="shared" si="0"/>
        <v>15067.86</v>
      </c>
      <c r="AA30" s="155"/>
    </row>
    <row r="31" spans="1:27" ht="13.8" x14ac:dyDescent="0.3">
      <c r="A31" s="5" t="s">
        <v>193</v>
      </c>
      <c r="B31" s="5" t="s">
        <v>394</v>
      </c>
      <c r="C31" s="156">
        <f>SUMIFS('raw output'!$H:$H,'raw output'!$E:$E,'Output by sector'!C$7,'raw output'!$B:$B,'Output by sector'!$B31)</f>
        <v>18.690000000000001</v>
      </c>
      <c r="D31" s="156">
        <f>SUMIFS('raw output'!$H:$H,'raw output'!$E:$E,'Output by sector'!D$7,'raw output'!$B:$B,'Output by sector'!$B31)</f>
        <v>0</v>
      </c>
      <c r="E31" s="156">
        <f>SUMIFS('raw output'!$H:$H,'raw output'!$E:$E,'Output by sector'!E$7,'raw output'!$B:$B,'Output by sector'!$B31)</f>
        <v>11.77</v>
      </c>
      <c r="F31" s="156">
        <f>SUMIFS('raw output'!$H:$H,'raw output'!$E:$E,'Output by sector'!F$7,'raw output'!$B:$B,'Output by sector'!$B31)</f>
        <v>0</v>
      </c>
      <c r="G31" s="156">
        <f>SUMIFS('raw output'!$H:$H,'raw output'!$E:$E,'Output by sector'!G$7,'raw output'!$B:$B,'Output by sector'!$B31)</f>
        <v>45.59</v>
      </c>
      <c r="H31" s="156">
        <f>SUMIFS('raw output'!$H:$H,'raw output'!$E:$E,'Output by sector'!H$7,'raw output'!$B:$B,'Output by sector'!$B31)</f>
        <v>0.43</v>
      </c>
      <c r="I31" s="156">
        <f>SUMIFS('raw output'!$H:$H,'raw output'!$E:$E,'Output by sector'!I$7,'raw output'!$B:$B,'Output by sector'!$B31)</f>
        <v>0</v>
      </c>
      <c r="J31" s="156">
        <f>SUMIFS('raw output'!$H:$H,'raw output'!$E:$E,'Output by sector'!J$7,'raw output'!$B:$B,'Output by sector'!$B31)</f>
        <v>0</v>
      </c>
      <c r="K31" s="156">
        <f>SUMIFS('raw output'!$H:$H,'raw output'!$E:$E,'Output by sector'!K$7,'raw output'!$B:$B,'Output by sector'!$B31)</f>
        <v>0</v>
      </c>
      <c r="L31" s="156">
        <f>SUMIFS('raw output'!$H:$H,'raw output'!$E:$E,'Output by sector'!L$7,'raw output'!$B:$B,'Output by sector'!$B31)</f>
        <v>0</v>
      </c>
      <c r="M31" s="156">
        <f>SUMIFS('raw output'!$H:$H,'raw output'!$E:$E,'Output by sector'!M$7,'raw output'!$B:$B,'Output by sector'!$B31)</f>
        <v>0</v>
      </c>
      <c r="N31" s="156">
        <f>SUMIFS('raw output'!$H:$H,'raw output'!$E:$E,'Output by sector'!N$7,'raw output'!$B:$B,'Output by sector'!$B31)</f>
        <v>181.36</v>
      </c>
      <c r="O31" s="156">
        <f>SUMIFS('raw output'!$H:$H,'raw output'!$E:$E,'Output by sector'!O$7,'raw output'!$B:$B,'Output by sector'!$B31)</f>
        <v>156.27000000000001</v>
      </c>
      <c r="P31" s="156">
        <f>SUMIFS('raw output'!$H:$H,'raw output'!$E:$E,'Output by sector'!P$7,'raw output'!$B:$B,'Output by sector'!$B31)</f>
        <v>48.08</v>
      </c>
      <c r="Q31" s="156">
        <f>SUMIFS('raw output'!$H:$H,'raw output'!$E:$E,'Output by sector'!Q$7,'raw output'!$B:$B,'Output by sector'!$B31)</f>
        <v>99.78</v>
      </c>
      <c r="R31" s="156">
        <f>SUMIFS('raw output'!$H:$H,'raw output'!$E:$E,'Output by sector'!R$7,'raw output'!$B:$B,'Output by sector'!$B31)</f>
        <v>8.7200000000000006</v>
      </c>
      <c r="S31" s="156">
        <f>SUMIFS('raw output'!$H:$H,'raw output'!$E:$E,'Output by sector'!S$7,'raw output'!$B:$B,'Output by sector'!$B31)</f>
        <v>37.93</v>
      </c>
      <c r="T31" s="156">
        <f>SUMIFS('raw output'!$H:$H,'raw output'!$E:$E,'Output by sector'!T$7,'raw output'!$B:$B,'Output by sector'!$B31)</f>
        <v>0</v>
      </c>
      <c r="U31" s="156">
        <f>SUMIFS('raw output'!$H:$H,'raw output'!$E:$E,'Output by sector'!U$7,'raw output'!$B:$B,'Output by sector'!$B31)</f>
        <v>157.19999999999999</v>
      </c>
      <c r="V31" s="156">
        <f>SUMIFS('raw output'!$H:$H,'raw output'!$E:$E,'Output by sector'!V$7,'raw output'!$B:$B,'Output by sector'!$B31)</f>
        <v>19.739999999999998</v>
      </c>
      <c r="W31" s="156">
        <f>SUMIFS('raw output'!$H:$H,'raw output'!$E:$E,'Output by sector'!W$7,'raw output'!$B:$B,'Output by sector'!$B31)</f>
        <v>36.229999999999997</v>
      </c>
      <c r="X31" s="156">
        <f>IFERROR(SUMIFS('raw output'!$H:$H,'raw output'!I:I,"n",'raw output'!$C:$C,'Output by sector'!$A31),0)</f>
        <v>154.88</v>
      </c>
      <c r="Y31" s="450"/>
      <c r="Z31" s="156">
        <f t="shared" si="0"/>
        <v>976.67</v>
      </c>
      <c r="AA31" s="155"/>
    </row>
    <row r="32" spans="1:27" ht="13.8" x14ac:dyDescent="0.3">
      <c r="A32" s="5" t="s">
        <v>194</v>
      </c>
      <c r="B32" s="5" t="s">
        <v>393</v>
      </c>
      <c r="C32" s="156">
        <f>SUMIFS('raw output'!$H:$H,'raw output'!$E:$E,'Output by sector'!C$7,'raw output'!$B:$B,'Output by sector'!$B32)</f>
        <v>279.2</v>
      </c>
      <c r="D32" s="156">
        <f>SUMIFS('raw output'!$H:$H,'raw output'!$E:$E,'Output by sector'!D$7,'raw output'!$B:$B,'Output by sector'!$B32)</f>
        <v>0</v>
      </c>
      <c r="E32" s="156">
        <f>SUMIFS('raw output'!$H:$H,'raw output'!$E:$E,'Output by sector'!E$7,'raw output'!$B:$B,'Output by sector'!$B32)</f>
        <v>79.94</v>
      </c>
      <c r="F32" s="156">
        <f>SUMIFS('raw output'!$H:$H,'raw output'!$E:$E,'Output by sector'!F$7,'raw output'!$B:$B,'Output by sector'!$B32)</f>
        <v>0</v>
      </c>
      <c r="G32" s="156">
        <f>SUMIFS('raw output'!$H:$H,'raw output'!$E:$E,'Output by sector'!G$7,'raw output'!$B:$B,'Output by sector'!$B32)</f>
        <v>180.56</v>
      </c>
      <c r="H32" s="156">
        <f>SUMIFS('raw output'!$H:$H,'raw output'!$E:$E,'Output by sector'!H$7,'raw output'!$B:$B,'Output by sector'!$B32)</f>
        <v>4.4800000000000004</v>
      </c>
      <c r="I32" s="156">
        <f>SUMIFS('raw output'!$H:$H,'raw output'!$E:$E,'Output by sector'!I$7,'raw output'!$B:$B,'Output by sector'!$B32)</f>
        <v>0</v>
      </c>
      <c r="J32" s="156">
        <f>SUMIFS('raw output'!$H:$H,'raw output'!$E:$E,'Output by sector'!J$7,'raw output'!$B:$B,'Output by sector'!$B32)</f>
        <v>0</v>
      </c>
      <c r="K32" s="156">
        <f>SUMIFS('raw output'!$H:$H,'raw output'!$E:$E,'Output by sector'!K$7,'raw output'!$B:$B,'Output by sector'!$B32)</f>
        <v>0</v>
      </c>
      <c r="L32" s="156">
        <f>SUMIFS('raw output'!$H:$H,'raw output'!$E:$E,'Output by sector'!L$7,'raw output'!$B:$B,'Output by sector'!$B32)</f>
        <v>0</v>
      </c>
      <c r="M32" s="156">
        <f>SUMIFS('raw output'!$H:$H,'raw output'!$E:$E,'Output by sector'!M$7,'raw output'!$B:$B,'Output by sector'!$B32)</f>
        <v>42.3</v>
      </c>
      <c r="N32" s="156">
        <f>SUMIFS('raw output'!$H:$H,'raw output'!$E:$E,'Output by sector'!N$7,'raw output'!$B:$B,'Output by sector'!$B32)</f>
        <v>293.97000000000003</v>
      </c>
      <c r="O32" s="156">
        <f>SUMIFS('raw output'!$H:$H,'raw output'!$E:$E,'Output by sector'!O$7,'raw output'!$B:$B,'Output by sector'!$B32)</f>
        <v>141.83000000000001</v>
      </c>
      <c r="P32" s="156">
        <f>SUMIFS('raw output'!$H:$H,'raw output'!$E:$E,'Output by sector'!P$7,'raw output'!$B:$B,'Output by sector'!$B32)</f>
        <v>148.07</v>
      </c>
      <c r="Q32" s="156">
        <f>SUMIFS('raw output'!$H:$H,'raw output'!$E:$E,'Output by sector'!Q$7,'raw output'!$B:$B,'Output by sector'!$B32)</f>
        <v>102.24</v>
      </c>
      <c r="R32" s="156">
        <f>SUMIFS('raw output'!$H:$H,'raw output'!$E:$E,'Output by sector'!R$7,'raw output'!$B:$B,'Output by sector'!$B32)</f>
        <v>12.29</v>
      </c>
      <c r="S32" s="156">
        <f>SUMIFS('raw output'!$H:$H,'raw output'!$E:$E,'Output by sector'!S$7,'raw output'!$B:$B,'Output by sector'!$B32)</f>
        <v>95.77</v>
      </c>
      <c r="T32" s="156">
        <f>SUMIFS('raw output'!$H:$H,'raw output'!$E:$E,'Output by sector'!T$7,'raw output'!$B:$B,'Output by sector'!$B32)</f>
        <v>0</v>
      </c>
      <c r="U32" s="156">
        <f>SUMIFS('raw output'!$H:$H,'raw output'!$E:$E,'Output by sector'!U$7,'raw output'!$B:$B,'Output by sector'!$B32)</f>
        <v>0</v>
      </c>
      <c r="V32" s="156">
        <f>SUMIFS('raw output'!$H:$H,'raw output'!$E:$E,'Output by sector'!V$7,'raw output'!$B:$B,'Output by sector'!$B32)</f>
        <v>36.840000000000003</v>
      </c>
      <c r="W32" s="156">
        <f>SUMIFS('raw output'!$H:$H,'raw output'!$E:$E,'Output by sector'!W$7,'raw output'!$B:$B,'Output by sector'!$B32)</f>
        <v>64.12</v>
      </c>
      <c r="X32" s="156">
        <f>IFERROR(SUMIFS('raw output'!$H:$H,'raw output'!I:I,"n",'raw output'!$C:$C,'Output by sector'!$A32),0)</f>
        <v>400.54000000000008</v>
      </c>
      <c r="Y32" s="450"/>
      <c r="Z32" s="156">
        <f t="shared" si="0"/>
        <v>1882.15</v>
      </c>
      <c r="AA32" s="155"/>
    </row>
    <row r="33" spans="1:27" ht="13.8" x14ac:dyDescent="0.3">
      <c r="A33" s="5" t="s">
        <v>195</v>
      </c>
      <c r="B33" s="5" t="s">
        <v>378</v>
      </c>
      <c r="C33" s="156">
        <f>SUMIFS('raw output'!$H:$H,'raw output'!$E:$E,'Output by sector'!C$7,'raw output'!$B:$B,'Output by sector'!$B33)</f>
        <v>78.959999999999994</v>
      </c>
      <c r="D33" s="156">
        <f>SUMIFS('raw output'!$H:$H,'raw output'!$E:$E,'Output by sector'!D$7,'raw output'!$B:$B,'Output by sector'!$B33)</f>
        <v>0</v>
      </c>
      <c r="E33" s="156">
        <f>SUMIFS('raw output'!$H:$H,'raw output'!$E:$E,'Output by sector'!E$7,'raw output'!$B:$B,'Output by sector'!$B33)</f>
        <v>204.6</v>
      </c>
      <c r="F33" s="156">
        <f>SUMIFS('raw output'!$H:$H,'raw output'!$E:$E,'Output by sector'!F$7,'raw output'!$B:$B,'Output by sector'!$B33)</f>
        <v>0</v>
      </c>
      <c r="G33" s="156">
        <f>SUMIFS('raw output'!$H:$H,'raw output'!$E:$E,'Output by sector'!G$7,'raw output'!$B:$B,'Output by sector'!$B33)</f>
        <v>0</v>
      </c>
      <c r="H33" s="156">
        <f>SUMIFS('raw output'!$H:$H,'raw output'!$E:$E,'Output by sector'!H$7,'raw output'!$B:$B,'Output by sector'!$B33)</f>
        <v>132.03</v>
      </c>
      <c r="I33" s="156">
        <f>SUMIFS('raw output'!$H:$H,'raw output'!$E:$E,'Output by sector'!I$7,'raw output'!$B:$B,'Output by sector'!$B33)</f>
        <v>0</v>
      </c>
      <c r="J33" s="156">
        <f>SUMIFS('raw output'!$H:$H,'raw output'!$E:$E,'Output by sector'!J$7,'raw output'!$B:$B,'Output by sector'!$B33)</f>
        <v>0</v>
      </c>
      <c r="K33" s="156">
        <f>SUMIFS('raw output'!$H:$H,'raw output'!$E:$E,'Output by sector'!K$7,'raw output'!$B:$B,'Output by sector'!$B33)</f>
        <v>0</v>
      </c>
      <c r="L33" s="156">
        <f>SUMIFS('raw output'!$H:$H,'raw output'!$E:$E,'Output by sector'!L$7,'raw output'!$B:$B,'Output by sector'!$B33)</f>
        <v>0</v>
      </c>
      <c r="M33" s="156">
        <f>SUMIFS('raw output'!$H:$H,'raw output'!$E:$E,'Output by sector'!M$7,'raw output'!$B:$B,'Output by sector'!$B33)</f>
        <v>14.46</v>
      </c>
      <c r="N33" s="156">
        <f>SUMIFS('raw output'!$H:$H,'raw output'!$E:$E,'Output by sector'!N$7,'raw output'!$B:$B,'Output by sector'!$B33)</f>
        <v>1092.3499999999999</v>
      </c>
      <c r="O33" s="156">
        <f>SUMIFS('raw output'!$H:$H,'raw output'!$E:$E,'Output by sector'!O$7,'raw output'!$B:$B,'Output by sector'!$B33)</f>
        <v>429.93</v>
      </c>
      <c r="P33" s="156">
        <f>SUMIFS('raw output'!$H:$H,'raw output'!$E:$E,'Output by sector'!P$7,'raw output'!$B:$B,'Output by sector'!$B33)</f>
        <v>263.82</v>
      </c>
      <c r="Q33" s="156">
        <f>SUMIFS('raw output'!$H:$H,'raw output'!$E:$E,'Output by sector'!Q$7,'raw output'!$B:$B,'Output by sector'!$B33)</f>
        <v>185.08</v>
      </c>
      <c r="R33" s="156">
        <f>SUMIFS('raw output'!$H:$H,'raw output'!$E:$E,'Output by sector'!R$7,'raw output'!$B:$B,'Output by sector'!$B33)</f>
        <v>10.58</v>
      </c>
      <c r="S33" s="156">
        <f>SUMIFS('raw output'!$H:$H,'raw output'!$E:$E,'Output by sector'!S$7,'raw output'!$B:$B,'Output by sector'!$B33)</f>
        <v>77.84</v>
      </c>
      <c r="T33" s="156">
        <f>SUMIFS('raw output'!$H:$H,'raw output'!$E:$E,'Output by sector'!T$7,'raw output'!$B:$B,'Output by sector'!$B33)</f>
        <v>0</v>
      </c>
      <c r="U33" s="156">
        <f>SUMIFS('raw output'!$H:$H,'raw output'!$E:$E,'Output by sector'!U$7,'raw output'!$B:$B,'Output by sector'!$B33)</f>
        <v>0</v>
      </c>
      <c r="V33" s="156">
        <f>SUMIFS('raw output'!$H:$H,'raw output'!$E:$E,'Output by sector'!V$7,'raw output'!$B:$B,'Output by sector'!$B33)</f>
        <v>74.25</v>
      </c>
      <c r="W33" s="156">
        <f>SUMIFS('raw output'!$H:$H,'raw output'!$E:$E,'Output by sector'!W$7,'raw output'!$B:$B,'Output by sector'!$B33)</f>
        <v>122.05</v>
      </c>
      <c r="X33" s="156">
        <f>IFERROR(SUMIFS('raw output'!$H:$H,'raw output'!I:I,"n",'raw output'!$C:$C,'Output by sector'!$A33),0)</f>
        <v>624.39</v>
      </c>
      <c r="Y33" s="450"/>
      <c r="Z33" s="156">
        <f t="shared" si="0"/>
        <v>3310.34</v>
      </c>
      <c r="AA33" s="155"/>
    </row>
    <row r="34" spans="1:27" ht="13.8" x14ac:dyDescent="0.3">
      <c r="A34" s="5" t="s">
        <v>196</v>
      </c>
      <c r="B34" s="5" t="s">
        <v>396</v>
      </c>
      <c r="C34" s="156">
        <f>SUMIFS('raw output'!$H:$H,'raw output'!$E:$E,'Output by sector'!C$7,'raw output'!$B:$B,'Output by sector'!$B34)</f>
        <v>319.02999999999997</v>
      </c>
      <c r="D34" s="156">
        <f>SUMIFS('raw output'!$H:$H,'raw output'!$E:$E,'Output by sector'!D$7,'raw output'!$B:$B,'Output by sector'!$B34)</f>
        <v>0</v>
      </c>
      <c r="E34" s="156">
        <f>SUMIFS('raw output'!$H:$H,'raw output'!$E:$E,'Output by sector'!E$7,'raw output'!$B:$B,'Output by sector'!$B34)</f>
        <v>223.57</v>
      </c>
      <c r="F34" s="156">
        <f>SUMIFS('raw output'!$H:$H,'raw output'!$E:$E,'Output by sector'!F$7,'raw output'!$B:$B,'Output by sector'!$B34)</f>
        <v>0</v>
      </c>
      <c r="G34" s="156">
        <f>SUMIFS('raw output'!$H:$H,'raw output'!$E:$E,'Output by sector'!G$7,'raw output'!$B:$B,'Output by sector'!$B34)</f>
        <v>1.35</v>
      </c>
      <c r="H34" s="156">
        <f>SUMIFS('raw output'!$H:$H,'raw output'!$E:$E,'Output by sector'!H$7,'raw output'!$B:$B,'Output by sector'!$B34)</f>
        <v>70.59</v>
      </c>
      <c r="I34" s="156">
        <f>SUMIFS('raw output'!$H:$H,'raw output'!$E:$E,'Output by sector'!I$7,'raw output'!$B:$B,'Output by sector'!$B34)</f>
        <v>0</v>
      </c>
      <c r="J34" s="156">
        <f>SUMIFS('raw output'!$H:$H,'raw output'!$E:$E,'Output by sector'!J$7,'raw output'!$B:$B,'Output by sector'!$B34)</f>
        <v>0</v>
      </c>
      <c r="K34" s="156">
        <f>SUMIFS('raw output'!$H:$H,'raw output'!$E:$E,'Output by sector'!K$7,'raw output'!$B:$B,'Output by sector'!$B34)</f>
        <v>0</v>
      </c>
      <c r="L34" s="156">
        <f>SUMIFS('raw output'!$H:$H,'raw output'!$E:$E,'Output by sector'!L$7,'raw output'!$B:$B,'Output by sector'!$B34)</f>
        <v>0</v>
      </c>
      <c r="M34" s="156">
        <f>SUMIFS('raw output'!$H:$H,'raw output'!$E:$E,'Output by sector'!M$7,'raw output'!$B:$B,'Output by sector'!$B34)</f>
        <v>45.6</v>
      </c>
      <c r="N34" s="156">
        <f>SUMIFS('raw output'!$H:$H,'raw output'!$E:$E,'Output by sector'!N$7,'raw output'!$B:$B,'Output by sector'!$B34)</f>
        <v>1072.95</v>
      </c>
      <c r="O34" s="156">
        <f>SUMIFS('raw output'!$H:$H,'raw output'!$E:$E,'Output by sector'!O$7,'raw output'!$B:$B,'Output by sector'!$B34)</f>
        <v>674.48</v>
      </c>
      <c r="P34" s="156">
        <f>SUMIFS('raw output'!$H:$H,'raw output'!$E:$E,'Output by sector'!P$7,'raw output'!$B:$B,'Output by sector'!$B34)</f>
        <v>452.77</v>
      </c>
      <c r="Q34" s="156">
        <f>SUMIFS('raw output'!$H:$H,'raw output'!$E:$E,'Output by sector'!Q$7,'raw output'!$B:$B,'Output by sector'!$B34)</f>
        <v>205.75</v>
      </c>
      <c r="R34" s="156">
        <f>SUMIFS('raw output'!$H:$H,'raw output'!$E:$E,'Output by sector'!R$7,'raw output'!$B:$B,'Output by sector'!$B34)</f>
        <v>32.24</v>
      </c>
      <c r="S34" s="156">
        <f>SUMIFS('raw output'!$H:$H,'raw output'!$E:$E,'Output by sector'!S$7,'raw output'!$B:$B,'Output by sector'!$B34)</f>
        <v>206.39</v>
      </c>
      <c r="T34" s="156">
        <f>SUMIFS('raw output'!$H:$H,'raw output'!$E:$E,'Output by sector'!T$7,'raw output'!$B:$B,'Output by sector'!$B34)</f>
        <v>0</v>
      </c>
      <c r="U34" s="156">
        <f>SUMIFS('raw output'!$H:$H,'raw output'!$E:$E,'Output by sector'!U$7,'raw output'!$B:$B,'Output by sector'!$B34)</f>
        <v>0</v>
      </c>
      <c r="V34" s="156">
        <f>SUMIFS('raw output'!$H:$H,'raw output'!$E:$E,'Output by sector'!V$7,'raw output'!$B:$B,'Output by sector'!$B34)</f>
        <v>224.39</v>
      </c>
      <c r="W34" s="156">
        <f>SUMIFS('raw output'!$H:$H,'raw output'!$E:$E,'Output by sector'!W$7,'raw output'!$B:$B,'Output by sector'!$B34)</f>
        <v>238.79</v>
      </c>
      <c r="X34" s="156">
        <f>IFERROR(SUMIFS('raw output'!$H:$H,'raw output'!I:I,"n",'raw output'!$C:$C,'Output by sector'!$A34),0)</f>
        <v>553.72</v>
      </c>
      <c r="Y34" s="450"/>
      <c r="Z34" s="156">
        <f t="shared" si="0"/>
        <v>4321.62</v>
      </c>
      <c r="AA34" s="155"/>
    </row>
    <row r="35" spans="1:27" ht="13.8" x14ac:dyDescent="0.3">
      <c r="A35" s="5" t="s">
        <v>197</v>
      </c>
      <c r="B35" s="5" t="s">
        <v>397</v>
      </c>
      <c r="C35" s="156">
        <f>SUMIFS('raw output'!$H:$H,'raw output'!$E:$E,'Output by sector'!C$7,'raw output'!$B:$B,'Output by sector'!$B35)</f>
        <v>2392.94</v>
      </c>
      <c r="D35" s="156">
        <f>SUMIFS('raw output'!$H:$H,'raw output'!$E:$E,'Output by sector'!D$7,'raw output'!$B:$B,'Output by sector'!$B35)</f>
        <v>0</v>
      </c>
      <c r="E35" s="156">
        <f>SUMIFS('raw output'!$H:$H,'raw output'!$E:$E,'Output by sector'!E$7,'raw output'!$B:$B,'Output by sector'!$B35)</f>
        <v>1089.75</v>
      </c>
      <c r="F35" s="156">
        <f>SUMIFS('raw output'!$H:$H,'raw output'!$E:$E,'Output by sector'!F$7,'raw output'!$B:$B,'Output by sector'!$B35)</f>
        <v>0</v>
      </c>
      <c r="G35" s="156">
        <f>SUMIFS('raw output'!$H:$H,'raw output'!$E:$E,'Output by sector'!G$7,'raw output'!$B:$B,'Output by sector'!$B35)</f>
        <v>0</v>
      </c>
      <c r="H35" s="156">
        <f>SUMIFS('raw output'!$H:$H,'raw output'!$E:$E,'Output by sector'!H$7,'raw output'!$B:$B,'Output by sector'!$B35)</f>
        <v>128.99</v>
      </c>
      <c r="I35" s="156">
        <f>SUMIFS('raw output'!$H:$H,'raw output'!$E:$E,'Output by sector'!I$7,'raw output'!$B:$B,'Output by sector'!$B35)</f>
        <v>0</v>
      </c>
      <c r="J35" s="156">
        <f>SUMIFS('raw output'!$H:$H,'raw output'!$E:$E,'Output by sector'!J$7,'raw output'!$B:$B,'Output by sector'!$B35)</f>
        <v>0</v>
      </c>
      <c r="K35" s="156">
        <f>SUMIFS('raw output'!$H:$H,'raw output'!$E:$E,'Output by sector'!K$7,'raw output'!$B:$B,'Output by sector'!$B35)</f>
        <v>0</v>
      </c>
      <c r="L35" s="156">
        <f>SUMIFS('raw output'!$H:$H,'raw output'!$E:$E,'Output by sector'!L$7,'raw output'!$B:$B,'Output by sector'!$B35)</f>
        <v>0</v>
      </c>
      <c r="M35" s="156">
        <f>SUMIFS('raw output'!$H:$H,'raw output'!$E:$E,'Output by sector'!M$7,'raw output'!$B:$B,'Output by sector'!$B35)</f>
        <v>214.15</v>
      </c>
      <c r="N35" s="156">
        <f>SUMIFS('raw output'!$H:$H,'raw output'!$E:$E,'Output by sector'!N$7,'raw output'!$B:$B,'Output by sector'!$B35)</f>
        <v>5036.74</v>
      </c>
      <c r="O35" s="156">
        <f>SUMIFS('raw output'!$H:$H,'raw output'!$E:$E,'Output by sector'!O$7,'raw output'!$B:$B,'Output by sector'!$B35)</f>
        <v>4339.1499999999996</v>
      </c>
      <c r="P35" s="156">
        <f>SUMIFS('raw output'!$H:$H,'raw output'!$E:$E,'Output by sector'!P$7,'raw output'!$B:$B,'Output by sector'!$B35)</f>
        <v>1468.99</v>
      </c>
      <c r="Q35" s="156">
        <f>SUMIFS('raw output'!$H:$H,'raw output'!$E:$E,'Output by sector'!Q$7,'raw output'!$B:$B,'Output by sector'!$B35)</f>
        <v>2932.42</v>
      </c>
      <c r="R35" s="156">
        <f>SUMIFS('raw output'!$H:$H,'raw output'!$E:$E,'Output by sector'!R$7,'raw output'!$B:$B,'Output by sector'!$B35)</f>
        <v>1747.71</v>
      </c>
      <c r="S35" s="156">
        <f>SUMIFS('raw output'!$H:$H,'raw output'!$E:$E,'Output by sector'!S$7,'raw output'!$B:$B,'Output by sector'!$B35)</f>
        <v>725.42</v>
      </c>
      <c r="T35" s="156">
        <f>SUMIFS('raw output'!$H:$H,'raw output'!$E:$E,'Output by sector'!T$7,'raw output'!$B:$B,'Output by sector'!$B35)</f>
        <v>0</v>
      </c>
      <c r="U35" s="156">
        <f>SUMIFS('raw output'!$H:$H,'raw output'!$E:$E,'Output by sector'!U$7,'raw output'!$B:$B,'Output by sector'!$B35)</f>
        <v>0</v>
      </c>
      <c r="V35" s="156">
        <f>SUMIFS('raw output'!$H:$H,'raw output'!$E:$E,'Output by sector'!V$7,'raw output'!$B:$B,'Output by sector'!$B35)</f>
        <v>753.27</v>
      </c>
      <c r="W35" s="156">
        <f>SUMIFS('raw output'!$H:$H,'raw output'!$E:$E,'Output by sector'!W$7,'raw output'!$B:$B,'Output by sector'!$B35)</f>
        <v>1541.33</v>
      </c>
      <c r="X35" s="156">
        <f>IFERROR(SUMIFS('raw output'!$H:$H,'raw output'!I:I,"n",'raw output'!$C:$C,'Output by sector'!$A35),0)</f>
        <v>2896.7299999999996</v>
      </c>
      <c r="Y35" s="450"/>
      <c r="Z35" s="156">
        <f t="shared" si="0"/>
        <v>25267.589999999993</v>
      </c>
      <c r="AA35" s="155"/>
    </row>
    <row r="36" spans="1:27" ht="13.8" x14ac:dyDescent="0.3">
      <c r="A36" s="6" t="s">
        <v>13</v>
      </c>
      <c r="B36" s="6" t="s">
        <v>260</v>
      </c>
      <c r="C36" s="479">
        <f>SUMIFS('raw output'!$H:$H,'raw output'!$E:$E,'Output by sector'!C$7,'raw output'!$B:$B,'Output by sector'!$B36)</f>
        <v>23473.82</v>
      </c>
      <c r="D36" s="479">
        <f>SUMIFS('raw output'!$H:$H,'raw output'!$E:$E,'Output by sector'!D$7,'raw output'!$B:$B,'Output by sector'!$B36)</f>
        <v>0</v>
      </c>
      <c r="E36" s="479">
        <f>SUMIFS('raw output'!$H:$H,'raw output'!$E:$E,'Output by sector'!E$7,'raw output'!$B:$B,'Output by sector'!$B36)</f>
        <v>9320.51</v>
      </c>
      <c r="F36" s="479">
        <f>SUMIFS('raw output'!$H:$H,'raw output'!$E:$E,'Output by sector'!F$7,'raw output'!$B:$B,'Output by sector'!$B36)</f>
        <v>0</v>
      </c>
      <c r="G36" s="479">
        <f>SUMIFS('raw output'!$H:$H,'raw output'!$E:$E,'Output by sector'!G$7,'raw output'!$B:$B,'Output by sector'!$B36)</f>
        <v>10817.38</v>
      </c>
      <c r="H36" s="479">
        <f>SUMIFS('raw output'!$H:$H,'raw output'!$E:$E,'Output by sector'!H$7,'raw output'!$B:$B,'Output by sector'!$B36)</f>
        <v>1337.94</v>
      </c>
      <c r="I36" s="479">
        <f>SUMIFS('raw output'!$H:$H,'raw output'!$E:$E,'Output by sector'!I$7,'raw output'!$B:$B,'Output by sector'!$B36)</f>
        <v>728.43</v>
      </c>
      <c r="J36" s="479">
        <f>SUMIFS('raw output'!$H:$H,'raw output'!$E:$E,'Output by sector'!J$7,'raw output'!$B:$B,'Output by sector'!$B36)</f>
        <v>0</v>
      </c>
      <c r="K36" s="479">
        <f>SUMIFS('raw output'!$H:$H,'raw output'!$E:$E,'Output by sector'!K$7,'raw output'!$B:$B,'Output by sector'!$B36)</f>
        <v>0</v>
      </c>
      <c r="L36" s="479">
        <f>SUMIFS('raw output'!$H:$H,'raw output'!$E:$E,'Output by sector'!L$7,'raw output'!$B:$B,'Output by sector'!$B36)</f>
        <v>0</v>
      </c>
      <c r="M36" s="479">
        <f>SUMIFS('raw output'!$H:$H,'raw output'!$E:$E,'Output by sector'!M$7,'raw output'!$B:$B,'Output by sector'!$B36)</f>
        <v>2990.98</v>
      </c>
      <c r="N36" s="479">
        <f>SUMIFS('raw output'!$H:$H,'raw output'!$E:$E,'Output by sector'!N$7,'raw output'!$B:$B,'Output by sector'!$B36)</f>
        <v>58230.81</v>
      </c>
      <c r="O36" s="479">
        <f>SUMIFS('raw output'!$H:$H,'raw output'!$E:$E,'Output by sector'!O$7,'raw output'!$B:$B,'Output by sector'!$B36)</f>
        <v>34523.599999999999</v>
      </c>
      <c r="P36" s="479">
        <f>SUMIFS('raw output'!$H:$H,'raw output'!$E:$E,'Output by sector'!P$7,'raw output'!$B:$B,'Output by sector'!$B36)</f>
        <v>36563.03</v>
      </c>
      <c r="Q36" s="479">
        <f>SUMIFS('raw output'!$H:$H,'raw output'!$E:$E,'Output by sector'!Q$7,'raw output'!$B:$B,'Output by sector'!$B36)</f>
        <v>22545.19</v>
      </c>
      <c r="R36" s="479">
        <f>SUMIFS('raw output'!$H:$H,'raw output'!$E:$E,'Output by sector'!R$7,'raw output'!$B:$B,'Output by sector'!$B36)</f>
        <v>5921.74</v>
      </c>
      <c r="S36" s="479">
        <f>SUMIFS('raw output'!$H:$H,'raw output'!$E:$E,'Output by sector'!S$7,'raw output'!$B:$B,'Output by sector'!$B36)</f>
        <v>10408.59</v>
      </c>
      <c r="T36" s="479">
        <f>SUMIFS('raw output'!$H:$H,'raw output'!$E:$E,'Output by sector'!T$7,'raw output'!$B:$B,'Output by sector'!$B36)</f>
        <v>0</v>
      </c>
      <c r="U36" s="479">
        <f>SUMIFS('raw output'!$H:$H,'raw output'!$E:$E,'Output by sector'!U$7,'raw output'!$B:$B,'Output by sector'!$B36)</f>
        <v>27890.81</v>
      </c>
      <c r="V36" s="479">
        <f>SUMIFS('raw output'!$H:$H,'raw output'!$E:$E,'Output by sector'!V$7,'raw output'!$B:$B,'Output by sector'!$B36)</f>
        <v>12146.69</v>
      </c>
      <c r="W36" s="479">
        <f>SUMIFS('raw output'!$H:$H,'raw output'!$E:$E,'Output by sector'!W$7,'raw output'!$B:$B,'Output by sector'!$B36)</f>
        <v>21858.54</v>
      </c>
      <c r="X36" s="159">
        <f>IFERROR(SUMIFS('raw output'!$H:$H,'raw output'!I:I,"n",'raw output'!$C:$C,'Output by sector'!$A36),0)</f>
        <v>65299.94000000001</v>
      </c>
      <c r="Y36" s="450"/>
      <c r="Z36" s="159">
        <f t="shared" si="0"/>
        <v>344058</v>
      </c>
      <c r="AA36" s="450"/>
    </row>
    <row r="38" spans="1:27" x14ac:dyDescent="0.25">
      <c r="A38" s="573" t="s">
        <v>2223</v>
      </c>
      <c r="B38" s="573"/>
      <c r="C38" s="573"/>
      <c r="D38" s="573"/>
      <c r="E38" s="573"/>
      <c r="F38" s="573"/>
      <c r="G38" s="573"/>
      <c r="H38" s="573"/>
      <c r="I38" s="573"/>
      <c r="J38" s="573"/>
      <c r="K38" s="573"/>
      <c r="L38" s="573"/>
      <c r="M38" s="450"/>
      <c r="N38" s="450"/>
      <c r="O38" s="450"/>
      <c r="P38" s="450"/>
      <c r="Q38" s="450"/>
      <c r="R38" s="450"/>
      <c r="S38" s="450"/>
      <c r="T38" s="450"/>
      <c r="U38" s="450"/>
      <c r="V38" s="450"/>
      <c r="W38" s="450"/>
      <c r="X38" s="450"/>
      <c r="Y38" s="450"/>
      <c r="Z38" s="450"/>
      <c r="AA38" s="450"/>
    </row>
    <row r="39" spans="1:27" x14ac:dyDescent="0.25">
      <c r="A39" s="573"/>
      <c r="B39" s="573"/>
      <c r="C39" s="573"/>
      <c r="D39" s="573"/>
      <c r="E39" s="573"/>
      <c r="F39" s="573"/>
      <c r="G39" s="573"/>
      <c r="H39" s="573"/>
      <c r="I39" s="573"/>
      <c r="J39" s="573"/>
      <c r="K39" s="573"/>
      <c r="L39" s="573"/>
      <c r="M39" s="450"/>
      <c r="N39" s="450"/>
      <c r="O39" s="450"/>
      <c r="P39" s="450"/>
      <c r="Q39" s="450"/>
      <c r="R39" s="450"/>
      <c r="S39" s="450"/>
      <c r="T39" s="450"/>
      <c r="U39" s="450"/>
      <c r="V39" s="450"/>
      <c r="W39" s="450"/>
      <c r="X39" s="450"/>
      <c r="Y39" s="450"/>
      <c r="Z39" s="450"/>
      <c r="AA39" s="450"/>
    </row>
    <row r="40" spans="1:27" x14ac:dyDescent="0.25">
      <c r="A40" s="573"/>
      <c r="B40" s="573"/>
      <c r="C40" s="573"/>
      <c r="D40" s="573"/>
      <c r="E40" s="573"/>
      <c r="F40" s="573"/>
      <c r="G40" s="573"/>
      <c r="H40" s="573"/>
      <c r="I40" s="573"/>
      <c r="J40" s="573"/>
      <c r="K40" s="573"/>
      <c r="L40" s="573"/>
      <c r="M40" s="450"/>
      <c r="N40" s="450"/>
      <c r="O40" s="450"/>
      <c r="P40" s="450"/>
      <c r="Q40" s="450"/>
      <c r="R40" s="450"/>
      <c r="S40" s="450"/>
      <c r="T40" s="450"/>
      <c r="U40" s="450"/>
      <c r="V40" s="450"/>
      <c r="W40" s="450"/>
      <c r="X40" s="450"/>
      <c r="Y40" s="450"/>
      <c r="Z40" s="450"/>
      <c r="AA40" s="450"/>
    </row>
    <row r="42" spans="1:27" x14ac:dyDescent="0.25">
      <c r="A42" s="157" t="s">
        <v>2224</v>
      </c>
      <c r="B42" s="450"/>
      <c r="C42" s="450"/>
      <c r="D42" s="450"/>
      <c r="E42" s="450"/>
      <c r="F42" s="450"/>
      <c r="G42" s="450"/>
      <c r="H42" s="450"/>
      <c r="I42" s="450"/>
      <c r="J42" s="450"/>
      <c r="K42" s="450"/>
      <c r="L42" s="450"/>
      <c r="M42" s="450"/>
      <c r="N42" s="450"/>
      <c r="O42" s="450"/>
      <c r="P42" s="450"/>
      <c r="Q42" s="450"/>
      <c r="R42" s="450"/>
      <c r="S42" s="450"/>
      <c r="T42" s="450"/>
      <c r="U42" s="450"/>
      <c r="V42" s="450"/>
      <c r="W42" s="450"/>
      <c r="X42" s="450"/>
      <c r="Y42" s="450"/>
      <c r="Z42" s="450"/>
      <c r="AA42" s="450"/>
    </row>
    <row r="43" spans="1:27" s="150" customFormat="1" ht="13.8" x14ac:dyDescent="0.3">
      <c r="A43" s="149"/>
      <c r="B43" s="202"/>
      <c r="C43" s="151" t="s">
        <v>319</v>
      </c>
      <c r="D43" s="149" t="s">
        <v>4</v>
      </c>
      <c r="E43" s="149" t="s">
        <v>17</v>
      </c>
      <c r="F43" s="572" t="s">
        <v>402</v>
      </c>
      <c r="G43" s="572"/>
      <c r="H43" s="149" t="s">
        <v>321</v>
      </c>
      <c r="I43" s="149" t="s">
        <v>20</v>
      </c>
      <c r="J43" s="149" t="s">
        <v>322</v>
      </c>
      <c r="K43" s="149" t="s">
        <v>25</v>
      </c>
      <c r="L43" s="149" t="s">
        <v>323</v>
      </c>
      <c r="M43" s="149" t="s">
        <v>324</v>
      </c>
      <c r="N43" s="149" t="s">
        <v>84</v>
      </c>
      <c r="O43" s="149" t="s">
        <v>325</v>
      </c>
      <c r="P43" s="149" t="s">
        <v>326</v>
      </c>
      <c r="Q43" s="149" t="s">
        <v>327</v>
      </c>
      <c r="R43" s="149" t="s">
        <v>328</v>
      </c>
      <c r="S43" s="149" t="s">
        <v>85</v>
      </c>
      <c r="T43" s="149" t="s">
        <v>42</v>
      </c>
      <c r="U43" s="149" t="s">
        <v>329</v>
      </c>
      <c r="V43" s="149" t="s">
        <v>317</v>
      </c>
      <c r="W43" s="149" t="s">
        <v>44</v>
      </c>
      <c r="X43" s="149" t="s">
        <v>318</v>
      </c>
    </row>
    <row r="44" spans="1:27" s="150" customFormat="1" ht="13.8" x14ac:dyDescent="0.3">
      <c r="A44" s="149" t="s">
        <v>340</v>
      </c>
      <c r="B44" s="544" t="s">
        <v>240</v>
      </c>
      <c r="C44" s="149" t="s">
        <v>2</v>
      </c>
      <c r="D44" s="149" t="s">
        <v>4</v>
      </c>
      <c r="E44" s="149" t="s">
        <v>17</v>
      </c>
      <c r="F44" s="203" t="s">
        <v>36</v>
      </c>
      <c r="G44" s="204" t="s">
        <v>407</v>
      </c>
      <c r="H44" s="149" t="s">
        <v>18</v>
      </c>
      <c r="I44" s="149" t="s">
        <v>20</v>
      </c>
      <c r="J44" s="149" t="s">
        <v>26</v>
      </c>
      <c r="K44" s="149" t="s">
        <v>25</v>
      </c>
      <c r="L44" s="149" t="s">
        <v>24</v>
      </c>
      <c r="M44" s="149" t="s">
        <v>30</v>
      </c>
      <c r="N44" s="149" t="s">
        <v>84</v>
      </c>
      <c r="O44" s="149" t="s">
        <v>77</v>
      </c>
      <c r="P44" s="149" t="s">
        <v>78</v>
      </c>
      <c r="Q44" s="149" t="s">
        <v>81</v>
      </c>
      <c r="R44" s="149" t="s">
        <v>80</v>
      </c>
      <c r="S44" s="149" t="s">
        <v>85</v>
      </c>
      <c r="T44" s="149" t="s">
        <v>42</v>
      </c>
      <c r="U44" s="149" t="s">
        <v>329</v>
      </c>
      <c r="V44" s="149" t="s">
        <v>48</v>
      </c>
      <c r="W44" s="149" t="s">
        <v>44</v>
      </c>
      <c r="X44" s="149" t="s">
        <v>449</v>
      </c>
    </row>
    <row r="45" spans="1:27" ht="13.8" x14ac:dyDescent="0.3">
      <c r="A45" s="5" t="s">
        <v>170</v>
      </c>
      <c r="B45" s="5" t="s">
        <v>371</v>
      </c>
      <c r="C45" s="323">
        <f>IF(C8 = 0, 0, C8 / C$36)</f>
        <v>1.2488380672596108E-2</v>
      </c>
      <c r="D45" s="323">
        <f t="shared" ref="D45:X45" si="1">IF(D8 = 0, 0, D8 / D$36)</f>
        <v>0</v>
      </c>
      <c r="E45" s="323">
        <f t="shared" si="1"/>
        <v>5.5801667505318911E-3</v>
      </c>
      <c r="F45" s="324">
        <f t="shared" si="1"/>
        <v>0</v>
      </c>
      <c r="G45" s="325">
        <f t="shared" si="1"/>
        <v>7.7310772109327767E-3</v>
      </c>
      <c r="H45" s="323">
        <f t="shared" si="1"/>
        <v>2.6757552655574989E-3</v>
      </c>
      <c r="I45" s="323">
        <f t="shared" si="1"/>
        <v>0</v>
      </c>
      <c r="J45" s="323">
        <f t="shared" si="1"/>
        <v>0</v>
      </c>
      <c r="K45" s="323">
        <f t="shared" si="1"/>
        <v>0</v>
      </c>
      <c r="L45" s="323">
        <f t="shared" si="1"/>
        <v>0</v>
      </c>
      <c r="M45" s="323">
        <f t="shared" si="1"/>
        <v>3.380831700646611E-2</v>
      </c>
      <c r="N45" s="323">
        <f t="shared" si="1"/>
        <v>2.2289574883124587E-2</v>
      </c>
      <c r="O45" s="323">
        <f t="shared" si="1"/>
        <v>2.8252557670694831E-2</v>
      </c>
      <c r="P45" s="323">
        <f t="shared" si="1"/>
        <v>3.4338237285039014E-2</v>
      </c>
      <c r="Q45" s="323">
        <f t="shared" si="1"/>
        <v>3.2327516423680619E-2</v>
      </c>
      <c r="R45" s="323">
        <f t="shared" si="1"/>
        <v>2.3439056763721474E-3</v>
      </c>
      <c r="S45" s="323">
        <f t="shared" si="1"/>
        <v>1.0515353184244937E-2</v>
      </c>
      <c r="T45" s="323">
        <f t="shared" si="1"/>
        <v>0</v>
      </c>
      <c r="U45" s="323">
        <f t="shared" si="1"/>
        <v>0</v>
      </c>
      <c r="V45" s="323">
        <f t="shared" si="1"/>
        <v>4.3843219840137511E-2</v>
      </c>
      <c r="W45" s="323">
        <f t="shared" si="1"/>
        <v>2.2505162741884865E-2</v>
      </c>
      <c r="X45" s="323">
        <f t="shared" si="1"/>
        <v>1.3871681964792004E-2</v>
      </c>
      <c r="Y45" s="450"/>
      <c r="Z45" s="450"/>
      <c r="AA45" s="450"/>
    </row>
    <row r="46" spans="1:27" ht="13.8" x14ac:dyDescent="0.3">
      <c r="A46" s="5" t="s">
        <v>171</v>
      </c>
      <c r="B46" s="5" t="s">
        <v>372</v>
      </c>
      <c r="C46" s="323">
        <f t="shared" ref="C46:X46" si="2">IF(C9 = 0, 0, C9 / C$36)</f>
        <v>3.4478410416370238E-2</v>
      </c>
      <c r="D46" s="323">
        <f t="shared" si="2"/>
        <v>0</v>
      </c>
      <c r="E46" s="323">
        <f t="shared" si="2"/>
        <v>7.9019281133757713E-3</v>
      </c>
      <c r="F46" s="324">
        <f t="shared" si="2"/>
        <v>0</v>
      </c>
      <c r="G46" s="325">
        <f t="shared" si="2"/>
        <v>4.09378241311667E-2</v>
      </c>
      <c r="H46" s="323">
        <f t="shared" si="2"/>
        <v>1.9133892401751948E-3</v>
      </c>
      <c r="I46" s="323">
        <f t="shared" si="2"/>
        <v>2.0976620951910274E-2</v>
      </c>
      <c r="J46" s="323">
        <f t="shared" si="2"/>
        <v>0</v>
      </c>
      <c r="K46" s="323">
        <f t="shared" si="2"/>
        <v>0</v>
      </c>
      <c r="L46" s="323">
        <f t="shared" si="2"/>
        <v>0</v>
      </c>
      <c r="M46" s="323">
        <f t="shared" si="2"/>
        <v>0</v>
      </c>
      <c r="N46" s="323">
        <f t="shared" si="2"/>
        <v>6.199982449153635E-3</v>
      </c>
      <c r="O46" s="323">
        <f t="shared" si="2"/>
        <v>4.0320244702174738E-3</v>
      </c>
      <c r="P46" s="323">
        <f t="shared" si="2"/>
        <v>3.777859767092607E-3</v>
      </c>
      <c r="Q46" s="323">
        <f t="shared" si="2"/>
        <v>6.3725344519163507E-3</v>
      </c>
      <c r="R46" s="323">
        <f t="shared" si="2"/>
        <v>1.8658367304204507E-2</v>
      </c>
      <c r="S46" s="323">
        <f t="shared" si="2"/>
        <v>8.5333364077170865E-3</v>
      </c>
      <c r="T46" s="323">
        <f t="shared" si="2"/>
        <v>0</v>
      </c>
      <c r="U46" s="323">
        <f t="shared" si="2"/>
        <v>0</v>
      </c>
      <c r="V46" s="323">
        <f t="shared" si="2"/>
        <v>2.183310844353482E-3</v>
      </c>
      <c r="W46" s="323">
        <f t="shared" si="2"/>
        <v>5.851259965212681E-4</v>
      </c>
      <c r="X46" s="323">
        <f t="shared" si="2"/>
        <v>1.7009510269075285E-2</v>
      </c>
      <c r="Y46" s="450"/>
      <c r="Z46" s="450"/>
      <c r="AA46" s="450"/>
    </row>
    <row r="47" spans="1:27" ht="13.8" x14ac:dyDescent="0.3">
      <c r="A47" s="5" t="s">
        <v>172</v>
      </c>
      <c r="B47" s="5" t="s">
        <v>375</v>
      </c>
      <c r="C47" s="323">
        <f t="shared" ref="C47:X47" si="3">IF(C10 = 0, 0, C10 / C$36)</f>
        <v>2.9381242592811909E-2</v>
      </c>
      <c r="D47" s="323">
        <f t="shared" si="3"/>
        <v>0</v>
      </c>
      <c r="E47" s="323">
        <f t="shared" si="3"/>
        <v>2.7892250531355047E-2</v>
      </c>
      <c r="F47" s="324">
        <f t="shared" si="3"/>
        <v>0</v>
      </c>
      <c r="G47" s="325">
        <f t="shared" si="3"/>
        <v>7.1606988013733453E-3</v>
      </c>
      <c r="H47" s="323">
        <f t="shared" si="3"/>
        <v>1.8737761035621924E-2</v>
      </c>
      <c r="I47" s="323">
        <f t="shared" si="3"/>
        <v>0</v>
      </c>
      <c r="J47" s="323">
        <f t="shared" si="3"/>
        <v>0</v>
      </c>
      <c r="K47" s="323">
        <f t="shared" si="3"/>
        <v>0</v>
      </c>
      <c r="L47" s="323">
        <f t="shared" si="3"/>
        <v>0</v>
      </c>
      <c r="M47" s="323">
        <f t="shared" si="3"/>
        <v>3.4212866685835411E-2</v>
      </c>
      <c r="N47" s="323">
        <f t="shared" si="3"/>
        <v>1.7678098587328599E-2</v>
      </c>
      <c r="O47" s="323">
        <f t="shared" si="3"/>
        <v>8.0318970211681294E-3</v>
      </c>
      <c r="P47" s="323">
        <f t="shared" si="3"/>
        <v>8.711258339366295E-3</v>
      </c>
      <c r="Q47" s="323">
        <f t="shared" si="3"/>
        <v>1.0602705055934325E-2</v>
      </c>
      <c r="R47" s="323">
        <f t="shared" si="3"/>
        <v>1.3171804233215237E-3</v>
      </c>
      <c r="S47" s="323">
        <f t="shared" si="3"/>
        <v>1.1467451403119923E-2</v>
      </c>
      <c r="T47" s="323">
        <f t="shared" si="3"/>
        <v>0</v>
      </c>
      <c r="U47" s="323">
        <f t="shared" si="3"/>
        <v>1.8031028858609699E-3</v>
      </c>
      <c r="V47" s="323">
        <f t="shared" si="3"/>
        <v>7.9783052008407223E-3</v>
      </c>
      <c r="W47" s="323">
        <f t="shared" si="3"/>
        <v>6.575919526189764E-3</v>
      </c>
      <c r="X47" s="323">
        <f t="shared" si="3"/>
        <v>1.2246106198566182E-2</v>
      </c>
      <c r="Y47" s="450"/>
      <c r="Z47" s="450"/>
      <c r="AA47" s="450"/>
    </row>
    <row r="48" spans="1:27" ht="13.8" x14ac:dyDescent="0.3">
      <c r="A48" s="5" t="s">
        <v>173</v>
      </c>
      <c r="B48" s="5" t="s">
        <v>376</v>
      </c>
      <c r="C48" s="323">
        <f t="shared" ref="C48:X48" si="4">IF(C11 = 0, 0, C11 / C$36)</f>
        <v>1.6978915234077793E-2</v>
      </c>
      <c r="D48" s="323">
        <f t="shared" si="4"/>
        <v>0</v>
      </c>
      <c r="E48" s="323">
        <f t="shared" si="4"/>
        <v>6.6751712084424555E-2</v>
      </c>
      <c r="F48" s="324">
        <f t="shared" si="4"/>
        <v>0</v>
      </c>
      <c r="G48" s="325">
        <f t="shared" si="4"/>
        <v>0</v>
      </c>
      <c r="H48" s="323">
        <f t="shared" si="4"/>
        <v>4.2012347339940505E-2</v>
      </c>
      <c r="I48" s="323">
        <f t="shared" si="4"/>
        <v>0</v>
      </c>
      <c r="J48" s="323">
        <f t="shared" si="4"/>
        <v>0</v>
      </c>
      <c r="K48" s="323">
        <f t="shared" si="4"/>
        <v>0</v>
      </c>
      <c r="L48" s="323">
        <f t="shared" si="4"/>
        <v>0</v>
      </c>
      <c r="M48" s="323">
        <f t="shared" si="4"/>
        <v>2.1083390728122556E-2</v>
      </c>
      <c r="N48" s="323">
        <f t="shared" si="4"/>
        <v>3.6083990588487436E-2</v>
      </c>
      <c r="O48" s="323">
        <f t="shared" si="4"/>
        <v>1.3437184998088264E-2</v>
      </c>
      <c r="P48" s="323">
        <f t="shared" si="4"/>
        <v>7.4638507804194579E-2</v>
      </c>
      <c r="Q48" s="323">
        <f t="shared" si="4"/>
        <v>1.1728887625253991E-2</v>
      </c>
      <c r="R48" s="323">
        <f t="shared" si="4"/>
        <v>8.392803466548683E-4</v>
      </c>
      <c r="S48" s="323">
        <f t="shared" si="4"/>
        <v>1.1495313005892249E-2</v>
      </c>
      <c r="T48" s="323">
        <f t="shared" si="4"/>
        <v>0</v>
      </c>
      <c r="U48" s="323">
        <f t="shared" si="4"/>
        <v>0</v>
      </c>
      <c r="V48" s="323">
        <f t="shared" si="4"/>
        <v>1.5399256916904936E-2</v>
      </c>
      <c r="W48" s="323">
        <f t="shared" si="4"/>
        <v>2.1322558597234764E-2</v>
      </c>
      <c r="X48" s="323">
        <f t="shared" si="4"/>
        <v>1.4870917186141362E-2</v>
      </c>
      <c r="Y48" s="450"/>
      <c r="Z48" s="450"/>
      <c r="AA48" s="450"/>
    </row>
    <row r="49" spans="1:24" ht="13.8" x14ac:dyDescent="0.3">
      <c r="A49" s="5" t="s">
        <v>288</v>
      </c>
      <c r="B49" s="5" t="s">
        <v>380</v>
      </c>
      <c r="C49" s="323">
        <f t="shared" ref="C49:X49" si="5">IF(C12 = 0, 0, C12 / C$36)</f>
        <v>0.13876863671954542</v>
      </c>
      <c r="D49" s="323">
        <f t="shared" si="5"/>
        <v>0</v>
      </c>
      <c r="E49" s="323">
        <f t="shared" si="5"/>
        <v>0.16355650066359029</v>
      </c>
      <c r="F49" s="324">
        <f t="shared" si="5"/>
        <v>0</v>
      </c>
      <c r="G49" s="325">
        <f t="shared" si="5"/>
        <v>4.1425003096868189E-2</v>
      </c>
      <c r="H49" s="323">
        <f t="shared" si="5"/>
        <v>7.3291776910773279E-2</v>
      </c>
      <c r="I49" s="323">
        <f t="shared" si="5"/>
        <v>0</v>
      </c>
      <c r="J49" s="323">
        <f t="shared" si="5"/>
        <v>0</v>
      </c>
      <c r="K49" s="323">
        <f t="shared" si="5"/>
        <v>0</v>
      </c>
      <c r="L49" s="323">
        <f t="shared" si="5"/>
        <v>0</v>
      </c>
      <c r="M49" s="323">
        <f t="shared" si="5"/>
        <v>0.2140469010157206</v>
      </c>
      <c r="N49" s="323">
        <f t="shared" si="5"/>
        <v>0.19051701324436324</v>
      </c>
      <c r="O49" s="323">
        <f t="shared" si="5"/>
        <v>0.11395972610040669</v>
      </c>
      <c r="P49" s="323">
        <f t="shared" si="5"/>
        <v>0.19575839310910503</v>
      </c>
      <c r="Q49" s="323">
        <f t="shared" si="5"/>
        <v>0.11804957066230092</v>
      </c>
      <c r="R49" s="323">
        <f t="shared" si="5"/>
        <v>2.5627602697855696E-2</v>
      </c>
      <c r="S49" s="323">
        <f t="shared" si="5"/>
        <v>0.11450350143487253</v>
      </c>
      <c r="T49" s="323">
        <f t="shared" si="5"/>
        <v>0</v>
      </c>
      <c r="U49" s="323">
        <f t="shared" si="5"/>
        <v>5.280735840945458E-2</v>
      </c>
      <c r="V49" s="323">
        <f t="shared" si="5"/>
        <v>0.14810372208395867</v>
      </c>
      <c r="W49" s="323">
        <f t="shared" si="5"/>
        <v>8.8858176255138713E-2</v>
      </c>
      <c r="X49" s="323">
        <f t="shared" si="5"/>
        <v>0</v>
      </c>
    </row>
    <row r="50" spans="1:24" ht="13.8" x14ac:dyDescent="0.3">
      <c r="A50" s="5" t="s">
        <v>175</v>
      </c>
      <c r="B50" s="5" t="s">
        <v>377</v>
      </c>
      <c r="C50" s="323">
        <f t="shared" ref="C50:X50" si="6">IF(C13 = 0, 0, C13 / C$36)</f>
        <v>3.2257212503120497E-3</v>
      </c>
      <c r="D50" s="323">
        <f t="shared" si="6"/>
        <v>0</v>
      </c>
      <c r="E50" s="323">
        <f t="shared" si="6"/>
        <v>5.8870169121646772E-3</v>
      </c>
      <c r="F50" s="324">
        <f t="shared" si="6"/>
        <v>0</v>
      </c>
      <c r="G50" s="325">
        <f t="shared" si="6"/>
        <v>0</v>
      </c>
      <c r="H50" s="323">
        <f t="shared" si="6"/>
        <v>1.0740391945827167E-2</v>
      </c>
      <c r="I50" s="323">
        <f t="shared" si="6"/>
        <v>0</v>
      </c>
      <c r="J50" s="323">
        <f t="shared" si="6"/>
        <v>0</v>
      </c>
      <c r="K50" s="323">
        <f t="shared" si="6"/>
        <v>0</v>
      </c>
      <c r="L50" s="323">
        <f t="shared" si="6"/>
        <v>0</v>
      </c>
      <c r="M50" s="323">
        <f t="shared" si="6"/>
        <v>0</v>
      </c>
      <c r="N50" s="323">
        <f t="shared" si="6"/>
        <v>4.0873551303854437E-3</v>
      </c>
      <c r="O50" s="323">
        <f t="shared" si="6"/>
        <v>1.7069482904447974E-3</v>
      </c>
      <c r="P50" s="323">
        <f t="shared" si="6"/>
        <v>1.8116660462767992E-3</v>
      </c>
      <c r="Q50" s="323">
        <f t="shared" si="6"/>
        <v>1.420702154206729E-3</v>
      </c>
      <c r="R50" s="323">
        <f t="shared" si="6"/>
        <v>4.5763576246170891E-4</v>
      </c>
      <c r="S50" s="323">
        <f t="shared" si="6"/>
        <v>1.3873156690771757E-3</v>
      </c>
      <c r="T50" s="323">
        <f t="shared" si="6"/>
        <v>0</v>
      </c>
      <c r="U50" s="323">
        <f t="shared" si="6"/>
        <v>0</v>
      </c>
      <c r="V50" s="323">
        <f t="shared" si="6"/>
        <v>1.2488999060649444E-3</v>
      </c>
      <c r="W50" s="323">
        <f t="shared" si="6"/>
        <v>5.1741790622795482E-4</v>
      </c>
      <c r="X50" s="323">
        <f t="shared" si="6"/>
        <v>1.6091898399906643E-3</v>
      </c>
    </row>
    <row r="51" spans="1:24" ht="13.8" x14ac:dyDescent="0.3">
      <c r="A51" s="5" t="s">
        <v>176</v>
      </c>
      <c r="B51" s="5" t="s">
        <v>383</v>
      </c>
      <c r="C51" s="323">
        <f t="shared" ref="C51:X51" si="7">IF(C14 = 0, 0, C14 / C$36)</f>
        <v>3.983160814899322E-3</v>
      </c>
      <c r="D51" s="323">
        <f t="shared" si="7"/>
        <v>0</v>
      </c>
      <c r="E51" s="323">
        <f t="shared" si="7"/>
        <v>2.5064079111550765E-2</v>
      </c>
      <c r="F51" s="324">
        <f t="shared" si="7"/>
        <v>0</v>
      </c>
      <c r="G51" s="325">
        <f t="shared" si="7"/>
        <v>0</v>
      </c>
      <c r="H51" s="323">
        <f t="shared" si="7"/>
        <v>1.8251939548858693E-2</v>
      </c>
      <c r="I51" s="323">
        <f t="shared" si="7"/>
        <v>0</v>
      </c>
      <c r="J51" s="323">
        <f t="shared" si="7"/>
        <v>0</v>
      </c>
      <c r="K51" s="323">
        <f t="shared" si="7"/>
        <v>0</v>
      </c>
      <c r="L51" s="323">
        <f t="shared" si="7"/>
        <v>0</v>
      </c>
      <c r="M51" s="323">
        <f t="shared" si="7"/>
        <v>0</v>
      </c>
      <c r="N51" s="323">
        <f t="shared" si="7"/>
        <v>4.3408291933428371E-2</v>
      </c>
      <c r="O51" s="323">
        <f t="shared" si="7"/>
        <v>6.7975529782525593E-2</v>
      </c>
      <c r="P51" s="323">
        <f t="shared" si="7"/>
        <v>1.2489938607385658E-2</v>
      </c>
      <c r="Q51" s="323">
        <f t="shared" si="7"/>
        <v>7.4175467139553936E-3</v>
      </c>
      <c r="R51" s="323">
        <f t="shared" si="7"/>
        <v>5.5797789163320247E-2</v>
      </c>
      <c r="S51" s="323">
        <f t="shared" si="7"/>
        <v>6.7377041462868643E-3</v>
      </c>
      <c r="T51" s="323">
        <f t="shared" si="7"/>
        <v>0</v>
      </c>
      <c r="U51" s="323">
        <f t="shared" si="7"/>
        <v>0</v>
      </c>
      <c r="V51" s="323">
        <f t="shared" si="7"/>
        <v>1.0673689704767307E-2</v>
      </c>
      <c r="W51" s="323">
        <f t="shared" si="7"/>
        <v>3.1699280921781603E-3</v>
      </c>
      <c r="X51" s="323">
        <f t="shared" si="7"/>
        <v>8.4266539907999899E-3</v>
      </c>
    </row>
    <row r="52" spans="1:24" ht="13.8" x14ac:dyDescent="0.3">
      <c r="A52" s="5" t="s">
        <v>177</v>
      </c>
      <c r="B52" s="5" t="s">
        <v>381</v>
      </c>
      <c r="C52" s="323">
        <f t="shared" ref="C52:X52" si="8">IF(C15 = 0, 0, C15 / C$36)</f>
        <v>1.0709377510775834E-2</v>
      </c>
      <c r="D52" s="323">
        <f t="shared" si="8"/>
        <v>0</v>
      </c>
      <c r="E52" s="323">
        <f t="shared" si="8"/>
        <v>6.6026429884201614E-3</v>
      </c>
      <c r="F52" s="324">
        <f t="shared" si="8"/>
        <v>0</v>
      </c>
      <c r="G52" s="325">
        <f t="shared" si="8"/>
        <v>2.1498736292891625E-2</v>
      </c>
      <c r="H52" s="323">
        <f t="shared" si="8"/>
        <v>7.4592283659954857E-3</v>
      </c>
      <c r="I52" s="323">
        <f t="shared" si="8"/>
        <v>0.11614019191960792</v>
      </c>
      <c r="J52" s="323">
        <f t="shared" si="8"/>
        <v>0</v>
      </c>
      <c r="K52" s="323">
        <f t="shared" si="8"/>
        <v>0</v>
      </c>
      <c r="L52" s="323">
        <f t="shared" si="8"/>
        <v>0</v>
      </c>
      <c r="M52" s="323">
        <f t="shared" si="8"/>
        <v>1.8656092651906733E-3</v>
      </c>
      <c r="N52" s="323">
        <f t="shared" si="8"/>
        <v>1.6880582633145583E-2</v>
      </c>
      <c r="O52" s="323">
        <f t="shared" si="8"/>
        <v>7.2999339582198852E-3</v>
      </c>
      <c r="P52" s="323">
        <f t="shared" si="8"/>
        <v>5.8780686392785279E-3</v>
      </c>
      <c r="Q52" s="323">
        <f t="shared" si="8"/>
        <v>9.467207861189016E-3</v>
      </c>
      <c r="R52" s="323">
        <f t="shared" si="8"/>
        <v>0.10083016140526266</v>
      </c>
      <c r="S52" s="323">
        <f t="shared" si="8"/>
        <v>8.290267942151628E-3</v>
      </c>
      <c r="T52" s="323">
        <f t="shared" si="8"/>
        <v>0</v>
      </c>
      <c r="U52" s="323">
        <f t="shared" si="8"/>
        <v>8.0815150223317281E-4</v>
      </c>
      <c r="V52" s="323">
        <f t="shared" si="8"/>
        <v>2.2197816853809556E-2</v>
      </c>
      <c r="W52" s="323">
        <f t="shared" si="8"/>
        <v>3.9339315434608162E-3</v>
      </c>
      <c r="X52" s="323">
        <f t="shared" si="8"/>
        <v>5.6062991788353854E-2</v>
      </c>
    </row>
    <row r="53" spans="1:24" ht="13.8" x14ac:dyDescent="0.3">
      <c r="A53" s="5" t="s">
        <v>178</v>
      </c>
      <c r="B53" s="5" t="s">
        <v>395</v>
      </c>
      <c r="C53" s="323">
        <f t="shared" ref="C53:X53" si="9">IF(C16 = 0, 0, C16 / C$36)</f>
        <v>6.2366500211725233E-2</v>
      </c>
      <c r="D53" s="323">
        <f t="shared" si="9"/>
        <v>0</v>
      </c>
      <c r="E53" s="323">
        <f t="shared" si="9"/>
        <v>0.15967688463399535</v>
      </c>
      <c r="F53" s="324">
        <f t="shared" si="9"/>
        <v>0</v>
      </c>
      <c r="G53" s="325">
        <f t="shared" si="9"/>
        <v>5.778201375933914E-2</v>
      </c>
      <c r="H53" s="323">
        <f t="shared" si="9"/>
        <v>0.1452456761887678</v>
      </c>
      <c r="I53" s="323">
        <f t="shared" si="9"/>
        <v>0.36788709965267774</v>
      </c>
      <c r="J53" s="323">
        <f t="shared" si="9"/>
        <v>0</v>
      </c>
      <c r="K53" s="323">
        <f t="shared" si="9"/>
        <v>0</v>
      </c>
      <c r="L53" s="323">
        <f t="shared" si="9"/>
        <v>0</v>
      </c>
      <c r="M53" s="323">
        <f t="shared" si="9"/>
        <v>4.7536259018783146E-2</v>
      </c>
      <c r="N53" s="323">
        <f t="shared" si="9"/>
        <v>5.2534560312659233E-2</v>
      </c>
      <c r="O53" s="323">
        <f t="shared" si="9"/>
        <v>9.7415970524510773E-2</v>
      </c>
      <c r="P53" s="323">
        <f t="shared" si="9"/>
        <v>0.2028620166326478</v>
      </c>
      <c r="Q53" s="323">
        <f t="shared" si="9"/>
        <v>0.10417033522449801</v>
      </c>
      <c r="R53" s="323">
        <f t="shared" si="9"/>
        <v>0.21248484398166756</v>
      </c>
      <c r="S53" s="323">
        <f t="shared" si="9"/>
        <v>0.12041784718199104</v>
      </c>
      <c r="T53" s="323">
        <f t="shared" si="9"/>
        <v>0</v>
      </c>
      <c r="U53" s="323">
        <f t="shared" si="9"/>
        <v>7.1273656089586496E-2</v>
      </c>
      <c r="V53" s="323">
        <f t="shared" si="9"/>
        <v>5.4313561966264058E-2</v>
      </c>
      <c r="W53" s="323">
        <f t="shared" si="9"/>
        <v>0.12601939562294645</v>
      </c>
      <c r="X53" s="323">
        <f t="shared" si="9"/>
        <v>0.16795620332882386</v>
      </c>
    </row>
    <row r="54" spans="1:24" ht="13.8" x14ac:dyDescent="0.3">
      <c r="A54" s="5" t="s">
        <v>179</v>
      </c>
      <c r="B54" s="5" t="s">
        <v>379</v>
      </c>
      <c r="C54" s="323">
        <f t="shared" ref="C54:X54" si="10">IF(C17 = 0, 0, C17 / C$36)</f>
        <v>0.25267979391509349</v>
      </c>
      <c r="D54" s="323">
        <f t="shared" si="10"/>
        <v>0</v>
      </c>
      <c r="E54" s="323">
        <f t="shared" si="10"/>
        <v>0.19669739102259426</v>
      </c>
      <c r="F54" s="324">
        <f t="shared" si="10"/>
        <v>0</v>
      </c>
      <c r="G54" s="325">
        <f t="shared" si="10"/>
        <v>0.18657475285142985</v>
      </c>
      <c r="H54" s="323">
        <f t="shared" si="10"/>
        <v>5.082440169215361E-2</v>
      </c>
      <c r="I54" s="323">
        <f t="shared" si="10"/>
        <v>3.2261164422113311E-2</v>
      </c>
      <c r="J54" s="323">
        <f t="shared" si="10"/>
        <v>0</v>
      </c>
      <c r="K54" s="323">
        <f t="shared" si="10"/>
        <v>0</v>
      </c>
      <c r="L54" s="323">
        <f t="shared" si="10"/>
        <v>0</v>
      </c>
      <c r="M54" s="323">
        <f t="shared" si="10"/>
        <v>0.26794562317367548</v>
      </c>
      <c r="N54" s="323">
        <f t="shared" si="10"/>
        <v>0.15717160726426441</v>
      </c>
      <c r="O54" s="323">
        <f t="shared" si="10"/>
        <v>0.22564274872840609</v>
      </c>
      <c r="P54" s="323">
        <f t="shared" si="10"/>
        <v>7.861219379247289E-2</v>
      </c>
      <c r="Q54" s="323">
        <f t="shared" si="10"/>
        <v>0.14705220936261795</v>
      </c>
      <c r="R54" s="323">
        <f t="shared" si="10"/>
        <v>0.14285159429492006</v>
      </c>
      <c r="S54" s="323">
        <f t="shared" si="10"/>
        <v>0.11314116513379815</v>
      </c>
      <c r="T54" s="323">
        <f t="shared" si="10"/>
        <v>0</v>
      </c>
      <c r="U54" s="323">
        <f t="shared" si="10"/>
        <v>0.45073556486885819</v>
      </c>
      <c r="V54" s="323">
        <f t="shared" si="10"/>
        <v>0.23157749148121834</v>
      </c>
      <c r="W54" s="323">
        <f t="shared" si="10"/>
        <v>0.12655923039690664</v>
      </c>
      <c r="X54" s="323">
        <f t="shared" si="10"/>
        <v>0.10658493713776764</v>
      </c>
    </row>
    <row r="55" spans="1:24" ht="13.8" x14ac:dyDescent="0.3">
      <c r="A55" s="5" t="s">
        <v>180</v>
      </c>
      <c r="B55" s="5" t="s">
        <v>373</v>
      </c>
      <c r="C55" s="323">
        <f t="shared" ref="C55:X55" si="11">IF(C18 = 0, 0, C18 / C$36)</f>
        <v>4.6353767729325696E-3</v>
      </c>
      <c r="D55" s="323">
        <f t="shared" si="11"/>
        <v>0</v>
      </c>
      <c r="E55" s="323">
        <f t="shared" si="11"/>
        <v>3.3689143619823375E-3</v>
      </c>
      <c r="F55" s="324">
        <f t="shared" si="11"/>
        <v>0</v>
      </c>
      <c r="G55" s="325">
        <f t="shared" si="11"/>
        <v>2.0567826959947789E-2</v>
      </c>
      <c r="H55" s="323">
        <f t="shared" si="11"/>
        <v>4.5144027385383501E-3</v>
      </c>
      <c r="I55" s="323">
        <f t="shared" si="11"/>
        <v>0</v>
      </c>
      <c r="J55" s="323">
        <f t="shared" si="11"/>
        <v>0</v>
      </c>
      <c r="K55" s="323">
        <f t="shared" si="11"/>
        <v>0</v>
      </c>
      <c r="L55" s="323">
        <f t="shared" si="11"/>
        <v>0</v>
      </c>
      <c r="M55" s="323">
        <f t="shared" si="11"/>
        <v>8.920153260804151E-3</v>
      </c>
      <c r="N55" s="323">
        <f t="shared" si="11"/>
        <v>3.0248591767828748E-3</v>
      </c>
      <c r="O55" s="323">
        <f t="shared" si="11"/>
        <v>5.8991530431357101E-3</v>
      </c>
      <c r="P55" s="323">
        <f t="shared" si="11"/>
        <v>5.8146165676094133E-3</v>
      </c>
      <c r="Q55" s="323">
        <f t="shared" si="11"/>
        <v>4.5233595281299471E-3</v>
      </c>
      <c r="R55" s="323">
        <f t="shared" si="11"/>
        <v>7.1853880785039534E-3</v>
      </c>
      <c r="S55" s="323">
        <f t="shared" si="11"/>
        <v>6.0584574855960319E-3</v>
      </c>
      <c r="T55" s="323">
        <f t="shared" si="11"/>
        <v>0</v>
      </c>
      <c r="U55" s="323">
        <f t="shared" si="11"/>
        <v>9.2747396006067941E-3</v>
      </c>
      <c r="V55" s="323">
        <f t="shared" si="11"/>
        <v>2.4097099703705286E-3</v>
      </c>
      <c r="W55" s="323">
        <f t="shared" si="11"/>
        <v>5.3214899073771617E-3</v>
      </c>
      <c r="X55" s="323">
        <f t="shared" si="11"/>
        <v>4.7108772228580918E-3</v>
      </c>
    </row>
    <row r="56" spans="1:24" ht="13.8" x14ac:dyDescent="0.3">
      <c r="A56" s="5" t="s">
        <v>181</v>
      </c>
      <c r="B56" s="5" t="s">
        <v>384</v>
      </c>
      <c r="C56" s="323">
        <f t="shared" ref="C56:X56" si="12">IF(C19 = 0, 0, C19 / C$36)</f>
        <v>7.5521581063499682E-2</v>
      </c>
      <c r="D56" s="323">
        <f t="shared" si="12"/>
        <v>0</v>
      </c>
      <c r="E56" s="323">
        <f t="shared" si="12"/>
        <v>1.9748919318792638E-2</v>
      </c>
      <c r="F56" s="324">
        <f t="shared" si="12"/>
        <v>0</v>
      </c>
      <c r="G56" s="325">
        <f t="shared" si="12"/>
        <v>0.10970678667107933</v>
      </c>
      <c r="H56" s="323">
        <f t="shared" si="12"/>
        <v>3.5950790020479247E-2</v>
      </c>
      <c r="I56" s="323">
        <f t="shared" si="12"/>
        <v>0.38670840025808934</v>
      </c>
      <c r="J56" s="323">
        <f t="shared" si="12"/>
        <v>0</v>
      </c>
      <c r="K56" s="323">
        <f t="shared" si="12"/>
        <v>0</v>
      </c>
      <c r="L56" s="323">
        <f t="shared" si="12"/>
        <v>0</v>
      </c>
      <c r="M56" s="323">
        <f t="shared" si="12"/>
        <v>2.8341881256310639E-2</v>
      </c>
      <c r="N56" s="323">
        <f t="shared" si="12"/>
        <v>8.3440192571595698E-2</v>
      </c>
      <c r="O56" s="323">
        <f t="shared" si="12"/>
        <v>8.6276633954743998E-2</v>
      </c>
      <c r="P56" s="323">
        <f t="shared" si="12"/>
        <v>8.2917909155778388E-2</v>
      </c>
      <c r="Q56" s="323">
        <f t="shared" si="12"/>
        <v>0.1109243257652741</v>
      </c>
      <c r="R56" s="323">
        <f t="shared" si="12"/>
        <v>2.7490230911860366E-2</v>
      </c>
      <c r="S56" s="323">
        <f t="shared" si="12"/>
        <v>0.12955645289131382</v>
      </c>
      <c r="T56" s="323">
        <f t="shared" si="12"/>
        <v>0</v>
      </c>
      <c r="U56" s="323">
        <f t="shared" si="12"/>
        <v>0.33905038971618245</v>
      </c>
      <c r="V56" s="323">
        <f t="shared" si="12"/>
        <v>5.071175768872014E-2</v>
      </c>
      <c r="W56" s="323">
        <f t="shared" si="12"/>
        <v>0.116330276404554</v>
      </c>
      <c r="X56" s="323">
        <f t="shared" si="12"/>
        <v>0.141207633575161</v>
      </c>
    </row>
    <row r="57" spans="1:24" ht="13.8" x14ac:dyDescent="0.3">
      <c r="A57" s="5" t="s">
        <v>182</v>
      </c>
      <c r="B57" s="5" t="s">
        <v>374</v>
      </c>
      <c r="C57" s="323">
        <f t="shared" ref="C57:X57" si="13">IF(C20 = 0, 0, C20 / C$36)</f>
        <v>1.606044521087748E-4</v>
      </c>
      <c r="D57" s="323">
        <f t="shared" si="13"/>
        <v>0</v>
      </c>
      <c r="E57" s="323">
        <f t="shared" si="13"/>
        <v>3.3581853353518206E-4</v>
      </c>
      <c r="F57" s="324">
        <f t="shared" si="13"/>
        <v>0</v>
      </c>
      <c r="G57" s="325">
        <f t="shared" si="13"/>
        <v>0</v>
      </c>
      <c r="H57" s="323">
        <f t="shared" si="13"/>
        <v>1.1211265079151531E-4</v>
      </c>
      <c r="I57" s="323">
        <f t="shared" si="13"/>
        <v>0</v>
      </c>
      <c r="J57" s="323">
        <f t="shared" si="13"/>
        <v>0</v>
      </c>
      <c r="K57" s="323">
        <f t="shared" si="13"/>
        <v>0</v>
      </c>
      <c r="L57" s="323">
        <f t="shared" si="13"/>
        <v>0</v>
      </c>
      <c r="M57" s="323">
        <f t="shared" si="13"/>
        <v>0</v>
      </c>
      <c r="N57" s="323">
        <f t="shared" si="13"/>
        <v>3.1292712569170856E-3</v>
      </c>
      <c r="O57" s="323">
        <f t="shared" si="13"/>
        <v>4.611338330880905E-4</v>
      </c>
      <c r="P57" s="323">
        <f t="shared" si="13"/>
        <v>2.1970279815431053E-3</v>
      </c>
      <c r="Q57" s="323">
        <f t="shared" si="13"/>
        <v>2.8671304167319062E-3</v>
      </c>
      <c r="R57" s="323">
        <f t="shared" si="13"/>
        <v>4.5206307605534859E-3</v>
      </c>
      <c r="S57" s="323">
        <f t="shared" si="13"/>
        <v>1.6102084912557801E-3</v>
      </c>
      <c r="T57" s="323">
        <f t="shared" si="13"/>
        <v>0</v>
      </c>
      <c r="U57" s="323">
        <f t="shared" si="13"/>
        <v>7.3178226089525543E-4</v>
      </c>
      <c r="V57" s="323">
        <f t="shared" si="13"/>
        <v>3.1638248773945823E-3</v>
      </c>
      <c r="W57" s="323">
        <f t="shared" si="13"/>
        <v>5.3205749331840095E-4</v>
      </c>
      <c r="X57" s="323">
        <f t="shared" si="13"/>
        <v>1.544564972035196E-3</v>
      </c>
    </row>
    <row r="58" spans="1:24" ht="13.8" x14ac:dyDescent="0.3">
      <c r="A58" s="5" t="s">
        <v>183</v>
      </c>
      <c r="B58" s="5" t="s">
        <v>385</v>
      </c>
      <c r="C58" s="323">
        <f t="shared" ref="C58:X58" si="14">IF(C21 = 0, 0, C21 / C$36)</f>
        <v>1.0712359556305706E-2</v>
      </c>
      <c r="D58" s="323">
        <f t="shared" si="14"/>
        <v>0</v>
      </c>
      <c r="E58" s="323">
        <f t="shared" si="14"/>
        <v>5.4621474575962036E-3</v>
      </c>
      <c r="F58" s="324">
        <f t="shared" si="14"/>
        <v>0</v>
      </c>
      <c r="G58" s="325">
        <f t="shared" si="14"/>
        <v>0</v>
      </c>
      <c r="H58" s="323">
        <f t="shared" si="14"/>
        <v>1.968698147899009E-2</v>
      </c>
      <c r="I58" s="323">
        <f t="shared" si="14"/>
        <v>0</v>
      </c>
      <c r="J58" s="323">
        <f t="shared" si="14"/>
        <v>0</v>
      </c>
      <c r="K58" s="323">
        <f t="shared" si="14"/>
        <v>0</v>
      </c>
      <c r="L58" s="323">
        <f t="shared" si="14"/>
        <v>0</v>
      </c>
      <c r="M58" s="323">
        <f t="shared" si="14"/>
        <v>0</v>
      </c>
      <c r="N58" s="323">
        <f t="shared" si="14"/>
        <v>4.7675792248124318E-3</v>
      </c>
      <c r="O58" s="323">
        <f t="shared" si="14"/>
        <v>1.469139950642459E-3</v>
      </c>
      <c r="P58" s="323">
        <f t="shared" si="14"/>
        <v>1.8814086250510422E-3</v>
      </c>
      <c r="Q58" s="323">
        <f t="shared" si="14"/>
        <v>2.121073275496902E-3</v>
      </c>
      <c r="R58" s="323">
        <f t="shared" si="14"/>
        <v>8.4603511805651712E-4</v>
      </c>
      <c r="S58" s="323">
        <f t="shared" si="14"/>
        <v>4.0754799641449999E-3</v>
      </c>
      <c r="T58" s="323">
        <f t="shared" si="14"/>
        <v>0</v>
      </c>
      <c r="U58" s="323">
        <f t="shared" si="14"/>
        <v>0</v>
      </c>
      <c r="V58" s="323">
        <f t="shared" si="14"/>
        <v>5.3627778431819696E-3</v>
      </c>
      <c r="W58" s="323">
        <f t="shared" si="14"/>
        <v>5.0460826752381444E-4</v>
      </c>
      <c r="X58" s="323">
        <f t="shared" si="14"/>
        <v>2.9542140467510385E-3</v>
      </c>
    </row>
    <row r="59" spans="1:24" ht="13.8" x14ac:dyDescent="0.3">
      <c r="A59" s="5" t="s">
        <v>184</v>
      </c>
      <c r="B59" s="5" t="s">
        <v>386</v>
      </c>
      <c r="C59" s="323">
        <f t="shared" ref="C59:X59" si="15">IF(C22 = 0, 0, C22 / C$36)</f>
        <v>2.3651881116920896E-2</v>
      </c>
      <c r="D59" s="323">
        <f t="shared" si="15"/>
        <v>0</v>
      </c>
      <c r="E59" s="323">
        <f t="shared" si="15"/>
        <v>1.3161296967655204E-2</v>
      </c>
      <c r="F59" s="324">
        <f t="shared" si="15"/>
        <v>0</v>
      </c>
      <c r="G59" s="325">
        <f t="shared" si="15"/>
        <v>1.2590849170501545E-3</v>
      </c>
      <c r="H59" s="323">
        <f t="shared" si="15"/>
        <v>2.7063993901071795E-2</v>
      </c>
      <c r="I59" s="323">
        <f t="shared" si="15"/>
        <v>0</v>
      </c>
      <c r="J59" s="323">
        <f t="shared" si="15"/>
        <v>0</v>
      </c>
      <c r="K59" s="323">
        <f t="shared" si="15"/>
        <v>0</v>
      </c>
      <c r="L59" s="323">
        <f t="shared" si="15"/>
        <v>0</v>
      </c>
      <c r="M59" s="323">
        <f t="shared" si="15"/>
        <v>9.7058489190833784E-3</v>
      </c>
      <c r="N59" s="323">
        <f t="shared" si="15"/>
        <v>6.9877097708240703E-3</v>
      </c>
      <c r="O59" s="323">
        <f t="shared" si="15"/>
        <v>4.397571516296099E-3</v>
      </c>
      <c r="P59" s="323">
        <f t="shared" si="15"/>
        <v>3.551675011616926E-3</v>
      </c>
      <c r="Q59" s="323">
        <f t="shared" si="15"/>
        <v>6.2545491965248466E-3</v>
      </c>
      <c r="R59" s="323">
        <f t="shared" si="15"/>
        <v>1.415124608645432E-3</v>
      </c>
      <c r="S59" s="323">
        <f t="shared" si="15"/>
        <v>4.2993335312467877E-3</v>
      </c>
      <c r="T59" s="323">
        <f t="shared" si="15"/>
        <v>0</v>
      </c>
      <c r="U59" s="323">
        <f t="shared" si="15"/>
        <v>0</v>
      </c>
      <c r="V59" s="323">
        <f t="shared" si="15"/>
        <v>3.660256415533779E-3</v>
      </c>
      <c r="W59" s="323">
        <f t="shared" si="15"/>
        <v>9.4471085443035066E-4</v>
      </c>
      <c r="X59" s="323">
        <f t="shared" si="15"/>
        <v>7.2174645183441201E-3</v>
      </c>
    </row>
    <row r="60" spans="1:24" ht="13.8" x14ac:dyDescent="0.3">
      <c r="A60" s="5" t="s">
        <v>185</v>
      </c>
      <c r="B60" s="5" t="s">
        <v>387</v>
      </c>
      <c r="C60" s="323">
        <f t="shared" ref="C60:X60" si="16">IF(C23 = 0, 0, C23 / C$36)</f>
        <v>5.9981715800836854E-4</v>
      </c>
      <c r="D60" s="323">
        <f t="shared" si="16"/>
        <v>0</v>
      </c>
      <c r="E60" s="323">
        <f t="shared" si="16"/>
        <v>5.9331517266759004E-4</v>
      </c>
      <c r="F60" s="324">
        <f t="shared" si="16"/>
        <v>0</v>
      </c>
      <c r="G60" s="325">
        <f t="shared" si="16"/>
        <v>8.3199443857939732E-6</v>
      </c>
      <c r="H60" s="323">
        <f t="shared" si="16"/>
        <v>8.3710779257664778E-4</v>
      </c>
      <c r="I60" s="323">
        <f t="shared" si="16"/>
        <v>0</v>
      </c>
      <c r="J60" s="323">
        <f t="shared" si="16"/>
        <v>0</v>
      </c>
      <c r="K60" s="323">
        <f t="shared" si="16"/>
        <v>0</v>
      </c>
      <c r="L60" s="323">
        <f t="shared" si="16"/>
        <v>0</v>
      </c>
      <c r="M60" s="323">
        <f t="shared" si="16"/>
        <v>0</v>
      </c>
      <c r="N60" s="323">
        <f t="shared" si="16"/>
        <v>2.2877923216249266E-3</v>
      </c>
      <c r="O60" s="323">
        <f t="shared" si="16"/>
        <v>1.8755286238978555E-3</v>
      </c>
      <c r="P60" s="323">
        <f t="shared" si="16"/>
        <v>5.9322217004444111E-4</v>
      </c>
      <c r="Q60" s="323">
        <f t="shared" si="16"/>
        <v>2.4839001135053644E-5</v>
      </c>
      <c r="R60" s="323">
        <f t="shared" si="16"/>
        <v>1.5029366368668668E-4</v>
      </c>
      <c r="S60" s="323">
        <f t="shared" si="16"/>
        <v>4.9574438036275811E-4</v>
      </c>
      <c r="T60" s="323">
        <f t="shared" si="16"/>
        <v>0</v>
      </c>
      <c r="U60" s="323">
        <f t="shared" si="16"/>
        <v>9.3937752256029845E-4</v>
      </c>
      <c r="V60" s="323">
        <f t="shared" si="16"/>
        <v>3.1448896777640657E-4</v>
      </c>
      <c r="W60" s="323">
        <f t="shared" si="16"/>
        <v>1.8436729992030575E-4</v>
      </c>
      <c r="X60" s="323">
        <f t="shared" si="16"/>
        <v>1.9188379039858228E-4</v>
      </c>
    </row>
    <row r="61" spans="1:24" ht="13.8" x14ac:dyDescent="0.3">
      <c r="A61" s="5" t="s">
        <v>186</v>
      </c>
      <c r="B61" s="5" t="s">
        <v>382</v>
      </c>
      <c r="C61" s="323">
        <f t="shared" ref="C61:X61" si="17">IF(C24 = 0, 0, C24 / C$36)</f>
        <v>3.5065447379250589E-2</v>
      </c>
      <c r="D61" s="323">
        <f t="shared" si="17"/>
        <v>0</v>
      </c>
      <c r="E61" s="323">
        <f t="shared" si="17"/>
        <v>1.8199647873345985E-2</v>
      </c>
      <c r="F61" s="324">
        <f t="shared" si="17"/>
        <v>0</v>
      </c>
      <c r="G61" s="325">
        <f t="shared" si="17"/>
        <v>0.11477733055508821</v>
      </c>
      <c r="H61" s="323">
        <f t="shared" si="17"/>
        <v>6.7865524612463939E-3</v>
      </c>
      <c r="I61" s="323">
        <f t="shared" si="17"/>
        <v>7.0699998627184501E-3</v>
      </c>
      <c r="J61" s="323">
        <f t="shared" si="17"/>
        <v>0</v>
      </c>
      <c r="K61" s="323">
        <f t="shared" si="17"/>
        <v>0</v>
      </c>
      <c r="L61" s="323">
        <f t="shared" si="17"/>
        <v>0</v>
      </c>
      <c r="M61" s="323">
        <f t="shared" si="17"/>
        <v>1.1400945509498559E-2</v>
      </c>
      <c r="N61" s="323">
        <f t="shared" si="17"/>
        <v>1.0301591202320558E-2</v>
      </c>
      <c r="O61" s="323">
        <f t="shared" si="17"/>
        <v>8.5697899407941244E-3</v>
      </c>
      <c r="P61" s="323">
        <f t="shared" si="17"/>
        <v>1.915924364036569E-2</v>
      </c>
      <c r="Q61" s="323">
        <f t="shared" si="17"/>
        <v>4.3808014037584074E-2</v>
      </c>
      <c r="R61" s="323">
        <f t="shared" si="17"/>
        <v>1.1733037924664036E-2</v>
      </c>
      <c r="S61" s="323">
        <f t="shared" si="17"/>
        <v>1.8443420290356331E-2</v>
      </c>
      <c r="T61" s="323">
        <f t="shared" si="17"/>
        <v>0</v>
      </c>
      <c r="U61" s="323">
        <f t="shared" si="17"/>
        <v>5.4157623962875229E-3</v>
      </c>
      <c r="V61" s="323">
        <f t="shared" si="17"/>
        <v>6.4601961522027804E-3</v>
      </c>
      <c r="W61" s="323">
        <f t="shared" si="17"/>
        <v>6.2433264069786908E-3</v>
      </c>
      <c r="X61" s="323">
        <f t="shared" si="17"/>
        <v>3.0876444909444013E-2</v>
      </c>
    </row>
    <row r="62" spans="1:24" ht="13.8" x14ac:dyDescent="0.3">
      <c r="A62" s="5" t="s">
        <v>187</v>
      </c>
      <c r="B62" s="5" t="s">
        <v>388</v>
      </c>
      <c r="C62" s="323">
        <f t="shared" ref="C62:X62" si="18">IF(C25 = 0, 0, C25 / C$36)</f>
        <v>0</v>
      </c>
      <c r="D62" s="323">
        <f t="shared" si="18"/>
        <v>0</v>
      </c>
      <c r="E62" s="323">
        <f t="shared" si="18"/>
        <v>0</v>
      </c>
      <c r="F62" s="324">
        <f t="shared" si="18"/>
        <v>0</v>
      </c>
      <c r="G62" s="325">
        <f t="shared" si="18"/>
        <v>0</v>
      </c>
      <c r="H62" s="323">
        <f t="shared" si="18"/>
        <v>0</v>
      </c>
      <c r="I62" s="323">
        <f t="shared" si="18"/>
        <v>0</v>
      </c>
      <c r="J62" s="323">
        <f t="shared" si="18"/>
        <v>0</v>
      </c>
      <c r="K62" s="323">
        <f t="shared" si="18"/>
        <v>0</v>
      </c>
      <c r="L62" s="323">
        <f t="shared" si="18"/>
        <v>0</v>
      </c>
      <c r="M62" s="323">
        <f t="shared" si="18"/>
        <v>0</v>
      </c>
      <c r="N62" s="323">
        <f t="shared" si="18"/>
        <v>3.4586501544457308E-4</v>
      </c>
      <c r="O62" s="323">
        <f t="shared" si="18"/>
        <v>8.8635020681504829E-5</v>
      </c>
      <c r="P62" s="323">
        <f t="shared" si="18"/>
        <v>2.6310729717969215E-4</v>
      </c>
      <c r="Q62" s="323">
        <f t="shared" si="18"/>
        <v>2.9274537052027507E-4</v>
      </c>
      <c r="R62" s="323">
        <f t="shared" si="18"/>
        <v>7.2613792567725023E-5</v>
      </c>
      <c r="S62" s="323">
        <f t="shared" si="18"/>
        <v>8.1951541947564458E-4</v>
      </c>
      <c r="T62" s="323">
        <f t="shared" si="18"/>
        <v>0</v>
      </c>
      <c r="U62" s="323">
        <f t="shared" si="18"/>
        <v>0</v>
      </c>
      <c r="V62" s="323">
        <f t="shared" si="18"/>
        <v>3.4165686289845221E-4</v>
      </c>
      <c r="W62" s="323">
        <f t="shared" si="18"/>
        <v>1.7979242895454134E-4</v>
      </c>
      <c r="X62" s="323">
        <f t="shared" si="18"/>
        <v>7.2251214932203599E-4</v>
      </c>
    </row>
    <row r="63" spans="1:24" ht="13.8" x14ac:dyDescent="0.3">
      <c r="A63" s="5" t="s">
        <v>188</v>
      </c>
      <c r="B63" s="5" t="s">
        <v>389</v>
      </c>
      <c r="C63" s="323">
        <f t="shared" ref="C63:X63" si="19">IF(C26 = 0, 0, C26 / C$36)</f>
        <v>1.161975341039507E-2</v>
      </c>
      <c r="D63" s="323">
        <f t="shared" si="19"/>
        <v>0</v>
      </c>
      <c r="E63" s="323">
        <f t="shared" si="19"/>
        <v>6.6895481041273491E-3</v>
      </c>
      <c r="F63" s="324">
        <f t="shared" si="19"/>
        <v>0</v>
      </c>
      <c r="G63" s="325">
        <f t="shared" si="19"/>
        <v>6.6282223606825314E-4</v>
      </c>
      <c r="H63" s="323">
        <f t="shared" si="19"/>
        <v>2.0553985978444475E-3</v>
      </c>
      <c r="I63" s="323">
        <f t="shared" si="19"/>
        <v>0</v>
      </c>
      <c r="J63" s="323">
        <f t="shared" si="19"/>
        <v>0</v>
      </c>
      <c r="K63" s="323">
        <f t="shared" si="19"/>
        <v>0</v>
      </c>
      <c r="L63" s="323">
        <f t="shared" si="19"/>
        <v>0</v>
      </c>
      <c r="M63" s="323">
        <f t="shared" si="19"/>
        <v>5.6235748818113121E-2</v>
      </c>
      <c r="N63" s="323">
        <f t="shared" si="19"/>
        <v>8.6000521030018304E-2</v>
      </c>
      <c r="O63" s="323">
        <f t="shared" si="19"/>
        <v>4.5319723319700148E-2</v>
      </c>
      <c r="P63" s="323">
        <f t="shared" si="19"/>
        <v>6.4076472874376109E-2</v>
      </c>
      <c r="Q63" s="323">
        <f t="shared" si="19"/>
        <v>3.3636443072779611E-2</v>
      </c>
      <c r="R63" s="323">
        <f t="shared" si="19"/>
        <v>1.3830394444876E-2</v>
      </c>
      <c r="S63" s="323">
        <f t="shared" si="19"/>
        <v>6.6031998570411546E-2</v>
      </c>
      <c r="T63" s="323">
        <f t="shared" si="19"/>
        <v>0</v>
      </c>
      <c r="U63" s="323">
        <f t="shared" si="19"/>
        <v>0</v>
      </c>
      <c r="V63" s="323">
        <f t="shared" si="19"/>
        <v>0.14391328007877041</v>
      </c>
      <c r="W63" s="323">
        <f t="shared" si="19"/>
        <v>0.32295386608620702</v>
      </c>
      <c r="X63" s="323">
        <f t="shared" si="19"/>
        <v>4.7655939653237042E-2</v>
      </c>
    </row>
    <row r="64" spans="1:24" ht="13.8" x14ac:dyDescent="0.3">
      <c r="A64" s="5" t="s">
        <v>189</v>
      </c>
      <c r="B64" s="5" t="s">
        <v>365</v>
      </c>
      <c r="C64" s="323">
        <f t="shared" ref="C64:X64" si="20">IF(C27 = 0, 0, C27 / C$36)</f>
        <v>1.0598615819666335E-2</v>
      </c>
      <c r="D64" s="323">
        <f t="shared" si="20"/>
        <v>0</v>
      </c>
      <c r="E64" s="323">
        <f t="shared" si="20"/>
        <v>1.2308339350529102E-2</v>
      </c>
      <c r="F64" s="324">
        <f t="shared" si="20"/>
        <v>0</v>
      </c>
      <c r="G64" s="325">
        <f t="shared" si="20"/>
        <v>3.1504856074206514E-2</v>
      </c>
      <c r="H64" s="323">
        <f t="shared" si="20"/>
        <v>1.0643227648474521E-2</v>
      </c>
      <c r="I64" s="323">
        <f t="shared" si="20"/>
        <v>0</v>
      </c>
      <c r="J64" s="323">
        <f t="shared" si="20"/>
        <v>0</v>
      </c>
      <c r="K64" s="323">
        <f t="shared" si="20"/>
        <v>0</v>
      </c>
      <c r="L64" s="323">
        <f t="shared" si="20"/>
        <v>0</v>
      </c>
      <c r="M64" s="323">
        <f t="shared" si="20"/>
        <v>1.6934248975252256E-2</v>
      </c>
      <c r="N64" s="323">
        <f t="shared" si="20"/>
        <v>2.2891661647845875E-2</v>
      </c>
      <c r="O64" s="323">
        <f t="shared" si="20"/>
        <v>2.4796371177976805E-2</v>
      </c>
      <c r="P64" s="323">
        <f t="shared" si="20"/>
        <v>1.9695577746155064E-2</v>
      </c>
      <c r="Q64" s="323">
        <f t="shared" si="20"/>
        <v>9.4428124136456595E-3</v>
      </c>
      <c r="R64" s="323">
        <f t="shared" si="20"/>
        <v>4.8414824021318064E-3</v>
      </c>
      <c r="S64" s="323">
        <f t="shared" si="20"/>
        <v>2.6241786831837931E-2</v>
      </c>
      <c r="T64" s="323">
        <f t="shared" si="20"/>
        <v>0</v>
      </c>
      <c r="U64" s="323">
        <f t="shared" si="20"/>
        <v>2.2417061390472344E-2</v>
      </c>
      <c r="V64" s="323">
        <f t="shared" si="20"/>
        <v>6.4223257529417484E-3</v>
      </c>
      <c r="W64" s="323">
        <f t="shared" si="20"/>
        <v>1.7992510021254852E-2</v>
      </c>
      <c r="X64" s="323">
        <f t="shared" si="20"/>
        <v>9.6407439271766534E-3</v>
      </c>
    </row>
    <row r="65" spans="1:24" ht="13.8" x14ac:dyDescent="0.3">
      <c r="A65" s="5" t="s">
        <v>190</v>
      </c>
      <c r="B65" s="5" t="s">
        <v>390</v>
      </c>
      <c r="C65" s="323">
        <f t="shared" ref="C65:X65" si="21">IF(C28 = 0, 0, C28 / C$36)</f>
        <v>6.438875308748214E-2</v>
      </c>
      <c r="D65" s="323">
        <f t="shared" si="21"/>
        <v>0</v>
      </c>
      <c r="E65" s="323">
        <f t="shared" si="21"/>
        <v>4.4329119329307089E-2</v>
      </c>
      <c r="F65" s="324">
        <f t="shared" si="21"/>
        <v>0</v>
      </c>
      <c r="G65" s="325">
        <f t="shared" si="21"/>
        <v>4.6955917236891007E-2</v>
      </c>
      <c r="H65" s="323">
        <f t="shared" si="21"/>
        <v>0.22294721736400736</v>
      </c>
      <c r="I65" s="323">
        <f t="shared" si="21"/>
        <v>0</v>
      </c>
      <c r="J65" s="323">
        <f t="shared" si="21"/>
        <v>0</v>
      </c>
      <c r="K65" s="323">
        <f t="shared" si="21"/>
        <v>0</v>
      </c>
      <c r="L65" s="323">
        <f t="shared" si="21"/>
        <v>0</v>
      </c>
      <c r="M65" s="323">
        <f t="shared" si="21"/>
        <v>0.13304000695424242</v>
      </c>
      <c r="N65" s="323">
        <f t="shared" si="21"/>
        <v>6.8652488261798178E-2</v>
      </c>
      <c r="O65" s="323">
        <f t="shared" si="21"/>
        <v>5.8448134030054805E-2</v>
      </c>
      <c r="P65" s="323">
        <f t="shared" si="21"/>
        <v>7.4610884272993783E-2</v>
      </c>
      <c r="Q65" s="323">
        <f t="shared" si="21"/>
        <v>0.13678660503637363</v>
      </c>
      <c r="R65" s="323">
        <f t="shared" si="21"/>
        <v>1.6363433720494314E-3</v>
      </c>
      <c r="S65" s="323">
        <f t="shared" si="21"/>
        <v>0.13476080814019958</v>
      </c>
      <c r="T65" s="323">
        <f t="shared" si="21"/>
        <v>0</v>
      </c>
      <c r="U65" s="323">
        <f t="shared" si="21"/>
        <v>0</v>
      </c>
      <c r="V65" s="323">
        <f t="shared" si="21"/>
        <v>6.6054209006733519E-2</v>
      </c>
      <c r="W65" s="323">
        <f t="shared" si="21"/>
        <v>6.783618668035468E-3</v>
      </c>
      <c r="X65" s="323">
        <f t="shared" si="21"/>
        <v>7.2544017651471046E-2</v>
      </c>
    </row>
    <row r="66" spans="1:24" ht="13.8" x14ac:dyDescent="0.3">
      <c r="A66" s="5" t="s">
        <v>191</v>
      </c>
      <c r="B66" s="5" t="s">
        <v>391</v>
      </c>
      <c r="C66" s="323">
        <f t="shared" ref="C66:X66" si="22">IF(C29 = 0, 0, C29 / C$36)</f>
        <v>1.7687790057178594E-3</v>
      </c>
      <c r="D66" s="323">
        <f t="shared" si="22"/>
        <v>0</v>
      </c>
      <c r="E66" s="323">
        <f t="shared" si="22"/>
        <v>9.2806080353972052E-4</v>
      </c>
      <c r="F66" s="324">
        <f t="shared" si="22"/>
        <v>0</v>
      </c>
      <c r="G66" s="325">
        <f t="shared" si="22"/>
        <v>1.3125174487722536E-2</v>
      </c>
      <c r="H66" s="323">
        <f t="shared" si="22"/>
        <v>5.3664588845538661E-3</v>
      </c>
      <c r="I66" s="323">
        <f t="shared" si="22"/>
        <v>5.526955232486306E-2</v>
      </c>
      <c r="J66" s="323">
        <f t="shared" si="22"/>
        <v>0</v>
      </c>
      <c r="K66" s="323">
        <f t="shared" si="22"/>
        <v>0</v>
      </c>
      <c r="L66" s="323">
        <f t="shared" si="22"/>
        <v>0</v>
      </c>
      <c r="M66" s="323">
        <f t="shared" si="22"/>
        <v>1.7385606055540326E-4</v>
      </c>
      <c r="N66" s="323">
        <f t="shared" si="22"/>
        <v>1.2069899079198797E-2</v>
      </c>
      <c r="O66" s="323">
        <f t="shared" si="22"/>
        <v>1.917528878795954E-2</v>
      </c>
      <c r="P66" s="323">
        <f t="shared" si="22"/>
        <v>1.3731083009258259E-2</v>
      </c>
      <c r="Q66" s="323">
        <f t="shared" si="22"/>
        <v>2.2286350214835184E-2</v>
      </c>
      <c r="R66" s="323">
        <f t="shared" si="22"/>
        <v>2.2172537125912318E-2</v>
      </c>
      <c r="S66" s="323">
        <f t="shared" si="22"/>
        <v>1.6998459925888137E-2</v>
      </c>
      <c r="T66" s="323">
        <f t="shared" si="22"/>
        <v>0</v>
      </c>
      <c r="U66" s="323">
        <f t="shared" si="22"/>
        <v>2.4864103982638008E-2</v>
      </c>
      <c r="V66" s="323">
        <f t="shared" si="22"/>
        <v>9.7491580010686044E-3</v>
      </c>
      <c r="W66" s="323">
        <f t="shared" si="22"/>
        <v>2.6983046443175066E-2</v>
      </c>
      <c r="X66" s="323">
        <f t="shared" si="22"/>
        <v>1.5987457262594727E-2</v>
      </c>
    </row>
    <row r="67" spans="1:24" ht="13.8" x14ac:dyDescent="0.3">
      <c r="A67" s="5" t="s">
        <v>192</v>
      </c>
      <c r="B67" s="5" t="s">
        <v>392</v>
      </c>
      <c r="C67" s="323">
        <f t="shared" ref="C67:X67" si="23">IF(C30 = 0, 0, C30 / C$36)</f>
        <v>6.4629872768897437E-2</v>
      </c>
      <c r="D67" s="323">
        <f t="shared" si="23"/>
        <v>0</v>
      </c>
      <c r="E67" s="323">
        <f t="shared" si="23"/>
        <v>3.6565595659464989E-2</v>
      </c>
      <c r="F67" s="324">
        <f t="shared" si="23"/>
        <v>0</v>
      </c>
      <c r="G67" s="325">
        <f t="shared" si="23"/>
        <v>0.27728987980453679</v>
      </c>
      <c r="H67" s="323">
        <f t="shared" si="23"/>
        <v>4.1362093965349719E-2</v>
      </c>
      <c r="I67" s="323">
        <f t="shared" si="23"/>
        <v>1.368697060801999E-2</v>
      </c>
      <c r="J67" s="323">
        <f t="shared" si="23"/>
        <v>0</v>
      </c>
      <c r="K67" s="323">
        <f t="shared" si="23"/>
        <v>0</v>
      </c>
      <c r="L67" s="323">
        <f t="shared" si="23"/>
        <v>0</v>
      </c>
      <c r="M67" s="323">
        <f t="shared" si="23"/>
        <v>8.9234966465840636E-3</v>
      </c>
      <c r="N67" s="323">
        <f t="shared" si="23"/>
        <v>1.7405562450530914E-2</v>
      </c>
      <c r="O67" s="323">
        <f t="shared" si="23"/>
        <v>9.1575038524371738E-3</v>
      </c>
      <c r="P67" s="323">
        <f t="shared" si="23"/>
        <v>2.7489516049408379E-2</v>
      </c>
      <c r="Q67" s="323">
        <f t="shared" si="23"/>
        <v>2.2057476561519334E-2</v>
      </c>
      <c r="R67" s="323">
        <f t="shared" si="23"/>
        <v>3.6982373424027395E-2</v>
      </c>
      <c r="S67" s="323">
        <f t="shared" si="23"/>
        <v>7.4272307776557633E-2</v>
      </c>
      <c r="T67" s="323">
        <f t="shared" si="23"/>
        <v>0</v>
      </c>
      <c r="U67" s="323">
        <f t="shared" si="23"/>
        <v>1.4243042780041166E-2</v>
      </c>
      <c r="V67" s="323">
        <f t="shared" si="23"/>
        <v>7.2658477330038052E-2</v>
      </c>
      <c r="W67" s="323">
        <f t="shared" si="23"/>
        <v>3.3876919501485457E-3</v>
      </c>
      <c r="X67" s="323">
        <f t="shared" si="23"/>
        <v>7.5656731078160247E-2</v>
      </c>
    </row>
    <row r="68" spans="1:24" ht="13.8" x14ac:dyDescent="0.3">
      <c r="A68" s="5" t="s">
        <v>193</v>
      </c>
      <c r="B68" s="5" t="s">
        <v>394</v>
      </c>
      <c r="C68" s="323">
        <f t="shared" ref="C68:X68" si="24">IF(C31 = 0, 0, C31 / C$36)</f>
        <v>7.9620615647559717E-4</v>
      </c>
      <c r="D68" s="323">
        <f t="shared" si="24"/>
        <v>0</v>
      </c>
      <c r="E68" s="323">
        <f t="shared" si="24"/>
        <v>1.2628064344118507E-3</v>
      </c>
      <c r="F68" s="324">
        <f t="shared" si="24"/>
        <v>0</v>
      </c>
      <c r="G68" s="325">
        <f t="shared" si="24"/>
        <v>4.2145140505371916E-3</v>
      </c>
      <c r="H68" s="323">
        <f t="shared" si="24"/>
        <v>3.213895989356772E-4</v>
      </c>
      <c r="I68" s="323">
        <f t="shared" si="24"/>
        <v>0</v>
      </c>
      <c r="J68" s="323">
        <f t="shared" si="24"/>
        <v>0</v>
      </c>
      <c r="K68" s="323">
        <f t="shared" si="24"/>
        <v>0</v>
      </c>
      <c r="L68" s="323">
        <f t="shared" si="24"/>
        <v>0</v>
      </c>
      <c r="M68" s="323">
        <f t="shared" si="24"/>
        <v>0</v>
      </c>
      <c r="N68" s="323">
        <f t="shared" si="24"/>
        <v>3.1145024429507337E-3</v>
      </c>
      <c r="O68" s="323">
        <f t="shared" si="24"/>
        <v>4.5264688502937127E-3</v>
      </c>
      <c r="P68" s="323">
        <f t="shared" si="24"/>
        <v>1.3149894852806235E-3</v>
      </c>
      <c r="Q68" s="323">
        <f t="shared" si="24"/>
        <v>4.4257777379565219E-3</v>
      </c>
      <c r="R68" s="323">
        <f t="shared" si="24"/>
        <v>1.4725401655594473E-3</v>
      </c>
      <c r="S68" s="323">
        <f t="shared" si="24"/>
        <v>3.6441054936355451E-3</v>
      </c>
      <c r="T68" s="323">
        <f t="shared" si="24"/>
        <v>0</v>
      </c>
      <c r="U68" s="323">
        <f t="shared" si="24"/>
        <v>5.6362651353617909E-3</v>
      </c>
      <c r="V68" s="323">
        <f t="shared" si="24"/>
        <v>1.6251340900278182E-3</v>
      </c>
      <c r="W68" s="323">
        <f t="shared" si="24"/>
        <v>1.6574757508964458E-3</v>
      </c>
      <c r="X68" s="323">
        <f t="shared" si="24"/>
        <v>2.3718245376641994E-3</v>
      </c>
    </row>
    <row r="69" spans="1:24" ht="13.8" x14ac:dyDescent="0.3">
      <c r="A69" s="5" t="s">
        <v>194</v>
      </c>
      <c r="B69" s="5" t="s">
        <v>393</v>
      </c>
      <c r="C69" s="323">
        <f t="shared" ref="C69:X69" si="25">IF(C32 = 0, 0, C32 / C$36)</f>
        <v>1.1894101599143215E-2</v>
      </c>
      <c r="D69" s="323">
        <f t="shared" si="25"/>
        <v>0</v>
      </c>
      <c r="E69" s="323">
        <f t="shared" si="25"/>
        <v>8.5767838884352899E-3</v>
      </c>
      <c r="F69" s="324">
        <f t="shared" si="25"/>
        <v>0</v>
      </c>
      <c r="G69" s="325">
        <f t="shared" si="25"/>
        <v>1.6691657314432885E-2</v>
      </c>
      <c r="H69" s="323">
        <f t="shared" si="25"/>
        <v>3.3484311703065911E-3</v>
      </c>
      <c r="I69" s="323">
        <f t="shared" si="25"/>
        <v>0</v>
      </c>
      <c r="J69" s="323">
        <f t="shared" si="25"/>
        <v>0</v>
      </c>
      <c r="K69" s="323">
        <f t="shared" si="25"/>
        <v>0</v>
      </c>
      <c r="L69" s="323">
        <f t="shared" si="25"/>
        <v>0</v>
      </c>
      <c r="M69" s="323">
        <f t="shared" si="25"/>
        <v>1.414252184902607E-2</v>
      </c>
      <c r="N69" s="323">
        <f t="shared" si="25"/>
        <v>5.0483584205680814E-3</v>
      </c>
      <c r="O69" s="323">
        <f t="shared" si="25"/>
        <v>4.1082042428947163E-3</v>
      </c>
      <c r="P69" s="323">
        <f t="shared" si="25"/>
        <v>4.0497190741576941E-3</v>
      </c>
      <c r="Q69" s="323">
        <f t="shared" si="25"/>
        <v>4.5348919215140787E-3</v>
      </c>
      <c r="R69" s="323">
        <f t="shared" si="25"/>
        <v>2.0754035131566057E-3</v>
      </c>
      <c r="S69" s="323">
        <f t="shared" si="25"/>
        <v>9.2010541293297173E-3</v>
      </c>
      <c r="T69" s="323">
        <f t="shared" si="25"/>
        <v>0</v>
      </c>
      <c r="U69" s="323">
        <f t="shared" si="25"/>
        <v>0</v>
      </c>
      <c r="V69" s="323">
        <f t="shared" si="25"/>
        <v>3.0329250190792721E-3</v>
      </c>
      <c r="W69" s="323">
        <f t="shared" si="25"/>
        <v>2.9334072632481402E-3</v>
      </c>
      <c r="X69" s="323">
        <f t="shared" si="25"/>
        <v>6.1338494338585917E-3</v>
      </c>
    </row>
    <row r="70" spans="1:24" ht="13.8" x14ac:dyDescent="0.3">
      <c r="A70" s="5" t="s">
        <v>195</v>
      </c>
      <c r="B70" s="5" t="s">
        <v>378</v>
      </c>
      <c r="C70" s="323">
        <f t="shared" ref="C70:X70" si="26">IF(C33 = 0, 0, C33 / C$36)</f>
        <v>3.3637473576946571E-3</v>
      </c>
      <c r="D70" s="323">
        <f t="shared" si="26"/>
        <v>0</v>
      </c>
      <c r="E70" s="323">
        <f t="shared" si="26"/>
        <v>2.1951588486037781E-2</v>
      </c>
      <c r="F70" s="324">
        <f t="shared" si="26"/>
        <v>0</v>
      </c>
      <c r="G70" s="325">
        <f t="shared" si="26"/>
        <v>0</v>
      </c>
      <c r="H70" s="323">
        <f t="shared" si="26"/>
        <v>9.8681555226691781E-2</v>
      </c>
      <c r="I70" s="323">
        <f t="shared" si="26"/>
        <v>0</v>
      </c>
      <c r="J70" s="323">
        <f t="shared" si="26"/>
        <v>0</v>
      </c>
      <c r="K70" s="323">
        <f t="shared" si="26"/>
        <v>0</v>
      </c>
      <c r="L70" s="323">
        <f t="shared" si="26"/>
        <v>0</v>
      </c>
      <c r="M70" s="323">
        <f t="shared" si="26"/>
        <v>4.834535837752175E-3</v>
      </c>
      <c r="N70" s="323">
        <f t="shared" si="26"/>
        <v>1.8758969693191626E-2</v>
      </c>
      <c r="O70" s="323">
        <f t="shared" si="26"/>
        <v>1.2453220405751428E-2</v>
      </c>
      <c r="P70" s="323">
        <f t="shared" si="26"/>
        <v>7.2154851498904765E-3</v>
      </c>
      <c r="Q70" s="323">
        <f t="shared" si="26"/>
        <v>8.2092898751352297E-3</v>
      </c>
      <c r="R70" s="323">
        <f t="shared" si="26"/>
        <v>1.7866370357361183E-3</v>
      </c>
      <c r="S70" s="323">
        <f t="shared" si="26"/>
        <v>7.4784384820614511E-3</v>
      </c>
      <c r="T70" s="323">
        <f t="shared" si="26"/>
        <v>0</v>
      </c>
      <c r="U70" s="323">
        <f t="shared" si="26"/>
        <v>0</v>
      </c>
      <c r="V70" s="323">
        <f t="shared" si="26"/>
        <v>6.1127764024602581E-3</v>
      </c>
      <c r="W70" s="323">
        <f t="shared" si="26"/>
        <v>5.5836300137154628E-3</v>
      </c>
      <c r="X70" s="323">
        <f t="shared" si="26"/>
        <v>9.5618770859513796E-3</v>
      </c>
    </row>
    <row r="71" spans="1:24" ht="13.8" x14ac:dyDescent="0.3">
      <c r="A71" s="5" t="s">
        <v>196</v>
      </c>
      <c r="B71" s="5" t="s">
        <v>396</v>
      </c>
      <c r="C71" s="323">
        <f t="shared" ref="C71:X71" si="27">IF(C34 = 0, 0, C34 / C$36)</f>
        <v>1.3590885505639898E-2</v>
      </c>
      <c r="D71" s="323">
        <f t="shared" si="27"/>
        <v>0</v>
      </c>
      <c r="E71" s="323">
        <f t="shared" si="27"/>
        <v>2.3986884837846854E-2</v>
      </c>
      <c r="F71" s="324">
        <f t="shared" si="27"/>
        <v>0</v>
      </c>
      <c r="G71" s="325">
        <f t="shared" si="27"/>
        <v>1.247991657869096E-4</v>
      </c>
      <c r="H71" s="323">
        <f t="shared" si="27"/>
        <v>5.2760213462487104E-2</v>
      </c>
      <c r="I71" s="323">
        <f t="shared" si="27"/>
        <v>0</v>
      </c>
      <c r="J71" s="323">
        <f t="shared" si="27"/>
        <v>0</v>
      </c>
      <c r="K71" s="323">
        <f t="shared" si="27"/>
        <v>0</v>
      </c>
      <c r="L71" s="323">
        <f t="shared" si="27"/>
        <v>0</v>
      </c>
      <c r="M71" s="323">
        <f t="shared" si="27"/>
        <v>1.5245839156396901E-2</v>
      </c>
      <c r="N71" s="323">
        <f t="shared" si="27"/>
        <v>1.8425812726973918E-2</v>
      </c>
      <c r="O71" s="323">
        <f t="shared" si="27"/>
        <v>1.9536780637013522E-2</v>
      </c>
      <c r="P71" s="323">
        <f t="shared" si="27"/>
        <v>1.2383273486907403E-2</v>
      </c>
      <c r="Q71" s="323">
        <f t="shared" si="27"/>
        <v>9.1261151491737261E-3</v>
      </c>
      <c r="R71" s="323">
        <f t="shared" si="27"/>
        <v>5.4443457497289653E-3</v>
      </c>
      <c r="S71" s="323">
        <f t="shared" si="27"/>
        <v>1.9828814469587137E-2</v>
      </c>
      <c r="T71" s="323">
        <f t="shared" si="27"/>
        <v>0</v>
      </c>
      <c r="U71" s="323">
        <f t="shared" si="27"/>
        <v>0</v>
      </c>
      <c r="V71" s="323">
        <f t="shared" si="27"/>
        <v>1.8473345413441849E-2</v>
      </c>
      <c r="W71" s="323">
        <f t="shared" si="27"/>
        <v>1.0924334379148835E-2</v>
      </c>
      <c r="X71" s="323">
        <f t="shared" si="27"/>
        <v>8.4796402569435742E-3</v>
      </c>
    </row>
    <row r="72" spans="1:24" ht="13.8" x14ac:dyDescent="0.3">
      <c r="A72" s="5" t="s">
        <v>197</v>
      </c>
      <c r="B72" s="5" t="s">
        <v>397</v>
      </c>
      <c r="C72" s="323">
        <f t="shared" ref="C72:X72" si="28">IF(C35 = 0, 0, C35 / C$36)</f>
        <v>0.101940800432141</v>
      </c>
      <c r="D72" s="323">
        <f t="shared" si="28"/>
        <v>0</v>
      </c>
      <c r="E72" s="323">
        <f t="shared" si="28"/>
        <v>0.116919567706059</v>
      </c>
      <c r="F72" s="324">
        <f t="shared" si="28"/>
        <v>0</v>
      </c>
      <c r="G72" s="325">
        <f t="shared" si="28"/>
        <v>0</v>
      </c>
      <c r="H72" s="323">
        <f t="shared" si="28"/>
        <v>9.6409405503983733E-2</v>
      </c>
      <c r="I72" s="323">
        <f t="shared" si="28"/>
        <v>0</v>
      </c>
      <c r="J72" s="323">
        <f t="shared" si="28"/>
        <v>0</v>
      </c>
      <c r="K72" s="323">
        <f t="shared" si="28"/>
        <v>0</v>
      </c>
      <c r="L72" s="323">
        <f t="shared" si="28"/>
        <v>0</v>
      </c>
      <c r="M72" s="323">
        <f t="shared" si="28"/>
        <v>7.1598606476806936E-2</v>
      </c>
      <c r="N72" s="323">
        <f t="shared" si="28"/>
        <v>8.6496134949865883E-2</v>
      </c>
      <c r="O72" s="323">
        <f t="shared" si="28"/>
        <v>0.12568648692488615</v>
      </c>
      <c r="P72" s="323">
        <f t="shared" si="28"/>
        <v>4.0176921879833266E-2</v>
      </c>
      <c r="Q72" s="323">
        <f t="shared" si="28"/>
        <v>0.13006854233652501</v>
      </c>
      <c r="R72" s="323">
        <f t="shared" si="28"/>
        <v>0.29513453815939233</v>
      </c>
      <c r="S72" s="323">
        <f t="shared" si="28"/>
        <v>6.9694358217587585E-2</v>
      </c>
      <c r="T72" s="323">
        <f t="shared" si="28"/>
        <v>0</v>
      </c>
      <c r="U72" s="323">
        <f t="shared" si="28"/>
        <v>0</v>
      </c>
      <c r="V72" s="323">
        <f t="shared" si="28"/>
        <v>6.2014425329040251E-2</v>
      </c>
      <c r="W72" s="323">
        <f t="shared" si="28"/>
        <v>7.0513858656616579E-2</v>
      </c>
      <c r="X72" s="323">
        <f t="shared" si="28"/>
        <v>4.4360377666503199E-2</v>
      </c>
    </row>
    <row r="73" spans="1:24" ht="13.8" x14ac:dyDescent="0.3">
      <c r="A73" s="6" t="s">
        <v>13</v>
      </c>
      <c r="B73" s="6" t="s">
        <v>260</v>
      </c>
      <c r="C73" s="326">
        <f>SUM(C45:C72)</f>
        <v>0.99999872198048712</v>
      </c>
      <c r="D73" s="326">
        <f t="shared" ref="D73:X73" si="29">SUM(D45:D72)</f>
        <v>0</v>
      </c>
      <c r="E73" s="326">
        <f t="shared" si="29"/>
        <v>0.99999892709733684</v>
      </c>
      <c r="F73" s="327">
        <f t="shared" si="29"/>
        <v>0</v>
      </c>
      <c r="G73" s="328">
        <f t="shared" si="29"/>
        <v>0.99999907556173495</v>
      </c>
      <c r="H73" s="326">
        <f t="shared" si="29"/>
        <v>1</v>
      </c>
      <c r="I73" s="326">
        <f t="shared" si="29"/>
        <v>1.0000000000000002</v>
      </c>
      <c r="J73" s="326">
        <f t="shared" si="29"/>
        <v>0</v>
      </c>
      <c r="K73" s="326">
        <f t="shared" si="29"/>
        <v>0</v>
      </c>
      <c r="L73" s="326">
        <f t="shared" si="29"/>
        <v>0</v>
      </c>
      <c r="M73" s="326">
        <f t="shared" si="29"/>
        <v>0.99999665661422021</v>
      </c>
      <c r="N73" s="326">
        <f t="shared" si="29"/>
        <v>0.99999982826960487</v>
      </c>
      <c r="O73" s="326">
        <f t="shared" si="29"/>
        <v>1.0000002896569304</v>
      </c>
      <c r="P73" s="326">
        <f t="shared" si="29"/>
        <v>1.0000002735003091</v>
      </c>
      <c r="Q73" s="326">
        <f t="shared" si="29"/>
        <v>0.99999955644640826</v>
      </c>
      <c r="R73" s="326">
        <f t="shared" si="29"/>
        <v>0.99999831130714956</v>
      </c>
      <c r="S73" s="326">
        <f t="shared" si="29"/>
        <v>1.0000000000000002</v>
      </c>
      <c r="T73" s="326">
        <f t="shared" si="29"/>
        <v>0</v>
      </c>
      <c r="U73" s="326">
        <f t="shared" si="29"/>
        <v>1.0000003585410391</v>
      </c>
      <c r="V73" s="326">
        <f t="shared" si="29"/>
        <v>0.99999999999999989</v>
      </c>
      <c r="W73" s="326">
        <f t="shared" si="29"/>
        <v>1.0000009149741931</v>
      </c>
      <c r="X73" s="326">
        <f t="shared" si="29"/>
        <v>0.88045624544218548</v>
      </c>
    </row>
  </sheetData>
  <mergeCells count="3">
    <mergeCell ref="F43:G43"/>
    <mergeCell ref="F6:G6"/>
    <mergeCell ref="A38:L40"/>
  </mergeCells>
  <conditionalFormatting sqref="X8:X35">
    <cfRule type="colorScale" priority="5">
      <colorScale>
        <cfvo type="min"/>
        <cfvo type="max"/>
        <color rgb="FFFCFCFF"/>
        <color rgb="FFF8696B"/>
      </colorScale>
    </cfRule>
  </conditionalFormatting>
  <conditionalFormatting sqref="X46:X72">
    <cfRule type="colorScale" priority="3">
      <colorScale>
        <cfvo type="min"/>
        <cfvo type="max"/>
        <color rgb="FFFCFCFF"/>
        <color rgb="FFF8696B"/>
      </colorScale>
    </cfRule>
  </conditionalFormatting>
  <conditionalFormatting sqref="X45:X72">
    <cfRule type="colorScale" priority="2">
      <colorScale>
        <cfvo type="min"/>
        <cfvo type="max"/>
        <color rgb="FFFCFCFF"/>
        <color rgb="FFF8696B"/>
      </colorScale>
    </cfRule>
  </conditionalFormatting>
  <conditionalFormatting sqref="C45:X72">
    <cfRule type="colorScale" priority="25">
      <colorScale>
        <cfvo type="min"/>
        <cfvo type="max"/>
        <color rgb="FFFCFCFF"/>
        <color rgb="FFF8696B"/>
      </colorScale>
    </cfRule>
  </conditionalFormatting>
  <conditionalFormatting sqref="C8:W35">
    <cfRule type="colorScale" priority="27">
      <colorScale>
        <cfvo type="min"/>
        <cfvo type="max"/>
        <color rgb="FFFCFCFF"/>
        <color rgb="FFF8696B"/>
      </colorScale>
    </cfRule>
  </conditionalFormatting>
  <conditionalFormatting sqref="Z8:Z35">
    <cfRule type="colorScale" priority="1">
      <colorScale>
        <cfvo type="min"/>
        <cfvo type="max"/>
        <color rgb="FFFCFCFF"/>
        <color rgb="FFF8696B"/>
      </colorScale>
    </cfRule>
  </conditionalFormatting>
  <hyperlinks>
    <hyperlink ref="B3" r:id="rId1" xr:uid="{62410B36-AEEB-4832-94DB-CF4226D69291}"/>
  </hyperlinks>
  <pageMargins left="0.7" right="0.7" top="0.75" bottom="0.75" header="0.3" footer="0.3"/>
  <pageSetup orientation="portrait" horizontalDpi="3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7B94B-EB69-422C-AC6E-62E4515258D4}">
  <sheetPr codeName="Sheet17">
    <tabColor theme="9" tint="0.59999389629810485"/>
  </sheetPr>
  <dimension ref="A1:N103"/>
  <sheetViews>
    <sheetView showGridLines="0" topLeftCell="B1" zoomScale="85" zoomScaleNormal="85" workbookViewId="0">
      <pane xSplit="1" topLeftCell="C1" activePane="topRight" state="frozen"/>
      <selection activeCell="B1" sqref="B1"/>
      <selection pane="topRight" activeCell="I19" sqref="I19"/>
    </sheetView>
  </sheetViews>
  <sheetFormatPr defaultRowHeight="13.2" x14ac:dyDescent="0.25"/>
  <cols>
    <col min="1" max="1" width="26.33203125" style="160" hidden="1" customWidth="1"/>
    <col min="2" max="2" width="18" bestFit="1" customWidth="1"/>
  </cols>
  <sheetData>
    <row r="1" spans="1:14" s="177" customFormat="1" x14ac:dyDescent="0.25">
      <c r="A1" s="441"/>
      <c r="B1" s="442" t="s">
        <v>2225</v>
      </c>
    </row>
    <row r="2" spans="1:14" x14ac:dyDescent="0.25">
      <c r="A2" s="545"/>
      <c r="B2" s="574" t="s">
        <v>2226</v>
      </c>
      <c r="C2" s="575"/>
      <c r="D2" s="575"/>
      <c r="E2" s="575"/>
      <c r="F2" s="576"/>
      <c r="G2" s="451" t="s">
        <v>2227</v>
      </c>
      <c r="H2" s="451" t="s">
        <v>2228</v>
      </c>
      <c r="I2" s="451" t="s">
        <v>2229</v>
      </c>
      <c r="J2" s="451" t="s">
        <v>2230</v>
      </c>
      <c r="K2" s="451" t="s">
        <v>2231</v>
      </c>
      <c r="L2" s="451" t="s">
        <v>2232</v>
      </c>
      <c r="M2" s="451" t="s">
        <v>2233</v>
      </c>
      <c r="N2" s="452" t="s">
        <v>2234</v>
      </c>
    </row>
    <row r="3" spans="1:14" ht="21.6" x14ac:dyDescent="0.3">
      <c r="A3" s="161"/>
      <c r="B3" s="453" t="s">
        <v>340</v>
      </c>
      <c r="C3" s="453" t="s">
        <v>2235</v>
      </c>
      <c r="D3" s="453" t="s">
        <v>351</v>
      </c>
      <c r="E3" s="453" t="s">
        <v>2236</v>
      </c>
      <c r="F3" s="454" t="s">
        <v>2237</v>
      </c>
      <c r="G3" s="454" t="s">
        <v>2237</v>
      </c>
      <c r="H3" s="454" t="s">
        <v>2237</v>
      </c>
      <c r="I3" s="454" t="s">
        <v>2237</v>
      </c>
      <c r="J3" s="454" t="s">
        <v>2237</v>
      </c>
      <c r="K3" s="454" t="s">
        <v>2237</v>
      </c>
      <c r="L3" s="454" t="s">
        <v>2237</v>
      </c>
      <c r="M3" s="454" t="s">
        <v>2237</v>
      </c>
      <c r="N3" s="454" t="s">
        <v>2237</v>
      </c>
    </row>
    <row r="4" spans="1:14" ht="51" x14ac:dyDescent="0.3">
      <c r="A4" s="170"/>
      <c r="B4" s="455" t="s">
        <v>259</v>
      </c>
      <c r="C4" s="456" t="s">
        <v>2208</v>
      </c>
      <c r="D4" s="456" t="s">
        <v>2238</v>
      </c>
      <c r="E4" s="456" t="s">
        <v>2239</v>
      </c>
      <c r="F4" s="454" t="s">
        <v>2240</v>
      </c>
      <c r="G4" s="457">
        <v>326266.76</v>
      </c>
      <c r="H4" s="457">
        <v>364889.4</v>
      </c>
      <c r="I4" s="457">
        <v>376797.42</v>
      </c>
      <c r="J4" s="457">
        <v>386942.75</v>
      </c>
      <c r="K4" s="457">
        <v>386942.75</v>
      </c>
      <c r="L4" s="457">
        <v>375978.87</v>
      </c>
      <c r="M4" s="457">
        <v>365518.66</v>
      </c>
      <c r="N4" s="457">
        <v>385314.01</v>
      </c>
    </row>
    <row r="5" spans="1:14" x14ac:dyDescent="0.25">
      <c r="A5" s="170"/>
      <c r="B5" s="458" t="s">
        <v>2241</v>
      </c>
      <c r="C5" s="450"/>
      <c r="D5" s="450"/>
      <c r="E5" s="450"/>
      <c r="F5" s="450"/>
      <c r="G5" s="450"/>
      <c r="H5" s="450"/>
      <c r="I5" s="450"/>
      <c r="J5" s="450"/>
      <c r="K5" s="450"/>
      <c r="L5" s="450"/>
      <c r="M5" s="450"/>
      <c r="N5" s="450"/>
    </row>
    <row r="6" spans="1:14" x14ac:dyDescent="0.25">
      <c r="A6" s="170"/>
      <c r="B6" s="450"/>
      <c r="C6" s="450"/>
      <c r="D6" s="450"/>
      <c r="E6" s="450"/>
      <c r="F6" s="450"/>
      <c r="G6" s="450"/>
      <c r="H6" s="450"/>
      <c r="I6" s="450"/>
      <c r="J6" s="450"/>
      <c r="K6" s="450"/>
      <c r="L6" s="450"/>
      <c r="M6" s="450"/>
      <c r="N6" s="450"/>
    </row>
    <row r="7" spans="1:14" x14ac:dyDescent="0.25">
      <c r="A7" s="170"/>
      <c r="B7" s="450"/>
      <c r="C7" s="450"/>
      <c r="D7" s="450"/>
      <c r="E7" s="450"/>
      <c r="F7" s="450"/>
      <c r="G7" s="450"/>
      <c r="H7" s="450"/>
      <c r="I7" s="450"/>
      <c r="J7" s="450"/>
      <c r="K7" s="450"/>
      <c r="L7" s="450"/>
      <c r="M7" s="450"/>
      <c r="N7" s="450"/>
    </row>
    <row r="8" spans="1:14" x14ac:dyDescent="0.25">
      <c r="A8" s="170"/>
      <c r="B8" s="450"/>
      <c r="C8" s="450"/>
      <c r="D8" s="450"/>
      <c r="E8" s="450"/>
      <c r="F8" s="450"/>
      <c r="G8" s="450"/>
      <c r="H8" s="450"/>
      <c r="I8" s="450"/>
      <c r="J8" s="450"/>
      <c r="K8" s="450"/>
      <c r="L8" s="450"/>
      <c r="M8" s="450"/>
      <c r="N8" s="450"/>
    </row>
    <row r="9" spans="1:14" x14ac:dyDescent="0.25">
      <c r="A9" s="170"/>
      <c r="B9" s="450"/>
      <c r="C9" s="450"/>
      <c r="D9" s="450"/>
      <c r="E9" s="450"/>
      <c r="F9" s="450"/>
      <c r="G9" s="450"/>
      <c r="H9" s="450"/>
      <c r="I9" s="450"/>
      <c r="J9" s="450"/>
      <c r="K9" s="450"/>
      <c r="L9" s="450"/>
      <c r="M9" s="450"/>
      <c r="N9" s="450"/>
    </row>
    <row r="10" spans="1:14" x14ac:dyDescent="0.25">
      <c r="A10" s="170"/>
      <c r="B10" s="450"/>
      <c r="C10" s="450"/>
      <c r="D10" s="450"/>
      <c r="E10" s="450"/>
      <c r="F10" s="450"/>
      <c r="G10" s="450"/>
      <c r="H10" s="450"/>
      <c r="I10" s="450"/>
      <c r="J10" s="450"/>
      <c r="K10" s="450"/>
      <c r="L10" s="450"/>
      <c r="M10" s="450"/>
      <c r="N10" s="450"/>
    </row>
    <row r="11" spans="1:14" x14ac:dyDescent="0.25">
      <c r="A11" s="170"/>
      <c r="B11" s="450"/>
      <c r="C11" s="450"/>
      <c r="D11" s="450"/>
      <c r="E11" s="450"/>
      <c r="F11" s="450"/>
      <c r="G11" s="450"/>
      <c r="H11" s="450"/>
      <c r="I11" s="450"/>
      <c r="J11" s="450"/>
      <c r="K11" s="450"/>
      <c r="L11" s="450"/>
      <c r="M11" s="450"/>
      <c r="N11" s="450"/>
    </row>
    <row r="12" spans="1:14" x14ac:dyDescent="0.25">
      <c r="A12" s="170"/>
      <c r="B12" s="450"/>
      <c r="C12" s="450"/>
      <c r="D12" s="450"/>
      <c r="E12" s="450"/>
      <c r="F12" s="450"/>
      <c r="G12" s="450"/>
      <c r="H12" s="450"/>
      <c r="I12" s="450"/>
      <c r="J12" s="450"/>
      <c r="K12" s="450"/>
      <c r="L12" s="450"/>
      <c r="M12" s="450"/>
      <c r="N12" s="450"/>
    </row>
    <row r="13" spans="1:14" x14ac:dyDescent="0.25">
      <c r="A13" s="170"/>
      <c r="B13" s="450"/>
      <c r="C13" s="450"/>
      <c r="D13" s="450"/>
      <c r="E13" s="450"/>
      <c r="F13" s="450"/>
      <c r="G13" s="450"/>
      <c r="H13" s="450"/>
      <c r="I13" s="450"/>
      <c r="J13" s="450"/>
      <c r="K13" s="450"/>
      <c r="L13" s="450"/>
      <c r="M13" s="450"/>
      <c r="N13" s="450"/>
    </row>
    <row r="14" spans="1:14" x14ac:dyDescent="0.25">
      <c r="A14" s="170"/>
      <c r="B14" s="450"/>
      <c r="C14" s="450"/>
      <c r="D14" s="450"/>
      <c r="E14" s="450"/>
      <c r="F14" s="450"/>
      <c r="G14" s="450"/>
      <c r="H14" s="450"/>
      <c r="I14" s="450"/>
      <c r="J14" s="450"/>
      <c r="K14" s="450"/>
      <c r="L14" s="450"/>
      <c r="M14" s="450"/>
      <c r="N14" s="450"/>
    </row>
    <row r="15" spans="1:14" x14ac:dyDescent="0.25">
      <c r="A15" s="162"/>
      <c r="B15" s="450"/>
      <c r="C15" s="450"/>
      <c r="D15" s="450"/>
      <c r="E15" s="450"/>
      <c r="F15" s="450"/>
      <c r="G15" s="450"/>
      <c r="H15" s="450"/>
      <c r="I15" s="450"/>
      <c r="J15" s="450"/>
      <c r="K15" s="450"/>
      <c r="L15" s="450"/>
      <c r="M15" s="450"/>
      <c r="N15" s="450"/>
    </row>
    <row r="16" spans="1:14" x14ac:dyDescent="0.25">
      <c r="A16" s="162"/>
      <c r="B16" s="450"/>
      <c r="C16" s="450"/>
      <c r="D16" s="450"/>
      <c r="E16" s="450"/>
      <c r="F16" s="450"/>
      <c r="G16" s="450"/>
      <c r="H16" s="450"/>
      <c r="I16" s="450"/>
      <c r="J16" s="450"/>
      <c r="K16" s="450"/>
      <c r="L16" s="450"/>
      <c r="M16" s="450"/>
      <c r="N16" s="450"/>
    </row>
    <row r="17" spans="1:1" x14ac:dyDescent="0.25">
      <c r="A17" s="162"/>
    </row>
    <row r="18" spans="1:1" x14ac:dyDescent="0.25">
      <c r="A18" s="162"/>
    </row>
    <row r="19" spans="1:1" x14ac:dyDescent="0.25">
      <c r="A19" s="162"/>
    </row>
    <row r="20" spans="1:1" x14ac:dyDescent="0.25">
      <c r="A20" s="162"/>
    </row>
    <row r="21" spans="1:1" x14ac:dyDescent="0.25">
      <c r="A21" s="162"/>
    </row>
    <row r="22" spans="1:1" x14ac:dyDescent="0.25">
      <c r="A22" s="162"/>
    </row>
    <row r="23" spans="1:1" x14ac:dyDescent="0.25">
      <c r="A23" s="162"/>
    </row>
    <row r="24" spans="1:1" x14ac:dyDescent="0.25">
      <c r="A24" s="162"/>
    </row>
    <row r="25" spans="1:1" x14ac:dyDescent="0.25">
      <c r="A25" s="162"/>
    </row>
    <row r="26" spans="1:1" x14ac:dyDescent="0.25">
      <c r="A26" s="162"/>
    </row>
    <row r="27" spans="1:1" x14ac:dyDescent="0.25">
      <c r="A27" s="162"/>
    </row>
    <row r="28" spans="1:1" x14ac:dyDescent="0.25">
      <c r="A28" s="162"/>
    </row>
    <row r="29" spans="1:1" x14ac:dyDescent="0.25">
      <c r="A29" s="162"/>
    </row>
    <row r="30" spans="1:1" x14ac:dyDescent="0.25">
      <c r="A30" s="162"/>
    </row>
    <row r="31" spans="1:1" x14ac:dyDescent="0.25">
      <c r="A31" s="162"/>
    </row>
    <row r="32" spans="1:1" x14ac:dyDescent="0.25">
      <c r="A32" s="162"/>
    </row>
    <row r="33" spans="1:1" x14ac:dyDescent="0.25">
      <c r="A33" s="162"/>
    </row>
    <row r="34" spans="1:1" x14ac:dyDescent="0.25">
      <c r="A34" s="162"/>
    </row>
    <row r="35" spans="1:1" x14ac:dyDescent="0.25">
      <c r="A35" s="162"/>
    </row>
    <row r="36" spans="1:1" x14ac:dyDescent="0.25">
      <c r="A36" s="162"/>
    </row>
    <row r="37" spans="1:1" x14ac:dyDescent="0.25">
      <c r="A37" s="162"/>
    </row>
    <row r="38" spans="1:1" x14ac:dyDescent="0.25">
      <c r="A38" s="162"/>
    </row>
    <row r="39" spans="1:1" x14ac:dyDescent="0.25">
      <c r="A39" s="162"/>
    </row>
    <row r="40" spans="1:1" x14ac:dyDescent="0.25">
      <c r="A40" s="162"/>
    </row>
    <row r="41" spans="1:1" x14ac:dyDescent="0.25">
      <c r="A41" s="162"/>
    </row>
    <row r="42" spans="1:1" x14ac:dyDescent="0.25">
      <c r="A42" s="162"/>
    </row>
    <row r="43" spans="1:1" x14ac:dyDescent="0.25">
      <c r="A43" s="162"/>
    </row>
    <row r="44" spans="1:1" x14ac:dyDescent="0.25">
      <c r="A44" s="162"/>
    </row>
    <row r="45" spans="1:1" x14ac:dyDescent="0.25">
      <c r="A45" s="162"/>
    </row>
    <row r="46" spans="1:1" x14ac:dyDescent="0.25">
      <c r="A46" s="162"/>
    </row>
    <row r="47" spans="1:1" x14ac:dyDescent="0.25">
      <c r="A47" s="162"/>
    </row>
    <row r="48" spans="1:1" x14ac:dyDescent="0.25">
      <c r="A48" s="162"/>
    </row>
    <row r="49" spans="1:1" x14ac:dyDescent="0.25">
      <c r="A49" s="162"/>
    </row>
    <row r="50" spans="1:1" x14ac:dyDescent="0.25">
      <c r="A50" s="162"/>
    </row>
    <row r="51" spans="1:1" x14ac:dyDescent="0.25">
      <c r="A51" s="162"/>
    </row>
    <row r="52" spans="1:1" x14ac:dyDescent="0.25">
      <c r="A52" s="162"/>
    </row>
    <row r="53" spans="1:1" x14ac:dyDescent="0.25">
      <c r="A53" s="162"/>
    </row>
    <row r="54" spans="1:1" x14ac:dyDescent="0.25">
      <c r="A54" s="162"/>
    </row>
    <row r="55" spans="1:1" x14ac:dyDescent="0.25">
      <c r="A55" s="162"/>
    </row>
    <row r="56" spans="1:1" x14ac:dyDescent="0.25">
      <c r="A56" s="162"/>
    </row>
    <row r="57" spans="1:1" x14ac:dyDescent="0.25">
      <c r="A57" s="162"/>
    </row>
    <row r="58" spans="1:1" x14ac:dyDescent="0.25">
      <c r="A58" s="162"/>
    </row>
    <row r="59" spans="1:1" x14ac:dyDescent="0.25">
      <c r="A59" s="162"/>
    </row>
    <row r="60" spans="1:1" x14ac:dyDescent="0.25">
      <c r="A60" s="162"/>
    </row>
    <row r="61" spans="1:1" x14ac:dyDescent="0.25">
      <c r="A61" s="162"/>
    </row>
    <row r="62" spans="1:1" x14ac:dyDescent="0.25">
      <c r="A62" s="162"/>
    </row>
    <row r="63" spans="1:1" x14ac:dyDescent="0.25">
      <c r="A63" s="162"/>
    </row>
    <row r="64" spans="1:1" x14ac:dyDescent="0.25">
      <c r="A64" s="162"/>
    </row>
    <row r="65" spans="1:1" x14ac:dyDescent="0.25">
      <c r="A65" s="162"/>
    </row>
    <row r="66" spans="1:1" x14ac:dyDescent="0.25">
      <c r="A66" s="162"/>
    </row>
    <row r="67" spans="1:1" x14ac:dyDescent="0.25">
      <c r="A67" s="162"/>
    </row>
    <row r="68" spans="1:1" x14ac:dyDescent="0.25">
      <c r="A68" s="162"/>
    </row>
    <row r="69" spans="1:1" x14ac:dyDescent="0.25">
      <c r="A69" s="162"/>
    </row>
    <row r="70" spans="1:1" x14ac:dyDescent="0.25">
      <c r="A70" s="162"/>
    </row>
    <row r="71" spans="1:1" x14ac:dyDescent="0.25">
      <c r="A71" s="162"/>
    </row>
    <row r="72" spans="1:1" x14ac:dyDescent="0.25">
      <c r="A72" s="162"/>
    </row>
    <row r="73" spans="1:1" x14ac:dyDescent="0.25">
      <c r="A73" s="162"/>
    </row>
    <row r="74" spans="1:1" x14ac:dyDescent="0.25">
      <c r="A74" s="162"/>
    </row>
    <row r="75" spans="1:1" x14ac:dyDescent="0.25">
      <c r="A75" s="162"/>
    </row>
    <row r="76" spans="1:1" x14ac:dyDescent="0.25">
      <c r="A76" s="162"/>
    </row>
    <row r="77" spans="1:1" x14ac:dyDescent="0.25">
      <c r="A77" s="162"/>
    </row>
    <row r="78" spans="1:1" x14ac:dyDescent="0.25">
      <c r="A78" s="162"/>
    </row>
    <row r="79" spans="1:1" x14ac:dyDescent="0.25">
      <c r="A79" s="162"/>
    </row>
    <row r="80" spans="1:1" x14ac:dyDescent="0.25">
      <c r="A80" s="162"/>
    </row>
    <row r="81" spans="1:3" x14ac:dyDescent="0.25">
      <c r="A81" s="162"/>
      <c r="B81" s="450"/>
      <c r="C81" s="450"/>
    </row>
    <row r="82" spans="1:3" x14ac:dyDescent="0.25">
      <c r="A82" s="162"/>
      <c r="B82" s="450"/>
      <c r="C82" s="450"/>
    </row>
    <row r="83" spans="1:3" x14ac:dyDescent="0.25">
      <c r="A83" s="162"/>
      <c r="B83" s="450"/>
      <c r="C83" s="450"/>
    </row>
    <row r="84" spans="1:3" x14ac:dyDescent="0.25">
      <c r="A84" s="162"/>
      <c r="B84" s="450"/>
      <c r="C84" s="450"/>
    </row>
    <row r="85" spans="1:3" x14ac:dyDescent="0.25">
      <c r="A85" s="162"/>
      <c r="B85" s="450"/>
      <c r="C85" s="450"/>
    </row>
    <row r="86" spans="1:3" x14ac:dyDescent="0.25">
      <c r="A86" s="162"/>
      <c r="B86" s="450"/>
      <c r="C86" s="450"/>
    </row>
    <row r="87" spans="1:3" x14ac:dyDescent="0.25">
      <c r="A87" s="162"/>
      <c r="B87" s="450"/>
      <c r="C87" s="450"/>
    </row>
    <row r="88" spans="1:3" x14ac:dyDescent="0.25">
      <c r="A88" s="162"/>
      <c r="B88" s="450"/>
      <c r="C88" s="450"/>
    </row>
    <row r="89" spans="1:3" x14ac:dyDescent="0.25">
      <c r="A89" s="162"/>
      <c r="B89" s="450"/>
      <c r="C89" s="450"/>
    </row>
    <row r="90" spans="1:3" x14ac:dyDescent="0.25">
      <c r="A90" s="162"/>
      <c r="B90" s="450"/>
      <c r="C90" s="450"/>
    </row>
    <row r="91" spans="1:3" x14ac:dyDescent="0.25">
      <c r="A91" s="162"/>
      <c r="B91" s="450"/>
      <c r="C91" s="450"/>
    </row>
    <row r="92" spans="1:3" x14ac:dyDescent="0.25">
      <c r="A92" s="162"/>
      <c r="B92" s="450"/>
      <c r="C92" s="1"/>
    </row>
    <row r="93" spans="1:3" x14ac:dyDescent="0.25">
      <c r="A93" s="162"/>
      <c r="B93" s="172"/>
      <c r="C93" s="155"/>
    </row>
    <row r="94" spans="1:3" ht="12.6" customHeight="1" x14ac:dyDescent="0.25">
      <c r="A94" s="162"/>
      <c r="B94" s="163"/>
      <c r="C94" s="450"/>
    </row>
    <row r="95" spans="1:3" ht="12.6" customHeight="1" x14ac:dyDescent="0.25">
      <c r="A95" s="162"/>
      <c r="B95" s="163"/>
      <c r="C95" s="450"/>
    </row>
    <row r="96" spans="1:3" x14ac:dyDescent="0.25">
      <c r="A96" s="162"/>
      <c r="B96" s="450"/>
      <c r="C96" s="450"/>
    </row>
    <row r="97" spans="1:4" x14ac:dyDescent="0.25">
      <c r="A97" s="162"/>
      <c r="B97" s="450"/>
      <c r="C97" s="450"/>
      <c r="D97" s="450"/>
    </row>
    <row r="98" spans="1:4" x14ac:dyDescent="0.25">
      <c r="A98" s="162"/>
      <c r="B98" s="450"/>
      <c r="C98" s="450"/>
      <c r="D98" s="201"/>
    </row>
    <row r="99" spans="1:4" x14ac:dyDescent="0.25">
      <c r="A99" s="162"/>
      <c r="B99" s="450"/>
      <c r="C99" s="450"/>
      <c r="D99" s="450"/>
    </row>
    <row r="100" spans="1:4" x14ac:dyDescent="0.25">
      <c r="A100" s="162"/>
      <c r="B100" s="450"/>
      <c r="C100" s="450"/>
      <c r="D100" s="450"/>
    </row>
    <row r="101" spans="1:4" x14ac:dyDescent="0.25">
      <c r="A101" s="162"/>
      <c r="B101" s="450"/>
      <c r="C101" s="450"/>
      <c r="D101" s="450"/>
    </row>
    <row r="102" spans="1:4" x14ac:dyDescent="0.25">
      <c r="A102" s="162"/>
      <c r="B102" s="450"/>
      <c r="C102" s="450"/>
      <c r="D102" s="450"/>
    </row>
    <row r="103" spans="1:4" x14ac:dyDescent="0.25">
      <c r="A103" s="162"/>
      <c r="B103" s="450"/>
      <c r="C103" s="450"/>
      <c r="D103" s="450"/>
    </row>
  </sheetData>
  <mergeCells count="1">
    <mergeCell ref="B2:F2"/>
  </mergeCells>
  <hyperlinks>
    <hyperlink ref="B1" r:id="rId1" display="http://localhost/OECDStat_Metadata/ShowMetadata.ashx?Dataset=MON2018_REFERENCE_TABLE&amp;ShowOnWeb=true&amp;Lang=en" xr:uid="{00000000-0004-0000-1100-000000000000}"/>
    <hyperlink ref="N2" r:id="rId2" display="http://localhost/OECDStat_Metadata/ShowMetadata.ashx?Dataset=MON2018_REFERENCE_TABLE&amp;Coords=[TIME].[2017]&amp;ShowOnWeb=true&amp;Lang=en" xr:uid="{00000000-0004-0000-1100-000001000000}"/>
    <hyperlink ref="B4" r:id="rId3" display="http://localhost/OECDStat_Metadata/ShowMetadata.ashx?Dataset=MON2018_REFERENCE_TABLE&amp;Coords=[LOCATION].[EU28]&amp;ShowOnWeb=true&amp;Lang=en" xr:uid="{00000000-0004-0000-1100-000002000000}"/>
    <hyperlink ref="F4" r:id="rId4" display="http://localhost/OECDStat_Metadata/ShowMetadata.ashx?Dataset=MON2018_REFERENCE_TABLE&amp;Coords=[%5bLOCATION%5d.%5bEU28%5d%2c%5bPSECSE_INDICATOR%5d.%5bTO-VP%5d%2c%5bMEASURE%5d.%5bEUR%5d]&amp;ShowOnWeb=true&amp;Lang=en" xr:uid="{00000000-0004-0000-1100-000003000000}"/>
    <hyperlink ref="B5" r:id="rId5" display="https://stats-3.oecd.org/index.aspx?DatasetCode=MON2018_REFERENCE_TABLE" xr:uid="{00000000-0004-0000-1100-000004000000}"/>
  </hyperlinks>
  <pageMargins left="0.75" right="0.75" top="1" bottom="1" header="0.5" footer="0.5"/>
  <pageSetup orientation="portrait" verticalDpi="0"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246A2-8F93-4561-9DF6-C9C48DD869E3}">
  <sheetPr codeName="Sheet11">
    <tabColor theme="9" tint="0.59999389629810485"/>
  </sheetPr>
  <dimension ref="A1:N5182"/>
  <sheetViews>
    <sheetView topLeftCell="A3501" zoomScale="70" zoomScaleNormal="70" workbookViewId="0">
      <selection activeCell="C3513" sqref="C3513"/>
    </sheetView>
  </sheetViews>
  <sheetFormatPr defaultRowHeight="13.2" x14ac:dyDescent="0.25"/>
  <cols>
    <col min="1" max="1" width="5.33203125" bestFit="1" customWidth="1"/>
    <col min="2" max="2" width="12.44140625" customWidth="1"/>
    <col min="3" max="3" width="41.44140625" bestFit="1" customWidth="1"/>
    <col min="4" max="4" width="10.44140625" bestFit="1" customWidth="1"/>
    <col min="5" max="5" width="52.5546875" customWidth="1"/>
    <col min="6" max="6" width="25.109375" customWidth="1"/>
    <col min="7" max="7" width="9.6640625" bestFit="1" customWidth="1"/>
    <col min="8" max="8" width="8.6640625" bestFit="1" customWidth="1"/>
    <col min="9" max="9" width="7.6640625" customWidth="1"/>
    <col min="10" max="10" width="19.44140625" customWidth="1"/>
    <col min="11" max="11" width="10.88671875" bestFit="1" customWidth="1"/>
    <col min="12" max="12" width="67.88671875" bestFit="1" customWidth="1"/>
  </cols>
  <sheetData>
    <row r="1" spans="1:12" x14ac:dyDescent="0.25">
      <c r="A1" s="450" t="s">
        <v>6</v>
      </c>
      <c r="B1" s="1" t="s">
        <v>240</v>
      </c>
      <c r="C1" s="450" t="s">
        <v>7</v>
      </c>
      <c r="D1" s="450" t="s">
        <v>0</v>
      </c>
      <c r="E1" s="450" t="s">
        <v>8</v>
      </c>
      <c r="F1" s="450" t="s">
        <v>9</v>
      </c>
      <c r="G1" s="450" t="s">
        <v>10</v>
      </c>
      <c r="H1" s="450" t="s">
        <v>11</v>
      </c>
      <c r="I1" s="450" t="s">
        <v>318</v>
      </c>
      <c r="J1" s="450"/>
      <c r="K1" s="450"/>
      <c r="L1" s="157"/>
    </row>
    <row r="2" spans="1:12" x14ac:dyDescent="0.25">
      <c r="A2" s="450">
        <v>2018</v>
      </c>
      <c r="B2" s="450" t="s">
        <v>260</v>
      </c>
      <c r="C2" s="450" t="s">
        <v>13</v>
      </c>
      <c r="D2" s="450">
        <v>1100</v>
      </c>
      <c r="E2" s="450" t="s">
        <v>2</v>
      </c>
      <c r="F2" s="450" t="s">
        <v>2242</v>
      </c>
      <c r="G2" s="450" t="s">
        <v>15</v>
      </c>
      <c r="H2" s="450">
        <v>23473.82</v>
      </c>
      <c r="I2" s="3" t="s">
        <v>2237</v>
      </c>
      <c r="J2" s="450"/>
      <c r="K2" s="448" t="s">
        <v>418</v>
      </c>
      <c r="L2" s="448" t="s">
        <v>2243</v>
      </c>
    </row>
    <row r="3" spans="1:12" x14ac:dyDescent="0.25">
      <c r="A3" s="450">
        <v>2018</v>
      </c>
      <c r="B3" s="450" t="s">
        <v>260</v>
      </c>
      <c r="C3" s="450" t="s">
        <v>13</v>
      </c>
      <c r="D3" s="450">
        <v>1110</v>
      </c>
      <c r="E3" s="450" t="s">
        <v>3</v>
      </c>
      <c r="F3" s="450" t="s">
        <v>2242</v>
      </c>
      <c r="G3" s="450" t="s">
        <v>15</v>
      </c>
      <c r="H3" s="450">
        <v>0</v>
      </c>
      <c r="I3" s="3" t="s">
        <v>2237</v>
      </c>
      <c r="J3" s="450"/>
      <c r="K3" s="448" t="s">
        <v>2220</v>
      </c>
      <c r="L3" s="446" t="s">
        <v>409</v>
      </c>
    </row>
    <row r="4" spans="1:12" x14ac:dyDescent="0.25">
      <c r="A4" s="450">
        <v>2018</v>
      </c>
      <c r="B4" s="450" t="s">
        <v>260</v>
      </c>
      <c r="C4" s="450" t="s">
        <v>13</v>
      </c>
      <c r="D4" s="450">
        <v>1120</v>
      </c>
      <c r="E4" s="450" t="s">
        <v>4</v>
      </c>
      <c r="F4" s="450" t="s">
        <v>2242</v>
      </c>
      <c r="G4" s="450" t="s">
        <v>15</v>
      </c>
      <c r="H4" s="450">
        <v>0</v>
      </c>
      <c r="I4" s="3" t="s">
        <v>2237</v>
      </c>
      <c r="J4" s="450"/>
      <c r="K4" s="450"/>
      <c r="L4" s="450"/>
    </row>
    <row r="5" spans="1:12" x14ac:dyDescent="0.25">
      <c r="A5" s="450">
        <v>2018</v>
      </c>
      <c r="B5" s="450" t="s">
        <v>260</v>
      </c>
      <c r="C5" s="450" t="s">
        <v>13</v>
      </c>
      <c r="D5" s="450">
        <v>1200</v>
      </c>
      <c r="E5" s="450" t="s">
        <v>5</v>
      </c>
      <c r="F5" s="450" t="s">
        <v>2242</v>
      </c>
      <c r="G5" s="450" t="s">
        <v>15</v>
      </c>
      <c r="H5" s="450">
        <v>910.97</v>
      </c>
      <c r="I5" s="3" t="s">
        <v>2244</v>
      </c>
      <c r="J5" s="450"/>
      <c r="K5" s="444" t="s">
        <v>2245</v>
      </c>
      <c r="L5" s="177"/>
    </row>
    <row r="6" spans="1:12" x14ac:dyDescent="0.25">
      <c r="A6" s="450">
        <v>2018</v>
      </c>
      <c r="B6" s="450" t="s">
        <v>260</v>
      </c>
      <c r="C6" s="450" t="s">
        <v>13</v>
      </c>
      <c r="D6" s="450">
        <v>1300</v>
      </c>
      <c r="E6" s="450" t="s">
        <v>17</v>
      </c>
      <c r="F6" s="450" t="s">
        <v>2242</v>
      </c>
      <c r="G6" s="450" t="s">
        <v>15</v>
      </c>
      <c r="H6" s="450">
        <v>9320.51</v>
      </c>
      <c r="I6" s="3" t="s">
        <v>2237</v>
      </c>
      <c r="J6" s="450"/>
      <c r="K6" s="1" t="s">
        <v>2246</v>
      </c>
      <c r="L6" s="1" t="s">
        <v>2247</v>
      </c>
    </row>
    <row r="7" spans="1:12" x14ac:dyDescent="0.25">
      <c r="A7" s="450">
        <v>2018</v>
      </c>
      <c r="B7" s="450" t="s">
        <v>260</v>
      </c>
      <c r="C7" s="450" t="s">
        <v>13</v>
      </c>
      <c r="D7" s="450">
        <v>1400</v>
      </c>
      <c r="E7" s="450" t="s">
        <v>18</v>
      </c>
      <c r="F7" s="450" t="s">
        <v>2242</v>
      </c>
      <c r="G7" s="450" t="s">
        <v>15</v>
      </c>
      <c r="H7" s="450">
        <v>1337.94</v>
      </c>
      <c r="I7" s="3" t="s">
        <v>2237</v>
      </c>
      <c r="J7" s="450"/>
      <c r="K7" s="228" t="s">
        <v>2248</v>
      </c>
      <c r="L7" s="228" t="s">
        <v>2242</v>
      </c>
    </row>
    <row r="8" spans="1:12" x14ac:dyDescent="0.25">
      <c r="A8" s="450">
        <v>2018</v>
      </c>
      <c r="B8" s="450" t="s">
        <v>260</v>
      </c>
      <c r="C8" s="450" t="s">
        <v>13</v>
      </c>
      <c r="D8" s="450">
        <v>1500</v>
      </c>
      <c r="E8" s="450" t="s">
        <v>19</v>
      </c>
      <c r="F8" s="450" t="s">
        <v>2242</v>
      </c>
      <c r="G8" s="450" t="s">
        <v>15</v>
      </c>
      <c r="H8" s="450">
        <v>10817.38</v>
      </c>
      <c r="I8" s="3" t="s">
        <v>2237</v>
      </c>
      <c r="J8" s="450"/>
      <c r="K8" s="1" t="s">
        <v>2249</v>
      </c>
      <c r="L8" s="1" t="s">
        <v>2250</v>
      </c>
    </row>
    <row r="9" spans="1:12" x14ac:dyDescent="0.25">
      <c r="A9" s="450">
        <v>2018</v>
      </c>
      <c r="B9" s="450" t="s">
        <v>260</v>
      </c>
      <c r="C9" s="450" t="s">
        <v>13</v>
      </c>
      <c r="D9" s="450">
        <v>1600</v>
      </c>
      <c r="E9" s="450" t="s">
        <v>20</v>
      </c>
      <c r="F9" s="450" t="s">
        <v>2242</v>
      </c>
      <c r="G9" s="450" t="s">
        <v>15</v>
      </c>
      <c r="H9" s="450">
        <v>728.43</v>
      </c>
      <c r="I9" s="3" t="s">
        <v>2237</v>
      </c>
      <c r="J9" s="450"/>
      <c r="K9" s="450" t="s">
        <v>10</v>
      </c>
      <c r="L9" s="450" t="s">
        <v>15</v>
      </c>
    </row>
    <row r="10" spans="1:12" x14ac:dyDescent="0.25">
      <c r="A10" s="450">
        <v>2018</v>
      </c>
      <c r="B10" s="450" t="s">
        <v>260</v>
      </c>
      <c r="C10" s="450" t="s">
        <v>13</v>
      </c>
      <c r="D10" s="450">
        <v>1900</v>
      </c>
      <c r="E10" s="450" t="s">
        <v>21</v>
      </c>
      <c r="F10" s="450" t="s">
        <v>2242</v>
      </c>
      <c r="G10" s="450" t="s">
        <v>15</v>
      </c>
      <c r="H10" s="450">
        <v>1730.06</v>
      </c>
      <c r="I10" s="3" t="s">
        <v>2244</v>
      </c>
      <c r="J10" s="450"/>
      <c r="K10" s="450"/>
      <c r="L10" s="450"/>
    </row>
    <row r="11" spans="1:12" x14ac:dyDescent="0.25">
      <c r="A11" s="450">
        <v>2018</v>
      </c>
      <c r="B11" s="450" t="s">
        <v>260</v>
      </c>
      <c r="C11" s="450" t="s">
        <v>13</v>
      </c>
      <c r="D11" s="450">
        <v>2100</v>
      </c>
      <c r="E11" s="450" t="s">
        <v>23</v>
      </c>
      <c r="F11" s="450" t="s">
        <v>2242</v>
      </c>
      <c r="G11" s="450" t="s">
        <v>15</v>
      </c>
      <c r="H11" s="450">
        <v>11139.6</v>
      </c>
      <c r="I11" s="3" t="s">
        <v>2244</v>
      </c>
      <c r="J11" s="450"/>
      <c r="K11" s="450"/>
      <c r="L11" s="450"/>
    </row>
    <row r="12" spans="1:12" x14ac:dyDescent="0.25">
      <c r="A12" s="450">
        <v>2018</v>
      </c>
      <c r="B12" s="450" t="s">
        <v>260</v>
      </c>
      <c r="C12" s="450" t="s">
        <v>13</v>
      </c>
      <c r="D12" s="450">
        <v>2110</v>
      </c>
      <c r="E12" s="450" t="s">
        <v>24</v>
      </c>
      <c r="F12" s="450" t="s">
        <v>2242</v>
      </c>
      <c r="G12" s="450" t="s">
        <v>15</v>
      </c>
      <c r="H12" s="450">
        <v>0</v>
      </c>
      <c r="I12" s="3" t="s">
        <v>2237</v>
      </c>
      <c r="J12" s="450"/>
      <c r="K12" s="450"/>
      <c r="L12" s="450"/>
    </row>
    <row r="13" spans="1:12" x14ac:dyDescent="0.25">
      <c r="A13" s="450">
        <v>2018</v>
      </c>
      <c r="B13" s="450" t="s">
        <v>260</v>
      </c>
      <c r="C13" s="450" t="s">
        <v>13</v>
      </c>
      <c r="D13" s="450">
        <v>2120</v>
      </c>
      <c r="E13" s="450" t="s">
        <v>25</v>
      </c>
      <c r="F13" s="450" t="s">
        <v>2242</v>
      </c>
      <c r="G13" s="450" t="s">
        <v>15</v>
      </c>
      <c r="H13" s="450">
        <v>0</v>
      </c>
      <c r="I13" s="3" t="s">
        <v>2237</v>
      </c>
      <c r="J13" s="450"/>
      <c r="K13" s="450"/>
      <c r="L13" s="450"/>
    </row>
    <row r="14" spans="1:12" x14ac:dyDescent="0.25">
      <c r="A14" s="450">
        <v>2018</v>
      </c>
      <c r="B14" s="450" t="s">
        <v>260</v>
      </c>
      <c r="C14" s="450" t="s">
        <v>13</v>
      </c>
      <c r="D14" s="450">
        <v>2130</v>
      </c>
      <c r="E14" s="450" t="s">
        <v>26</v>
      </c>
      <c r="F14" s="450" t="s">
        <v>2242</v>
      </c>
      <c r="G14" s="450" t="s">
        <v>15</v>
      </c>
      <c r="H14" s="450">
        <v>0</v>
      </c>
      <c r="I14" s="3" t="s">
        <v>2237</v>
      </c>
      <c r="J14" s="450"/>
      <c r="K14" s="450"/>
      <c r="L14" s="450"/>
    </row>
    <row r="15" spans="1:12" x14ac:dyDescent="0.25">
      <c r="A15" s="450">
        <v>2018</v>
      </c>
      <c r="B15" s="450" t="s">
        <v>260</v>
      </c>
      <c r="C15" s="450" t="s">
        <v>13</v>
      </c>
      <c r="D15" s="450">
        <v>2190</v>
      </c>
      <c r="E15" s="450" t="s">
        <v>27</v>
      </c>
      <c r="F15" s="450" t="s">
        <v>2242</v>
      </c>
      <c r="G15" s="450" t="s">
        <v>15</v>
      </c>
      <c r="H15" s="450">
        <v>0</v>
      </c>
      <c r="I15" s="3" t="s">
        <v>2237</v>
      </c>
      <c r="J15" s="450"/>
      <c r="K15" s="450"/>
      <c r="L15" s="450"/>
    </row>
    <row r="16" spans="1:12" x14ac:dyDescent="0.25">
      <c r="A16" s="450">
        <v>2018</v>
      </c>
      <c r="B16" s="450" t="s">
        <v>260</v>
      </c>
      <c r="C16" s="450" t="s">
        <v>13</v>
      </c>
      <c r="D16" s="450">
        <v>2200</v>
      </c>
      <c r="E16" s="450" t="s">
        <v>28</v>
      </c>
      <c r="F16" s="450" t="s">
        <v>2242</v>
      </c>
      <c r="G16" s="450" t="s">
        <v>15</v>
      </c>
      <c r="H16" s="450">
        <v>1376.95</v>
      </c>
      <c r="I16" s="3" t="s">
        <v>2244</v>
      </c>
      <c r="J16" s="450"/>
      <c r="K16" s="450"/>
      <c r="L16" s="450"/>
    </row>
    <row r="17" spans="1:9" x14ac:dyDescent="0.25">
      <c r="A17" s="450">
        <v>2018</v>
      </c>
      <c r="B17" s="450" t="s">
        <v>260</v>
      </c>
      <c r="C17" s="450" t="s">
        <v>13</v>
      </c>
      <c r="D17" s="450">
        <v>2300</v>
      </c>
      <c r="E17" s="450" t="s">
        <v>29</v>
      </c>
      <c r="F17" s="450" t="s">
        <v>2242</v>
      </c>
      <c r="G17" s="450" t="s">
        <v>15</v>
      </c>
      <c r="H17" s="450">
        <v>455.42</v>
      </c>
      <c r="I17" s="3" t="s">
        <v>2244</v>
      </c>
    </row>
    <row r="18" spans="1:9" x14ac:dyDescent="0.25">
      <c r="A18" s="450">
        <v>2018</v>
      </c>
      <c r="B18" s="450" t="s">
        <v>260</v>
      </c>
      <c r="C18" s="450" t="s">
        <v>13</v>
      </c>
      <c r="D18" s="450">
        <v>2400</v>
      </c>
      <c r="E18" s="450" t="s">
        <v>30</v>
      </c>
      <c r="F18" s="450" t="s">
        <v>2242</v>
      </c>
      <c r="G18" s="450" t="s">
        <v>15</v>
      </c>
      <c r="H18" s="450">
        <v>2990.98</v>
      </c>
      <c r="I18" s="3" t="s">
        <v>2237</v>
      </c>
    </row>
    <row r="19" spans="1:9" x14ac:dyDescent="0.25">
      <c r="A19" s="450">
        <v>2018</v>
      </c>
      <c r="B19" s="450" t="s">
        <v>260</v>
      </c>
      <c r="C19" s="450" t="s">
        <v>13</v>
      </c>
      <c r="D19" s="450">
        <v>2900</v>
      </c>
      <c r="E19" s="450" t="s">
        <v>31</v>
      </c>
      <c r="F19" s="450" t="s">
        <v>2242</v>
      </c>
      <c r="G19" s="450" t="s">
        <v>15</v>
      </c>
      <c r="H19" s="450">
        <v>3687.62</v>
      </c>
      <c r="I19" s="3" t="s">
        <v>2244</v>
      </c>
    </row>
    <row r="20" spans="1:9" x14ac:dyDescent="0.25">
      <c r="A20" s="450">
        <v>2018</v>
      </c>
      <c r="B20" s="450" t="s">
        <v>260</v>
      </c>
      <c r="C20" s="450" t="s">
        <v>13</v>
      </c>
      <c r="D20" s="450">
        <v>2910</v>
      </c>
      <c r="E20" s="450" t="s">
        <v>32</v>
      </c>
      <c r="F20" s="450" t="s">
        <v>2242</v>
      </c>
      <c r="G20" s="450" t="s">
        <v>15</v>
      </c>
      <c r="H20" s="450">
        <v>0</v>
      </c>
      <c r="I20" s="3" t="s">
        <v>2237</v>
      </c>
    </row>
    <row r="21" spans="1:9" x14ac:dyDescent="0.25">
      <c r="A21" s="450">
        <v>2018</v>
      </c>
      <c r="B21" s="450" t="s">
        <v>260</v>
      </c>
      <c r="C21" s="450" t="s">
        <v>13</v>
      </c>
      <c r="D21" s="450">
        <v>2920</v>
      </c>
      <c r="E21" s="450" t="s">
        <v>33</v>
      </c>
      <c r="F21" s="450" t="s">
        <v>2242</v>
      </c>
      <c r="G21" s="450" t="s">
        <v>15</v>
      </c>
      <c r="H21" s="450">
        <v>0</v>
      </c>
      <c r="I21" s="3" t="s">
        <v>2237</v>
      </c>
    </row>
    <row r="22" spans="1:9" x14ac:dyDescent="0.25">
      <c r="A22" s="450">
        <v>2018</v>
      </c>
      <c r="B22" s="450" t="s">
        <v>260</v>
      </c>
      <c r="C22" s="450" t="s">
        <v>13</v>
      </c>
      <c r="D22" s="450">
        <v>2930</v>
      </c>
      <c r="E22" s="450" t="s">
        <v>34</v>
      </c>
      <c r="F22" s="450" t="s">
        <v>2242</v>
      </c>
      <c r="G22" s="450" t="s">
        <v>15</v>
      </c>
      <c r="H22" s="450">
        <v>0</v>
      </c>
      <c r="I22" s="3" t="s">
        <v>2237</v>
      </c>
    </row>
    <row r="23" spans="1:9" x14ac:dyDescent="0.25">
      <c r="A23" s="450">
        <v>2018</v>
      </c>
      <c r="B23" s="450" t="s">
        <v>260</v>
      </c>
      <c r="C23" s="450" t="s">
        <v>13</v>
      </c>
      <c r="D23" s="450">
        <v>3100</v>
      </c>
      <c r="E23" s="450" t="s">
        <v>36</v>
      </c>
      <c r="F23" s="450" t="s">
        <v>2242</v>
      </c>
      <c r="G23" s="450" t="s">
        <v>15</v>
      </c>
      <c r="H23" s="450">
        <v>0</v>
      </c>
      <c r="I23" s="3" t="s">
        <v>2237</v>
      </c>
    </row>
    <row r="24" spans="1:9" x14ac:dyDescent="0.25">
      <c r="A24" s="450">
        <v>2018</v>
      </c>
      <c r="B24" s="450" t="s">
        <v>260</v>
      </c>
      <c r="C24" s="450" t="s">
        <v>13</v>
      </c>
      <c r="D24" s="450">
        <v>3200</v>
      </c>
      <c r="E24" s="450" t="s">
        <v>37</v>
      </c>
      <c r="F24" s="450" t="s">
        <v>2242</v>
      </c>
      <c r="G24" s="450" t="s">
        <v>15</v>
      </c>
      <c r="H24" s="450">
        <v>0</v>
      </c>
      <c r="I24" s="3" t="s">
        <v>2237</v>
      </c>
    </row>
    <row r="25" spans="1:9" x14ac:dyDescent="0.25">
      <c r="A25" s="450">
        <v>2018</v>
      </c>
      <c r="B25" s="450" t="s">
        <v>260</v>
      </c>
      <c r="C25" s="450" t="s">
        <v>13</v>
      </c>
      <c r="D25" s="450">
        <v>3900</v>
      </c>
      <c r="E25" s="450" t="s">
        <v>38</v>
      </c>
      <c r="F25" s="450" t="s">
        <v>2242</v>
      </c>
      <c r="G25" s="450" t="s">
        <v>15</v>
      </c>
      <c r="H25" s="450">
        <v>0</v>
      </c>
      <c r="I25" s="3" t="s">
        <v>2237</v>
      </c>
    </row>
    <row r="26" spans="1:9" x14ac:dyDescent="0.25">
      <c r="A26" s="450">
        <v>2018</v>
      </c>
      <c r="B26" s="450" t="s">
        <v>260</v>
      </c>
      <c r="C26" s="450" t="s">
        <v>13</v>
      </c>
      <c r="D26" s="450">
        <v>4100</v>
      </c>
      <c r="E26" s="450" t="s">
        <v>40</v>
      </c>
      <c r="F26" s="450" t="s">
        <v>2242</v>
      </c>
      <c r="G26" s="450" t="s">
        <v>15</v>
      </c>
      <c r="H26" s="450">
        <v>35249.5</v>
      </c>
      <c r="I26" s="3" t="s">
        <v>2244</v>
      </c>
    </row>
    <row r="27" spans="1:9" x14ac:dyDescent="0.25">
      <c r="A27" s="450">
        <v>2018</v>
      </c>
      <c r="B27" s="450" t="s">
        <v>260</v>
      </c>
      <c r="C27" s="450" t="s">
        <v>13</v>
      </c>
      <c r="D27" s="450">
        <v>4110</v>
      </c>
      <c r="E27" s="450" t="s">
        <v>41</v>
      </c>
      <c r="F27" s="450" t="s">
        <v>2242</v>
      </c>
      <c r="G27" s="450" t="s">
        <v>15</v>
      </c>
      <c r="H27" s="450">
        <v>0</v>
      </c>
      <c r="I27" s="3" t="s">
        <v>2237</v>
      </c>
    </row>
    <row r="28" spans="1:9" x14ac:dyDescent="0.25">
      <c r="A28" s="450">
        <v>2018</v>
      </c>
      <c r="B28" s="450" t="s">
        <v>260</v>
      </c>
      <c r="C28" s="450" t="s">
        <v>13</v>
      </c>
      <c r="D28" s="450">
        <v>4120</v>
      </c>
      <c r="E28" s="450" t="s">
        <v>42</v>
      </c>
      <c r="F28" s="450" t="s">
        <v>2242</v>
      </c>
      <c r="G28" s="450" t="s">
        <v>15</v>
      </c>
      <c r="H28" s="450">
        <v>0</v>
      </c>
      <c r="I28" s="3" t="s">
        <v>2237</v>
      </c>
    </row>
    <row r="29" spans="1:9" x14ac:dyDescent="0.25">
      <c r="A29" s="450">
        <v>2018</v>
      </c>
      <c r="B29" s="450" t="s">
        <v>260</v>
      </c>
      <c r="C29" s="450" t="s">
        <v>13</v>
      </c>
      <c r="D29" s="450">
        <v>4190</v>
      </c>
      <c r="E29" s="450" t="s">
        <v>43</v>
      </c>
      <c r="F29" s="450" t="s">
        <v>2242</v>
      </c>
      <c r="G29" s="450" t="s">
        <v>15</v>
      </c>
      <c r="H29" s="450">
        <v>0</v>
      </c>
      <c r="I29" s="3" t="s">
        <v>2237</v>
      </c>
    </row>
    <row r="30" spans="1:9" x14ac:dyDescent="0.25">
      <c r="A30" s="450">
        <v>2018</v>
      </c>
      <c r="B30" s="450" t="s">
        <v>260</v>
      </c>
      <c r="C30" s="450" t="s">
        <v>13</v>
      </c>
      <c r="D30" s="450">
        <v>4200</v>
      </c>
      <c r="E30" s="450" t="s">
        <v>44</v>
      </c>
      <c r="F30" s="450" t="s">
        <v>2242</v>
      </c>
      <c r="G30" s="450" t="s">
        <v>15</v>
      </c>
      <c r="H30" s="450">
        <v>21858.54</v>
      </c>
      <c r="I30" s="3" t="s">
        <v>2237</v>
      </c>
    </row>
    <row r="31" spans="1:9" x14ac:dyDescent="0.25">
      <c r="A31" s="450">
        <v>2018</v>
      </c>
      <c r="B31" s="450" t="s">
        <v>260</v>
      </c>
      <c r="C31" s="450" t="s">
        <v>13</v>
      </c>
      <c r="D31" s="450">
        <v>4210</v>
      </c>
      <c r="E31" s="450" t="s">
        <v>45</v>
      </c>
      <c r="F31" s="450" t="s">
        <v>2242</v>
      </c>
      <c r="G31" s="450" t="s">
        <v>15</v>
      </c>
      <c r="H31" s="450">
        <v>0</v>
      </c>
      <c r="I31" s="3" t="s">
        <v>2237</v>
      </c>
    </row>
    <row r="32" spans="1:9" x14ac:dyDescent="0.25">
      <c r="A32" s="450">
        <v>2018</v>
      </c>
      <c r="B32" s="450" t="s">
        <v>260</v>
      </c>
      <c r="C32" s="450" t="s">
        <v>13</v>
      </c>
      <c r="D32" s="450">
        <v>4220</v>
      </c>
      <c r="E32" s="450" t="s">
        <v>46</v>
      </c>
      <c r="F32" s="450" t="s">
        <v>2242</v>
      </c>
      <c r="G32" s="450" t="s">
        <v>15</v>
      </c>
      <c r="H32" s="450">
        <v>0</v>
      </c>
      <c r="I32" s="3" t="s">
        <v>2237</v>
      </c>
    </row>
    <row r="33" spans="1:9" x14ac:dyDescent="0.25">
      <c r="A33" s="450">
        <v>2018</v>
      </c>
      <c r="B33" s="450" t="s">
        <v>260</v>
      </c>
      <c r="C33" s="450" t="s">
        <v>13</v>
      </c>
      <c r="D33" s="450">
        <v>4230</v>
      </c>
      <c r="E33" s="450" t="s">
        <v>47</v>
      </c>
      <c r="F33" s="450" t="s">
        <v>2242</v>
      </c>
      <c r="G33" s="450" t="s">
        <v>15</v>
      </c>
      <c r="H33" s="450">
        <v>0</v>
      </c>
      <c r="I33" s="3" t="s">
        <v>2237</v>
      </c>
    </row>
    <row r="34" spans="1:9" x14ac:dyDescent="0.25">
      <c r="A34" s="450">
        <v>2018</v>
      </c>
      <c r="B34" s="450" t="s">
        <v>260</v>
      </c>
      <c r="C34" s="450" t="s">
        <v>13</v>
      </c>
      <c r="D34" s="450">
        <v>5000</v>
      </c>
      <c r="E34" s="450" t="s">
        <v>48</v>
      </c>
      <c r="F34" s="450" t="s">
        <v>2242</v>
      </c>
      <c r="G34" s="450" t="s">
        <v>15</v>
      </c>
      <c r="H34" s="450">
        <v>12146.69</v>
      </c>
      <c r="I34" s="3" t="s">
        <v>2237</v>
      </c>
    </row>
    <row r="35" spans="1:9" x14ac:dyDescent="0.25">
      <c r="A35" s="450">
        <v>2018</v>
      </c>
      <c r="B35" s="450" t="s">
        <v>260</v>
      </c>
      <c r="C35" s="450" t="s">
        <v>13</v>
      </c>
      <c r="D35" s="450">
        <v>6100</v>
      </c>
      <c r="E35" s="450" t="s">
        <v>50</v>
      </c>
      <c r="F35" s="450" t="s">
        <v>2242</v>
      </c>
      <c r="G35" s="450" t="s">
        <v>15</v>
      </c>
      <c r="H35" s="450">
        <v>17894.97</v>
      </c>
      <c r="I35" s="3" t="s">
        <v>2237</v>
      </c>
    </row>
    <row r="36" spans="1:9" x14ac:dyDescent="0.25">
      <c r="A36" s="450">
        <v>2018</v>
      </c>
      <c r="B36" s="450" t="s">
        <v>260</v>
      </c>
      <c r="C36" s="450" t="s">
        <v>13</v>
      </c>
      <c r="D36" s="450">
        <v>6110</v>
      </c>
      <c r="E36" s="450" t="s">
        <v>51</v>
      </c>
      <c r="F36" s="450" t="s">
        <v>2242</v>
      </c>
      <c r="G36" s="450" t="s">
        <v>15</v>
      </c>
      <c r="H36" s="450">
        <v>0</v>
      </c>
      <c r="I36" s="3" t="s">
        <v>2237</v>
      </c>
    </row>
    <row r="37" spans="1:9" x14ac:dyDescent="0.25">
      <c r="A37" s="450">
        <v>2018</v>
      </c>
      <c r="B37" s="450" t="s">
        <v>260</v>
      </c>
      <c r="C37" s="450" t="s">
        <v>13</v>
      </c>
      <c r="D37" s="450">
        <v>6120</v>
      </c>
      <c r="E37" s="450" t="s">
        <v>52</v>
      </c>
      <c r="F37" s="450" t="s">
        <v>2242</v>
      </c>
      <c r="G37" s="450" t="s">
        <v>15</v>
      </c>
      <c r="H37" s="450">
        <v>0</v>
      </c>
      <c r="I37" s="3" t="s">
        <v>2237</v>
      </c>
    </row>
    <row r="38" spans="1:9" x14ac:dyDescent="0.25">
      <c r="A38" s="450">
        <v>2018</v>
      </c>
      <c r="B38" s="450" t="s">
        <v>260</v>
      </c>
      <c r="C38" s="450" t="s">
        <v>13</v>
      </c>
      <c r="D38" s="450">
        <v>6130</v>
      </c>
      <c r="E38" s="450" t="s">
        <v>53</v>
      </c>
      <c r="F38" s="450" t="s">
        <v>2242</v>
      </c>
      <c r="G38" s="450" t="s">
        <v>15</v>
      </c>
      <c r="H38" s="450">
        <v>0</v>
      </c>
      <c r="I38" s="3" t="s">
        <v>2237</v>
      </c>
    </row>
    <row r="39" spans="1:9" x14ac:dyDescent="0.25">
      <c r="A39" s="450">
        <v>2018</v>
      </c>
      <c r="B39" s="450" t="s">
        <v>260</v>
      </c>
      <c r="C39" s="450" t="s">
        <v>13</v>
      </c>
      <c r="D39" s="450">
        <v>6190</v>
      </c>
      <c r="E39" s="450" t="s">
        <v>54</v>
      </c>
      <c r="F39" s="450" t="s">
        <v>2242</v>
      </c>
      <c r="G39" s="450" t="s">
        <v>15</v>
      </c>
      <c r="H39" s="450">
        <v>0</v>
      </c>
      <c r="I39" s="3" t="s">
        <v>2237</v>
      </c>
    </row>
    <row r="40" spans="1:9" x14ac:dyDescent="0.25">
      <c r="A40" s="450">
        <v>2018</v>
      </c>
      <c r="B40" s="450" t="s">
        <v>260</v>
      </c>
      <c r="C40" s="450" t="s">
        <v>13</v>
      </c>
      <c r="D40" s="450">
        <v>6200</v>
      </c>
      <c r="E40" s="450" t="s">
        <v>55</v>
      </c>
      <c r="F40" s="450" t="s">
        <v>2242</v>
      </c>
      <c r="G40" s="450" t="s">
        <v>15</v>
      </c>
      <c r="H40" s="450">
        <v>3879.32</v>
      </c>
      <c r="I40" s="3" t="s">
        <v>2237</v>
      </c>
    </row>
    <row r="41" spans="1:9" x14ac:dyDescent="0.25">
      <c r="A41" s="450">
        <v>2018</v>
      </c>
      <c r="B41" s="450" t="s">
        <v>260</v>
      </c>
      <c r="C41" s="450" t="s">
        <v>13</v>
      </c>
      <c r="D41" s="450">
        <v>6210</v>
      </c>
      <c r="E41" s="450" t="s">
        <v>56</v>
      </c>
      <c r="F41" s="450" t="s">
        <v>2242</v>
      </c>
      <c r="G41" s="450" t="s">
        <v>15</v>
      </c>
      <c r="H41" s="450">
        <v>0</v>
      </c>
      <c r="I41" s="3" t="s">
        <v>2237</v>
      </c>
    </row>
    <row r="42" spans="1:9" x14ac:dyDescent="0.25">
      <c r="A42" s="450">
        <v>2018</v>
      </c>
      <c r="B42" s="450" t="s">
        <v>260</v>
      </c>
      <c r="C42" s="450" t="s">
        <v>13</v>
      </c>
      <c r="D42" s="450">
        <v>6220</v>
      </c>
      <c r="E42" s="450" t="s">
        <v>57</v>
      </c>
      <c r="F42" s="450" t="s">
        <v>2242</v>
      </c>
      <c r="G42" s="450" t="s">
        <v>15</v>
      </c>
      <c r="H42" s="450">
        <v>0</v>
      </c>
      <c r="I42" s="3" t="s">
        <v>2237</v>
      </c>
    </row>
    <row r="43" spans="1:9" x14ac:dyDescent="0.25">
      <c r="A43" s="450">
        <v>2018</v>
      </c>
      <c r="B43" s="450" t="s">
        <v>260</v>
      </c>
      <c r="C43" s="450" t="s">
        <v>13</v>
      </c>
      <c r="D43" s="450">
        <v>6230</v>
      </c>
      <c r="E43" s="450" t="s">
        <v>58</v>
      </c>
      <c r="F43" s="450" t="s">
        <v>2242</v>
      </c>
      <c r="G43" s="450" t="s">
        <v>15</v>
      </c>
      <c r="H43" s="450">
        <v>0</v>
      </c>
      <c r="I43" s="3" t="s">
        <v>2237</v>
      </c>
    </row>
    <row r="44" spans="1:9" x14ac:dyDescent="0.25">
      <c r="A44" s="450">
        <v>2018</v>
      </c>
      <c r="B44" s="450" t="s">
        <v>260</v>
      </c>
      <c r="C44" s="450" t="s">
        <v>13</v>
      </c>
      <c r="D44" s="450">
        <v>6290</v>
      </c>
      <c r="E44" s="450" t="s">
        <v>59</v>
      </c>
      <c r="F44" s="450" t="s">
        <v>2242</v>
      </c>
      <c r="G44" s="450" t="s">
        <v>15</v>
      </c>
      <c r="H44" s="450">
        <v>0</v>
      </c>
      <c r="I44" s="3" t="s">
        <v>2237</v>
      </c>
    </row>
    <row r="45" spans="1:9" x14ac:dyDescent="0.25">
      <c r="A45" s="450">
        <v>2018</v>
      </c>
      <c r="B45" s="450" t="s">
        <v>260</v>
      </c>
      <c r="C45" s="450" t="s">
        <v>13</v>
      </c>
      <c r="D45" s="450">
        <v>6300</v>
      </c>
      <c r="E45" s="450" t="s">
        <v>60</v>
      </c>
      <c r="F45" s="450" t="s">
        <v>2242</v>
      </c>
      <c r="G45" s="450" t="s">
        <v>15</v>
      </c>
      <c r="H45" s="450">
        <v>1441.21</v>
      </c>
      <c r="I45" s="3" t="s">
        <v>2237</v>
      </c>
    </row>
    <row r="46" spans="1:9" x14ac:dyDescent="0.25">
      <c r="A46" s="450">
        <v>2018</v>
      </c>
      <c r="B46" s="450" t="s">
        <v>260</v>
      </c>
      <c r="C46" s="450" t="s">
        <v>13</v>
      </c>
      <c r="D46" s="450">
        <v>6400</v>
      </c>
      <c r="E46" s="450" t="s">
        <v>61</v>
      </c>
      <c r="F46" s="450" t="s">
        <v>2242</v>
      </c>
      <c r="G46" s="450" t="s">
        <v>15</v>
      </c>
      <c r="H46" s="450">
        <v>3468.49</v>
      </c>
      <c r="I46" s="3" t="s">
        <v>2237</v>
      </c>
    </row>
    <row r="47" spans="1:9" x14ac:dyDescent="0.25">
      <c r="A47" s="450">
        <v>2018</v>
      </c>
      <c r="B47" s="450" t="s">
        <v>260</v>
      </c>
      <c r="C47" s="450" t="s">
        <v>13</v>
      </c>
      <c r="D47" s="450">
        <v>6410</v>
      </c>
      <c r="E47" s="450" t="s">
        <v>62</v>
      </c>
      <c r="F47" s="450" t="s">
        <v>2242</v>
      </c>
      <c r="G47" s="450" t="s">
        <v>15</v>
      </c>
      <c r="H47" s="450">
        <v>0</v>
      </c>
      <c r="I47" s="3" t="s">
        <v>2237</v>
      </c>
    </row>
    <row r="48" spans="1:9" x14ac:dyDescent="0.25">
      <c r="A48" s="450">
        <v>2018</v>
      </c>
      <c r="B48" s="450" t="s">
        <v>260</v>
      </c>
      <c r="C48" s="450" t="s">
        <v>13</v>
      </c>
      <c r="D48" s="450">
        <v>6490</v>
      </c>
      <c r="E48" s="450" t="s">
        <v>63</v>
      </c>
      <c r="F48" s="450" t="s">
        <v>2242</v>
      </c>
      <c r="G48" s="450" t="s">
        <v>15</v>
      </c>
      <c r="H48" s="450">
        <v>0</v>
      </c>
      <c r="I48" s="3" t="s">
        <v>2237</v>
      </c>
    </row>
    <row r="49" spans="1:9" x14ac:dyDescent="0.25">
      <c r="A49" s="450">
        <v>2018</v>
      </c>
      <c r="B49" s="450" t="s">
        <v>260</v>
      </c>
      <c r="C49" s="450" t="s">
        <v>13</v>
      </c>
      <c r="D49" s="450">
        <v>6500</v>
      </c>
      <c r="E49" s="450" t="s">
        <v>64</v>
      </c>
      <c r="F49" s="450" t="s">
        <v>2242</v>
      </c>
      <c r="G49" s="450" t="s">
        <v>15</v>
      </c>
      <c r="H49" s="450">
        <v>2709.9</v>
      </c>
      <c r="I49" s="3" t="s">
        <v>2237</v>
      </c>
    </row>
    <row r="50" spans="1:9" x14ac:dyDescent="0.25">
      <c r="A50" s="450">
        <v>2018</v>
      </c>
      <c r="B50" s="450" t="s">
        <v>260</v>
      </c>
      <c r="C50" s="450" t="s">
        <v>13</v>
      </c>
      <c r="D50" s="450">
        <v>6510</v>
      </c>
      <c r="E50" s="450" t="s">
        <v>65</v>
      </c>
      <c r="F50" s="450" t="s">
        <v>2242</v>
      </c>
      <c r="G50" s="450" t="s">
        <v>15</v>
      </c>
      <c r="H50" s="450">
        <v>0</v>
      </c>
      <c r="I50" s="3" t="s">
        <v>2237</v>
      </c>
    </row>
    <row r="51" spans="1:9" x14ac:dyDescent="0.25">
      <c r="A51" s="450">
        <v>2018</v>
      </c>
      <c r="B51" s="450" t="s">
        <v>260</v>
      </c>
      <c r="C51" s="450" t="s">
        <v>13</v>
      </c>
      <c r="D51" s="450">
        <v>6590</v>
      </c>
      <c r="E51" s="450" t="s">
        <v>66</v>
      </c>
      <c r="F51" s="450" t="s">
        <v>2242</v>
      </c>
      <c r="G51" s="450" t="s">
        <v>15</v>
      </c>
      <c r="H51" s="450">
        <v>0</v>
      </c>
      <c r="I51" s="3" t="s">
        <v>2237</v>
      </c>
    </row>
    <row r="52" spans="1:9" x14ac:dyDescent="0.25">
      <c r="A52" s="450">
        <v>2018</v>
      </c>
      <c r="B52" s="450" t="s">
        <v>260</v>
      </c>
      <c r="C52" s="450" t="s">
        <v>13</v>
      </c>
      <c r="D52" s="450">
        <v>7000</v>
      </c>
      <c r="E52" s="450" t="s">
        <v>67</v>
      </c>
      <c r="F52" s="450" t="s">
        <v>2242</v>
      </c>
      <c r="G52" s="450" t="s">
        <v>15</v>
      </c>
      <c r="H52" s="450">
        <v>27890.81</v>
      </c>
      <c r="I52" s="3" t="s">
        <v>2237</v>
      </c>
    </row>
    <row r="53" spans="1:9" x14ac:dyDescent="0.25">
      <c r="A53" s="450">
        <v>2018</v>
      </c>
      <c r="B53" s="450" t="s">
        <v>260</v>
      </c>
      <c r="C53" s="450" t="s">
        <v>13</v>
      </c>
      <c r="D53" s="450">
        <v>8000</v>
      </c>
      <c r="E53" s="450" t="s">
        <v>70</v>
      </c>
      <c r="F53" s="450" t="s">
        <v>2242</v>
      </c>
      <c r="G53" s="450" t="s">
        <v>15</v>
      </c>
      <c r="H53" s="450">
        <v>4310.79</v>
      </c>
      <c r="I53" s="3" t="s">
        <v>2244</v>
      </c>
    </row>
    <row r="54" spans="1:9" x14ac:dyDescent="0.25">
      <c r="A54" s="450">
        <v>2018</v>
      </c>
      <c r="B54" s="450" t="s">
        <v>260</v>
      </c>
      <c r="C54" s="450" t="s">
        <v>13</v>
      </c>
      <c r="D54" s="450">
        <v>9100</v>
      </c>
      <c r="E54" s="450" t="s">
        <v>72</v>
      </c>
      <c r="F54" s="450" t="s">
        <v>2242</v>
      </c>
      <c r="G54" s="450" t="s">
        <v>15</v>
      </c>
      <c r="H54" s="450">
        <v>0</v>
      </c>
      <c r="I54" s="3" t="s">
        <v>2237</v>
      </c>
    </row>
    <row r="55" spans="1:9" x14ac:dyDescent="0.25">
      <c r="A55" s="450">
        <v>2018</v>
      </c>
      <c r="B55" s="450" t="s">
        <v>260</v>
      </c>
      <c r="C55" s="450" t="s">
        <v>13</v>
      </c>
      <c r="D55" s="450">
        <v>9200</v>
      </c>
      <c r="E55" s="450" t="s">
        <v>73</v>
      </c>
      <c r="F55" s="450" t="s">
        <v>2242</v>
      </c>
      <c r="G55" s="450" t="s">
        <v>15</v>
      </c>
      <c r="H55" s="450">
        <v>0</v>
      </c>
      <c r="I55" s="3" t="s">
        <v>2237</v>
      </c>
    </row>
    <row r="56" spans="1:9" x14ac:dyDescent="0.25">
      <c r="A56" s="450">
        <v>2018</v>
      </c>
      <c r="B56" s="450" t="s">
        <v>260</v>
      </c>
      <c r="C56" s="450" t="s">
        <v>13</v>
      </c>
      <c r="D56" s="450">
        <v>9900</v>
      </c>
      <c r="E56" s="450" t="s">
        <v>74</v>
      </c>
      <c r="F56" s="450" t="s">
        <v>2242</v>
      </c>
      <c r="G56" s="450" t="s">
        <v>15</v>
      </c>
      <c r="H56" s="450">
        <v>0</v>
      </c>
      <c r="I56" s="3" t="s">
        <v>2237</v>
      </c>
    </row>
    <row r="57" spans="1:9" x14ac:dyDescent="0.25">
      <c r="A57" s="450">
        <v>2018</v>
      </c>
      <c r="B57" s="450" t="s">
        <v>260</v>
      </c>
      <c r="C57" s="450" t="s">
        <v>13</v>
      </c>
      <c r="D57" s="450">
        <v>11100</v>
      </c>
      <c r="E57" s="450" t="s">
        <v>77</v>
      </c>
      <c r="F57" s="450" t="s">
        <v>2242</v>
      </c>
      <c r="G57" s="450" t="s">
        <v>15</v>
      </c>
      <c r="H57" s="450">
        <v>34523.599999999999</v>
      </c>
      <c r="I57" s="3" t="s">
        <v>2237</v>
      </c>
    </row>
    <row r="58" spans="1:9" x14ac:dyDescent="0.25">
      <c r="A58" s="450">
        <v>2018</v>
      </c>
      <c r="B58" s="450" t="s">
        <v>260</v>
      </c>
      <c r="C58" s="450" t="s">
        <v>13</v>
      </c>
      <c r="D58" s="450">
        <v>11200</v>
      </c>
      <c r="E58" s="450" t="s">
        <v>78</v>
      </c>
      <c r="F58" s="450" t="s">
        <v>2242</v>
      </c>
      <c r="G58" s="450" t="s">
        <v>15</v>
      </c>
      <c r="H58" s="450">
        <v>36563.03</v>
      </c>
      <c r="I58" s="3" t="s">
        <v>2237</v>
      </c>
    </row>
    <row r="59" spans="1:9" x14ac:dyDescent="0.25">
      <c r="A59" s="450">
        <v>2018</v>
      </c>
      <c r="B59" s="450" t="s">
        <v>260</v>
      </c>
      <c r="C59" s="450" t="s">
        <v>13</v>
      </c>
      <c r="D59" s="450">
        <v>11300</v>
      </c>
      <c r="E59" s="450" t="s">
        <v>79</v>
      </c>
      <c r="F59" s="450" t="s">
        <v>2242</v>
      </c>
      <c r="G59" s="450" t="s">
        <v>15</v>
      </c>
      <c r="H59" s="450">
        <v>1306.1400000000001</v>
      </c>
      <c r="I59" s="3" t="s">
        <v>2244</v>
      </c>
    </row>
    <row r="60" spans="1:9" x14ac:dyDescent="0.25">
      <c r="A60" s="450">
        <v>2018</v>
      </c>
      <c r="B60" s="450" t="s">
        <v>260</v>
      </c>
      <c r="C60" s="450" t="s">
        <v>13</v>
      </c>
      <c r="D60" s="450">
        <v>11400</v>
      </c>
      <c r="E60" s="450" t="s">
        <v>80</v>
      </c>
      <c r="F60" s="450" t="s">
        <v>2242</v>
      </c>
      <c r="G60" s="450" t="s">
        <v>15</v>
      </c>
      <c r="H60" s="450">
        <v>5921.74</v>
      </c>
      <c r="I60" s="3" t="s">
        <v>2237</v>
      </c>
    </row>
    <row r="61" spans="1:9" x14ac:dyDescent="0.25">
      <c r="A61" s="450">
        <v>2018</v>
      </c>
      <c r="B61" s="450" t="s">
        <v>260</v>
      </c>
      <c r="C61" s="450" t="s">
        <v>13</v>
      </c>
      <c r="D61" s="450">
        <v>11500</v>
      </c>
      <c r="E61" s="450" t="s">
        <v>81</v>
      </c>
      <c r="F61" s="450" t="s">
        <v>2242</v>
      </c>
      <c r="G61" s="450" t="s">
        <v>15</v>
      </c>
      <c r="H61" s="450">
        <v>22545.19</v>
      </c>
      <c r="I61" s="3" t="s">
        <v>2237</v>
      </c>
    </row>
    <row r="62" spans="1:9" x14ac:dyDescent="0.25">
      <c r="A62" s="450">
        <v>2018</v>
      </c>
      <c r="B62" s="450" t="s">
        <v>260</v>
      </c>
      <c r="C62" s="450" t="s">
        <v>13</v>
      </c>
      <c r="D62" s="450">
        <v>11900</v>
      </c>
      <c r="E62" s="450" t="s">
        <v>82</v>
      </c>
      <c r="F62" s="450" t="s">
        <v>2242</v>
      </c>
      <c r="G62" s="450" t="s">
        <v>15</v>
      </c>
      <c r="H62" s="450">
        <v>2350.66</v>
      </c>
      <c r="I62" s="3" t="s">
        <v>2244</v>
      </c>
    </row>
    <row r="63" spans="1:9" x14ac:dyDescent="0.25">
      <c r="A63" s="450">
        <v>2018</v>
      </c>
      <c r="B63" s="450" t="s">
        <v>260</v>
      </c>
      <c r="C63" s="450" t="s">
        <v>13</v>
      </c>
      <c r="D63" s="450">
        <v>12100</v>
      </c>
      <c r="E63" s="450" t="s">
        <v>84</v>
      </c>
      <c r="F63" s="450" t="s">
        <v>2242</v>
      </c>
      <c r="G63" s="450" t="s">
        <v>15</v>
      </c>
      <c r="H63" s="450">
        <v>58230.81</v>
      </c>
      <c r="I63" s="3" t="s">
        <v>2237</v>
      </c>
    </row>
    <row r="64" spans="1:9" x14ac:dyDescent="0.25">
      <c r="A64" s="450">
        <v>2018</v>
      </c>
      <c r="B64" s="450" t="s">
        <v>260</v>
      </c>
      <c r="C64" s="450" t="s">
        <v>13</v>
      </c>
      <c r="D64" s="450">
        <v>12200</v>
      </c>
      <c r="E64" s="450" t="s">
        <v>85</v>
      </c>
      <c r="F64" s="450" t="s">
        <v>2242</v>
      </c>
      <c r="G64" s="450" t="s">
        <v>15</v>
      </c>
      <c r="H64" s="450">
        <v>10408.59</v>
      </c>
      <c r="I64" s="3" t="s">
        <v>2237</v>
      </c>
    </row>
    <row r="65" spans="1:9" x14ac:dyDescent="0.25">
      <c r="A65" s="450">
        <v>2018</v>
      </c>
      <c r="B65" s="450" t="s">
        <v>260</v>
      </c>
      <c r="C65" s="450" t="s">
        <v>13</v>
      </c>
      <c r="D65" s="450">
        <v>12900</v>
      </c>
      <c r="E65" s="450" t="s">
        <v>86</v>
      </c>
      <c r="F65" s="450" t="s">
        <v>2242</v>
      </c>
      <c r="G65" s="450" t="s">
        <v>15</v>
      </c>
      <c r="H65" s="450">
        <v>2782.23</v>
      </c>
      <c r="I65" s="3" t="s">
        <v>2244</v>
      </c>
    </row>
    <row r="66" spans="1:9" x14ac:dyDescent="0.25">
      <c r="A66" s="450">
        <v>2018</v>
      </c>
      <c r="B66" s="450" t="s">
        <v>260</v>
      </c>
      <c r="C66" s="450" t="s">
        <v>13</v>
      </c>
      <c r="D66" s="450">
        <v>12910</v>
      </c>
      <c r="E66" s="450" t="s">
        <v>87</v>
      </c>
      <c r="F66" s="450" t="s">
        <v>2242</v>
      </c>
      <c r="G66" s="450" t="s">
        <v>15</v>
      </c>
      <c r="H66" s="450">
        <v>0</v>
      </c>
      <c r="I66" s="3" t="s">
        <v>2237</v>
      </c>
    </row>
    <row r="67" spans="1:9" x14ac:dyDescent="0.25">
      <c r="A67" s="450">
        <v>2018</v>
      </c>
      <c r="B67" s="450" t="s">
        <v>260</v>
      </c>
      <c r="C67" s="450" t="s">
        <v>13</v>
      </c>
      <c r="D67" s="450">
        <v>12920</v>
      </c>
      <c r="E67" s="450" t="s">
        <v>88</v>
      </c>
      <c r="F67" s="450" t="s">
        <v>2242</v>
      </c>
      <c r="G67" s="450" t="s">
        <v>15</v>
      </c>
      <c r="H67" s="450">
        <v>0</v>
      </c>
      <c r="I67" s="3" t="s">
        <v>2237</v>
      </c>
    </row>
    <row r="68" spans="1:9" x14ac:dyDescent="0.25">
      <c r="A68" s="450">
        <v>2018</v>
      </c>
      <c r="B68" s="450" t="s">
        <v>260</v>
      </c>
      <c r="C68" s="450" t="s">
        <v>13</v>
      </c>
      <c r="D68" s="450">
        <v>12930</v>
      </c>
      <c r="E68" s="450" t="s">
        <v>89</v>
      </c>
      <c r="F68" s="450" t="s">
        <v>2242</v>
      </c>
      <c r="G68" s="450" t="s">
        <v>15</v>
      </c>
      <c r="H68" s="450">
        <v>0</v>
      </c>
      <c r="I68" s="3" t="s">
        <v>2237</v>
      </c>
    </row>
    <row r="69" spans="1:9" x14ac:dyDescent="0.25">
      <c r="A69" s="450">
        <v>2018</v>
      </c>
      <c r="B69" s="450" t="s">
        <v>260</v>
      </c>
      <c r="C69" s="450" t="s">
        <v>13</v>
      </c>
      <c r="D69" s="450">
        <v>15100</v>
      </c>
      <c r="E69" s="450" t="s">
        <v>93</v>
      </c>
      <c r="F69" s="450" t="s">
        <v>2242</v>
      </c>
      <c r="G69" s="450" t="s">
        <v>15</v>
      </c>
      <c r="H69" s="450">
        <v>0</v>
      </c>
      <c r="I69" s="3" t="s">
        <v>2237</v>
      </c>
    </row>
    <row r="70" spans="1:9" x14ac:dyDescent="0.25">
      <c r="A70" s="450">
        <v>2018</v>
      </c>
      <c r="B70" s="450" t="s">
        <v>260</v>
      </c>
      <c r="C70" s="450" t="s">
        <v>13</v>
      </c>
      <c r="D70" s="450">
        <v>15200</v>
      </c>
      <c r="E70" s="450" t="s">
        <v>94</v>
      </c>
      <c r="F70" s="450" t="s">
        <v>2242</v>
      </c>
      <c r="G70" s="450" t="s">
        <v>15</v>
      </c>
      <c r="H70" s="450">
        <v>0</v>
      </c>
      <c r="I70" s="3" t="s">
        <v>2237</v>
      </c>
    </row>
    <row r="71" spans="1:9" x14ac:dyDescent="0.25">
      <c r="A71" s="450">
        <v>2018</v>
      </c>
      <c r="B71" s="450" t="s">
        <v>260</v>
      </c>
      <c r="C71" s="450" t="s">
        <v>13</v>
      </c>
      <c r="D71" s="450">
        <v>17100</v>
      </c>
      <c r="E71" s="450" t="s">
        <v>97</v>
      </c>
      <c r="F71" s="450" t="s">
        <v>2242</v>
      </c>
      <c r="G71" s="450" t="s">
        <v>15</v>
      </c>
      <c r="H71" s="450">
        <v>6204.18</v>
      </c>
      <c r="I71" s="3" t="s">
        <v>2237</v>
      </c>
    </row>
    <row r="72" spans="1:9" x14ac:dyDescent="0.25">
      <c r="A72" s="450">
        <v>2018</v>
      </c>
      <c r="B72" s="450" t="s">
        <v>260</v>
      </c>
      <c r="C72" s="450" t="s">
        <v>13</v>
      </c>
      <c r="D72" s="450">
        <v>17110</v>
      </c>
      <c r="E72" s="450" t="s">
        <v>98</v>
      </c>
      <c r="F72" s="450" t="s">
        <v>2242</v>
      </c>
      <c r="G72" s="450" t="s">
        <v>15</v>
      </c>
      <c r="H72" s="450">
        <v>0</v>
      </c>
      <c r="I72" s="3" t="s">
        <v>2237</v>
      </c>
    </row>
    <row r="73" spans="1:9" x14ac:dyDescent="0.25">
      <c r="A73" s="450">
        <v>2018</v>
      </c>
      <c r="B73" s="450" t="s">
        <v>260</v>
      </c>
      <c r="C73" s="450" t="s">
        <v>13</v>
      </c>
      <c r="D73" s="450">
        <v>17120</v>
      </c>
      <c r="E73" s="450" t="s">
        <v>99</v>
      </c>
      <c r="F73" s="450" t="s">
        <v>2242</v>
      </c>
      <c r="G73" s="450" t="s">
        <v>15</v>
      </c>
      <c r="H73" s="450">
        <v>0</v>
      </c>
      <c r="I73" s="3" t="s">
        <v>2237</v>
      </c>
    </row>
    <row r="74" spans="1:9" x14ac:dyDescent="0.25">
      <c r="A74" s="450">
        <v>2018</v>
      </c>
      <c r="B74" s="450" t="s">
        <v>260</v>
      </c>
      <c r="C74" s="450" t="s">
        <v>13</v>
      </c>
      <c r="D74" s="450">
        <v>17130</v>
      </c>
      <c r="E74" s="450" t="s">
        <v>100</v>
      </c>
      <c r="F74" s="450" t="s">
        <v>2242</v>
      </c>
      <c r="G74" s="450" t="s">
        <v>15</v>
      </c>
      <c r="H74" s="450">
        <v>0</v>
      </c>
      <c r="I74" s="3" t="s">
        <v>2237</v>
      </c>
    </row>
    <row r="75" spans="1:9" x14ac:dyDescent="0.25">
      <c r="A75" s="450">
        <v>2018</v>
      </c>
      <c r="B75" s="450" t="s">
        <v>260</v>
      </c>
      <c r="C75" s="450" t="s">
        <v>13</v>
      </c>
      <c r="D75" s="450">
        <v>17140</v>
      </c>
      <c r="E75" s="450" t="s">
        <v>101</v>
      </c>
      <c r="F75" s="450" t="s">
        <v>2242</v>
      </c>
      <c r="G75" s="450" t="s">
        <v>15</v>
      </c>
      <c r="H75" s="450">
        <v>0</v>
      </c>
      <c r="I75" s="3" t="s">
        <v>2237</v>
      </c>
    </row>
    <row r="76" spans="1:9" x14ac:dyDescent="0.25">
      <c r="A76" s="450">
        <v>2018</v>
      </c>
      <c r="B76" s="450" t="s">
        <v>260</v>
      </c>
      <c r="C76" s="450" t="s">
        <v>13</v>
      </c>
      <c r="D76" s="450">
        <v>17150</v>
      </c>
      <c r="E76" s="450" t="s">
        <v>102</v>
      </c>
      <c r="F76" s="450" t="s">
        <v>2242</v>
      </c>
      <c r="G76" s="450" t="s">
        <v>15</v>
      </c>
      <c r="H76" s="450">
        <v>0</v>
      </c>
      <c r="I76" s="3" t="s">
        <v>2237</v>
      </c>
    </row>
    <row r="77" spans="1:9" x14ac:dyDescent="0.25">
      <c r="A77" s="450">
        <v>2018</v>
      </c>
      <c r="B77" s="450" t="s">
        <v>260</v>
      </c>
      <c r="C77" s="450" t="s">
        <v>13</v>
      </c>
      <c r="D77" s="450">
        <v>17160</v>
      </c>
      <c r="E77" s="450" t="s">
        <v>103</v>
      </c>
      <c r="F77" s="450" t="s">
        <v>2242</v>
      </c>
      <c r="G77" s="450" t="s">
        <v>15</v>
      </c>
      <c r="H77" s="450">
        <v>0</v>
      </c>
      <c r="I77" s="3" t="s">
        <v>2237</v>
      </c>
    </row>
    <row r="78" spans="1:9" x14ac:dyDescent="0.25">
      <c r="A78" s="450">
        <v>2018</v>
      </c>
      <c r="B78" s="450" t="s">
        <v>260</v>
      </c>
      <c r="C78" s="450" t="s">
        <v>13</v>
      </c>
      <c r="D78" s="450">
        <v>17161</v>
      </c>
      <c r="E78" s="450" t="s">
        <v>104</v>
      </c>
      <c r="F78" s="450" t="s">
        <v>2242</v>
      </c>
      <c r="G78" s="450" t="s">
        <v>15</v>
      </c>
      <c r="H78" s="450">
        <v>0</v>
      </c>
      <c r="I78" s="3" t="s">
        <v>2237</v>
      </c>
    </row>
    <row r="79" spans="1:9" x14ac:dyDescent="0.25">
      <c r="A79" s="450">
        <v>2018</v>
      </c>
      <c r="B79" s="450" t="s">
        <v>260</v>
      </c>
      <c r="C79" s="450" t="s">
        <v>13</v>
      </c>
      <c r="D79" s="450">
        <v>17162</v>
      </c>
      <c r="E79" s="450" t="s">
        <v>105</v>
      </c>
      <c r="F79" s="450" t="s">
        <v>2242</v>
      </c>
      <c r="G79" s="450" t="s">
        <v>15</v>
      </c>
      <c r="H79" s="450">
        <v>0</v>
      </c>
      <c r="I79" s="3" t="s">
        <v>2237</v>
      </c>
    </row>
    <row r="80" spans="1:9" x14ac:dyDescent="0.25">
      <c r="A80" s="450">
        <v>2018</v>
      </c>
      <c r="B80" s="450" t="s">
        <v>260</v>
      </c>
      <c r="C80" s="450" t="s">
        <v>13</v>
      </c>
      <c r="D80" s="450">
        <v>17190</v>
      </c>
      <c r="E80" s="450" t="s">
        <v>106</v>
      </c>
      <c r="F80" s="450" t="s">
        <v>2242</v>
      </c>
      <c r="G80" s="450" t="s">
        <v>15</v>
      </c>
      <c r="H80" s="450">
        <v>0</v>
      </c>
      <c r="I80" s="3" t="s">
        <v>2237</v>
      </c>
    </row>
    <row r="81" spans="1:9" x14ac:dyDescent="0.25">
      <c r="A81" s="450">
        <v>2018</v>
      </c>
      <c r="B81" s="450" t="s">
        <v>260</v>
      </c>
      <c r="C81" s="450" t="s">
        <v>13</v>
      </c>
      <c r="D81" s="450">
        <v>17900</v>
      </c>
      <c r="E81" s="450" t="s">
        <v>107</v>
      </c>
      <c r="F81" s="450" t="s">
        <v>2242</v>
      </c>
      <c r="G81" s="450" t="s">
        <v>15</v>
      </c>
      <c r="H81" s="450">
        <v>10564.16</v>
      </c>
      <c r="I81" s="3" t="s">
        <v>2237</v>
      </c>
    </row>
    <row r="82" spans="1:9" x14ac:dyDescent="0.25">
      <c r="A82" s="450">
        <v>2018</v>
      </c>
      <c r="B82" s="450" t="s">
        <v>260</v>
      </c>
      <c r="C82" s="450" t="s">
        <v>13</v>
      </c>
      <c r="D82" s="450">
        <v>19010</v>
      </c>
      <c r="E82" s="450" t="s">
        <v>111</v>
      </c>
      <c r="F82" s="450" t="s">
        <v>2242</v>
      </c>
      <c r="G82" s="450" t="s">
        <v>15</v>
      </c>
      <c r="H82" s="450">
        <v>13535.8</v>
      </c>
      <c r="I82" s="3" t="s">
        <v>2237</v>
      </c>
    </row>
    <row r="83" spans="1:9" x14ac:dyDescent="0.25">
      <c r="A83" s="450">
        <v>2018</v>
      </c>
      <c r="B83" s="450" t="s">
        <v>260</v>
      </c>
      <c r="C83" s="450" t="s">
        <v>13</v>
      </c>
      <c r="D83" s="450">
        <v>19011</v>
      </c>
      <c r="E83" s="450" t="s">
        <v>112</v>
      </c>
      <c r="F83" s="450" t="s">
        <v>2242</v>
      </c>
      <c r="G83" s="450" t="s">
        <v>15</v>
      </c>
      <c r="H83" s="450">
        <v>0</v>
      </c>
      <c r="I83" s="3" t="s">
        <v>2237</v>
      </c>
    </row>
    <row r="84" spans="1:9" x14ac:dyDescent="0.25">
      <c r="A84" s="450">
        <v>2018</v>
      </c>
      <c r="B84" s="450" t="s">
        <v>260</v>
      </c>
      <c r="C84" s="450" t="s">
        <v>13</v>
      </c>
      <c r="D84" s="450">
        <v>19012</v>
      </c>
      <c r="E84" s="450" t="s">
        <v>113</v>
      </c>
      <c r="F84" s="450" t="s">
        <v>2242</v>
      </c>
      <c r="G84" s="450" t="s">
        <v>15</v>
      </c>
      <c r="H84" s="450">
        <v>0</v>
      </c>
      <c r="I84" s="3" t="s">
        <v>2237</v>
      </c>
    </row>
    <row r="85" spans="1:9" x14ac:dyDescent="0.25">
      <c r="A85" s="450">
        <v>2018</v>
      </c>
      <c r="B85" s="450" t="s">
        <v>260</v>
      </c>
      <c r="C85" s="450" t="s">
        <v>13</v>
      </c>
      <c r="D85" s="450">
        <v>19020</v>
      </c>
      <c r="E85" s="450" t="s">
        <v>114</v>
      </c>
      <c r="F85" s="450" t="s">
        <v>2242</v>
      </c>
      <c r="G85" s="450" t="s">
        <v>15</v>
      </c>
      <c r="H85" s="450">
        <v>29456.16</v>
      </c>
      <c r="I85" s="3" t="s">
        <v>2237</v>
      </c>
    </row>
    <row r="86" spans="1:9" x14ac:dyDescent="0.25">
      <c r="A86" s="450">
        <v>2018</v>
      </c>
      <c r="B86" s="450" t="s">
        <v>260</v>
      </c>
      <c r="C86" s="450" t="s">
        <v>13</v>
      </c>
      <c r="D86" s="450">
        <v>19021</v>
      </c>
      <c r="E86" s="450" t="s">
        <v>115</v>
      </c>
      <c r="F86" s="450" t="s">
        <v>2242</v>
      </c>
      <c r="G86" s="450" t="s">
        <v>15</v>
      </c>
      <c r="H86" s="450">
        <v>0</v>
      </c>
      <c r="I86" s="3" t="s">
        <v>2237</v>
      </c>
    </row>
    <row r="87" spans="1:9" x14ac:dyDescent="0.25">
      <c r="A87" s="450">
        <v>2018</v>
      </c>
      <c r="B87" s="450" t="s">
        <v>260</v>
      </c>
      <c r="C87" s="450" t="s">
        <v>13</v>
      </c>
      <c r="D87" s="450">
        <v>19022</v>
      </c>
      <c r="E87" s="450" t="s">
        <v>116</v>
      </c>
      <c r="F87" s="450" t="s">
        <v>2242</v>
      </c>
      <c r="G87" s="450" t="s">
        <v>15</v>
      </c>
      <c r="H87" s="450">
        <v>0</v>
      </c>
      <c r="I87" s="3" t="s">
        <v>2237</v>
      </c>
    </row>
    <row r="88" spans="1:9" x14ac:dyDescent="0.25">
      <c r="A88" s="450">
        <v>2018</v>
      </c>
      <c r="B88" s="450" t="s">
        <v>260</v>
      </c>
      <c r="C88" s="450" t="s">
        <v>13</v>
      </c>
      <c r="D88" s="450">
        <v>19023</v>
      </c>
      <c r="E88" s="450" t="s">
        <v>117</v>
      </c>
      <c r="F88" s="450" t="s">
        <v>2242</v>
      </c>
      <c r="G88" s="450" t="s">
        <v>15</v>
      </c>
      <c r="H88" s="450">
        <v>0</v>
      </c>
      <c r="I88" s="3" t="s">
        <v>2237</v>
      </c>
    </row>
    <row r="89" spans="1:9" x14ac:dyDescent="0.25">
      <c r="A89" s="450">
        <v>2018</v>
      </c>
      <c r="B89" s="450" t="s">
        <v>260</v>
      </c>
      <c r="C89" s="450" t="s">
        <v>13</v>
      </c>
      <c r="D89" s="450">
        <v>19029</v>
      </c>
      <c r="E89" s="450" t="s">
        <v>118</v>
      </c>
      <c r="F89" s="450" t="s">
        <v>2242</v>
      </c>
      <c r="G89" s="450" t="s">
        <v>15</v>
      </c>
      <c r="H89" s="450">
        <v>0</v>
      </c>
      <c r="I89" s="3" t="s">
        <v>2237</v>
      </c>
    </row>
    <row r="90" spans="1:9" x14ac:dyDescent="0.25">
      <c r="A90" s="450">
        <v>2018</v>
      </c>
      <c r="B90" s="450" t="s">
        <v>260</v>
      </c>
      <c r="C90" s="450" t="s">
        <v>13</v>
      </c>
      <c r="D90" s="450">
        <v>19030</v>
      </c>
      <c r="E90" s="450" t="s">
        <v>119</v>
      </c>
      <c r="F90" s="450" t="s">
        <v>2242</v>
      </c>
      <c r="G90" s="450" t="s">
        <v>15</v>
      </c>
      <c r="H90" s="450">
        <v>17028.240000000002</v>
      </c>
      <c r="I90" s="3" t="s">
        <v>2237</v>
      </c>
    </row>
    <row r="91" spans="1:9" x14ac:dyDescent="0.25">
      <c r="A91" s="450">
        <v>2018</v>
      </c>
      <c r="B91" s="450" t="s">
        <v>260</v>
      </c>
      <c r="C91" s="450" t="s">
        <v>13</v>
      </c>
      <c r="D91" s="450">
        <v>19031</v>
      </c>
      <c r="E91" s="450" t="s">
        <v>120</v>
      </c>
      <c r="F91" s="450" t="s">
        <v>2242</v>
      </c>
      <c r="G91" s="450" t="s">
        <v>15</v>
      </c>
      <c r="H91" s="450">
        <v>0</v>
      </c>
      <c r="I91" s="3" t="s">
        <v>2237</v>
      </c>
    </row>
    <row r="92" spans="1:9" x14ac:dyDescent="0.25">
      <c r="A92" s="450">
        <v>2018</v>
      </c>
      <c r="B92" s="450" t="s">
        <v>260</v>
      </c>
      <c r="C92" s="450" t="s">
        <v>13</v>
      </c>
      <c r="D92" s="450">
        <v>19032</v>
      </c>
      <c r="E92" s="450" t="s">
        <v>121</v>
      </c>
      <c r="F92" s="450" t="s">
        <v>2242</v>
      </c>
      <c r="G92" s="450" t="s">
        <v>15</v>
      </c>
      <c r="H92" s="450">
        <v>0</v>
      </c>
      <c r="I92" s="3" t="s">
        <v>2237</v>
      </c>
    </row>
    <row r="93" spans="1:9" x14ac:dyDescent="0.25">
      <c r="A93" s="450">
        <v>2018</v>
      </c>
      <c r="B93" s="450" t="s">
        <v>260</v>
      </c>
      <c r="C93" s="450" t="s">
        <v>13</v>
      </c>
      <c r="D93" s="450">
        <v>19040</v>
      </c>
      <c r="E93" s="450" t="s">
        <v>122</v>
      </c>
      <c r="F93" s="450" t="s">
        <v>2242</v>
      </c>
      <c r="G93" s="450" t="s">
        <v>15</v>
      </c>
      <c r="H93" s="450">
        <v>12910.04</v>
      </c>
      <c r="I93" s="3" t="s">
        <v>2237</v>
      </c>
    </row>
    <row r="94" spans="1:9" x14ac:dyDescent="0.25">
      <c r="A94" s="450">
        <v>2018</v>
      </c>
      <c r="B94" s="450" t="s">
        <v>260</v>
      </c>
      <c r="C94" s="450" t="s">
        <v>13</v>
      </c>
      <c r="D94" s="450">
        <v>19050</v>
      </c>
      <c r="E94" s="450" t="s">
        <v>123</v>
      </c>
      <c r="F94" s="450" t="s">
        <v>2242</v>
      </c>
      <c r="G94" s="450" t="s">
        <v>15</v>
      </c>
      <c r="H94" s="450">
        <v>6735.31</v>
      </c>
      <c r="I94" s="3" t="s">
        <v>2237</v>
      </c>
    </row>
    <row r="95" spans="1:9" x14ac:dyDescent="0.25">
      <c r="A95" s="450">
        <v>2018</v>
      </c>
      <c r="B95" s="450" t="s">
        <v>260</v>
      </c>
      <c r="C95" s="450" t="s">
        <v>13</v>
      </c>
      <c r="D95" s="450">
        <v>19060</v>
      </c>
      <c r="E95" s="450" t="s">
        <v>124</v>
      </c>
      <c r="F95" s="450" t="s">
        <v>2242</v>
      </c>
      <c r="G95" s="450" t="s">
        <v>15</v>
      </c>
      <c r="H95" s="450">
        <v>93786.96</v>
      </c>
      <c r="I95" s="3" t="s">
        <v>2237</v>
      </c>
    </row>
    <row r="96" spans="1:9" x14ac:dyDescent="0.25">
      <c r="A96" s="450">
        <v>2018</v>
      </c>
      <c r="B96" s="450" t="s">
        <v>260</v>
      </c>
      <c r="C96" s="450" t="s">
        <v>13</v>
      </c>
      <c r="D96" s="450">
        <v>19061</v>
      </c>
      <c r="E96" s="450" t="s">
        <v>125</v>
      </c>
      <c r="F96" s="450" t="s">
        <v>2242</v>
      </c>
      <c r="G96" s="450" t="s">
        <v>15</v>
      </c>
      <c r="H96" s="450">
        <v>5356.19</v>
      </c>
      <c r="I96" s="3" t="s">
        <v>2237</v>
      </c>
    </row>
    <row r="97" spans="1:9" x14ac:dyDescent="0.25">
      <c r="A97" s="450">
        <v>2018</v>
      </c>
      <c r="B97" s="450" t="s">
        <v>260</v>
      </c>
      <c r="C97" s="450" t="s">
        <v>13</v>
      </c>
      <c r="D97" s="450">
        <v>19062</v>
      </c>
      <c r="E97" s="450" t="s">
        <v>126</v>
      </c>
      <c r="F97" s="450" t="s">
        <v>2242</v>
      </c>
      <c r="G97" s="450" t="s">
        <v>15</v>
      </c>
      <c r="H97" s="450">
        <v>60596.46</v>
      </c>
      <c r="I97" s="3" t="s">
        <v>2237</v>
      </c>
    </row>
    <row r="98" spans="1:9" x14ac:dyDescent="0.25">
      <c r="A98" s="450">
        <v>2018</v>
      </c>
      <c r="B98" s="450" t="s">
        <v>260</v>
      </c>
      <c r="C98" s="450" t="s">
        <v>13</v>
      </c>
      <c r="D98" s="450">
        <v>19063</v>
      </c>
      <c r="E98" s="450" t="s">
        <v>127</v>
      </c>
      <c r="F98" s="450" t="s">
        <v>2242</v>
      </c>
      <c r="G98" s="450" t="s">
        <v>15</v>
      </c>
      <c r="H98" s="450">
        <v>27834.31</v>
      </c>
      <c r="I98" s="3" t="s">
        <v>2237</v>
      </c>
    </row>
    <row r="99" spans="1:9" x14ac:dyDescent="0.25">
      <c r="A99" s="450">
        <v>2018</v>
      </c>
      <c r="B99" s="450" t="s">
        <v>260</v>
      </c>
      <c r="C99" s="450" t="s">
        <v>13</v>
      </c>
      <c r="D99" s="450">
        <v>19070</v>
      </c>
      <c r="E99" s="450" t="s">
        <v>128</v>
      </c>
      <c r="F99" s="450" t="s">
        <v>2242</v>
      </c>
      <c r="G99" s="450" t="s">
        <v>15</v>
      </c>
      <c r="H99" s="450">
        <v>15107.32</v>
      </c>
      <c r="I99" s="3" t="s">
        <v>2237</v>
      </c>
    </row>
    <row r="100" spans="1:9" x14ac:dyDescent="0.25">
      <c r="A100" s="450">
        <v>2018</v>
      </c>
      <c r="B100" s="450" t="s">
        <v>260</v>
      </c>
      <c r="C100" s="450" t="s">
        <v>13</v>
      </c>
      <c r="D100" s="450">
        <v>19080</v>
      </c>
      <c r="E100" s="450" t="s">
        <v>129</v>
      </c>
      <c r="F100" s="450" t="s">
        <v>2242</v>
      </c>
      <c r="G100" s="450" t="s">
        <v>15</v>
      </c>
      <c r="H100" s="450">
        <v>5408.85</v>
      </c>
      <c r="I100" s="3" t="s">
        <v>2237</v>
      </c>
    </row>
    <row r="101" spans="1:9" x14ac:dyDescent="0.25">
      <c r="A101" s="450">
        <v>2018</v>
      </c>
      <c r="B101" s="450" t="s">
        <v>260</v>
      </c>
      <c r="C101" s="450" t="s">
        <v>13</v>
      </c>
      <c r="D101" s="450">
        <v>19090</v>
      </c>
      <c r="E101" s="450" t="s">
        <v>130</v>
      </c>
      <c r="F101" s="450" t="s">
        <v>2242</v>
      </c>
      <c r="G101" s="450" t="s">
        <v>15</v>
      </c>
      <c r="H101" s="450">
        <v>18570.11</v>
      </c>
      <c r="I101" s="3" t="s">
        <v>2237</v>
      </c>
    </row>
    <row r="102" spans="1:9" x14ac:dyDescent="0.25">
      <c r="A102" s="450">
        <v>2018</v>
      </c>
      <c r="B102" s="450" t="s">
        <v>260</v>
      </c>
      <c r="C102" s="450" t="s">
        <v>13</v>
      </c>
      <c r="D102" s="450">
        <v>19095</v>
      </c>
      <c r="E102" s="450" t="s">
        <v>131</v>
      </c>
      <c r="F102" s="450" t="s">
        <v>2242</v>
      </c>
      <c r="G102" s="450" t="s">
        <v>15</v>
      </c>
      <c r="H102" s="450" t="s">
        <v>110</v>
      </c>
      <c r="I102" s="3" t="s">
        <v>2237</v>
      </c>
    </row>
    <row r="103" spans="1:9" x14ac:dyDescent="0.25">
      <c r="A103" s="450">
        <v>2018</v>
      </c>
      <c r="B103" s="450" t="s">
        <v>260</v>
      </c>
      <c r="C103" s="450" t="s">
        <v>13</v>
      </c>
      <c r="D103" s="450">
        <v>19900</v>
      </c>
      <c r="E103" s="450" t="s">
        <v>132</v>
      </c>
      <c r="F103" s="450" t="s">
        <v>2242</v>
      </c>
      <c r="G103" s="450" t="s">
        <v>15</v>
      </c>
      <c r="H103" s="450">
        <v>37405.089999999997</v>
      </c>
      <c r="I103" s="3" t="s">
        <v>2237</v>
      </c>
    </row>
    <row r="104" spans="1:9" x14ac:dyDescent="0.25">
      <c r="A104" s="450">
        <v>2018</v>
      </c>
      <c r="B104" s="450" t="s">
        <v>260</v>
      </c>
      <c r="C104" s="450" t="s">
        <v>13</v>
      </c>
      <c r="D104" s="450">
        <v>21100</v>
      </c>
      <c r="E104" s="450" t="s">
        <v>135</v>
      </c>
      <c r="F104" s="450" t="s">
        <v>2242</v>
      </c>
      <c r="G104" s="450" t="s">
        <v>15</v>
      </c>
      <c r="H104" s="450">
        <v>0</v>
      </c>
      <c r="I104" s="3" t="s">
        <v>2237</v>
      </c>
    </row>
    <row r="105" spans="1:9" x14ac:dyDescent="0.25">
      <c r="A105" s="450">
        <v>2018</v>
      </c>
      <c r="B105" s="450" t="s">
        <v>260</v>
      </c>
      <c r="C105" s="450" t="s">
        <v>13</v>
      </c>
      <c r="D105" s="450">
        <v>21200</v>
      </c>
      <c r="E105" s="450" t="s">
        <v>136</v>
      </c>
      <c r="F105" s="450" t="s">
        <v>2242</v>
      </c>
      <c r="G105" s="450" t="s">
        <v>15</v>
      </c>
      <c r="H105" s="450">
        <v>0</v>
      </c>
      <c r="I105" s="3" t="s">
        <v>2237</v>
      </c>
    </row>
    <row r="106" spans="1:9" x14ac:dyDescent="0.25">
      <c r="A106" s="450">
        <v>2018</v>
      </c>
      <c r="B106" s="450" t="s">
        <v>260</v>
      </c>
      <c r="C106" s="450" t="s">
        <v>13</v>
      </c>
      <c r="D106" s="450">
        <v>21300</v>
      </c>
      <c r="E106" s="450" t="s">
        <v>137</v>
      </c>
      <c r="F106" s="450" t="s">
        <v>2242</v>
      </c>
      <c r="G106" s="450" t="s">
        <v>15</v>
      </c>
      <c r="H106" s="450">
        <v>0</v>
      </c>
      <c r="I106" s="3" t="s">
        <v>2237</v>
      </c>
    </row>
    <row r="107" spans="1:9" x14ac:dyDescent="0.25">
      <c r="A107" s="450">
        <v>2018</v>
      </c>
      <c r="B107" s="450" t="s">
        <v>260</v>
      </c>
      <c r="C107" s="450" t="s">
        <v>13</v>
      </c>
      <c r="D107" s="450">
        <v>21900</v>
      </c>
      <c r="E107" s="450" t="s">
        <v>138</v>
      </c>
      <c r="F107" s="450" t="s">
        <v>2242</v>
      </c>
      <c r="G107" s="450" t="s">
        <v>15</v>
      </c>
      <c r="H107" s="450">
        <v>0</v>
      </c>
      <c r="I107" s="3" t="s">
        <v>2237</v>
      </c>
    </row>
    <row r="108" spans="1:9" x14ac:dyDescent="0.25">
      <c r="A108" s="450">
        <v>2018</v>
      </c>
      <c r="B108" s="450" t="s">
        <v>260</v>
      </c>
      <c r="C108" s="450" t="s">
        <v>13</v>
      </c>
      <c r="D108" s="450">
        <v>32100</v>
      </c>
      <c r="E108" s="450" t="s">
        <v>150</v>
      </c>
      <c r="F108" s="450" t="s">
        <v>2242</v>
      </c>
      <c r="G108" s="450" t="s">
        <v>15</v>
      </c>
      <c r="H108" s="450" t="s">
        <v>110</v>
      </c>
      <c r="I108" s="3" t="s">
        <v>2237</v>
      </c>
    </row>
    <row r="109" spans="1:9" x14ac:dyDescent="0.25">
      <c r="A109" s="450">
        <v>2018</v>
      </c>
      <c r="B109" s="450" t="s">
        <v>260</v>
      </c>
      <c r="C109" s="450" t="s">
        <v>13</v>
      </c>
      <c r="D109" s="450">
        <v>32200</v>
      </c>
      <c r="E109" s="450" t="s">
        <v>151</v>
      </c>
      <c r="F109" s="450" t="s">
        <v>2242</v>
      </c>
      <c r="G109" s="450" t="s">
        <v>15</v>
      </c>
      <c r="H109" s="450" t="s">
        <v>110</v>
      </c>
      <c r="I109" s="3" t="s">
        <v>2237</v>
      </c>
    </row>
    <row r="110" spans="1:9" x14ac:dyDescent="0.25">
      <c r="A110" s="450">
        <v>2018</v>
      </c>
      <c r="B110" s="450" t="s">
        <v>260</v>
      </c>
      <c r="C110" s="450" t="s">
        <v>13</v>
      </c>
      <c r="D110" s="450">
        <v>33100</v>
      </c>
      <c r="E110" s="450" t="s">
        <v>153</v>
      </c>
      <c r="F110" s="450" t="s">
        <v>2242</v>
      </c>
      <c r="G110" s="450" t="s">
        <v>15</v>
      </c>
      <c r="H110" s="450" t="s">
        <v>110</v>
      </c>
      <c r="I110" s="3" t="s">
        <v>2237</v>
      </c>
    </row>
    <row r="111" spans="1:9" x14ac:dyDescent="0.25">
      <c r="A111" s="450">
        <v>2018</v>
      </c>
      <c r="B111" s="450" t="s">
        <v>260</v>
      </c>
      <c r="C111" s="450" t="s">
        <v>13</v>
      </c>
      <c r="D111" s="450">
        <v>33110</v>
      </c>
      <c r="E111" s="450" t="s">
        <v>154</v>
      </c>
      <c r="F111" s="450" t="s">
        <v>2242</v>
      </c>
      <c r="G111" s="450" t="s">
        <v>15</v>
      </c>
      <c r="H111" s="450" t="s">
        <v>110</v>
      </c>
      <c r="I111" s="3" t="s">
        <v>2237</v>
      </c>
    </row>
    <row r="112" spans="1:9" x14ac:dyDescent="0.25">
      <c r="A112" s="450">
        <v>2018</v>
      </c>
      <c r="B112" s="450" t="s">
        <v>260</v>
      </c>
      <c r="C112" s="450" t="s">
        <v>13</v>
      </c>
      <c r="D112" s="450">
        <v>33120</v>
      </c>
      <c r="E112" s="450" t="s">
        <v>155</v>
      </c>
      <c r="F112" s="450" t="s">
        <v>2242</v>
      </c>
      <c r="G112" s="450" t="s">
        <v>15</v>
      </c>
      <c r="H112" s="450" t="s">
        <v>110</v>
      </c>
      <c r="I112" s="3" t="s">
        <v>2237</v>
      </c>
    </row>
    <row r="113" spans="1:9" x14ac:dyDescent="0.25">
      <c r="A113" s="450">
        <v>2018</v>
      </c>
      <c r="B113" s="450" t="s">
        <v>260</v>
      </c>
      <c r="C113" s="450" t="s">
        <v>13</v>
      </c>
      <c r="D113" s="450">
        <v>33200</v>
      </c>
      <c r="E113" s="450" t="s">
        <v>156</v>
      </c>
      <c r="F113" s="450" t="s">
        <v>2242</v>
      </c>
      <c r="G113" s="450" t="s">
        <v>15</v>
      </c>
      <c r="H113" s="450" t="s">
        <v>110</v>
      </c>
      <c r="I113" s="3" t="s">
        <v>2237</v>
      </c>
    </row>
    <row r="114" spans="1:9" x14ac:dyDescent="0.25">
      <c r="A114" s="450">
        <v>2018</v>
      </c>
      <c r="B114" s="450" t="s">
        <v>260</v>
      </c>
      <c r="C114" s="450" t="s">
        <v>13</v>
      </c>
      <c r="D114" s="450">
        <v>33210</v>
      </c>
      <c r="E114" s="450" t="s">
        <v>157</v>
      </c>
      <c r="F114" s="450" t="s">
        <v>2242</v>
      </c>
      <c r="G114" s="450" t="s">
        <v>15</v>
      </c>
      <c r="H114" s="450" t="s">
        <v>110</v>
      </c>
      <c r="I114" s="3" t="s">
        <v>2237</v>
      </c>
    </row>
    <row r="115" spans="1:9" x14ac:dyDescent="0.25">
      <c r="A115" s="450">
        <v>2018</v>
      </c>
      <c r="B115" s="450" t="s">
        <v>260</v>
      </c>
      <c r="C115" s="450" t="s">
        <v>13</v>
      </c>
      <c r="D115" s="450">
        <v>33220</v>
      </c>
      <c r="E115" s="450" t="s">
        <v>158</v>
      </c>
      <c r="F115" s="450" t="s">
        <v>2242</v>
      </c>
      <c r="G115" s="450" t="s">
        <v>15</v>
      </c>
      <c r="H115" s="450" t="s">
        <v>110</v>
      </c>
      <c r="I115" s="3" t="s">
        <v>2237</v>
      </c>
    </row>
    <row r="116" spans="1:9" x14ac:dyDescent="0.25">
      <c r="A116" s="450">
        <v>2018</v>
      </c>
      <c r="B116" s="450" t="s">
        <v>260</v>
      </c>
      <c r="C116" s="450" t="s">
        <v>13</v>
      </c>
      <c r="D116" s="450">
        <v>33900</v>
      </c>
      <c r="E116" s="450" t="s">
        <v>159</v>
      </c>
      <c r="F116" s="450" t="s">
        <v>2242</v>
      </c>
      <c r="G116" s="450" t="s">
        <v>15</v>
      </c>
      <c r="H116" s="450" t="s">
        <v>110</v>
      </c>
      <c r="I116" s="3" t="s">
        <v>2237</v>
      </c>
    </row>
    <row r="117" spans="1:9" x14ac:dyDescent="0.25">
      <c r="A117" s="450">
        <v>2018</v>
      </c>
      <c r="B117" s="450" t="s">
        <v>260</v>
      </c>
      <c r="C117" s="450" t="s">
        <v>13</v>
      </c>
      <c r="D117" s="450">
        <v>33910</v>
      </c>
      <c r="E117" s="450" t="s">
        <v>160</v>
      </c>
      <c r="F117" s="450" t="s">
        <v>2242</v>
      </c>
      <c r="G117" s="450" t="s">
        <v>15</v>
      </c>
      <c r="H117" s="450" t="s">
        <v>110</v>
      </c>
      <c r="I117" s="3" t="s">
        <v>2237</v>
      </c>
    </row>
    <row r="118" spans="1:9" x14ac:dyDescent="0.25">
      <c r="A118" s="450">
        <v>2018</v>
      </c>
      <c r="B118" s="450" t="s">
        <v>260</v>
      </c>
      <c r="C118" s="450" t="s">
        <v>13</v>
      </c>
      <c r="D118" s="450">
        <v>33920</v>
      </c>
      <c r="E118" s="450" t="s">
        <v>161</v>
      </c>
      <c r="F118" s="450" t="s">
        <v>2242</v>
      </c>
      <c r="G118" s="450" t="s">
        <v>15</v>
      </c>
      <c r="H118" s="450" t="s">
        <v>110</v>
      </c>
      <c r="I118" s="3" t="s">
        <v>2237</v>
      </c>
    </row>
    <row r="119" spans="1:9" x14ac:dyDescent="0.25">
      <c r="A119" s="450">
        <v>2018</v>
      </c>
      <c r="B119" s="450" t="s">
        <v>260</v>
      </c>
      <c r="C119" s="450" t="s">
        <v>13</v>
      </c>
      <c r="D119" s="450">
        <v>33921</v>
      </c>
      <c r="E119" s="450" t="s">
        <v>162</v>
      </c>
      <c r="F119" s="450" t="s">
        <v>2242</v>
      </c>
      <c r="G119" s="450" t="s">
        <v>15</v>
      </c>
      <c r="H119" s="450" t="s">
        <v>110</v>
      </c>
      <c r="I119" s="3" t="s">
        <v>2237</v>
      </c>
    </row>
    <row r="120" spans="1:9" x14ac:dyDescent="0.25">
      <c r="A120" s="450">
        <v>2018</v>
      </c>
      <c r="B120" s="450" t="s">
        <v>260</v>
      </c>
      <c r="C120" s="450" t="s">
        <v>13</v>
      </c>
      <c r="D120" s="450">
        <v>33922</v>
      </c>
      <c r="E120" s="450" t="s">
        <v>163</v>
      </c>
      <c r="F120" s="450" t="s">
        <v>2242</v>
      </c>
      <c r="G120" s="450" t="s">
        <v>15</v>
      </c>
      <c r="H120" s="450" t="s">
        <v>110</v>
      </c>
      <c r="I120" s="3" t="s">
        <v>2237</v>
      </c>
    </row>
    <row r="121" spans="1:9" x14ac:dyDescent="0.25">
      <c r="A121" s="450">
        <v>2018</v>
      </c>
      <c r="B121" s="450" t="s">
        <v>260</v>
      </c>
      <c r="C121" s="450" t="s">
        <v>13</v>
      </c>
      <c r="D121" s="450">
        <v>37100</v>
      </c>
      <c r="E121" s="450" t="s">
        <v>168</v>
      </c>
      <c r="F121" s="450" t="s">
        <v>2242</v>
      </c>
      <c r="G121" s="450" t="s">
        <v>15</v>
      </c>
      <c r="H121" s="450">
        <v>0</v>
      </c>
      <c r="I121" s="3" t="s">
        <v>2237</v>
      </c>
    </row>
    <row r="122" spans="1:9" x14ac:dyDescent="0.25">
      <c r="A122" s="450">
        <v>2018</v>
      </c>
      <c r="B122" s="450" t="s">
        <v>260</v>
      </c>
      <c r="C122" s="450" t="s">
        <v>13</v>
      </c>
      <c r="D122" s="450">
        <v>37200</v>
      </c>
      <c r="E122" s="450" t="s">
        <v>169</v>
      </c>
      <c r="F122" s="450" t="s">
        <v>2242</v>
      </c>
      <c r="G122" s="450" t="s">
        <v>15</v>
      </c>
      <c r="H122" s="450">
        <v>0</v>
      </c>
      <c r="I122" s="3" t="s">
        <v>2237</v>
      </c>
    </row>
    <row r="123" spans="1:9" x14ac:dyDescent="0.25">
      <c r="A123" s="450">
        <v>2018</v>
      </c>
      <c r="B123" s="450" t="s">
        <v>371</v>
      </c>
      <c r="C123" s="450" t="s">
        <v>170</v>
      </c>
      <c r="D123" s="450">
        <v>1100</v>
      </c>
      <c r="E123" s="450" t="s">
        <v>2</v>
      </c>
      <c r="F123" s="450" t="s">
        <v>2242</v>
      </c>
      <c r="G123" s="450" t="s">
        <v>15</v>
      </c>
      <c r="H123" s="450">
        <v>293.14999999999998</v>
      </c>
      <c r="I123" s="3" t="s">
        <v>2237</v>
      </c>
    </row>
    <row r="124" spans="1:9" x14ac:dyDescent="0.25">
      <c r="A124" s="450">
        <v>2018</v>
      </c>
      <c r="B124" s="450" t="s">
        <v>371</v>
      </c>
      <c r="C124" s="450" t="s">
        <v>170</v>
      </c>
      <c r="D124" s="450">
        <v>1110</v>
      </c>
      <c r="E124" s="450" t="s">
        <v>3</v>
      </c>
      <c r="F124" s="450" t="s">
        <v>2242</v>
      </c>
      <c r="G124" s="450" t="s">
        <v>15</v>
      </c>
      <c r="H124" s="450" t="s">
        <v>110</v>
      </c>
      <c r="I124" s="3" t="s">
        <v>2237</v>
      </c>
    </row>
    <row r="125" spans="1:9" x14ac:dyDescent="0.25">
      <c r="A125" s="450">
        <v>2018</v>
      </c>
      <c r="B125" s="450" t="s">
        <v>371</v>
      </c>
      <c r="C125" s="450" t="s">
        <v>170</v>
      </c>
      <c r="D125" s="450">
        <v>1120</v>
      </c>
      <c r="E125" s="450" t="s">
        <v>4</v>
      </c>
      <c r="F125" s="450" t="s">
        <v>2242</v>
      </c>
      <c r="G125" s="450" t="s">
        <v>15</v>
      </c>
      <c r="H125" s="450" t="s">
        <v>110</v>
      </c>
      <c r="I125" s="3" t="s">
        <v>2237</v>
      </c>
    </row>
    <row r="126" spans="1:9" x14ac:dyDescent="0.25">
      <c r="A126" s="450">
        <v>2018</v>
      </c>
      <c r="B126" s="450" t="s">
        <v>371</v>
      </c>
      <c r="C126" s="450" t="s">
        <v>170</v>
      </c>
      <c r="D126" s="450">
        <v>1200</v>
      </c>
      <c r="E126" s="450" t="s">
        <v>5</v>
      </c>
      <c r="F126" s="450" t="s">
        <v>2242</v>
      </c>
      <c r="G126" s="450" t="s">
        <v>15</v>
      </c>
      <c r="H126" s="450">
        <v>0.34</v>
      </c>
      <c r="I126" s="3" t="s">
        <v>2244</v>
      </c>
    </row>
    <row r="127" spans="1:9" x14ac:dyDescent="0.25">
      <c r="A127" s="450">
        <v>2018</v>
      </c>
      <c r="B127" s="450" t="s">
        <v>371</v>
      </c>
      <c r="C127" s="450" t="s">
        <v>170</v>
      </c>
      <c r="D127" s="450">
        <v>1300</v>
      </c>
      <c r="E127" s="450" t="s">
        <v>17</v>
      </c>
      <c r="F127" s="450" t="s">
        <v>2242</v>
      </c>
      <c r="G127" s="450" t="s">
        <v>15</v>
      </c>
      <c r="H127" s="450">
        <v>52.01</v>
      </c>
      <c r="I127" s="3" t="s">
        <v>2237</v>
      </c>
    </row>
    <row r="128" spans="1:9" x14ac:dyDescent="0.25">
      <c r="A128" s="450">
        <v>2018</v>
      </c>
      <c r="B128" s="450" t="s">
        <v>371</v>
      </c>
      <c r="C128" s="450" t="s">
        <v>170</v>
      </c>
      <c r="D128" s="450">
        <v>1400</v>
      </c>
      <c r="E128" s="450" t="s">
        <v>18</v>
      </c>
      <c r="F128" s="450" t="s">
        <v>2242</v>
      </c>
      <c r="G128" s="450" t="s">
        <v>15</v>
      </c>
      <c r="H128" s="450">
        <v>3.58</v>
      </c>
      <c r="I128" s="3" t="s">
        <v>2237</v>
      </c>
    </row>
    <row r="129" spans="1:9" x14ac:dyDescent="0.25">
      <c r="A129" s="450">
        <v>2018</v>
      </c>
      <c r="B129" s="450" t="s">
        <v>371</v>
      </c>
      <c r="C129" s="450" t="s">
        <v>170</v>
      </c>
      <c r="D129" s="450">
        <v>1500</v>
      </c>
      <c r="E129" s="450" t="s">
        <v>19</v>
      </c>
      <c r="F129" s="450" t="s">
        <v>2242</v>
      </c>
      <c r="G129" s="450" t="s">
        <v>15</v>
      </c>
      <c r="H129" s="450">
        <v>83.63</v>
      </c>
      <c r="I129" s="3" t="s">
        <v>2237</v>
      </c>
    </row>
    <row r="130" spans="1:9" x14ac:dyDescent="0.25">
      <c r="A130" s="450">
        <v>2018</v>
      </c>
      <c r="B130" s="450" t="s">
        <v>371</v>
      </c>
      <c r="C130" s="450" t="s">
        <v>170</v>
      </c>
      <c r="D130" s="450">
        <v>1600</v>
      </c>
      <c r="E130" s="450" t="s">
        <v>20</v>
      </c>
      <c r="F130" s="450" t="s">
        <v>2242</v>
      </c>
      <c r="G130" s="450" t="s">
        <v>15</v>
      </c>
      <c r="H130" s="450">
        <v>0</v>
      </c>
      <c r="I130" s="3" t="s">
        <v>2237</v>
      </c>
    </row>
    <row r="131" spans="1:9" x14ac:dyDescent="0.25">
      <c r="A131" s="450">
        <v>2018</v>
      </c>
      <c r="B131" s="450" t="s">
        <v>371</v>
      </c>
      <c r="C131" s="450" t="s">
        <v>170</v>
      </c>
      <c r="D131" s="450">
        <v>1900</v>
      </c>
      <c r="E131" s="450" t="s">
        <v>21</v>
      </c>
      <c r="F131" s="450" t="s">
        <v>2242</v>
      </c>
      <c r="G131" s="450" t="s">
        <v>15</v>
      </c>
      <c r="H131" s="450">
        <v>3.42</v>
      </c>
      <c r="I131" s="3" t="s">
        <v>2244</v>
      </c>
    </row>
    <row r="132" spans="1:9" x14ac:dyDescent="0.25">
      <c r="A132" s="450">
        <v>2018</v>
      </c>
      <c r="B132" s="450" t="s">
        <v>371</v>
      </c>
      <c r="C132" s="450" t="s">
        <v>170</v>
      </c>
      <c r="D132" s="450">
        <v>2100</v>
      </c>
      <c r="E132" s="450" t="s">
        <v>23</v>
      </c>
      <c r="F132" s="450" t="s">
        <v>2242</v>
      </c>
      <c r="G132" s="450" t="s">
        <v>15</v>
      </c>
      <c r="H132" s="450">
        <v>32.090000000000003</v>
      </c>
      <c r="I132" s="3" t="s">
        <v>2244</v>
      </c>
    </row>
    <row r="133" spans="1:9" x14ac:dyDescent="0.25">
      <c r="A133" s="450">
        <v>2018</v>
      </c>
      <c r="B133" s="450" t="s">
        <v>371</v>
      </c>
      <c r="C133" s="450" t="s">
        <v>170</v>
      </c>
      <c r="D133" s="450">
        <v>2110</v>
      </c>
      <c r="E133" s="450" t="s">
        <v>24</v>
      </c>
      <c r="F133" s="450" t="s">
        <v>2242</v>
      </c>
      <c r="G133" s="450" t="s">
        <v>15</v>
      </c>
      <c r="H133" s="450" t="s">
        <v>110</v>
      </c>
      <c r="I133" s="3" t="s">
        <v>2237</v>
      </c>
    </row>
    <row r="134" spans="1:9" x14ac:dyDescent="0.25">
      <c r="A134" s="450">
        <v>2018</v>
      </c>
      <c r="B134" s="450" t="s">
        <v>371</v>
      </c>
      <c r="C134" s="450" t="s">
        <v>170</v>
      </c>
      <c r="D134" s="450">
        <v>2120</v>
      </c>
      <c r="E134" s="450" t="s">
        <v>25</v>
      </c>
      <c r="F134" s="450" t="s">
        <v>2242</v>
      </c>
      <c r="G134" s="450" t="s">
        <v>15</v>
      </c>
      <c r="H134" s="450" t="s">
        <v>110</v>
      </c>
      <c r="I134" s="3" t="s">
        <v>2237</v>
      </c>
    </row>
    <row r="135" spans="1:9" x14ac:dyDescent="0.25">
      <c r="A135" s="450">
        <v>2018</v>
      </c>
      <c r="B135" s="450" t="s">
        <v>371</v>
      </c>
      <c r="C135" s="450" t="s">
        <v>170</v>
      </c>
      <c r="D135" s="450">
        <v>2130</v>
      </c>
      <c r="E135" s="450" t="s">
        <v>26</v>
      </c>
      <c r="F135" s="450" t="s">
        <v>2242</v>
      </c>
      <c r="G135" s="450" t="s">
        <v>15</v>
      </c>
      <c r="H135" s="450" t="s">
        <v>110</v>
      </c>
      <c r="I135" s="3" t="s">
        <v>2237</v>
      </c>
    </row>
    <row r="136" spans="1:9" x14ac:dyDescent="0.25">
      <c r="A136" s="450">
        <v>2018</v>
      </c>
      <c r="B136" s="450" t="s">
        <v>371</v>
      </c>
      <c r="C136" s="450" t="s">
        <v>170</v>
      </c>
      <c r="D136" s="450">
        <v>2190</v>
      </c>
      <c r="E136" s="450" t="s">
        <v>27</v>
      </c>
      <c r="F136" s="450" t="s">
        <v>2242</v>
      </c>
      <c r="G136" s="450" t="s">
        <v>15</v>
      </c>
      <c r="H136" s="450" t="s">
        <v>110</v>
      </c>
      <c r="I136" s="3" t="s">
        <v>2237</v>
      </c>
    </row>
    <row r="137" spans="1:9" x14ac:dyDescent="0.25">
      <c r="A137" s="450">
        <v>2018</v>
      </c>
      <c r="B137" s="450" t="s">
        <v>371</v>
      </c>
      <c r="C137" s="450" t="s">
        <v>170</v>
      </c>
      <c r="D137" s="450">
        <v>2200</v>
      </c>
      <c r="E137" s="450" t="s">
        <v>28</v>
      </c>
      <c r="F137" s="450" t="s">
        <v>2242</v>
      </c>
      <c r="G137" s="450" t="s">
        <v>15</v>
      </c>
      <c r="H137" s="450">
        <v>1.08</v>
      </c>
      <c r="I137" s="3" t="s">
        <v>2244</v>
      </c>
    </row>
    <row r="138" spans="1:9" x14ac:dyDescent="0.25">
      <c r="A138" s="450">
        <v>2018</v>
      </c>
      <c r="B138" s="450" t="s">
        <v>371</v>
      </c>
      <c r="C138" s="450" t="s">
        <v>170</v>
      </c>
      <c r="D138" s="450">
        <v>2300</v>
      </c>
      <c r="E138" s="450" t="s">
        <v>29</v>
      </c>
      <c r="F138" s="450" t="s">
        <v>2242</v>
      </c>
      <c r="G138" s="450" t="s">
        <v>15</v>
      </c>
      <c r="H138" s="450">
        <v>0.41</v>
      </c>
      <c r="I138" s="3" t="s">
        <v>2244</v>
      </c>
    </row>
    <row r="139" spans="1:9" x14ac:dyDescent="0.25">
      <c r="A139" s="450">
        <v>2018</v>
      </c>
      <c r="B139" s="450" t="s">
        <v>371</v>
      </c>
      <c r="C139" s="450" t="s">
        <v>170</v>
      </c>
      <c r="D139" s="450">
        <v>2400</v>
      </c>
      <c r="E139" s="450" t="s">
        <v>30</v>
      </c>
      <c r="F139" s="450" t="s">
        <v>2242</v>
      </c>
      <c r="G139" s="450" t="s">
        <v>15</v>
      </c>
      <c r="H139" s="450">
        <v>101.12</v>
      </c>
      <c r="I139" s="3" t="s">
        <v>2237</v>
      </c>
    </row>
    <row r="140" spans="1:9" x14ac:dyDescent="0.25">
      <c r="A140" s="450">
        <v>2018</v>
      </c>
      <c r="B140" s="450" t="s">
        <v>371</v>
      </c>
      <c r="C140" s="450" t="s">
        <v>170</v>
      </c>
      <c r="D140" s="450">
        <v>2900</v>
      </c>
      <c r="E140" s="450" t="s">
        <v>31</v>
      </c>
      <c r="F140" s="450" t="s">
        <v>2242</v>
      </c>
      <c r="G140" s="450" t="s">
        <v>15</v>
      </c>
      <c r="H140" s="450">
        <v>59.7</v>
      </c>
      <c r="I140" s="3" t="s">
        <v>2244</v>
      </c>
    </row>
    <row r="141" spans="1:9" x14ac:dyDescent="0.25">
      <c r="A141" s="450">
        <v>2018</v>
      </c>
      <c r="B141" s="450" t="s">
        <v>371</v>
      </c>
      <c r="C141" s="450" t="s">
        <v>170</v>
      </c>
      <c r="D141" s="450">
        <v>2910</v>
      </c>
      <c r="E141" s="450" t="s">
        <v>32</v>
      </c>
      <c r="F141" s="450" t="s">
        <v>2242</v>
      </c>
      <c r="G141" s="450" t="s">
        <v>15</v>
      </c>
      <c r="H141" s="450" t="s">
        <v>110</v>
      </c>
      <c r="I141" s="3" t="s">
        <v>2237</v>
      </c>
    </row>
    <row r="142" spans="1:9" x14ac:dyDescent="0.25">
      <c r="A142" s="450">
        <v>2018</v>
      </c>
      <c r="B142" s="450" t="s">
        <v>371</v>
      </c>
      <c r="C142" s="450" t="s">
        <v>170</v>
      </c>
      <c r="D142" s="450">
        <v>2920</v>
      </c>
      <c r="E142" s="450" t="s">
        <v>33</v>
      </c>
      <c r="F142" s="450" t="s">
        <v>2242</v>
      </c>
      <c r="G142" s="450" t="s">
        <v>15</v>
      </c>
      <c r="H142" s="450" t="s">
        <v>110</v>
      </c>
      <c r="I142" s="3" t="s">
        <v>2237</v>
      </c>
    </row>
    <row r="143" spans="1:9" x14ac:dyDescent="0.25">
      <c r="A143" s="450">
        <v>2018</v>
      </c>
      <c r="B143" s="450" t="s">
        <v>371</v>
      </c>
      <c r="C143" s="450" t="s">
        <v>170</v>
      </c>
      <c r="D143" s="450">
        <v>2930</v>
      </c>
      <c r="E143" s="450" t="s">
        <v>34</v>
      </c>
      <c r="F143" s="450" t="s">
        <v>2242</v>
      </c>
      <c r="G143" s="450" t="s">
        <v>15</v>
      </c>
      <c r="H143" s="450" t="s">
        <v>110</v>
      </c>
      <c r="I143" s="3" t="s">
        <v>2237</v>
      </c>
    </row>
    <row r="144" spans="1:9" x14ac:dyDescent="0.25">
      <c r="A144" s="450">
        <v>2018</v>
      </c>
      <c r="B144" s="450" t="s">
        <v>371</v>
      </c>
      <c r="C144" s="450" t="s">
        <v>170</v>
      </c>
      <c r="D144" s="450">
        <v>3100</v>
      </c>
      <c r="E144" s="450" t="s">
        <v>36</v>
      </c>
      <c r="F144" s="450" t="s">
        <v>2242</v>
      </c>
      <c r="G144" s="450" t="s">
        <v>15</v>
      </c>
      <c r="H144" s="450" t="s">
        <v>110</v>
      </c>
      <c r="I144" s="3" t="s">
        <v>2237</v>
      </c>
    </row>
    <row r="145" spans="1:9" x14ac:dyDescent="0.25">
      <c r="A145" s="450">
        <v>2018</v>
      </c>
      <c r="B145" s="450" t="s">
        <v>371</v>
      </c>
      <c r="C145" s="450" t="s">
        <v>170</v>
      </c>
      <c r="D145" s="450">
        <v>3200</v>
      </c>
      <c r="E145" s="450" t="s">
        <v>37</v>
      </c>
      <c r="F145" s="450" t="s">
        <v>2242</v>
      </c>
      <c r="G145" s="450" t="s">
        <v>15</v>
      </c>
      <c r="H145" s="450" t="s">
        <v>110</v>
      </c>
      <c r="I145" s="3" t="s">
        <v>2237</v>
      </c>
    </row>
    <row r="146" spans="1:9" x14ac:dyDescent="0.25">
      <c r="A146" s="450">
        <v>2018</v>
      </c>
      <c r="B146" s="450" t="s">
        <v>371</v>
      </c>
      <c r="C146" s="450" t="s">
        <v>170</v>
      </c>
      <c r="D146" s="450">
        <v>3900</v>
      </c>
      <c r="E146" s="450" t="s">
        <v>38</v>
      </c>
      <c r="F146" s="450" t="s">
        <v>2242</v>
      </c>
      <c r="G146" s="450" t="s">
        <v>15</v>
      </c>
      <c r="H146" s="450" t="s">
        <v>110</v>
      </c>
      <c r="I146" s="3" t="s">
        <v>2237</v>
      </c>
    </row>
    <row r="147" spans="1:9" x14ac:dyDescent="0.25">
      <c r="A147" s="450">
        <v>2018</v>
      </c>
      <c r="B147" s="450" t="s">
        <v>371</v>
      </c>
      <c r="C147" s="450" t="s">
        <v>170</v>
      </c>
      <c r="D147" s="450">
        <v>4100</v>
      </c>
      <c r="E147" s="450" t="s">
        <v>40</v>
      </c>
      <c r="F147" s="450" t="s">
        <v>2242</v>
      </c>
      <c r="G147" s="450" t="s">
        <v>15</v>
      </c>
      <c r="H147" s="450">
        <v>780.22</v>
      </c>
      <c r="I147" s="3" t="s">
        <v>2244</v>
      </c>
    </row>
    <row r="148" spans="1:9" x14ac:dyDescent="0.25">
      <c r="A148" s="450">
        <v>2018</v>
      </c>
      <c r="B148" s="450" t="s">
        <v>371</v>
      </c>
      <c r="C148" s="450" t="s">
        <v>170</v>
      </c>
      <c r="D148" s="450">
        <v>4110</v>
      </c>
      <c r="E148" s="450" t="s">
        <v>41</v>
      </c>
      <c r="F148" s="450" t="s">
        <v>2242</v>
      </c>
      <c r="G148" s="450" t="s">
        <v>15</v>
      </c>
      <c r="H148" s="450" t="s">
        <v>110</v>
      </c>
      <c r="I148" s="3" t="s">
        <v>2237</v>
      </c>
    </row>
    <row r="149" spans="1:9" x14ac:dyDescent="0.25">
      <c r="A149" s="450">
        <v>2018</v>
      </c>
      <c r="B149" s="450" t="s">
        <v>371</v>
      </c>
      <c r="C149" s="450" t="s">
        <v>170</v>
      </c>
      <c r="D149" s="450">
        <v>4120</v>
      </c>
      <c r="E149" s="450" t="s">
        <v>42</v>
      </c>
      <c r="F149" s="450" t="s">
        <v>2242</v>
      </c>
      <c r="G149" s="450" t="s">
        <v>15</v>
      </c>
      <c r="H149" s="450" t="s">
        <v>110</v>
      </c>
      <c r="I149" s="3" t="s">
        <v>2237</v>
      </c>
    </row>
    <row r="150" spans="1:9" x14ac:dyDescent="0.25">
      <c r="A150" s="450">
        <v>2018</v>
      </c>
      <c r="B150" s="450" t="s">
        <v>371</v>
      </c>
      <c r="C150" s="450" t="s">
        <v>170</v>
      </c>
      <c r="D150" s="450">
        <v>4190</v>
      </c>
      <c r="E150" s="450" t="s">
        <v>43</v>
      </c>
      <c r="F150" s="450" t="s">
        <v>2242</v>
      </c>
      <c r="G150" s="450" t="s">
        <v>15</v>
      </c>
      <c r="H150" s="450" t="s">
        <v>110</v>
      </c>
      <c r="I150" s="3" t="s">
        <v>2237</v>
      </c>
    </row>
    <row r="151" spans="1:9" x14ac:dyDescent="0.25">
      <c r="A151" s="450">
        <v>2018</v>
      </c>
      <c r="B151" s="450" t="s">
        <v>371</v>
      </c>
      <c r="C151" s="450" t="s">
        <v>170</v>
      </c>
      <c r="D151" s="450">
        <v>4200</v>
      </c>
      <c r="E151" s="450" t="s">
        <v>44</v>
      </c>
      <c r="F151" s="450" t="s">
        <v>2242</v>
      </c>
      <c r="G151" s="450" t="s">
        <v>15</v>
      </c>
      <c r="H151" s="450">
        <v>491.93</v>
      </c>
      <c r="I151" s="3" t="s">
        <v>2237</v>
      </c>
    </row>
    <row r="152" spans="1:9" x14ac:dyDescent="0.25">
      <c r="A152" s="450">
        <v>2018</v>
      </c>
      <c r="B152" s="450" t="s">
        <v>371</v>
      </c>
      <c r="C152" s="450" t="s">
        <v>170</v>
      </c>
      <c r="D152" s="450">
        <v>4210</v>
      </c>
      <c r="E152" s="450" t="s">
        <v>45</v>
      </c>
      <c r="F152" s="450" t="s">
        <v>2242</v>
      </c>
      <c r="G152" s="450" t="s">
        <v>15</v>
      </c>
      <c r="H152" s="450" t="s">
        <v>110</v>
      </c>
      <c r="I152" s="3" t="s">
        <v>2237</v>
      </c>
    </row>
    <row r="153" spans="1:9" x14ac:dyDescent="0.25">
      <c r="A153" s="450">
        <v>2018</v>
      </c>
      <c r="B153" s="450" t="s">
        <v>371</v>
      </c>
      <c r="C153" s="450" t="s">
        <v>170</v>
      </c>
      <c r="D153" s="450">
        <v>4220</v>
      </c>
      <c r="E153" s="450" t="s">
        <v>46</v>
      </c>
      <c r="F153" s="450" t="s">
        <v>2242</v>
      </c>
      <c r="G153" s="450" t="s">
        <v>15</v>
      </c>
      <c r="H153" s="450" t="s">
        <v>110</v>
      </c>
      <c r="I153" s="3" t="s">
        <v>2237</v>
      </c>
    </row>
    <row r="154" spans="1:9" x14ac:dyDescent="0.25">
      <c r="A154" s="450">
        <v>2018</v>
      </c>
      <c r="B154" s="450" t="s">
        <v>371</v>
      </c>
      <c r="C154" s="450" t="s">
        <v>170</v>
      </c>
      <c r="D154" s="450">
        <v>4230</v>
      </c>
      <c r="E154" s="450" t="s">
        <v>47</v>
      </c>
      <c r="F154" s="450" t="s">
        <v>2242</v>
      </c>
      <c r="G154" s="450" t="s">
        <v>15</v>
      </c>
      <c r="H154" s="450" t="s">
        <v>110</v>
      </c>
      <c r="I154" s="3" t="s">
        <v>2237</v>
      </c>
    </row>
    <row r="155" spans="1:9" x14ac:dyDescent="0.25">
      <c r="A155" s="450">
        <v>2018</v>
      </c>
      <c r="B155" s="450" t="s">
        <v>371</v>
      </c>
      <c r="C155" s="450" t="s">
        <v>170</v>
      </c>
      <c r="D155" s="450">
        <v>5000</v>
      </c>
      <c r="E155" s="450" t="s">
        <v>48</v>
      </c>
      <c r="F155" s="450" t="s">
        <v>2242</v>
      </c>
      <c r="G155" s="450" t="s">
        <v>15</v>
      </c>
      <c r="H155" s="450">
        <v>532.54999999999995</v>
      </c>
      <c r="I155" s="3" t="s">
        <v>2237</v>
      </c>
    </row>
    <row r="156" spans="1:9" x14ac:dyDescent="0.25">
      <c r="A156" s="450">
        <v>2018</v>
      </c>
      <c r="B156" s="450" t="s">
        <v>371</v>
      </c>
      <c r="C156" s="450" t="s">
        <v>170</v>
      </c>
      <c r="D156" s="450">
        <v>6100</v>
      </c>
      <c r="E156" s="450" t="s">
        <v>50</v>
      </c>
      <c r="F156" s="450" t="s">
        <v>2242</v>
      </c>
      <c r="G156" s="450" t="s">
        <v>15</v>
      </c>
      <c r="H156" s="450">
        <v>509.98</v>
      </c>
      <c r="I156" s="3" t="s">
        <v>2237</v>
      </c>
    </row>
    <row r="157" spans="1:9" x14ac:dyDescent="0.25">
      <c r="A157" s="450">
        <v>2018</v>
      </c>
      <c r="B157" s="450" t="s">
        <v>371</v>
      </c>
      <c r="C157" s="450" t="s">
        <v>170</v>
      </c>
      <c r="D157" s="450">
        <v>6110</v>
      </c>
      <c r="E157" s="450" t="s">
        <v>51</v>
      </c>
      <c r="F157" s="450" t="s">
        <v>2242</v>
      </c>
      <c r="G157" s="450" t="s">
        <v>15</v>
      </c>
      <c r="H157" s="450" t="s">
        <v>110</v>
      </c>
      <c r="I157" s="3" t="s">
        <v>2237</v>
      </c>
    </row>
    <row r="158" spans="1:9" x14ac:dyDescent="0.25">
      <c r="A158" s="450">
        <v>2018</v>
      </c>
      <c r="B158" s="450" t="s">
        <v>371</v>
      </c>
      <c r="C158" s="450" t="s">
        <v>170</v>
      </c>
      <c r="D158" s="450">
        <v>6120</v>
      </c>
      <c r="E158" s="450" t="s">
        <v>52</v>
      </c>
      <c r="F158" s="450" t="s">
        <v>2242</v>
      </c>
      <c r="G158" s="450" t="s">
        <v>15</v>
      </c>
      <c r="H158" s="450" t="s">
        <v>110</v>
      </c>
      <c r="I158" s="3" t="s">
        <v>2237</v>
      </c>
    </row>
    <row r="159" spans="1:9" x14ac:dyDescent="0.25">
      <c r="A159" s="450">
        <v>2018</v>
      </c>
      <c r="B159" s="450" t="s">
        <v>371</v>
      </c>
      <c r="C159" s="450" t="s">
        <v>170</v>
      </c>
      <c r="D159" s="450">
        <v>6130</v>
      </c>
      <c r="E159" s="450" t="s">
        <v>53</v>
      </c>
      <c r="F159" s="450" t="s">
        <v>2242</v>
      </c>
      <c r="G159" s="450" t="s">
        <v>15</v>
      </c>
      <c r="H159" s="450" t="s">
        <v>110</v>
      </c>
      <c r="I159" s="3" t="s">
        <v>2237</v>
      </c>
    </row>
    <row r="160" spans="1:9" x14ac:dyDescent="0.25">
      <c r="A160" s="450">
        <v>2018</v>
      </c>
      <c r="B160" s="450" t="s">
        <v>371</v>
      </c>
      <c r="C160" s="450" t="s">
        <v>170</v>
      </c>
      <c r="D160" s="450">
        <v>6190</v>
      </c>
      <c r="E160" s="450" t="s">
        <v>54</v>
      </c>
      <c r="F160" s="450" t="s">
        <v>2242</v>
      </c>
      <c r="G160" s="450" t="s">
        <v>15</v>
      </c>
      <c r="H160" s="450" t="s">
        <v>110</v>
      </c>
      <c r="I160" s="3" t="s">
        <v>2237</v>
      </c>
    </row>
    <row r="161" spans="1:12" x14ac:dyDescent="0.25">
      <c r="A161" s="450">
        <v>2018</v>
      </c>
      <c r="B161" s="450" t="s">
        <v>371</v>
      </c>
      <c r="C161" s="450" t="s">
        <v>170</v>
      </c>
      <c r="D161" s="450">
        <v>6200</v>
      </c>
      <c r="E161" s="450" t="s">
        <v>55</v>
      </c>
      <c r="F161" s="450" t="s">
        <v>2242</v>
      </c>
      <c r="G161" s="450" t="s">
        <v>15</v>
      </c>
      <c r="H161" s="450">
        <v>0</v>
      </c>
      <c r="I161" s="3" t="s">
        <v>2237</v>
      </c>
      <c r="J161" s="450"/>
      <c r="K161" s="450"/>
      <c r="L161" s="450"/>
    </row>
    <row r="162" spans="1:12" x14ac:dyDescent="0.25">
      <c r="A162" s="450">
        <v>2018</v>
      </c>
      <c r="B162" s="450" t="s">
        <v>371</v>
      </c>
      <c r="C162" s="450" t="s">
        <v>170</v>
      </c>
      <c r="D162" s="450">
        <v>6210</v>
      </c>
      <c r="E162" s="450" t="s">
        <v>56</v>
      </c>
      <c r="F162" s="450" t="s">
        <v>2242</v>
      </c>
      <c r="G162" s="450" t="s">
        <v>15</v>
      </c>
      <c r="H162" s="450" t="s">
        <v>110</v>
      </c>
      <c r="I162" s="3" t="s">
        <v>2237</v>
      </c>
      <c r="J162" s="450"/>
      <c r="K162" s="450"/>
      <c r="L162" s="450"/>
    </row>
    <row r="163" spans="1:12" x14ac:dyDescent="0.25">
      <c r="A163" s="450">
        <v>2018</v>
      </c>
      <c r="B163" s="450" t="s">
        <v>371</v>
      </c>
      <c r="C163" s="450" t="s">
        <v>170</v>
      </c>
      <c r="D163" s="450">
        <v>6220</v>
      </c>
      <c r="E163" s="450" t="s">
        <v>57</v>
      </c>
      <c r="F163" s="450" t="s">
        <v>2242</v>
      </c>
      <c r="G163" s="450" t="s">
        <v>15</v>
      </c>
      <c r="H163" s="450" t="s">
        <v>110</v>
      </c>
      <c r="I163" s="3" t="s">
        <v>2237</v>
      </c>
      <c r="J163" s="450"/>
      <c r="K163" s="450"/>
      <c r="L163" s="1" t="s">
        <v>2244</v>
      </c>
    </row>
    <row r="164" spans="1:12" x14ac:dyDescent="0.25">
      <c r="A164" s="450">
        <v>2018</v>
      </c>
      <c r="B164" s="450" t="s">
        <v>371</v>
      </c>
      <c r="C164" s="450" t="s">
        <v>170</v>
      </c>
      <c r="D164" s="450">
        <v>6230</v>
      </c>
      <c r="E164" s="450" t="s">
        <v>58</v>
      </c>
      <c r="F164" s="450" t="s">
        <v>2242</v>
      </c>
      <c r="G164" s="450" t="s">
        <v>15</v>
      </c>
      <c r="H164" s="450" t="s">
        <v>110</v>
      </c>
      <c r="I164" s="3" t="s">
        <v>2237</v>
      </c>
      <c r="J164" s="450"/>
      <c r="K164" s="450"/>
      <c r="L164" s="450"/>
    </row>
    <row r="165" spans="1:12" x14ac:dyDescent="0.25">
      <c r="A165" s="450">
        <v>2018</v>
      </c>
      <c r="B165" s="450" t="s">
        <v>371</v>
      </c>
      <c r="C165" s="450" t="s">
        <v>170</v>
      </c>
      <c r="D165" s="450">
        <v>6290</v>
      </c>
      <c r="E165" s="450" t="s">
        <v>59</v>
      </c>
      <c r="F165" s="450" t="s">
        <v>2242</v>
      </c>
      <c r="G165" s="450" t="s">
        <v>15</v>
      </c>
      <c r="H165" s="450" t="s">
        <v>110</v>
      </c>
      <c r="I165" s="3" t="s">
        <v>2237</v>
      </c>
      <c r="J165" s="450"/>
      <c r="K165" s="450"/>
      <c r="L165" s="450"/>
    </row>
    <row r="166" spans="1:12" x14ac:dyDescent="0.25">
      <c r="A166" s="450">
        <v>2018</v>
      </c>
      <c r="B166" s="450" t="s">
        <v>371</v>
      </c>
      <c r="C166" s="450" t="s">
        <v>170</v>
      </c>
      <c r="D166" s="450">
        <v>6300</v>
      </c>
      <c r="E166" s="450" t="s">
        <v>60</v>
      </c>
      <c r="F166" s="450" t="s">
        <v>2242</v>
      </c>
      <c r="G166" s="450" t="s">
        <v>15</v>
      </c>
      <c r="H166" s="450">
        <v>0</v>
      </c>
      <c r="I166" s="3" t="s">
        <v>2237</v>
      </c>
      <c r="J166" s="450"/>
      <c r="K166" s="450"/>
      <c r="L166" s="450"/>
    </row>
    <row r="167" spans="1:12" x14ac:dyDescent="0.25">
      <c r="A167" s="450">
        <v>2018</v>
      </c>
      <c r="B167" s="450" t="s">
        <v>371</v>
      </c>
      <c r="C167" s="450" t="s">
        <v>170</v>
      </c>
      <c r="D167" s="450">
        <v>6400</v>
      </c>
      <c r="E167" s="450" t="s">
        <v>61</v>
      </c>
      <c r="F167" s="450" t="s">
        <v>2242</v>
      </c>
      <c r="G167" s="450" t="s">
        <v>15</v>
      </c>
      <c r="H167" s="450">
        <v>0</v>
      </c>
      <c r="I167" s="3" t="s">
        <v>2237</v>
      </c>
      <c r="J167" s="450"/>
      <c r="K167" s="450"/>
      <c r="L167" s="450"/>
    </row>
    <row r="168" spans="1:12" x14ac:dyDescent="0.25">
      <c r="A168" s="450">
        <v>2018</v>
      </c>
      <c r="B168" s="450" t="s">
        <v>371</v>
      </c>
      <c r="C168" s="450" t="s">
        <v>170</v>
      </c>
      <c r="D168" s="450">
        <v>6410</v>
      </c>
      <c r="E168" s="450" t="s">
        <v>62</v>
      </c>
      <c r="F168" s="450" t="s">
        <v>2242</v>
      </c>
      <c r="G168" s="450" t="s">
        <v>15</v>
      </c>
      <c r="H168" s="450" t="s">
        <v>110</v>
      </c>
      <c r="I168" s="3" t="s">
        <v>2237</v>
      </c>
      <c r="J168" s="450"/>
      <c r="K168" s="450"/>
      <c r="L168" s="1" t="s">
        <v>2244</v>
      </c>
    </row>
    <row r="169" spans="1:12" x14ac:dyDescent="0.25">
      <c r="A169" s="450">
        <v>2018</v>
      </c>
      <c r="B169" s="450" t="s">
        <v>371</v>
      </c>
      <c r="C169" s="450" t="s">
        <v>170</v>
      </c>
      <c r="D169" s="450">
        <v>6490</v>
      </c>
      <c r="E169" s="450" t="s">
        <v>63</v>
      </c>
      <c r="F169" s="450" t="s">
        <v>2242</v>
      </c>
      <c r="G169" s="450" t="s">
        <v>15</v>
      </c>
      <c r="H169" s="450" t="s">
        <v>110</v>
      </c>
      <c r="I169" s="3" t="s">
        <v>2237</v>
      </c>
      <c r="J169" s="450"/>
      <c r="K169" s="450"/>
      <c r="L169" s="1"/>
    </row>
    <row r="170" spans="1:12" x14ac:dyDescent="0.25">
      <c r="A170" s="450">
        <v>2018</v>
      </c>
      <c r="B170" s="450" t="s">
        <v>371</v>
      </c>
      <c r="C170" s="450" t="s">
        <v>170</v>
      </c>
      <c r="D170" s="450">
        <v>6500</v>
      </c>
      <c r="E170" s="450" t="s">
        <v>64</v>
      </c>
      <c r="F170" s="450" t="s">
        <v>2242</v>
      </c>
      <c r="G170" s="450" t="s">
        <v>15</v>
      </c>
      <c r="H170" s="450">
        <v>0</v>
      </c>
      <c r="I170" s="3" t="s">
        <v>2237</v>
      </c>
      <c r="J170" s="450"/>
      <c r="K170" s="450"/>
      <c r="L170" s="1" t="s">
        <v>2244</v>
      </c>
    </row>
    <row r="171" spans="1:12" x14ac:dyDescent="0.25">
      <c r="A171" s="450">
        <v>2018</v>
      </c>
      <c r="B171" s="450" t="s">
        <v>371</v>
      </c>
      <c r="C171" s="450" t="s">
        <v>170</v>
      </c>
      <c r="D171" s="450">
        <v>6510</v>
      </c>
      <c r="E171" s="450" t="s">
        <v>65</v>
      </c>
      <c r="F171" s="450" t="s">
        <v>2242</v>
      </c>
      <c r="G171" s="450" t="s">
        <v>15</v>
      </c>
      <c r="H171" s="450" t="s">
        <v>110</v>
      </c>
      <c r="I171" s="3" t="s">
        <v>2237</v>
      </c>
      <c r="J171" s="450"/>
      <c r="K171" s="450"/>
      <c r="L171" s="450"/>
    </row>
    <row r="172" spans="1:12" x14ac:dyDescent="0.25">
      <c r="A172" s="450">
        <v>2018</v>
      </c>
      <c r="B172" s="450" t="s">
        <v>371</v>
      </c>
      <c r="C172" s="450" t="s">
        <v>170</v>
      </c>
      <c r="D172" s="450">
        <v>6590</v>
      </c>
      <c r="E172" s="450" t="s">
        <v>66</v>
      </c>
      <c r="F172" s="450" t="s">
        <v>2242</v>
      </c>
      <c r="G172" s="450" t="s">
        <v>15</v>
      </c>
      <c r="H172" s="450" t="s">
        <v>110</v>
      </c>
      <c r="I172" s="3" t="s">
        <v>2237</v>
      </c>
      <c r="J172" s="450"/>
      <c r="K172" s="450"/>
      <c r="L172" s="450"/>
    </row>
    <row r="173" spans="1:12" x14ac:dyDescent="0.25">
      <c r="A173" s="450">
        <v>2018</v>
      </c>
      <c r="B173" s="450" t="s">
        <v>371</v>
      </c>
      <c r="C173" s="450" t="s">
        <v>170</v>
      </c>
      <c r="D173" s="450">
        <v>7000</v>
      </c>
      <c r="E173" s="450" t="s">
        <v>67</v>
      </c>
      <c r="F173" s="450" t="s">
        <v>2242</v>
      </c>
      <c r="G173" s="450" t="s">
        <v>15</v>
      </c>
      <c r="H173" s="450">
        <v>0</v>
      </c>
      <c r="I173" s="3" t="s">
        <v>2237</v>
      </c>
      <c r="J173" s="450"/>
      <c r="K173" s="450"/>
      <c r="L173" s="450"/>
    </row>
    <row r="174" spans="1:12" x14ac:dyDescent="0.25">
      <c r="A174" s="450">
        <v>2018</v>
      </c>
      <c r="B174" s="450" t="s">
        <v>371</v>
      </c>
      <c r="C174" s="450" t="s">
        <v>170</v>
      </c>
      <c r="D174" s="450">
        <v>8000</v>
      </c>
      <c r="E174" s="450" t="s">
        <v>70</v>
      </c>
      <c r="F174" s="450" t="s">
        <v>2242</v>
      </c>
      <c r="G174" s="450" t="s">
        <v>15</v>
      </c>
      <c r="H174" s="450">
        <v>0</v>
      </c>
      <c r="I174" s="3" t="s">
        <v>2244</v>
      </c>
      <c r="J174" s="450"/>
      <c r="K174" s="450"/>
      <c r="L174" s="450"/>
    </row>
    <row r="175" spans="1:12" x14ac:dyDescent="0.25">
      <c r="A175" s="450">
        <v>2018</v>
      </c>
      <c r="B175" s="450" t="s">
        <v>371</v>
      </c>
      <c r="C175" s="450" t="s">
        <v>170</v>
      </c>
      <c r="D175" s="450">
        <v>9100</v>
      </c>
      <c r="E175" s="450" t="s">
        <v>72</v>
      </c>
      <c r="F175" s="450" t="s">
        <v>2242</v>
      </c>
      <c r="G175" s="450" t="s">
        <v>15</v>
      </c>
      <c r="H175" s="450" t="s">
        <v>110</v>
      </c>
      <c r="I175" s="3" t="s">
        <v>2237</v>
      </c>
      <c r="J175" s="450"/>
      <c r="K175" s="450"/>
      <c r="L175" s="1" t="s">
        <v>2244</v>
      </c>
    </row>
    <row r="176" spans="1:12" x14ac:dyDescent="0.25">
      <c r="A176" s="450">
        <v>2018</v>
      </c>
      <c r="B176" s="450" t="s">
        <v>371</v>
      </c>
      <c r="C176" s="450" t="s">
        <v>170</v>
      </c>
      <c r="D176" s="450">
        <v>9200</v>
      </c>
      <c r="E176" s="450" t="s">
        <v>73</v>
      </c>
      <c r="F176" s="450" t="s">
        <v>2242</v>
      </c>
      <c r="G176" s="450" t="s">
        <v>15</v>
      </c>
      <c r="H176" s="450" t="s">
        <v>110</v>
      </c>
      <c r="I176" s="3" t="s">
        <v>2237</v>
      </c>
      <c r="J176" s="450"/>
      <c r="K176" s="450"/>
      <c r="L176" s="1" t="s">
        <v>2244</v>
      </c>
    </row>
    <row r="177" spans="1:12" x14ac:dyDescent="0.25">
      <c r="A177" s="450">
        <v>2018</v>
      </c>
      <c r="B177" s="450" t="s">
        <v>371</v>
      </c>
      <c r="C177" s="450" t="s">
        <v>170</v>
      </c>
      <c r="D177" s="450">
        <v>9900</v>
      </c>
      <c r="E177" s="450" t="s">
        <v>74</v>
      </c>
      <c r="F177" s="450" t="s">
        <v>2242</v>
      </c>
      <c r="G177" s="450" t="s">
        <v>15</v>
      </c>
      <c r="H177" s="450" t="s">
        <v>110</v>
      </c>
      <c r="I177" s="3" t="s">
        <v>2237</v>
      </c>
      <c r="J177" s="450"/>
      <c r="K177" s="450"/>
      <c r="L177" s="450"/>
    </row>
    <row r="178" spans="1:12" x14ac:dyDescent="0.25">
      <c r="A178" s="450">
        <v>2018</v>
      </c>
      <c r="B178" s="450" t="s">
        <v>371</v>
      </c>
      <c r="C178" s="450" t="s">
        <v>170</v>
      </c>
      <c r="D178" s="450">
        <v>11100</v>
      </c>
      <c r="E178" s="450" t="s">
        <v>77</v>
      </c>
      <c r="F178" s="450" t="s">
        <v>2242</v>
      </c>
      <c r="G178" s="450" t="s">
        <v>15</v>
      </c>
      <c r="H178" s="450">
        <v>975.38</v>
      </c>
      <c r="I178" s="3" t="s">
        <v>2237</v>
      </c>
      <c r="J178" s="450"/>
      <c r="K178" s="450"/>
      <c r="L178" s="1" t="s">
        <v>2244</v>
      </c>
    </row>
    <row r="179" spans="1:12" x14ac:dyDescent="0.25">
      <c r="A179" s="450">
        <v>2018</v>
      </c>
      <c r="B179" s="450" t="s">
        <v>371</v>
      </c>
      <c r="C179" s="450" t="s">
        <v>170</v>
      </c>
      <c r="D179" s="450">
        <v>11200</v>
      </c>
      <c r="E179" s="450" t="s">
        <v>78</v>
      </c>
      <c r="F179" s="450" t="s">
        <v>2242</v>
      </c>
      <c r="G179" s="450" t="s">
        <v>15</v>
      </c>
      <c r="H179" s="450">
        <v>1255.51</v>
      </c>
      <c r="I179" s="3" t="s">
        <v>2237</v>
      </c>
      <c r="J179" s="450"/>
      <c r="K179" s="450"/>
      <c r="L179" s="450"/>
    </row>
    <row r="180" spans="1:12" x14ac:dyDescent="0.25">
      <c r="A180" s="450">
        <v>2018</v>
      </c>
      <c r="B180" s="450" t="s">
        <v>371</v>
      </c>
      <c r="C180" s="450" t="s">
        <v>170</v>
      </c>
      <c r="D180" s="450">
        <v>11300</v>
      </c>
      <c r="E180" s="450" t="s">
        <v>79</v>
      </c>
      <c r="F180" s="450" t="s">
        <v>2242</v>
      </c>
      <c r="G180" s="450" t="s">
        <v>15</v>
      </c>
      <c r="H180" s="450">
        <v>3.72</v>
      </c>
      <c r="I180" s="3" t="s">
        <v>2244</v>
      </c>
      <c r="J180" s="450"/>
      <c r="K180" s="450"/>
      <c r="L180" s="450"/>
    </row>
    <row r="181" spans="1:12" x14ac:dyDescent="0.25">
      <c r="A181" s="450">
        <v>2018</v>
      </c>
      <c r="B181" s="450" t="s">
        <v>371</v>
      </c>
      <c r="C181" s="450" t="s">
        <v>170</v>
      </c>
      <c r="D181" s="450">
        <v>11400</v>
      </c>
      <c r="E181" s="450" t="s">
        <v>80</v>
      </c>
      <c r="F181" s="450" t="s">
        <v>2242</v>
      </c>
      <c r="G181" s="450" t="s">
        <v>15</v>
      </c>
      <c r="H181" s="450">
        <v>13.88</v>
      </c>
      <c r="I181" s="3" t="s">
        <v>2237</v>
      </c>
      <c r="J181" s="450"/>
      <c r="K181" s="450"/>
      <c r="L181" s="450"/>
    </row>
    <row r="182" spans="1:12" x14ac:dyDescent="0.25">
      <c r="A182" s="450">
        <v>2018</v>
      </c>
      <c r="B182" s="450" t="s">
        <v>371</v>
      </c>
      <c r="C182" s="450" t="s">
        <v>170</v>
      </c>
      <c r="D182" s="450">
        <v>11500</v>
      </c>
      <c r="E182" s="450" t="s">
        <v>81</v>
      </c>
      <c r="F182" s="450" t="s">
        <v>2242</v>
      </c>
      <c r="G182" s="450" t="s">
        <v>15</v>
      </c>
      <c r="H182" s="450">
        <v>728.83</v>
      </c>
      <c r="I182" s="3" t="s">
        <v>2237</v>
      </c>
      <c r="J182" s="450"/>
      <c r="K182" s="450"/>
      <c r="L182" s="1" t="s">
        <v>2244</v>
      </c>
    </row>
    <row r="183" spans="1:12" x14ac:dyDescent="0.25">
      <c r="A183" s="450">
        <v>2018</v>
      </c>
      <c r="B183" s="450" t="s">
        <v>371</v>
      </c>
      <c r="C183" s="450" t="s">
        <v>170</v>
      </c>
      <c r="D183" s="450">
        <v>11900</v>
      </c>
      <c r="E183" s="450" t="s">
        <v>82</v>
      </c>
      <c r="F183" s="450" t="s">
        <v>2242</v>
      </c>
      <c r="G183" s="450" t="s">
        <v>15</v>
      </c>
      <c r="H183" s="450">
        <v>23.86</v>
      </c>
      <c r="I183" s="3" t="s">
        <v>2244</v>
      </c>
      <c r="J183" s="450"/>
      <c r="K183" s="450"/>
      <c r="L183" s="450"/>
    </row>
    <row r="184" spans="1:12" x14ac:dyDescent="0.25">
      <c r="A184" s="450">
        <v>2018</v>
      </c>
      <c r="B184" s="450" t="s">
        <v>371</v>
      </c>
      <c r="C184" s="450" t="s">
        <v>170</v>
      </c>
      <c r="D184" s="450">
        <v>12100</v>
      </c>
      <c r="E184" s="450" t="s">
        <v>84</v>
      </c>
      <c r="F184" s="450" t="s">
        <v>2242</v>
      </c>
      <c r="G184" s="450" t="s">
        <v>15</v>
      </c>
      <c r="H184" s="450">
        <v>1297.94</v>
      </c>
      <c r="I184" s="3" t="s">
        <v>2237</v>
      </c>
      <c r="J184" s="450"/>
      <c r="K184" s="450"/>
      <c r="L184" s="450"/>
    </row>
    <row r="185" spans="1:12" x14ac:dyDescent="0.25">
      <c r="A185" s="450">
        <v>2018</v>
      </c>
      <c r="B185" s="450" t="s">
        <v>371</v>
      </c>
      <c r="C185" s="450" t="s">
        <v>170</v>
      </c>
      <c r="D185" s="450">
        <v>12200</v>
      </c>
      <c r="E185" s="450" t="s">
        <v>85</v>
      </c>
      <c r="F185" s="450" t="s">
        <v>2242</v>
      </c>
      <c r="G185" s="450" t="s">
        <v>15</v>
      </c>
      <c r="H185" s="450">
        <v>109.45</v>
      </c>
      <c r="I185" s="3" t="s">
        <v>2237</v>
      </c>
      <c r="J185" s="450"/>
      <c r="K185" s="450"/>
      <c r="L185" s="450"/>
    </row>
    <row r="186" spans="1:12" x14ac:dyDescent="0.25">
      <c r="A186" s="450">
        <v>2018</v>
      </c>
      <c r="B186" s="450" t="s">
        <v>371</v>
      </c>
      <c r="C186" s="450" t="s">
        <v>170</v>
      </c>
      <c r="D186" s="450">
        <v>12900</v>
      </c>
      <c r="E186" s="450" t="s">
        <v>86</v>
      </c>
      <c r="F186" s="450" t="s">
        <v>2242</v>
      </c>
      <c r="G186" s="450" t="s">
        <v>15</v>
      </c>
      <c r="H186" s="450">
        <v>0.98</v>
      </c>
      <c r="I186" s="3" t="s">
        <v>2244</v>
      </c>
      <c r="J186" s="450"/>
      <c r="K186" s="450"/>
      <c r="L186" s="450"/>
    </row>
    <row r="187" spans="1:12" x14ac:dyDescent="0.25">
      <c r="A187" s="450">
        <v>2018</v>
      </c>
      <c r="B187" s="450" t="s">
        <v>371</v>
      </c>
      <c r="C187" s="450" t="s">
        <v>170</v>
      </c>
      <c r="D187" s="450">
        <v>12910</v>
      </c>
      <c r="E187" s="450" t="s">
        <v>87</v>
      </c>
      <c r="F187" s="450" t="s">
        <v>2242</v>
      </c>
      <c r="G187" s="450" t="s">
        <v>15</v>
      </c>
      <c r="H187" s="450" t="s">
        <v>110</v>
      </c>
      <c r="I187" s="3" t="s">
        <v>2237</v>
      </c>
      <c r="J187" s="450"/>
      <c r="K187" s="450"/>
      <c r="L187" s="1" t="s">
        <v>2244</v>
      </c>
    </row>
    <row r="188" spans="1:12" x14ac:dyDescent="0.25">
      <c r="A188" s="450">
        <v>2018</v>
      </c>
      <c r="B188" s="450" t="s">
        <v>371</v>
      </c>
      <c r="C188" s="450" t="s">
        <v>170</v>
      </c>
      <c r="D188" s="450">
        <v>12920</v>
      </c>
      <c r="E188" s="450" t="s">
        <v>88</v>
      </c>
      <c r="F188" s="450" t="s">
        <v>2242</v>
      </c>
      <c r="G188" s="450" t="s">
        <v>15</v>
      </c>
      <c r="H188" s="450" t="s">
        <v>110</v>
      </c>
      <c r="I188" s="3" t="s">
        <v>2237</v>
      </c>
      <c r="J188" s="450"/>
      <c r="K188" s="450"/>
      <c r="L188" s="450"/>
    </row>
    <row r="189" spans="1:12" x14ac:dyDescent="0.25">
      <c r="A189" s="450">
        <v>2018</v>
      </c>
      <c r="B189" s="450" t="s">
        <v>371</v>
      </c>
      <c r="C189" s="450" t="s">
        <v>170</v>
      </c>
      <c r="D189" s="450">
        <v>12930</v>
      </c>
      <c r="E189" s="450" t="s">
        <v>89</v>
      </c>
      <c r="F189" s="450" t="s">
        <v>2242</v>
      </c>
      <c r="G189" s="450" t="s">
        <v>15</v>
      </c>
      <c r="H189" s="450" t="s">
        <v>110</v>
      </c>
      <c r="I189" s="3" t="s">
        <v>2237</v>
      </c>
      <c r="J189" s="450"/>
      <c r="K189" s="450"/>
      <c r="L189" s="450"/>
    </row>
    <row r="190" spans="1:12" x14ac:dyDescent="0.25">
      <c r="A190" s="450">
        <v>2018</v>
      </c>
      <c r="B190" s="450" t="s">
        <v>371</v>
      </c>
      <c r="C190" s="450" t="s">
        <v>170</v>
      </c>
      <c r="D190" s="450">
        <v>15100</v>
      </c>
      <c r="E190" s="450" t="s">
        <v>93</v>
      </c>
      <c r="F190" s="450" t="s">
        <v>2242</v>
      </c>
      <c r="G190" s="450" t="s">
        <v>15</v>
      </c>
      <c r="H190" s="450" t="s">
        <v>110</v>
      </c>
      <c r="I190" s="3" t="s">
        <v>2237</v>
      </c>
      <c r="J190" s="450"/>
      <c r="K190" s="450"/>
      <c r="L190" s="450"/>
    </row>
    <row r="191" spans="1:12" x14ac:dyDescent="0.25">
      <c r="A191" s="450">
        <v>2018</v>
      </c>
      <c r="B191" s="450" t="s">
        <v>371</v>
      </c>
      <c r="C191" s="450" t="s">
        <v>170</v>
      </c>
      <c r="D191" s="450">
        <v>15200</v>
      </c>
      <c r="E191" s="450" t="s">
        <v>94</v>
      </c>
      <c r="F191" s="450" t="s">
        <v>2242</v>
      </c>
      <c r="G191" s="450" t="s">
        <v>15</v>
      </c>
      <c r="H191" s="450" t="s">
        <v>110</v>
      </c>
      <c r="I191" s="3" t="s">
        <v>2237</v>
      </c>
      <c r="J191" s="450"/>
      <c r="K191" s="450"/>
      <c r="L191" s="450"/>
    </row>
    <row r="192" spans="1:12" x14ac:dyDescent="0.25">
      <c r="A192" s="450">
        <v>2018</v>
      </c>
      <c r="B192" s="450" t="s">
        <v>371</v>
      </c>
      <c r="C192" s="450" t="s">
        <v>170</v>
      </c>
      <c r="D192" s="450">
        <v>17100</v>
      </c>
      <c r="E192" s="450" t="s">
        <v>97</v>
      </c>
      <c r="F192" s="450" t="s">
        <v>2242</v>
      </c>
      <c r="G192" s="450" t="s">
        <v>15</v>
      </c>
      <c r="H192" s="450">
        <v>24.68</v>
      </c>
      <c r="I192" s="3" t="s">
        <v>2237</v>
      </c>
      <c r="J192" s="450"/>
      <c r="K192" s="450"/>
      <c r="L192" s="450"/>
    </row>
    <row r="193" spans="1:12" x14ac:dyDescent="0.25">
      <c r="A193" s="450">
        <v>2018</v>
      </c>
      <c r="B193" s="450" t="s">
        <v>371</v>
      </c>
      <c r="C193" s="450" t="s">
        <v>170</v>
      </c>
      <c r="D193" s="450">
        <v>17110</v>
      </c>
      <c r="E193" s="450" t="s">
        <v>98</v>
      </c>
      <c r="F193" s="450" t="s">
        <v>2242</v>
      </c>
      <c r="G193" s="450" t="s">
        <v>15</v>
      </c>
      <c r="H193" s="450" t="s">
        <v>110</v>
      </c>
      <c r="I193" s="3" t="s">
        <v>2237</v>
      </c>
      <c r="J193" s="450"/>
      <c r="K193" s="450"/>
      <c r="L193" s="450"/>
    </row>
    <row r="194" spans="1:12" x14ac:dyDescent="0.25">
      <c r="A194" s="450">
        <v>2018</v>
      </c>
      <c r="B194" s="450" t="s">
        <v>371</v>
      </c>
      <c r="C194" s="450" t="s">
        <v>170</v>
      </c>
      <c r="D194" s="450">
        <v>17120</v>
      </c>
      <c r="E194" s="450" t="s">
        <v>99</v>
      </c>
      <c r="F194" s="450" t="s">
        <v>2242</v>
      </c>
      <c r="G194" s="450" t="s">
        <v>15</v>
      </c>
      <c r="H194" s="450" t="s">
        <v>110</v>
      </c>
      <c r="I194" s="3" t="s">
        <v>2237</v>
      </c>
      <c r="J194" s="450"/>
      <c r="K194" s="450"/>
      <c r="L194" s="450"/>
    </row>
    <row r="195" spans="1:12" x14ac:dyDescent="0.25">
      <c r="A195" s="450">
        <v>2018</v>
      </c>
      <c r="B195" s="450" t="s">
        <v>371</v>
      </c>
      <c r="C195" s="450" t="s">
        <v>170</v>
      </c>
      <c r="D195" s="450">
        <v>17130</v>
      </c>
      <c r="E195" s="450" t="s">
        <v>100</v>
      </c>
      <c r="F195" s="450" t="s">
        <v>2242</v>
      </c>
      <c r="G195" s="450" t="s">
        <v>15</v>
      </c>
      <c r="H195" s="450" t="s">
        <v>110</v>
      </c>
      <c r="I195" s="3" t="s">
        <v>2237</v>
      </c>
      <c r="J195" s="450"/>
      <c r="K195" s="450"/>
      <c r="L195" s="450"/>
    </row>
    <row r="196" spans="1:12" x14ac:dyDescent="0.25">
      <c r="A196" s="450">
        <v>2018</v>
      </c>
      <c r="B196" s="450" t="s">
        <v>371</v>
      </c>
      <c r="C196" s="450" t="s">
        <v>170</v>
      </c>
      <c r="D196" s="450">
        <v>17140</v>
      </c>
      <c r="E196" s="450" t="s">
        <v>101</v>
      </c>
      <c r="F196" s="450" t="s">
        <v>2242</v>
      </c>
      <c r="G196" s="450" t="s">
        <v>15</v>
      </c>
      <c r="H196" s="450" t="s">
        <v>110</v>
      </c>
      <c r="I196" s="3" t="s">
        <v>2237</v>
      </c>
      <c r="J196" s="450"/>
      <c r="K196" s="450"/>
      <c r="L196" s="1" t="s">
        <v>2244</v>
      </c>
    </row>
    <row r="197" spans="1:12" x14ac:dyDescent="0.25">
      <c r="A197" s="450">
        <v>2018</v>
      </c>
      <c r="B197" s="450" t="s">
        <v>371</v>
      </c>
      <c r="C197" s="450" t="s">
        <v>170</v>
      </c>
      <c r="D197" s="450">
        <v>17150</v>
      </c>
      <c r="E197" s="450" t="s">
        <v>102</v>
      </c>
      <c r="F197" s="450" t="s">
        <v>2242</v>
      </c>
      <c r="G197" s="450" t="s">
        <v>15</v>
      </c>
      <c r="H197" s="450" t="s">
        <v>110</v>
      </c>
      <c r="I197" s="3" t="s">
        <v>2237</v>
      </c>
      <c r="J197" s="450"/>
      <c r="K197" s="450"/>
      <c r="L197" s="450"/>
    </row>
    <row r="198" spans="1:12" x14ac:dyDescent="0.25">
      <c r="A198" s="450">
        <v>2018</v>
      </c>
      <c r="B198" s="450" t="s">
        <v>371</v>
      </c>
      <c r="C198" s="450" t="s">
        <v>170</v>
      </c>
      <c r="D198" s="450">
        <v>17160</v>
      </c>
      <c r="E198" s="450" t="s">
        <v>103</v>
      </c>
      <c r="F198" s="450" t="s">
        <v>2242</v>
      </c>
      <c r="G198" s="450" t="s">
        <v>15</v>
      </c>
      <c r="H198" s="450" t="s">
        <v>110</v>
      </c>
      <c r="I198" s="3" t="s">
        <v>2237</v>
      </c>
      <c r="J198" s="450"/>
      <c r="K198" s="450"/>
      <c r="L198" s="450"/>
    </row>
    <row r="199" spans="1:12" x14ac:dyDescent="0.25">
      <c r="A199" s="450">
        <v>2018</v>
      </c>
      <c r="B199" s="450" t="s">
        <v>371</v>
      </c>
      <c r="C199" s="450" t="s">
        <v>170</v>
      </c>
      <c r="D199" s="450">
        <v>17161</v>
      </c>
      <c r="E199" s="450" t="s">
        <v>104</v>
      </c>
      <c r="F199" s="450" t="s">
        <v>2242</v>
      </c>
      <c r="G199" s="450" t="s">
        <v>15</v>
      </c>
      <c r="H199" s="450" t="s">
        <v>110</v>
      </c>
      <c r="I199" s="3" t="s">
        <v>2237</v>
      </c>
      <c r="J199" s="450"/>
      <c r="K199" s="450"/>
      <c r="L199" s="450"/>
    </row>
    <row r="200" spans="1:12" x14ac:dyDescent="0.25">
      <c r="A200" s="450">
        <v>2018</v>
      </c>
      <c r="B200" s="450" t="s">
        <v>371</v>
      </c>
      <c r="C200" s="450" t="s">
        <v>170</v>
      </c>
      <c r="D200" s="450">
        <v>17162</v>
      </c>
      <c r="E200" s="450" t="s">
        <v>105</v>
      </c>
      <c r="F200" s="450" t="s">
        <v>2242</v>
      </c>
      <c r="G200" s="450" t="s">
        <v>15</v>
      </c>
      <c r="H200" s="450" t="s">
        <v>110</v>
      </c>
      <c r="I200" s="3" t="s">
        <v>2237</v>
      </c>
      <c r="J200" s="450"/>
      <c r="K200" s="450"/>
      <c r="L200" s="450"/>
    </row>
    <row r="201" spans="1:12" x14ac:dyDescent="0.25">
      <c r="A201" s="450">
        <v>2018</v>
      </c>
      <c r="B201" s="450" t="s">
        <v>371</v>
      </c>
      <c r="C201" s="450" t="s">
        <v>170</v>
      </c>
      <c r="D201" s="450">
        <v>17190</v>
      </c>
      <c r="E201" s="450" t="s">
        <v>106</v>
      </c>
      <c r="F201" s="450" t="s">
        <v>2242</v>
      </c>
      <c r="G201" s="450" t="s">
        <v>15</v>
      </c>
      <c r="H201" s="450" t="s">
        <v>110</v>
      </c>
      <c r="I201" s="3" t="s">
        <v>2237</v>
      </c>
      <c r="J201" s="450"/>
      <c r="K201" s="450"/>
      <c r="L201" s="450"/>
    </row>
    <row r="202" spans="1:12" x14ac:dyDescent="0.25">
      <c r="A202" s="450">
        <v>2018</v>
      </c>
      <c r="B202" s="450" t="s">
        <v>371</v>
      </c>
      <c r="C202" s="450" t="s">
        <v>170</v>
      </c>
      <c r="D202" s="450">
        <v>17900</v>
      </c>
      <c r="E202" s="450" t="s">
        <v>107</v>
      </c>
      <c r="F202" s="450" t="s">
        <v>2242</v>
      </c>
      <c r="G202" s="450" t="s">
        <v>15</v>
      </c>
      <c r="H202" s="450">
        <v>11.53</v>
      </c>
      <c r="I202" s="3" t="s">
        <v>2237</v>
      </c>
      <c r="J202" s="450"/>
      <c r="K202" s="450"/>
      <c r="L202" s="450"/>
    </row>
    <row r="203" spans="1:12" x14ac:dyDescent="0.25">
      <c r="A203" s="450">
        <v>2018</v>
      </c>
      <c r="B203" s="450" t="s">
        <v>371</v>
      </c>
      <c r="C203" s="450" t="s">
        <v>170</v>
      </c>
      <c r="D203" s="450">
        <v>19010</v>
      </c>
      <c r="E203" s="450" t="s">
        <v>111</v>
      </c>
      <c r="F203" s="450" t="s">
        <v>2242</v>
      </c>
      <c r="G203" s="450" t="s">
        <v>15</v>
      </c>
      <c r="H203" s="450">
        <v>351.35</v>
      </c>
      <c r="I203" s="3" t="s">
        <v>2237</v>
      </c>
      <c r="J203" s="450"/>
      <c r="K203" s="450"/>
      <c r="L203" s="450"/>
    </row>
    <row r="204" spans="1:12" x14ac:dyDescent="0.25">
      <c r="A204" s="450">
        <v>2018</v>
      </c>
      <c r="B204" s="450" t="s">
        <v>371</v>
      </c>
      <c r="C204" s="450" t="s">
        <v>170</v>
      </c>
      <c r="D204" s="450">
        <v>19011</v>
      </c>
      <c r="E204" s="450" t="s">
        <v>112</v>
      </c>
      <c r="F204" s="450" t="s">
        <v>2242</v>
      </c>
      <c r="G204" s="450" t="s">
        <v>15</v>
      </c>
      <c r="H204" s="450" t="s">
        <v>110</v>
      </c>
      <c r="I204" s="3" t="s">
        <v>2237</v>
      </c>
      <c r="J204" s="450"/>
      <c r="K204" s="450"/>
      <c r="L204" s="450"/>
    </row>
    <row r="205" spans="1:12" x14ac:dyDescent="0.25">
      <c r="A205" s="450">
        <v>2018</v>
      </c>
      <c r="B205" s="450" t="s">
        <v>371</v>
      </c>
      <c r="C205" s="450" t="s">
        <v>170</v>
      </c>
      <c r="D205" s="450">
        <v>19012</v>
      </c>
      <c r="E205" s="450" t="s">
        <v>113</v>
      </c>
      <c r="F205" s="450" t="s">
        <v>2242</v>
      </c>
      <c r="G205" s="450" t="s">
        <v>15</v>
      </c>
      <c r="H205" s="450" t="s">
        <v>110</v>
      </c>
      <c r="I205" s="3" t="s">
        <v>2237</v>
      </c>
      <c r="J205" s="450"/>
      <c r="K205" s="450"/>
      <c r="L205" s="450"/>
    </row>
    <row r="206" spans="1:12" x14ac:dyDescent="0.25">
      <c r="A206" s="450">
        <v>2018</v>
      </c>
      <c r="B206" s="450" t="s">
        <v>371</v>
      </c>
      <c r="C206" s="450" t="s">
        <v>170</v>
      </c>
      <c r="D206" s="450">
        <v>19020</v>
      </c>
      <c r="E206" s="450" t="s">
        <v>114</v>
      </c>
      <c r="F206" s="450" t="s">
        <v>2242</v>
      </c>
      <c r="G206" s="450" t="s">
        <v>15</v>
      </c>
      <c r="H206" s="450">
        <v>559.12</v>
      </c>
      <c r="I206" s="3" t="s">
        <v>2237</v>
      </c>
      <c r="J206" s="450"/>
      <c r="K206" s="450"/>
      <c r="L206" s="450"/>
    </row>
    <row r="207" spans="1:12" x14ac:dyDescent="0.25">
      <c r="A207" s="450">
        <v>2018</v>
      </c>
      <c r="B207" s="450" t="s">
        <v>371</v>
      </c>
      <c r="C207" s="450" t="s">
        <v>170</v>
      </c>
      <c r="D207" s="450">
        <v>19021</v>
      </c>
      <c r="E207" s="450" t="s">
        <v>115</v>
      </c>
      <c r="F207" s="450" t="s">
        <v>2242</v>
      </c>
      <c r="G207" s="450" t="s">
        <v>15</v>
      </c>
      <c r="H207" s="450" t="s">
        <v>110</v>
      </c>
      <c r="I207" s="3" t="s">
        <v>2237</v>
      </c>
      <c r="J207" s="450"/>
      <c r="K207" s="450"/>
      <c r="L207" s="450"/>
    </row>
    <row r="208" spans="1:12" x14ac:dyDescent="0.25">
      <c r="A208" s="450">
        <v>2018</v>
      </c>
      <c r="B208" s="450" t="s">
        <v>371</v>
      </c>
      <c r="C208" s="450" t="s">
        <v>170</v>
      </c>
      <c r="D208" s="450">
        <v>19022</v>
      </c>
      <c r="E208" s="450" t="s">
        <v>116</v>
      </c>
      <c r="F208" s="450" t="s">
        <v>2242</v>
      </c>
      <c r="G208" s="450" t="s">
        <v>15</v>
      </c>
      <c r="H208" s="450" t="s">
        <v>110</v>
      </c>
      <c r="I208" s="3" t="s">
        <v>2237</v>
      </c>
      <c r="J208" s="450"/>
      <c r="K208" s="450"/>
      <c r="L208" s="450"/>
    </row>
    <row r="209" spans="1:12" x14ac:dyDescent="0.25">
      <c r="A209" s="450">
        <v>2018</v>
      </c>
      <c r="B209" s="450" t="s">
        <v>371</v>
      </c>
      <c r="C209" s="450" t="s">
        <v>170</v>
      </c>
      <c r="D209" s="450">
        <v>19023</v>
      </c>
      <c r="E209" s="450" t="s">
        <v>117</v>
      </c>
      <c r="F209" s="450" t="s">
        <v>2242</v>
      </c>
      <c r="G209" s="450" t="s">
        <v>15</v>
      </c>
      <c r="H209" s="450" t="s">
        <v>110</v>
      </c>
      <c r="I209" s="3" t="s">
        <v>2237</v>
      </c>
      <c r="J209" s="450"/>
      <c r="K209" s="450"/>
      <c r="L209" s="450"/>
    </row>
    <row r="210" spans="1:12" x14ac:dyDescent="0.25">
      <c r="A210" s="450">
        <v>2018</v>
      </c>
      <c r="B210" s="450" t="s">
        <v>371</v>
      </c>
      <c r="C210" s="450" t="s">
        <v>170</v>
      </c>
      <c r="D210" s="450">
        <v>19029</v>
      </c>
      <c r="E210" s="450" t="s">
        <v>118</v>
      </c>
      <c r="F210" s="450" t="s">
        <v>2242</v>
      </c>
      <c r="G210" s="450" t="s">
        <v>15</v>
      </c>
      <c r="H210" s="450" t="s">
        <v>110</v>
      </c>
      <c r="I210" s="3" t="s">
        <v>2237</v>
      </c>
      <c r="J210" s="450"/>
      <c r="K210" s="450"/>
      <c r="L210" s="450"/>
    </row>
    <row r="211" spans="1:12" x14ac:dyDescent="0.25">
      <c r="A211" s="450">
        <v>2018</v>
      </c>
      <c r="B211" s="450" t="s">
        <v>371</v>
      </c>
      <c r="C211" s="450" t="s">
        <v>170</v>
      </c>
      <c r="D211" s="450">
        <v>19030</v>
      </c>
      <c r="E211" s="450" t="s">
        <v>119</v>
      </c>
      <c r="F211" s="450" t="s">
        <v>2242</v>
      </c>
      <c r="G211" s="450" t="s">
        <v>15</v>
      </c>
      <c r="H211" s="450">
        <v>215.51</v>
      </c>
      <c r="I211" s="3" t="s">
        <v>2237</v>
      </c>
      <c r="J211" s="450"/>
      <c r="K211" s="450"/>
      <c r="L211" s="450"/>
    </row>
    <row r="212" spans="1:12" x14ac:dyDescent="0.25">
      <c r="A212" s="450">
        <v>2018</v>
      </c>
      <c r="B212" s="450" t="s">
        <v>371</v>
      </c>
      <c r="C212" s="450" t="s">
        <v>170</v>
      </c>
      <c r="D212" s="450">
        <v>19031</v>
      </c>
      <c r="E212" s="450" t="s">
        <v>120</v>
      </c>
      <c r="F212" s="450" t="s">
        <v>2242</v>
      </c>
      <c r="G212" s="450" t="s">
        <v>15</v>
      </c>
      <c r="H212" s="450" t="s">
        <v>110</v>
      </c>
      <c r="I212" s="3" t="s">
        <v>2237</v>
      </c>
      <c r="J212" s="450"/>
      <c r="K212" s="450"/>
      <c r="L212" s="450"/>
    </row>
    <row r="213" spans="1:12" x14ac:dyDescent="0.25">
      <c r="A213" s="450">
        <v>2018</v>
      </c>
      <c r="B213" s="450" t="s">
        <v>371</v>
      </c>
      <c r="C213" s="450" t="s">
        <v>170</v>
      </c>
      <c r="D213" s="450">
        <v>19032</v>
      </c>
      <c r="E213" s="450" t="s">
        <v>121</v>
      </c>
      <c r="F213" s="450" t="s">
        <v>2242</v>
      </c>
      <c r="G213" s="450" t="s">
        <v>15</v>
      </c>
      <c r="H213" s="450" t="s">
        <v>110</v>
      </c>
      <c r="I213" s="3" t="s">
        <v>2237</v>
      </c>
      <c r="J213" s="450"/>
      <c r="K213" s="450"/>
      <c r="L213" s="450"/>
    </row>
    <row r="214" spans="1:12" x14ac:dyDescent="0.25">
      <c r="A214" s="450">
        <v>2018</v>
      </c>
      <c r="B214" s="450" t="s">
        <v>371</v>
      </c>
      <c r="C214" s="450" t="s">
        <v>170</v>
      </c>
      <c r="D214" s="450">
        <v>19040</v>
      </c>
      <c r="E214" s="450" t="s">
        <v>122</v>
      </c>
      <c r="F214" s="450" t="s">
        <v>2242</v>
      </c>
      <c r="G214" s="450" t="s">
        <v>15</v>
      </c>
      <c r="H214" s="450">
        <v>254.14</v>
      </c>
      <c r="I214" s="3" t="s">
        <v>2237</v>
      </c>
      <c r="J214" s="450"/>
      <c r="K214" s="450"/>
      <c r="L214" s="450"/>
    </row>
    <row r="215" spans="1:12" x14ac:dyDescent="0.25">
      <c r="A215" s="450">
        <v>2018</v>
      </c>
      <c r="B215" s="450" t="s">
        <v>371</v>
      </c>
      <c r="C215" s="450" t="s">
        <v>170</v>
      </c>
      <c r="D215" s="450">
        <v>19050</v>
      </c>
      <c r="E215" s="450" t="s">
        <v>123</v>
      </c>
      <c r="F215" s="450" t="s">
        <v>2242</v>
      </c>
      <c r="G215" s="450" t="s">
        <v>15</v>
      </c>
      <c r="H215" s="450">
        <v>251.06</v>
      </c>
      <c r="I215" s="3" t="s">
        <v>2237</v>
      </c>
      <c r="J215" s="450"/>
      <c r="K215" s="450"/>
      <c r="L215" s="450"/>
    </row>
    <row r="216" spans="1:12" x14ac:dyDescent="0.25">
      <c r="A216" s="450">
        <v>2018</v>
      </c>
      <c r="B216" s="450" t="s">
        <v>371</v>
      </c>
      <c r="C216" s="450" t="s">
        <v>170</v>
      </c>
      <c r="D216" s="450">
        <v>19060</v>
      </c>
      <c r="E216" s="450" t="s">
        <v>124</v>
      </c>
      <c r="F216" s="450" t="s">
        <v>2242</v>
      </c>
      <c r="G216" s="450" t="s">
        <v>15</v>
      </c>
      <c r="H216" s="450">
        <v>3250.37</v>
      </c>
      <c r="I216" s="3" t="s">
        <v>2237</v>
      </c>
      <c r="J216" s="450"/>
      <c r="K216" s="450"/>
      <c r="L216" s="450"/>
    </row>
    <row r="217" spans="1:12" x14ac:dyDescent="0.25">
      <c r="A217" s="450">
        <v>2018</v>
      </c>
      <c r="B217" s="450" t="s">
        <v>371</v>
      </c>
      <c r="C217" s="450" t="s">
        <v>170</v>
      </c>
      <c r="D217" s="450">
        <v>19061</v>
      </c>
      <c r="E217" s="450" t="s">
        <v>125</v>
      </c>
      <c r="F217" s="450" t="s">
        <v>2242</v>
      </c>
      <c r="G217" s="450" t="s">
        <v>15</v>
      </c>
      <c r="H217" s="450">
        <v>0</v>
      </c>
      <c r="I217" s="3" t="s">
        <v>2237</v>
      </c>
      <c r="J217" s="450"/>
      <c r="K217" s="450"/>
      <c r="L217" s="450"/>
    </row>
    <row r="218" spans="1:12" x14ac:dyDescent="0.25">
      <c r="A218" s="450">
        <v>2018</v>
      </c>
      <c r="B218" s="450" t="s">
        <v>371</v>
      </c>
      <c r="C218" s="450" t="s">
        <v>170</v>
      </c>
      <c r="D218" s="450">
        <v>19062</v>
      </c>
      <c r="E218" s="450" t="s">
        <v>126</v>
      </c>
      <c r="F218" s="450" t="s">
        <v>2242</v>
      </c>
      <c r="G218" s="450" t="s">
        <v>15</v>
      </c>
      <c r="H218" s="450">
        <v>2695.84</v>
      </c>
      <c r="I218" s="3" t="s">
        <v>2237</v>
      </c>
      <c r="J218" s="450"/>
      <c r="K218" s="450"/>
      <c r="L218" s="1" t="s">
        <v>2244</v>
      </c>
    </row>
    <row r="219" spans="1:12" x14ac:dyDescent="0.25">
      <c r="A219" s="450">
        <v>2018</v>
      </c>
      <c r="B219" s="450" t="s">
        <v>371</v>
      </c>
      <c r="C219" s="450" t="s">
        <v>170</v>
      </c>
      <c r="D219" s="450">
        <v>19063</v>
      </c>
      <c r="E219" s="450" t="s">
        <v>127</v>
      </c>
      <c r="F219" s="450" t="s">
        <v>2242</v>
      </c>
      <c r="G219" s="450" t="s">
        <v>15</v>
      </c>
      <c r="H219" s="450">
        <v>554.54</v>
      </c>
      <c r="I219" s="3" t="s">
        <v>2237</v>
      </c>
      <c r="J219" s="450"/>
      <c r="K219" s="450"/>
      <c r="L219" s="450"/>
    </row>
    <row r="220" spans="1:12" x14ac:dyDescent="0.25">
      <c r="A220" s="450">
        <v>2018</v>
      </c>
      <c r="B220" s="450" t="s">
        <v>371</v>
      </c>
      <c r="C220" s="450" t="s">
        <v>170</v>
      </c>
      <c r="D220" s="450">
        <v>19070</v>
      </c>
      <c r="E220" s="450" t="s">
        <v>128</v>
      </c>
      <c r="F220" s="450" t="s">
        <v>2242</v>
      </c>
      <c r="G220" s="450" t="s">
        <v>15</v>
      </c>
      <c r="H220" s="450">
        <v>211.84</v>
      </c>
      <c r="I220" s="3" t="s">
        <v>2237</v>
      </c>
      <c r="J220" s="450"/>
      <c r="K220" s="450"/>
      <c r="L220" s="450"/>
    </row>
    <row r="221" spans="1:12" x14ac:dyDescent="0.25">
      <c r="A221" s="450">
        <v>2018</v>
      </c>
      <c r="B221" s="450" t="s">
        <v>371</v>
      </c>
      <c r="C221" s="450" t="s">
        <v>170</v>
      </c>
      <c r="D221" s="450">
        <v>19080</v>
      </c>
      <c r="E221" s="450" t="s">
        <v>129</v>
      </c>
      <c r="F221" s="450" t="s">
        <v>2242</v>
      </c>
      <c r="G221" s="450" t="s">
        <v>15</v>
      </c>
      <c r="H221" s="450">
        <v>94.6</v>
      </c>
      <c r="I221" s="3" t="s">
        <v>2237</v>
      </c>
      <c r="J221" s="450"/>
      <c r="K221" s="450"/>
      <c r="L221" s="450"/>
    </row>
    <row r="222" spans="1:12" x14ac:dyDescent="0.25">
      <c r="A222" s="450">
        <v>2018</v>
      </c>
      <c r="B222" s="450" t="s">
        <v>371</v>
      </c>
      <c r="C222" s="450" t="s">
        <v>170</v>
      </c>
      <c r="D222" s="450">
        <v>19090</v>
      </c>
      <c r="E222" s="450" t="s">
        <v>130</v>
      </c>
      <c r="F222" s="450" t="s">
        <v>2242</v>
      </c>
      <c r="G222" s="450" t="s">
        <v>15</v>
      </c>
      <c r="H222" s="450">
        <v>130.88999999999999</v>
      </c>
      <c r="I222" s="3" t="s">
        <v>2237</v>
      </c>
      <c r="J222" s="450"/>
      <c r="K222" s="450"/>
      <c r="L222" s="450"/>
    </row>
    <row r="223" spans="1:12" x14ac:dyDescent="0.25">
      <c r="A223" s="450">
        <v>2018</v>
      </c>
      <c r="B223" s="450" t="s">
        <v>371</v>
      </c>
      <c r="C223" s="450" t="s">
        <v>170</v>
      </c>
      <c r="D223" s="450">
        <v>19095</v>
      </c>
      <c r="E223" s="450" t="s">
        <v>131</v>
      </c>
      <c r="F223" s="450" t="s">
        <v>2242</v>
      </c>
      <c r="G223" s="450" t="s">
        <v>15</v>
      </c>
      <c r="H223" s="450">
        <v>119.04</v>
      </c>
      <c r="I223" s="3" t="s">
        <v>2237</v>
      </c>
      <c r="J223" s="450"/>
      <c r="K223" s="450"/>
      <c r="L223" s="450"/>
    </row>
    <row r="224" spans="1:12" x14ac:dyDescent="0.25">
      <c r="A224" s="450">
        <v>2018</v>
      </c>
      <c r="B224" s="450" t="s">
        <v>371</v>
      </c>
      <c r="C224" s="450" t="s">
        <v>170</v>
      </c>
      <c r="D224" s="450">
        <v>19900</v>
      </c>
      <c r="E224" s="450" t="s">
        <v>132</v>
      </c>
      <c r="F224" s="450" t="s">
        <v>2242</v>
      </c>
      <c r="G224" s="450" t="s">
        <v>15</v>
      </c>
      <c r="H224" s="450">
        <v>675.13</v>
      </c>
      <c r="I224" s="3" t="s">
        <v>2237</v>
      </c>
      <c r="J224" s="450"/>
      <c r="K224" s="450"/>
      <c r="L224" s="450"/>
    </row>
    <row r="225" spans="1:14" x14ac:dyDescent="0.25">
      <c r="A225" s="450">
        <v>2018</v>
      </c>
      <c r="B225" s="450" t="s">
        <v>371</v>
      </c>
      <c r="C225" s="450" t="s">
        <v>170</v>
      </c>
      <c r="D225" s="450">
        <v>21100</v>
      </c>
      <c r="E225" s="450" t="s">
        <v>135</v>
      </c>
      <c r="F225" s="450" t="s">
        <v>2242</v>
      </c>
      <c r="G225" s="450" t="s">
        <v>15</v>
      </c>
      <c r="H225" s="450" t="s">
        <v>110</v>
      </c>
      <c r="I225" s="3" t="s">
        <v>2237</v>
      </c>
      <c r="J225" s="450"/>
      <c r="K225" s="450"/>
      <c r="L225" s="450"/>
      <c r="M225" s="450"/>
      <c r="N225" s="450"/>
    </row>
    <row r="226" spans="1:14" x14ac:dyDescent="0.25">
      <c r="A226" s="450">
        <v>2018</v>
      </c>
      <c r="B226" s="450" t="s">
        <v>371</v>
      </c>
      <c r="C226" s="450" t="s">
        <v>170</v>
      </c>
      <c r="D226" s="450">
        <v>21200</v>
      </c>
      <c r="E226" s="450" t="s">
        <v>136</v>
      </c>
      <c r="F226" s="450" t="s">
        <v>2242</v>
      </c>
      <c r="G226" s="450" t="s">
        <v>15</v>
      </c>
      <c r="H226" s="450" t="s">
        <v>110</v>
      </c>
      <c r="I226" s="3" t="s">
        <v>2237</v>
      </c>
      <c r="J226" s="450"/>
      <c r="K226" s="450"/>
      <c r="L226" s="1" t="s">
        <v>2244</v>
      </c>
      <c r="M226" s="450"/>
      <c r="N226" s="450"/>
    </row>
    <row r="227" spans="1:14" x14ac:dyDescent="0.25">
      <c r="A227" s="450">
        <v>2018</v>
      </c>
      <c r="B227" s="450" t="s">
        <v>371</v>
      </c>
      <c r="C227" s="450" t="s">
        <v>170</v>
      </c>
      <c r="D227" s="450">
        <v>21300</v>
      </c>
      <c r="E227" s="450" t="s">
        <v>137</v>
      </c>
      <c r="F227" s="450" t="s">
        <v>2242</v>
      </c>
      <c r="G227" s="450" t="s">
        <v>15</v>
      </c>
      <c r="H227" s="450" t="s">
        <v>110</v>
      </c>
      <c r="I227" s="3" t="s">
        <v>2237</v>
      </c>
      <c r="J227" s="450"/>
      <c r="K227" s="450"/>
      <c r="L227" s="450"/>
      <c r="M227" s="450"/>
      <c r="N227" s="450"/>
    </row>
    <row r="228" spans="1:14" x14ac:dyDescent="0.25">
      <c r="A228" s="450">
        <v>2018</v>
      </c>
      <c r="B228" s="450" t="s">
        <v>371</v>
      </c>
      <c r="C228" s="450" t="s">
        <v>170</v>
      </c>
      <c r="D228" s="450">
        <v>21900</v>
      </c>
      <c r="E228" s="450" t="s">
        <v>138</v>
      </c>
      <c r="F228" s="450" t="s">
        <v>2242</v>
      </c>
      <c r="G228" s="450" t="s">
        <v>15</v>
      </c>
      <c r="H228" s="450" t="s">
        <v>110</v>
      </c>
      <c r="I228" s="3" t="s">
        <v>2237</v>
      </c>
      <c r="J228" s="450"/>
      <c r="K228" s="450"/>
      <c r="L228" s="450"/>
      <c r="M228" s="450"/>
      <c r="N228" s="450"/>
    </row>
    <row r="229" spans="1:14" x14ac:dyDescent="0.25">
      <c r="A229" s="450">
        <v>2018</v>
      </c>
      <c r="B229" s="450" t="s">
        <v>371</v>
      </c>
      <c r="C229" s="450" t="s">
        <v>170</v>
      </c>
      <c r="D229" s="450">
        <v>32100</v>
      </c>
      <c r="E229" s="450" t="s">
        <v>150</v>
      </c>
      <c r="F229" s="450" t="s">
        <v>2242</v>
      </c>
      <c r="G229" s="450" t="s">
        <v>15</v>
      </c>
      <c r="H229" s="450" t="s">
        <v>110</v>
      </c>
      <c r="I229" s="3" t="s">
        <v>2237</v>
      </c>
      <c r="J229" s="450"/>
      <c r="K229" s="450"/>
      <c r="L229" s="1" t="s">
        <v>2244</v>
      </c>
      <c r="M229" s="450"/>
      <c r="N229" s="450">
        <f>SUMIF(L159:L242, "=n", H159:H242)</f>
        <v>4400.05</v>
      </c>
    </row>
    <row r="230" spans="1:14" x14ac:dyDescent="0.25">
      <c r="A230" s="450">
        <v>2018</v>
      </c>
      <c r="B230" s="450" t="s">
        <v>371</v>
      </c>
      <c r="C230" s="450" t="s">
        <v>170</v>
      </c>
      <c r="D230" s="450">
        <v>32200</v>
      </c>
      <c r="E230" s="450" t="s">
        <v>151</v>
      </c>
      <c r="F230" s="450" t="s">
        <v>2242</v>
      </c>
      <c r="G230" s="450" t="s">
        <v>15</v>
      </c>
      <c r="H230" s="450" t="s">
        <v>110</v>
      </c>
      <c r="I230" s="3" t="s">
        <v>2237</v>
      </c>
      <c r="J230" s="450"/>
      <c r="K230" s="450"/>
      <c r="L230" s="450"/>
      <c r="M230" s="450"/>
      <c r="N230" s="3">
        <f>N229-'Output by sector'!AA8</f>
        <v>4400.05</v>
      </c>
    </row>
    <row r="231" spans="1:14" x14ac:dyDescent="0.25">
      <c r="A231" s="450">
        <v>2018</v>
      </c>
      <c r="B231" s="450" t="s">
        <v>371</v>
      </c>
      <c r="C231" s="450" t="s">
        <v>170</v>
      </c>
      <c r="D231" s="450">
        <v>33100</v>
      </c>
      <c r="E231" s="450" t="s">
        <v>153</v>
      </c>
      <c r="F231" s="450" t="s">
        <v>2242</v>
      </c>
      <c r="G231" s="450" t="s">
        <v>15</v>
      </c>
      <c r="H231" s="450" t="s">
        <v>110</v>
      </c>
      <c r="I231" s="3" t="s">
        <v>2237</v>
      </c>
      <c r="J231" s="450"/>
      <c r="K231" s="450"/>
      <c r="L231" s="450"/>
      <c r="M231" s="450"/>
      <c r="N231" s="450"/>
    </row>
    <row r="232" spans="1:14" x14ac:dyDescent="0.25">
      <c r="A232" s="450">
        <v>2018</v>
      </c>
      <c r="B232" s="450" t="s">
        <v>371</v>
      </c>
      <c r="C232" s="450" t="s">
        <v>170</v>
      </c>
      <c r="D232" s="450">
        <v>33110</v>
      </c>
      <c r="E232" s="450" t="s">
        <v>154</v>
      </c>
      <c r="F232" s="450" t="s">
        <v>2242</v>
      </c>
      <c r="G232" s="450" t="s">
        <v>15</v>
      </c>
      <c r="H232" s="450" t="s">
        <v>110</v>
      </c>
      <c r="I232" s="3" t="s">
        <v>2237</v>
      </c>
      <c r="J232" s="450"/>
      <c r="K232" s="450"/>
      <c r="L232" s="450"/>
      <c r="M232" s="450"/>
      <c r="N232" s="450"/>
    </row>
    <row r="233" spans="1:14" x14ac:dyDescent="0.25">
      <c r="A233" s="450">
        <v>2018</v>
      </c>
      <c r="B233" s="450" t="s">
        <v>371</v>
      </c>
      <c r="C233" s="450" t="s">
        <v>170</v>
      </c>
      <c r="D233" s="450">
        <v>33120</v>
      </c>
      <c r="E233" s="450" t="s">
        <v>155</v>
      </c>
      <c r="F233" s="450" t="s">
        <v>2242</v>
      </c>
      <c r="G233" s="450" t="s">
        <v>15</v>
      </c>
      <c r="H233" s="450" t="s">
        <v>110</v>
      </c>
      <c r="I233" s="3" t="s">
        <v>2237</v>
      </c>
      <c r="J233" s="450"/>
      <c r="K233" s="450"/>
      <c r="L233" s="1" t="s">
        <v>2244</v>
      </c>
      <c r="M233" s="450"/>
      <c r="N233" s="450"/>
    </row>
    <row r="234" spans="1:14" x14ac:dyDescent="0.25">
      <c r="A234" s="450">
        <v>2018</v>
      </c>
      <c r="B234" s="450" t="s">
        <v>371</v>
      </c>
      <c r="C234" s="450" t="s">
        <v>170</v>
      </c>
      <c r="D234" s="450">
        <v>33200</v>
      </c>
      <c r="E234" s="450" t="s">
        <v>156</v>
      </c>
      <c r="F234" s="450" t="s">
        <v>2242</v>
      </c>
      <c r="G234" s="450" t="s">
        <v>15</v>
      </c>
      <c r="H234" s="450" t="s">
        <v>110</v>
      </c>
      <c r="I234" s="3" t="s">
        <v>2237</v>
      </c>
      <c r="J234" s="450"/>
      <c r="K234" s="450"/>
      <c r="L234" s="450"/>
      <c r="M234" s="450"/>
      <c r="N234" s="450"/>
    </row>
    <row r="235" spans="1:14" x14ac:dyDescent="0.25">
      <c r="A235" s="450">
        <v>2018</v>
      </c>
      <c r="B235" s="450" t="s">
        <v>371</v>
      </c>
      <c r="C235" s="450" t="s">
        <v>170</v>
      </c>
      <c r="D235" s="450">
        <v>33210</v>
      </c>
      <c r="E235" s="450" t="s">
        <v>157</v>
      </c>
      <c r="F235" s="450" t="s">
        <v>2242</v>
      </c>
      <c r="G235" s="450" t="s">
        <v>15</v>
      </c>
      <c r="H235" s="450" t="s">
        <v>110</v>
      </c>
      <c r="I235" s="3" t="s">
        <v>2237</v>
      </c>
      <c r="J235" s="450"/>
      <c r="K235" s="450"/>
      <c r="L235" s="450"/>
      <c r="M235" s="450"/>
      <c r="N235" s="450"/>
    </row>
    <row r="236" spans="1:14" x14ac:dyDescent="0.25">
      <c r="A236" s="450">
        <v>2018</v>
      </c>
      <c r="B236" s="450" t="s">
        <v>371</v>
      </c>
      <c r="C236" s="450" t="s">
        <v>170</v>
      </c>
      <c r="D236" s="450">
        <v>33220</v>
      </c>
      <c r="E236" s="450" t="s">
        <v>158</v>
      </c>
      <c r="F236" s="450" t="s">
        <v>2242</v>
      </c>
      <c r="G236" s="450" t="s">
        <v>15</v>
      </c>
      <c r="H236" s="450" t="s">
        <v>110</v>
      </c>
      <c r="I236" s="3" t="s">
        <v>2237</v>
      </c>
      <c r="J236" s="450"/>
      <c r="K236" s="450"/>
      <c r="L236" s="450"/>
      <c r="M236" s="450"/>
      <c r="N236" s="450"/>
    </row>
    <row r="237" spans="1:14" x14ac:dyDescent="0.25">
      <c r="A237" s="450">
        <v>2018</v>
      </c>
      <c r="B237" s="450" t="s">
        <v>371</v>
      </c>
      <c r="C237" s="450" t="s">
        <v>170</v>
      </c>
      <c r="D237" s="450">
        <v>33900</v>
      </c>
      <c r="E237" s="450" t="s">
        <v>159</v>
      </c>
      <c r="F237" s="450" t="s">
        <v>2242</v>
      </c>
      <c r="G237" s="450" t="s">
        <v>15</v>
      </c>
      <c r="H237" s="450" t="s">
        <v>110</v>
      </c>
      <c r="I237" s="3" t="s">
        <v>2237</v>
      </c>
      <c r="J237" s="450"/>
      <c r="K237" s="450"/>
      <c r="L237" s="450"/>
      <c r="M237" s="450"/>
      <c r="N237" s="450"/>
    </row>
    <row r="238" spans="1:14" x14ac:dyDescent="0.25">
      <c r="A238" s="450">
        <v>2018</v>
      </c>
      <c r="B238" s="450" t="s">
        <v>371</v>
      </c>
      <c r="C238" s="450" t="s">
        <v>170</v>
      </c>
      <c r="D238" s="450">
        <v>33910</v>
      </c>
      <c r="E238" s="450" t="s">
        <v>160</v>
      </c>
      <c r="F238" s="450" t="s">
        <v>2242</v>
      </c>
      <c r="G238" s="450" t="s">
        <v>15</v>
      </c>
      <c r="H238" s="450" t="s">
        <v>110</v>
      </c>
      <c r="I238" s="3" t="s">
        <v>2237</v>
      </c>
      <c r="J238" s="450"/>
      <c r="K238" s="450"/>
      <c r="L238" s="450"/>
      <c r="M238" s="450"/>
      <c r="N238" s="450"/>
    </row>
    <row r="239" spans="1:14" x14ac:dyDescent="0.25">
      <c r="A239" s="450">
        <v>2018</v>
      </c>
      <c r="B239" s="450" t="s">
        <v>371</v>
      </c>
      <c r="C239" s="450" t="s">
        <v>170</v>
      </c>
      <c r="D239" s="450">
        <v>33920</v>
      </c>
      <c r="E239" s="450" t="s">
        <v>161</v>
      </c>
      <c r="F239" s="450" t="s">
        <v>2242</v>
      </c>
      <c r="G239" s="450" t="s">
        <v>15</v>
      </c>
      <c r="H239" s="450" t="s">
        <v>110</v>
      </c>
      <c r="I239" s="3" t="s">
        <v>2237</v>
      </c>
      <c r="J239" s="450"/>
      <c r="K239" s="450"/>
      <c r="L239" s="450"/>
      <c r="M239" s="450"/>
      <c r="N239" s="450"/>
    </row>
    <row r="240" spans="1:14" x14ac:dyDescent="0.25">
      <c r="A240" s="450">
        <v>2018</v>
      </c>
      <c r="B240" s="450" t="s">
        <v>371</v>
      </c>
      <c r="C240" s="450" t="s">
        <v>170</v>
      </c>
      <c r="D240" s="450">
        <v>33921</v>
      </c>
      <c r="E240" s="450" t="s">
        <v>162</v>
      </c>
      <c r="F240" s="450" t="s">
        <v>2242</v>
      </c>
      <c r="G240" s="450" t="s">
        <v>15</v>
      </c>
      <c r="H240" s="450" t="s">
        <v>110</v>
      </c>
      <c r="I240" s="3" t="s">
        <v>2237</v>
      </c>
      <c r="J240" s="450"/>
      <c r="K240" s="450"/>
      <c r="L240" s="450"/>
      <c r="M240" s="450"/>
      <c r="N240" s="450"/>
    </row>
    <row r="241" spans="1:9" x14ac:dyDescent="0.25">
      <c r="A241" s="450">
        <v>2018</v>
      </c>
      <c r="B241" s="450" t="s">
        <v>371</v>
      </c>
      <c r="C241" s="450" t="s">
        <v>170</v>
      </c>
      <c r="D241" s="450">
        <v>33922</v>
      </c>
      <c r="E241" s="450" t="s">
        <v>163</v>
      </c>
      <c r="F241" s="450" t="s">
        <v>2242</v>
      </c>
      <c r="G241" s="450" t="s">
        <v>15</v>
      </c>
      <c r="H241" s="450" t="s">
        <v>110</v>
      </c>
      <c r="I241" s="3" t="s">
        <v>2237</v>
      </c>
    </row>
    <row r="242" spans="1:9" x14ac:dyDescent="0.25">
      <c r="A242" s="450">
        <v>2018</v>
      </c>
      <c r="B242" s="450" t="s">
        <v>371</v>
      </c>
      <c r="C242" s="450" t="s">
        <v>170</v>
      </c>
      <c r="D242" s="450">
        <v>37100</v>
      </c>
      <c r="E242" s="450" t="s">
        <v>168</v>
      </c>
      <c r="F242" s="450" t="s">
        <v>2242</v>
      </c>
      <c r="G242" s="450" t="s">
        <v>15</v>
      </c>
      <c r="H242" s="450" t="s">
        <v>110</v>
      </c>
      <c r="I242" s="3" t="s">
        <v>2237</v>
      </c>
    </row>
    <row r="243" spans="1:9" x14ac:dyDescent="0.25">
      <c r="A243" s="450">
        <v>2018</v>
      </c>
      <c r="B243" s="450" t="s">
        <v>371</v>
      </c>
      <c r="C243" s="450" t="s">
        <v>170</v>
      </c>
      <c r="D243" s="450">
        <v>37200</v>
      </c>
      <c r="E243" s="450" t="s">
        <v>169</v>
      </c>
      <c r="F243" s="450" t="s">
        <v>2242</v>
      </c>
      <c r="G243" s="450" t="s">
        <v>15</v>
      </c>
      <c r="H243" s="450" t="s">
        <v>110</v>
      </c>
      <c r="I243" s="3" t="s">
        <v>2237</v>
      </c>
    </row>
    <row r="244" spans="1:9" x14ac:dyDescent="0.25">
      <c r="A244" s="450">
        <v>2018</v>
      </c>
      <c r="B244" s="450" t="s">
        <v>372</v>
      </c>
      <c r="C244" s="450" t="s">
        <v>171</v>
      </c>
      <c r="D244" s="450">
        <v>1100</v>
      </c>
      <c r="E244" s="450" t="s">
        <v>2</v>
      </c>
      <c r="F244" s="450" t="s">
        <v>2242</v>
      </c>
      <c r="G244" s="450" t="s">
        <v>15</v>
      </c>
      <c r="H244" s="450">
        <v>809.34</v>
      </c>
      <c r="I244" s="3" t="s">
        <v>2237</v>
      </c>
    </row>
    <row r="245" spans="1:9" x14ac:dyDescent="0.25">
      <c r="A245" s="450">
        <v>2018</v>
      </c>
      <c r="B245" s="450" t="s">
        <v>372</v>
      </c>
      <c r="C245" s="450" t="s">
        <v>171</v>
      </c>
      <c r="D245" s="450">
        <v>1110</v>
      </c>
      <c r="E245" s="450" t="s">
        <v>3</v>
      </c>
      <c r="F245" s="450" t="s">
        <v>2242</v>
      </c>
      <c r="G245" s="450" t="s">
        <v>15</v>
      </c>
      <c r="H245" s="450" t="s">
        <v>110</v>
      </c>
      <c r="I245" s="3" t="s">
        <v>2237</v>
      </c>
    </row>
    <row r="246" spans="1:9" x14ac:dyDescent="0.25">
      <c r="A246" s="450">
        <v>2018</v>
      </c>
      <c r="B246" s="450" t="s">
        <v>372</v>
      </c>
      <c r="C246" s="450" t="s">
        <v>171</v>
      </c>
      <c r="D246" s="450">
        <v>1120</v>
      </c>
      <c r="E246" s="450" t="s">
        <v>4</v>
      </c>
      <c r="F246" s="450" t="s">
        <v>2242</v>
      </c>
      <c r="G246" s="450" t="s">
        <v>15</v>
      </c>
      <c r="H246" s="450" t="s">
        <v>110</v>
      </c>
      <c r="I246" s="3" t="s">
        <v>2237</v>
      </c>
    </row>
    <row r="247" spans="1:9" x14ac:dyDescent="0.25">
      <c r="A247" s="450">
        <v>2018</v>
      </c>
      <c r="B247" s="450" t="s">
        <v>372</v>
      </c>
      <c r="C247" s="450" t="s">
        <v>171</v>
      </c>
      <c r="D247" s="450">
        <v>1200</v>
      </c>
      <c r="E247" s="450" t="s">
        <v>5</v>
      </c>
      <c r="F247" s="450" t="s">
        <v>2242</v>
      </c>
      <c r="G247" s="450" t="s">
        <v>15</v>
      </c>
      <c r="H247" s="450">
        <v>2</v>
      </c>
      <c r="I247" s="3" t="s">
        <v>2244</v>
      </c>
    </row>
    <row r="248" spans="1:9" x14ac:dyDescent="0.25">
      <c r="A248" s="450">
        <v>2018</v>
      </c>
      <c r="B248" s="450" t="s">
        <v>372</v>
      </c>
      <c r="C248" s="450" t="s">
        <v>171</v>
      </c>
      <c r="D248" s="450">
        <v>1300</v>
      </c>
      <c r="E248" s="450" t="s">
        <v>17</v>
      </c>
      <c r="F248" s="450" t="s">
        <v>2242</v>
      </c>
      <c r="G248" s="450" t="s">
        <v>15</v>
      </c>
      <c r="H248" s="450">
        <v>73.650000000000006</v>
      </c>
      <c r="I248" s="3" t="s">
        <v>2237</v>
      </c>
    </row>
    <row r="249" spans="1:9" x14ac:dyDescent="0.25">
      <c r="A249" s="450">
        <v>2018</v>
      </c>
      <c r="B249" s="450" t="s">
        <v>372</v>
      </c>
      <c r="C249" s="450" t="s">
        <v>171</v>
      </c>
      <c r="D249" s="450">
        <v>1400</v>
      </c>
      <c r="E249" s="450" t="s">
        <v>18</v>
      </c>
      <c r="F249" s="450" t="s">
        <v>2242</v>
      </c>
      <c r="G249" s="450" t="s">
        <v>15</v>
      </c>
      <c r="H249" s="450">
        <v>2.56</v>
      </c>
      <c r="I249" s="3" t="s">
        <v>2237</v>
      </c>
    </row>
    <row r="250" spans="1:9" x14ac:dyDescent="0.25">
      <c r="A250" s="450">
        <v>2018</v>
      </c>
      <c r="B250" s="450" t="s">
        <v>372</v>
      </c>
      <c r="C250" s="450" t="s">
        <v>171</v>
      </c>
      <c r="D250" s="450">
        <v>1500</v>
      </c>
      <c r="E250" s="450" t="s">
        <v>19</v>
      </c>
      <c r="F250" s="450" t="s">
        <v>2242</v>
      </c>
      <c r="G250" s="450" t="s">
        <v>15</v>
      </c>
      <c r="H250" s="450">
        <v>442.84</v>
      </c>
      <c r="I250" s="3" t="s">
        <v>2237</v>
      </c>
    </row>
    <row r="251" spans="1:9" x14ac:dyDescent="0.25">
      <c r="A251" s="450">
        <v>2018</v>
      </c>
      <c r="B251" s="450" t="s">
        <v>372</v>
      </c>
      <c r="C251" s="450" t="s">
        <v>171</v>
      </c>
      <c r="D251" s="450">
        <v>1600</v>
      </c>
      <c r="E251" s="450" t="s">
        <v>20</v>
      </c>
      <c r="F251" s="450" t="s">
        <v>2242</v>
      </c>
      <c r="G251" s="450" t="s">
        <v>15</v>
      </c>
      <c r="H251" s="450">
        <v>15.28</v>
      </c>
      <c r="I251" s="3" t="s">
        <v>2237</v>
      </c>
    </row>
    <row r="252" spans="1:9" x14ac:dyDescent="0.25">
      <c r="A252" s="450">
        <v>2018</v>
      </c>
      <c r="B252" s="450" t="s">
        <v>372</v>
      </c>
      <c r="C252" s="450" t="s">
        <v>171</v>
      </c>
      <c r="D252" s="450">
        <v>1900</v>
      </c>
      <c r="E252" s="450" t="s">
        <v>21</v>
      </c>
      <c r="F252" s="450" t="s">
        <v>2242</v>
      </c>
      <c r="G252" s="450" t="s">
        <v>15</v>
      </c>
      <c r="H252" s="450">
        <v>9.8699999999999992</v>
      </c>
      <c r="I252" s="3" t="s">
        <v>2244</v>
      </c>
    </row>
    <row r="253" spans="1:9" x14ac:dyDescent="0.25">
      <c r="A253" s="450">
        <v>2018</v>
      </c>
      <c r="B253" s="450" t="s">
        <v>372</v>
      </c>
      <c r="C253" s="450" t="s">
        <v>171</v>
      </c>
      <c r="D253" s="450">
        <v>2100</v>
      </c>
      <c r="E253" s="450" t="s">
        <v>23</v>
      </c>
      <c r="F253" s="450" t="s">
        <v>2242</v>
      </c>
      <c r="G253" s="450" t="s">
        <v>15</v>
      </c>
      <c r="H253" s="450">
        <v>722.71</v>
      </c>
      <c r="I253" s="3" t="s">
        <v>2244</v>
      </c>
    </row>
    <row r="254" spans="1:9" x14ac:dyDescent="0.25">
      <c r="A254" s="450">
        <v>2018</v>
      </c>
      <c r="B254" s="450" t="s">
        <v>372</v>
      </c>
      <c r="C254" s="450" t="s">
        <v>171</v>
      </c>
      <c r="D254" s="450">
        <v>2110</v>
      </c>
      <c r="E254" s="450" t="s">
        <v>24</v>
      </c>
      <c r="F254" s="450" t="s">
        <v>2242</v>
      </c>
      <c r="G254" s="450" t="s">
        <v>15</v>
      </c>
      <c r="H254" s="450" t="s">
        <v>110</v>
      </c>
      <c r="I254" s="3" t="s">
        <v>2237</v>
      </c>
    </row>
    <row r="255" spans="1:9" x14ac:dyDescent="0.25">
      <c r="A255" s="450">
        <v>2018</v>
      </c>
      <c r="B255" s="450" t="s">
        <v>372</v>
      </c>
      <c r="C255" s="450" t="s">
        <v>171</v>
      </c>
      <c r="D255" s="450">
        <v>2120</v>
      </c>
      <c r="E255" s="450" t="s">
        <v>25</v>
      </c>
      <c r="F255" s="450" t="s">
        <v>2242</v>
      </c>
      <c r="G255" s="450" t="s">
        <v>15</v>
      </c>
      <c r="H255" s="450" t="s">
        <v>110</v>
      </c>
      <c r="I255" s="3" t="s">
        <v>2237</v>
      </c>
    </row>
    <row r="256" spans="1:9" x14ac:dyDescent="0.25">
      <c r="A256" s="450">
        <v>2018</v>
      </c>
      <c r="B256" s="450" t="s">
        <v>372</v>
      </c>
      <c r="C256" s="450" t="s">
        <v>171</v>
      </c>
      <c r="D256" s="450">
        <v>2130</v>
      </c>
      <c r="E256" s="450" t="s">
        <v>26</v>
      </c>
      <c r="F256" s="450" t="s">
        <v>2242</v>
      </c>
      <c r="G256" s="450" t="s">
        <v>15</v>
      </c>
      <c r="H256" s="450" t="s">
        <v>110</v>
      </c>
      <c r="I256" s="3" t="s">
        <v>2237</v>
      </c>
    </row>
    <row r="257" spans="1:9" x14ac:dyDescent="0.25">
      <c r="A257" s="450">
        <v>2018</v>
      </c>
      <c r="B257" s="450" t="s">
        <v>372</v>
      </c>
      <c r="C257" s="450" t="s">
        <v>171</v>
      </c>
      <c r="D257" s="450">
        <v>2190</v>
      </c>
      <c r="E257" s="450" t="s">
        <v>27</v>
      </c>
      <c r="F257" s="450" t="s">
        <v>2242</v>
      </c>
      <c r="G257" s="450" t="s">
        <v>15</v>
      </c>
      <c r="H257" s="450" t="s">
        <v>110</v>
      </c>
      <c r="I257" s="3" t="s">
        <v>2237</v>
      </c>
    </row>
    <row r="258" spans="1:9" x14ac:dyDescent="0.25">
      <c r="A258" s="450">
        <v>2018</v>
      </c>
      <c r="B258" s="450" t="s">
        <v>372</v>
      </c>
      <c r="C258" s="450" t="s">
        <v>171</v>
      </c>
      <c r="D258" s="450">
        <v>2200</v>
      </c>
      <c r="E258" s="450" t="s">
        <v>28</v>
      </c>
      <c r="F258" s="450" t="s">
        <v>2242</v>
      </c>
      <c r="G258" s="450" t="s">
        <v>15</v>
      </c>
      <c r="H258" s="450">
        <v>62.78</v>
      </c>
      <c r="I258" s="3" t="s">
        <v>2244</v>
      </c>
    </row>
    <row r="259" spans="1:9" x14ac:dyDescent="0.25">
      <c r="A259" s="450">
        <v>2018</v>
      </c>
      <c r="B259" s="450" t="s">
        <v>372</v>
      </c>
      <c r="C259" s="450" t="s">
        <v>171</v>
      </c>
      <c r="D259" s="450">
        <v>2300</v>
      </c>
      <c r="E259" s="450" t="s">
        <v>29</v>
      </c>
      <c r="F259" s="450" t="s">
        <v>2242</v>
      </c>
      <c r="G259" s="450" t="s">
        <v>15</v>
      </c>
      <c r="H259" s="450">
        <v>15.94</v>
      </c>
      <c r="I259" s="3" t="s">
        <v>2244</v>
      </c>
    </row>
    <row r="260" spans="1:9" x14ac:dyDescent="0.25">
      <c r="A260" s="450">
        <v>2018</v>
      </c>
      <c r="B260" s="450" t="s">
        <v>372</v>
      </c>
      <c r="C260" s="450" t="s">
        <v>171</v>
      </c>
      <c r="D260" s="450">
        <v>2400</v>
      </c>
      <c r="E260" s="450" t="s">
        <v>30</v>
      </c>
      <c r="F260" s="450" t="s">
        <v>2242</v>
      </c>
      <c r="G260" s="450" t="s">
        <v>15</v>
      </c>
      <c r="H260" s="450">
        <v>0</v>
      </c>
      <c r="I260" s="3" t="s">
        <v>2237</v>
      </c>
    </row>
    <row r="261" spans="1:9" x14ac:dyDescent="0.25">
      <c r="A261" s="450">
        <v>2018</v>
      </c>
      <c r="B261" s="450" t="s">
        <v>372</v>
      </c>
      <c r="C261" s="450" t="s">
        <v>171</v>
      </c>
      <c r="D261" s="450">
        <v>2900</v>
      </c>
      <c r="E261" s="450" t="s">
        <v>31</v>
      </c>
      <c r="F261" s="450" t="s">
        <v>2242</v>
      </c>
      <c r="G261" s="450" t="s">
        <v>15</v>
      </c>
      <c r="H261" s="450">
        <v>100.65</v>
      </c>
      <c r="I261" s="3" t="s">
        <v>2244</v>
      </c>
    </row>
    <row r="262" spans="1:9" x14ac:dyDescent="0.25">
      <c r="A262" s="450">
        <v>2018</v>
      </c>
      <c r="B262" s="450" t="s">
        <v>372</v>
      </c>
      <c r="C262" s="450" t="s">
        <v>171</v>
      </c>
      <c r="D262" s="450">
        <v>2910</v>
      </c>
      <c r="E262" s="450" t="s">
        <v>32</v>
      </c>
      <c r="F262" s="450" t="s">
        <v>2242</v>
      </c>
      <c r="G262" s="450" t="s">
        <v>15</v>
      </c>
      <c r="H262" s="450" t="s">
        <v>110</v>
      </c>
      <c r="I262" s="3" t="s">
        <v>2237</v>
      </c>
    </row>
    <row r="263" spans="1:9" x14ac:dyDescent="0.25">
      <c r="A263" s="450">
        <v>2018</v>
      </c>
      <c r="B263" s="450" t="s">
        <v>372</v>
      </c>
      <c r="C263" s="450" t="s">
        <v>171</v>
      </c>
      <c r="D263" s="450">
        <v>2920</v>
      </c>
      <c r="E263" s="450" t="s">
        <v>33</v>
      </c>
      <c r="F263" s="450" t="s">
        <v>2242</v>
      </c>
      <c r="G263" s="450" t="s">
        <v>15</v>
      </c>
      <c r="H263" s="450" t="s">
        <v>110</v>
      </c>
      <c r="I263" s="3" t="s">
        <v>2237</v>
      </c>
    </row>
    <row r="264" spans="1:9" x14ac:dyDescent="0.25">
      <c r="A264" s="450">
        <v>2018</v>
      </c>
      <c r="B264" s="450" t="s">
        <v>372</v>
      </c>
      <c r="C264" s="450" t="s">
        <v>171</v>
      </c>
      <c r="D264" s="450">
        <v>2930</v>
      </c>
      <c r="E264" s="450" t="s">
        <v>34</v>
      </c>
      <c r="F264" s="450" t="s">
        <v>2242</v>
      </c>
      <c r="G264" s="450" t="s">
        <v>15</v>
      </c>
      <c r="H264" s="450" t="s">
        <v>110</v>
      </c>
      <c r="I264" s="3" t="s">
        <v>2237</v>
      </c>
    </row>
    <row r="265" spans="1:9" x14ac:dyDescent="0.25">
      <c r="A265" s="450">
        <v>2018</v>
      </c>
      <c r="B265" s="450" t="s">
        <v>372</v>
      </c>
      <c r="C265" s="450" t="s">
        <v>171</v>
      </c>
      <c r="D265" s="450">
        <v>3100</v>
      </c>
      <c r="E265" s="450" t="s">
        <v>36</v>
      </c>
      <c r="F265" s="450" t="s">
        <v>2242</v>
      </c>
      <c r="G265" s="450" t="s">
        <v>15</v>
      </c>
      <c r="H265" s="450" t="s">
        <v>110</v>
      </c>
      <c r="I265" s="3" t="s">
        <v>2237</v>
      </c>
    </row>
    <row r="266" spans="1:9" x14ac:dyDescent="0.25">
      <c r="A266" s="450">
        <v>2018</v>
      </c>
      <c r="B266" s="450" t="s">
        <v>372</v>
      </c>
      <c r="C266" s="450" t="s">
        <v>171</v>
      </c>
      <c r="D266" s="450">
        <v>3200</v>
      </c>
      <c r="E266" s="450" t="s">
        <v>37</v>
      </c>
      <c r="F266" s="450" t="s">
        <v>2242</v>
      </c>
      <c r="G266" s="450" t="s">
        <v>15</v>
      </c>
      <c r="H266" s="450" t="s">
        <v>110</v>
      </c>
      <c r="I266" s="3" t="s">
        <v>2237</v>
      </c>
    </row>
    <row r="267" spans="1:9" x14ac:dyDescent="0.25">
      <c r="A267" s="450">
        <v>2018</v>
      </c>
      <c r="B267" s="450" t="s">
        <v>372</v>
      </c>
      <c r="C267" s="450" t="s">
        <v>171</v>
      </c>
      <c r="D267" s="450">
        <v>3900</v>
      </c>
      <c r="E267" s="450" t="s">
        <v>38</v>
      </c>
      <c r="F267" s="450" t="s">
        <v>2242</v>
      </c>
      <c r="G267" s="450" t="s">
        <v>15</v>
      </c>
      <c r="H267" s="450" t="s">
        <v>110</v>
      </c>
      <c r="I267" s="3" t="s">
        <v>2237</v>
      </c>
    </row>
    <row r="268" spans="1:9" x14ac:dyDescent="0.25">
      <c r="A268" s="450">
        <v>2018</v>
      </c>
      <c r="B268" s="450" t="s">
        <v>372</v>
      </c>
      <c r="C268" s="450" t="s">
        <v>171</v>
      </c>
      <c r="D268" s="450">
        <v>4100</v>
      </c>
      <c r="E268" s="450" t="s">
        <v>40</v>
      </c>
      <c r="F268" s="450" t="s">
        <v>2242</v>
      </c>
      <c r="G268" s="450" t="s">
        <v>15</v>
      </c>
      <c r="H268" s="450">
        <v>166.75</v>
      </c>
      <c r="I268" s="3" t="s">
        <v>2244</v>
      </c>
    </row>
    <row r="269" spans="1:9" x14ac:dyDescent="0.25">
      <c r="A269" s="450">
        <v>2018</v>
      </c>
      <c r="B269" s="450" t="s">
        <v>372</v>
      </c>
      <c r="C269" s="450" t="s">
        <v>171</v>
      </c>
      <c r="D269" s="450">
        <v>4110</v>
      </c>
      <c r="E269" s="450" t="s">
        <v>41</v>
      </c>
      <c r="F269" s="450" t="s">
        <v>2242</v>
      </c>
      <c r="G269" s="450" t="s">
        <v>15</v>
      </c>
      <c r="H269" s="450" t="s">
        <v>110</v>
      </c>
      <c r="I269" s="3" t="s">
        <v>2237</v>
      </c>
    </row>
    <row r="270" spans="1:9" x14ac:dyDescent="0.25">
      <c r="A270" s="450">
        <v>2018</v>
      </c>
      <c r="B270" s="450" t="s">
        <v>372</v>
      </c>
      <c r="C270" s="450" t="s">
        <v>171</v>
      </c>
      <c r="D270" s="450">
        <v>4120</v>
      </c>
      <c r="E270" s="450" t="s">
        <v>42</v>
      </c>
      <c r="F270" s="450" t="s">
        <v>2242</v>
      </c>
      <c r="G270" s="450" t="s">
        <v>15</v>
      </c>
      <c r="H270" s="450" t="s">
        <v>110</v>
      </c>
      <c r="I270" s="3" t="s">
        <v>2237</v>
      </c>
    </row>
    <row r="271" spans="1:9" x14ac:dyDescent="0.25">
      <c r="A271" s="450">
        <v>2018</v>
      </c>
      <c r="B271" s="450" t="s">
        <v>372</v>
      </c>
      <c r="C271" s="450" t="s">
        <v>171</v>
      </c>
      <c r="D271" s="450">
        <v>4190</v>
      </c>
      <c r="E271" s="450" t="s">
        <v>43</v>
      </c>
      <c r="F271" s="450" t="s">
        <v>2242</v>
      </c>
      <c r="G271" s="450" t="s">
        <v>15</v>
      </c>
      <c r="H271" s="450" t="s">
        <v>110</v>
      </c>
      <c r="I271" s="3" t="s">
        <v>2237</v>
      </c>
    </row>
    <row r="272" spans="1:9" x14ac:dyDescent="0.25">
      <c r="A272" s="450">
        <v>2018</v>
      </c>
      <c r="B272" s="450" t="s">
        <v>372</v>
      </c>
      <c r="C272" s="450" t="s">
        <v>171</v>
      </c>
      <c r="D272" s="450">
        <v>4200</v>
      </c>
      <c r="E272" s="450" t="s">
        <v>44</v>
      </c>
      <c r="F272" s="450" t="s">
        <v>2242</v>
      </c>
      <c r="G272" s="450" t="s">
        <v>15</v>
      </c>
      <c r="H272" s="450">
        <v>12.79</v>
      </c>
      <c r="I272" s="3" t="s">
        <v>2237</v>
      </c>
    </row>
    <row r="273" spans="1:9" x14ac:dyDescent="0.25">
      <c r="A273" s="450">
        <v>2018</v>
      </c>
      <c r="B273" s="450" t="s">
        <v>372</v>
      </c>
      <c r="C273" s="450" t="s">
        <v>171</v>
      </c>
      <c r="D273" s="450">
        <v>4210</v>
      </c>
      <c r="E273" s="450" t="s">
        <v>45</v>
      </c>
      <c r="F273" s="450" t="s">
        <v>2242</v>
      </c>
      <c r="G273" s="450" t="s">
        <v>15</v>
      </c>
      <c r="H273" s="450" t="s">
        <v>110</v>
      </c>
      <c r="I273" s="3" t="s">
        <v>2237</v>
      </c>
    </row>
    <row r="274" spans="1:9" x14ac:dyDescent="0.25">
      <c r="A274" s="450">
        <v>2018</v>
      </c>
      <c r="B274" s="450" t="s">
        <v>372</v>
      </c>
      <c r="C274" s="450" t="s">
        <v>171</v>
      </c>
      <c r="D274" s="450">
        <v>4220</v>
      </c>
      <c r="E274" s="450" t="s">
        <v>46</v>
      </c>
      <c r="F274" s="450" t="s">
        <v>2242</v>
      </c>
      <c r="G274" s="450" t="s">
        <v>15</v>
      </c>
      <c r="H274" s="450" t="s">
        <v>110</v>
      </c>
      <c r="I274" s="3" t="s">
        <v>2237</v>
      </c>
    </row>
    <row r="275" spans="1:9" x14ac:dyDescent="0.25">
      <c r="A275" s="450">
        <v>2018</v>
      </c>
      <c r="B275" s="450" t="s">
        <v>372</v>
      </c>
      <c r="C275" s="450" t="s">
        <v>171</v>
      </c>
      <c r="D275" s="450">
        <v>4230</v>
      </c>
      <c r="E275" s="450" t="s">
        <v>47</v>
      </c>
      <c r="F275" s="450" t="s">
        <v>2242</v>
      </c>
      <c r="G275" s="450" t="s">
        <v>15</v>
      </c>
      <c r="H275" s="450" t="s">
        <v>110</v>
      </c>
      <c r="I275" s="3" t="s">
        <v>2237</v>
      </c>
    </row>
    <row r="276" spans="1:9" x14ac:dyDescent="0.25">
      <c r="A276" s="450">
        <v>2018</v>
      </c>
      <c r="B276" s="450" t="s">
        <v>372</v>
      </c>
      <c r="C276" s="450" t="s">
        <v>171</v>
      </c>
      <c r="D276" s="450">
        <v>5000</v>
      </c>
      <c r="E276" s="450" t="s">
        <v>48</v>
      </c>
      <c r="F276" s="450" t="s">
        <v>2242</v>
      </c>
      <c r="G276" s="450" t="s">
        <v>15</v>
      </c>
      <c r="H276" s="450">
        <v>26.52</v>
      </c>
      <c r="I276" s="3" t="s">
        <v>2237</v>
      </c>
    </row>
    <row r="277" spans="1:9" x14ac:dyDescent="0.25">
      <c r="A277" s="450">
        <v>2018</v>
      </c>
      <c r="B277" s="450" t="s">
        <v>372</v>
      </c>
      <c r="C277" s="450" t="s">
        <v>171</v>
      </c>
      <c r="D277" s="450">
        <v>6100</v>
      </c>
      <c r="E277" s="450" t="s">
        <v>50</v>
      </c>
      <c r="F277" s="450" t="s">
        <v>2242</v>
      </c>
      <c r="G277" s="450" t="s">
        <v>15</v>
      </c>
      <c r="H277" s="450">
        <v>117.2</v>
      </c>
      <c r="I277" s="3" t="s">
        <v>2237</v>
      </c>
    </row>
    <row r="278" spans="1:9" x14ac:dyDescent="0.25">
      <c r="A278" s="450">
        <v>2018</v>
      </c>
      <c r="B278" s="450" t="s">
        <v>372</v>
      </c>
      <c r="C278" s="450" t="s">
        <v>171</v>
      </c>
      <c r="D278" s="450">
        <v>6110</v>
      </c>
      <c r="E278" s="450" t="s">
        <v>51</v>
      </c>
      <c r="F278" s="450" t="s">
        <v>2242</v>
      </c>
      <c r="G278" s="450" t="s">
        <v>15</v>
      </c>
      <c r="H278" s="450" t="s">
        <v>110</v>
      </c>
      <c r="I278" s="3" t="s">
        <v>2237</v>
      </c>
    </row>
    <row r="279" spans="1:9" x14ac:dyDescent="0.25">
      <c r="A279" s="450">
        <v>2018</v>
      </c>
      <c r="B279" s="450" t="s">
        <v>372</v>
      </c>
      <c r="C279" s="450" t="s">
        <v>171</v>
      </c>
      <c r="D279" s="450">
        <v>6120</v>
      </c>
      <c r="E279" s="450" t="s">
        <v>52</v>
      </c>
      <c r="F279" s="450" t="s">
        <v>2242</v>
      </c>
      <c r="G279" s="450" t="s">
        <v>15</v>
      </c>
      <c r="H279" s="450" t="s">
        <v>110</v>
      </c>
      <c r="I279" s="3" t="s">
        <v>2237</v>
      </c>
    </row>
    <row r="280" spans="1:9" x14ac:dyDescent="0.25">
      <c r="A280" s="450">
        <v>2018</v>
      </c>
      <c r="B280" s="450" t="s">
        <v>372</v>
      </c>
      <c r="C280" s="450" t="s">
        <v>171</v>
      </c>
      <c r="D280" s="450">
        <v>6130</v>
      </c>
      <c r="E280" s="450" t="s">
        <v>53</v>
      </c>
      <c r="F280" s="450" t="s">
        <v>2242</v>
      </c>
      <c r="G280" s="450" t="s">
        <v>15</v>
      </c>
      <c r="H280" s="450" t="s">
        <v>110</v>
      </c>
      <c r="I280" s="3" t="s">
        <v>2237</v>
      </c>
    </row>
    <row r="281" spans="1:9" x14ac:dyDescent="0.25">
      <c r="A281" s="450">
        <v>2018</v>
      </c>
      <c r="B281" s="450" t="s">
        <v>372</v>
      </c>
      <c r="C281" s="450" t="s">
        <v>171</v>
      </c>
      <c r="D281" s="450">
        <v>6190</v>
      </c>
      <c r="E281" s="450" t="s">
        <v>54</v>
      </c>
      <c r="F281" s="450" t="s">
        <v>2242</v>
      </c>
      <c r="G281" s="450" t="s">
        <v>15</v>
      </c>
      <c r="H281" s="450" t="s">
        <v>110</v>
      </c>
      <c r="I281" s="3" t="s">
        <v>2237</v>
      </c>
    </row>
    <row r="282" spans="1:9" x14ac:dyDescent="0.25">
      <c r="A282" s="450">
        <v>2018</v>
      </c>
      <c r="B282" s="450" t="s">
        <v>372</v>
      </c>
      <c r="C282" s="450" t="s">
        <v>171</v>
      </c>
      <c r="D282" s="450">
        <v>6200</v>
      </c>
      <c r="E282" s="450" t="s">
        <v>55</v>
      </c>
      <c r="F282" s="450" t="s">
        <v>2242</v>
      </c>
      <c r="G282" s="450" t="s">
        <v>15</v>
      </c>
      <c r="H282" s="450">
        <v>0</v>
      </c>
      <c r="I282" s="3" t="s">
        <v>2237</v>
      </c>
    </row>
    <row r="283" spans="1:9" x14ac:dyDescent="0.25">
      <c r="A283" s="450">
        <v>2018</v>
      </c>
      <c r="B283" s="450" t="s">
        <v>372</v>
      </c>
      <c r="C283" s="450" t="s">
        <v>171</v>
      </c>
      <c r="D283" s="450">
        <v>6210</v>
      </c>
      <c r="E283" s="450" t="s">
        <v>56</v>
      </c>
      <c r="F283" s="450" t="s">
        <v>2242</v>
      </c>
      <c r="G283" s="450" t="s">
        <v>15</v>
      </c>
      <c r="H283" s="450" t="s">
        <v>110</v>
      </c>
      <c r="I283" s="3" t="s">
        <v>2237</v>
      </c>
    </row>
    <row r="284" spans="1:9" x14ac:dyDescent="0.25">
      <c r="A284" s="450">
        <v>2018</v>
      </c>
      <c r="B284" s="450" t="s">
        <v>372</v>
      </c>
      <c r="C284" s="450" t="s">
        <v>171</v>
      </c>
      <c r="D284" s="450">
        <v>6220</v>
      </c>
      <c r="E284" s="450" t="s">
        <v>57</v>
      </c>
      <c r="F284" s="450" t="s">
        <v>2242</v>
      </c>
      <c r="G284" s="450" t="s">
        <v>15</v>
      </c>
      <c r="H284" s="450" t="s">
        <v>110</v>
      </c>
      <c r="I284" s="3" t="s">
        <v>2237</v>
      </c>
    </row>
    <row r="285" spans="1:9" x14ac:dyDescent="0.25">
      <c r="A285" s="450">
        <v>2018</v>
      </c>
      <c r="B285" s="450" t="s">
        <v>372</v>
      </c>
      <c r="C285" s="450" t="s">
        <v>171</v>
      </c>
      <c r="D285" s="450">
        <v>6230</v>
      </c>
      <c r="E285" s="450" t="s">
        <v>58</v>
      </c>
      <c r="F285" s="450" t="s">
        <v>2242</v>
      </c>
      <c r="G285" s="450" t="s">
        <v>15</v>
      </c>
      <c r="H285" s="450" t="s">
        <v>110</v>
      </c>
      <c r="I285" s="3" t="s">
        <v>2237</v>
      </c>
    </row>
    <row r="286" spans="1:9" x14ac:dyDescent="0.25">
      <c r="A286" s="450">
        <v>2018</v>
      </c>
      <c r="B286" s="450" t="s">
        <v>372</v>
      </c>
      <c r="C286" s="450" t="s">
        <v>171</v>
      </c>
      <c r="D286" s="450">
        <v>6290</v>
      </c>
      <c r="E286" s="450" t="s">
        <v>59</v>
      </c>
      <c r="F286" s="450" t="s">
        <v>2242</v>
      </c>
      <c r="G286" s="450" t="s">
        <v>15</v>
      </c>
      <c r="H286" s="450" t="s">
        <v>110</v>
      </c>
      <c r="I286" s="3" t="s">
        <v>2237</v>
      </c>
    </row>
    <row r="287" spans="1:9" x14ac:dyDescent="0.25">
      <c r="A287" s="450">
        <v>2018</v>
      </c>
      <c r="B287" s="450" t="s">
        <v>372</v>
      </c>
      <c r="C287" s="450" t="s">
        <v>171</v>
      </c>
      <c r="D287" s="450">
        <v>6300</v>
      </c>
      <c r="E287" s="450" t="s">
        <v>60</v>
      </c>
      <c r="F287" s="450" t="s">
        <v>2242</v>
      </c>
      <c r="G287" s="450" t="s">
        <v>15</v>
      </c>
      <c r="H287" s="450">
        <v>0</v>
      </c>
      <c r="I287" s="3" t="s">
        <v>2237</v>
      </c>
    </row>
    <row r="288" spans="1:9" x14ac:dyDescent="0.25">
      <c r="A288" s="450">
        <v>2018</v>
      </c>
      <c r="B288" s="450" t="s">
        <v>372</v>
      </c>
      <c r="C288" s="450" t="s">
        <v>171</v>
      </c>
      <c r="D288" s="450">
        <v>6400</v>
      </c>
      <c r="E288" s="450" t="s">
        <v>61</v>
      </c>
      <c r="F288" s="450" t="s">
        <v>2242</v>
      </c>
      <c r="G288" s="450" t="s">
        <v>15</v>
      </c>
      <c r="H288" s="450">
        <v>65.78</v>
      </c>
      <c r="I288" s="3" t="s">
        <v>2237</v>
      </c>
    </row>
    <row r="289" spans="1:9" x14ac:dyDescent="0.25">
      <c r="A289" s="450">
        <v>2018</v>
      </c>
      <c r="B289" s="450" t="s">
        <v>372</v>
      </c>
      <c r="C289" s="450" t="s">
        <v>171</v>
      </c>
      <c r="D289" s="450">
        <v>6410</v>
      </c>
      <c r="E289" s="450" t="s">
        <v>62</v>
      </c>
      <c r="F289" s="450" t="s">
        <v>2242</v>
      </c>
      <c r="G289" s="450" t="s">
        <v>15</v>
      </c>
      <c r="H289" s="450" t="s">
        <v>110</v>
      </c>
      <c r="I289" s="3" t="s">
        <v>2237</v>
      </c>
    </row>
    <row r="290" spans="1:9" x14ac:dyDescent="0.25">
      <c r="A290" s="450">
        <v>2018</v>
      </c>
      <c r="B290" s="450" t="s">
        <v>372</v>
      </c>
      <c r="C290" s="450" t="s">
        <v>171</v>
      </c>
      <c r="D290" s="450">
        <v>6490</v>
      </c>
      <c r="E290" s="450" t="s">
        <v>63</v>
      </c>
      <c r="F290" s="450" t="s">
        <v>2242</v>
      </c>
      <c r="G290" s="450" t="s">
        <v>15</v>
      </c>
      <c r="H290" s="450" t="s">
        <v>110</v>
      </c>
      <c r="I290" s="3" t="s">
        <v>2237</v>
      </c>
    </row>
    <row r="291" spans="1:9" x14ac:dyDescent="0.25">
      <c r="A291" s="450">
        <v>2018</v>
      </c>
      <c r="B291" s="450" t="s">
        <v>372</v>
      </c>
      <c r="C291" s="450" t="s">
        <v>171</v>
      </c>
      <c r="D291" s="450">
        <v>6500</v>
      </c>
      <c r="E291" s="450" t="s">
        <v>64</v>
      </c>
      <c r="F291" s="450" t="s">
        <v>2242</v>
      </c>
      <c r="G291" s="450" t="s">
        <v>15</v>
      </c>
      <c r="H291" s="450">
        <v>0</v>
      </c>
      <c r="I291" s="3" t="s">
        <v>2237</v>
      </c>
    </row>
    <row r="292" spans="1:9" x14ac:dyDescent="0.25">
      <c r="A292" s="450">
        <v>2018</v>
      </c>
      <c r="B292" s="450" t="s">
        <v>372</v>
      </c>
      <c r="C292" s="450" t="s">
        <v>171</v>
      </c>
      <c r="D292" s="450">
        <v>6510</v>
      </c>
      <c r="E292" s="450" t="s">
        <v>65</v>
      </c>
      <c r="F292" s="450" t="s">
        <v>2242</v>
      </c>
      <c r="G292" s="450" t="s">
        <v>15</v>
      </c>
      <c r="H292" s="450" t="s">
        <v>110</v>
      </c>
      <c r="I292" s="3" t="s">
        <v>2237</v>
      </c>
    </row>
    <row r="293" spans="1:9" x14ac:dyDescent="0.25">
      <c r="A293" s="450">
        <v>2018</v>
      </c>
      <c r="B293" s="450" t="s">
        <v>372</v>
      </c>
      <c r="C293" s="450" t="s">
        <v>171</v>
      </c>
      <c r="D293" s="450">
        <v>6590</v>
      </c>
      <c r="E293" s="450" t="s">
        <v>66</v>
      </c>
      <c r="F293" s="450" t="s">
        <v>2242</v>
      </c>
      <c r="G293" s="450" t="s">
        <v>15</v>
      </c>
      <c r="H293" s="450" t="s">
        <v>110</v>
      </c>
      <c r="I293" s="3" t="s">
        <v>2237</v>
      </c>
    </row>
    <row r="294" spans="1:9" x14ac:dyDescent="0.25">
      <c r="A294" s="450">
        <v>2018</v>
      </c>
      <c r="B294" s="450" t="s">
        <v>372</v>
      </c>
      <c r="C294" s="450" t="s">
        <v>171</v>
      </c>
      <c r="D294" s="450">
        <v>7000</v>
      </c>
      <c r="E294" s="450" t="s">
        <v>67</v>
      </c>
      <c r="F294" s="450" t="s">
        <v>2242</v>
      </c>
      <c r="G294" s="450" t="s">
        <v>15</v>
      </c>
      <c r="H294" s="450">
        <v>0</v>
      </c>
      <c r="I294" s="3" t="s">
        <v>2237</v>
      </c>
    </row>
    <row r="295" spans="1:9" x14ac:dyDescent="0.25">
      <c r="A295" s="450">
        <v>2018</v>
      </c>
      <c r="B295" s="450" t="s">
        <v>372</v>
      </c>
      <c r="C295" s="450" t="s">
        <v>171</v>
      </c>
      <c r="D295" s="450">
        <v>8000</v>
      </c>
      <c r="E295" s="450" t="s">
        <v>70</v>
      </c>
      <c r="F295" s="450" t="s">
        <v>2242</v>
      </c>
      <c r="G295" s="450" t="s">
        <v>15</v>
      </c>
      <c r="H295" s="450">
        <v>0</v>
      </c>
      <c r="I295" s="3" t="s">
        <v>2244</v>
      </c>
    </row>
    <row r="296" spans="1:9" x14ac:dyDescent="0.25">
      <c r="A296" s="450">
        <v>2018</v>
      </c>
      <c r="B296" s="450" t="s">
        <v>372</v>
      </c>
      <c r="C296" s="450" t="s">
        <v>171</v>
      </c>
      <c r="D296" s="450">
        <v>9100</v>
      </c>
      <c r="E296" s="450" t="s">
        <v>72</v>
      </c>
      <c r="F296" s="450" t="s">
        <v>2242</v>
      </c>
      <c r="G296" s="450" t="s">
        <v>15</v>
      </c>
      <c r="H296" s="450" t="s">
        <v>110</v>
      </c>
      <c r="I296" s="3" t="s">
        <v>2237</v>
      </c>
    </row>
    <row r="297" spans="1:9" x14ac:dyDescent="0.25">
      <c r="A297" s="450">
        <v>2018</v>
      </c>
      <c r="B297" s="450" t="s">
        <v>372</v>
      </c>
      <c r="C297" s="450" t="s">
        <v>171</v>
      </c>
      <c r="D297" s="450">
        <v>9200</v>
      </c>
      <c r="E297" s="450" t="s">
        <v>73</v>
      </c>
      <c r="F297" s="450" t="s">
        <v>2242</v>
      </c>
      <c r="G297" s="450" t="s">
        <v>15</v>
      </c>
      <c r="H297" s="450" t="s">
        <v>110</v>
      </c>
      <c r="I297" s="3" t="s">
        <v>2237</v>
      </c>
    </row>
    <row r="298" spans="1:9" x14ac:dyDescent="0.25">
      <c r="A298" s="450">
        <v>2018</v>
      </c>
      <c r="B298" s="450" t="s">
        <v>372</v>
      </c>
      <c r="C298" s="450" t="s">
        <v>171</v>
      </c>
      <c r="D298" s="450">
        <v>9900</v>
      </c>
      <c r="E298" s="450" t="s">
        <v>74</v>
      </c>
      <c r="F298" s="450" t="s">
        <v>2242</v>
      </c>
      <c r="G298" s="450" t="s">
        <v>15</v>
      </c>
      <c r="H298" s="450" t="s">
        <v>110</v>
      </c>
      <c r="I298" s="3" t="s">
        <v>2237</v>
      </c>
    </row>
    <row r="299" spans="1:9" x14ac:dyDescent="0.25">
      <c r="A299" s="450">
        <v>2018</v>
      </c>
      <c r="B299" s="450" t="s">
        <v>372</v>
      </c>
      <c r="C299" s="450" t="s">
        <v>171</v>
      </c>
      <c r="D299" s="450">
        <v>11100</v>
      </c>
      <c r="E299" s="450" t="s">
        <v>77</v>
      </c>
      <c r="F299" s="450" t="s">
        <v>2242</v>
      </c>
      <c r="G299" s="450" t="s">
        <v>15</v>
      </c>
      <c r="H299" s="450">
        <v>139.19999999999999</v>
      </c>
      <c r="I299" s="3" t="s">
        <v>2237</v>
      </c>
    </row>
    <row r="300" spans="1:9" x14ac:dyDescent="0.25">
      <c r="A300" s="450">
        <v>2018</v>
      </c>
      <c r="B300" s="450" t="s">
        <v>372</v>
      </c>
      <c r="C300" s="450" t="s">
        <v>171</v>
      </c>
      <c r="D300" s="450">
        <v>11200</v>
      </c>
      <c r="E300" s="450" t="s">
        <v>78</v>
      </c>
      <c r="F300" s="450" t="s">
        <v>2242</v>
      </c>
      <c r="G300" s="450" t="s">
        <v>15</v>
      </c>
      <c r="H300" s="450">
        <v>138.13</v>
      </c>
      <c r="I300" s="3" t="s">
        <v>2237</v>
      </c>
    </row>
    <row r="301" spans="1:9" x14ac:dyDescent="0.25">
      <c r="A301" s="450">
        <v>2018</v>
      </c>
      <c r="B301" s="450" t="s">
        <v>372</v>
      </c>
      <c r="C301" s="450" t="s">
        <v>171</v>
      </c>
      <c r="D301" s="450">
        <v>11300</v>
      </c>
      <c r="E301" s="450" t="s">
        <v>79</v>
      </c>
      <c r="F301" s="450" t="s">
        <v>2242</v>
      </c>
      <c r="G301" s="450" t="s">
        <v>15</v>
      </c>
      <c r="H301" s="450">
        <v>0</v>
      </c>
      <c r="I301" s="3" t="s">
        <v>2244</v>
      </c>
    </row>
    <row r="302" spans="1:9" x14ac:dyDescent="0.25">
      <c r="A302" s="450">
        <v>2018</v>
      </c>
      <c r="B302" s="450" t="s">
        <v>372</v>
      </c>
      <c r="C302" s="450" t="s">
        <v>171</v>
      </c>
      <c r="D302" s="450">
        <v>11400</v>
      </c>
      <c r="E302" s="450" t="s">
        <v>80</v>
      </c>
      <c r="F302" s="450" t="s">
        <v>2242</v>
      </c>
      <c r="G302" s="450" t="s">
        <v>15</v>
      </c>
      <c r="H302" s="450">
        <v>110.49</v>
      </c>
      <c r="I302" s="3" t="s">
        <v>2237</v>
      </c>
    </row>
    <row r="303" spans="1:9" x14ac:dyDescent="0.25">
      <c r="A303" s="450">
        <v>2018</v>
      </c>
      <c r="B303" s="450" t="s">
        <v>372</v>
      </c>
      <c r="C303" s="450" t="s">
        <v>171</v>
      </c>
      <c r="D303" s="450">
        <v>11500</v>
      </c>
      <c r="E303" s="450" t="s">
        <v>81</v>
      </c>
      <c r="F303" s="450" t="s">
        <v>2242</v>
      </c>
      <c r="G303" s="450" t="s">
        <v>15</v>
      </c>
      <c r="H303" s="450">
        <v>143.66999999999999</v>
      </c>
      <c r="I303" s="3" t="s">
        <v>2237</v>
      </c>
    </row>
    <row r="304" spans="1:9" x14ac:dyDescent="0.25">
      <c r="A304" s="450">
        <v>2018</v>
      </c>
      <c r="B304" s="450" t="s">
        <v>372</v>
      </c>
      <c r="C304" s="450" t="s">
        <v>171</v>
      </c>
      <c r="D304" s="450">
        <v>11900</v>
      </c>
      <c r="E304" s="450" t="s">
        <v>82</v>
      </c>
      <c r="F304" s="450" t="s">
        <v>2242</v>
      </c>
      <c r="G304" s="450" t="s">
        <v>15</v>
      </c>
      <c r="H304" s="450">
        <v>0</v>
      </c>
      <c r="I304" s="3" t="s">
        <v>2244</v>
      </c>
    </row>
    <row r="305" spans="1:9" x14ac:dyDescent="0.25">
      <c r="A305" s="450">
        <v>2018</v>
      </c>
      <c r="B305" s="450" t="s">
        <v>372</v>
      </c>
      <c r="C305" s="450" t="s">
        <v>171</v>
      </c>
      <c r="D305" s="450">
        <v>12100</v>
      </c>
      <c r="E305" s="450" t="s">
        <v>84</v>
      </c>
      <c r="F305" s="450" t="s">
        <v>2242</v>
      </c>
      <c r="G305" s="450" t="s">
        <v>15</v>
      </c>
      <c r="H305" s="450">
        <v>361.03</v>
      </c>
      <c r="I305" s="3" t="s">
        <v>2237</v>
      </c>
    </row>
    <row r="306" spans="1:9" x14ac:dyDescent="0.25">
      <c r="A306" s="450">
        <v>2018</v>
      </c>
      <c r="B306" s="450" t="s">
        <v>372</v>
      </c>
      <c r="C306" s="450" t="s">
        <v>171</v>
      </c>
      <c r="D306" s="450">
        <v>12200</v>
      </c>
      <c r="E306" s="450" t="s">
        <v>85</v>
      </c>
      <c r="F306" s="450" t="s">
        <v>2242</v>
      </c>
      <c r="G306" s="450" t="s">
        <v>15</v>
      </c>
      <c r="H306" s="450">
        <v>88.82</v>
      </c>
      <c r="I306" s="3" t="s">
        <v>2237</v>
      </c>
    </row>
    <row r="307" spans="1:9" x14ac:dyDescent="0.25">
      <c r="A307" s="450">
        <v>2018</v>
      </c>
      <c r="B307" s="450" t="s">
        <v>372</v>
      </c>
      <c r="C307" s="450" t="s">
        <v>171</v>
      </c>
      <c r="D307" s="450">
        <v>12900</v>
      </c>
      <c r="E307" s="450" t="s">
        <v>86</v>
      </c>
      <c r="F307" s="450" t="s">
        <v>2242</v>
      </c>
      <c r="G307" s="450" t="s">
        <v>15</v>
      </c>
      <c r="H307" s="450">
        <v>30.02</v>
      </c>
      <c r="I307" s="3" t="s">
        <v>2244</v>
      </c>
    </row>
    <row r="308" spans="1:9" x14ac:dyDescent="0.25">
      <c r="A308" s="450">
        <v>2018</v>
      </c>
      <c r="B308" s="450" t="s">
        <v>372</v>
      </c>
      <c r="C308" s="450" t="s">
        <v>171</v>
      </c>
      <c r="D308" s="450">
        <v>12910</v>
      </c>
      <c r="E308" s="450" t="s">
        <v>87</v>
      </c>
      <c r="F308" s="450" t="s">
        <v>2242</v>
      </c>
      <c r="G308" s="450" t="s">
        <v>15</v>
      </c>
      <c r="H308" s="450" t="s">
        <v>110</v>
      </c>
      <c r="I308" s="3" t="s">
        <v>2237</v>
      </c>
    </row>
    <row r="309" spans="1:9" x14ac:dyDescent="0.25">
      <c r="A309" s="450">
        <v>2018</v>
      </c>
      <c r="B309" s="450" t="s">
        <v>372</v>
      </c>
      <c r="C309" s="450" t="s">
        <v>171</v>
      </c>
      <c r="D309" s="450">
        <v>12920</v>
      </c>
      <c r="E309" s="450" t="s">
        <v>88</v>
      </c>
      <c r="F309" s="450" t="s">
        <v>2242</v>
      </c>
      <c r="G309" s="450" t="s">
        <v>15</v>
      </c>
      <c r="H309" s="450" t="s">
        <v>110</v>
      </c>
      <c r="I309" s="3" t="s">
        <v>2237</v>
      </c>
    </row>
    <row r="310" spans="1:9" x14ac:dyDescent="0.25">
      <c r="A310" s="450">
        <v>2018</v>
      </c>
      <c r="B310" s="450" t="s">
        <v>372</v>
      </c>
      <c r="C310" s="450" t="s">
        <v>171</v>
      </c>
      <c r="D310" s="450">
        <v>12930</v>
      </c>
      <c r="E310" s="450" t="s">
        <v>89</v>
      </c>
      <c r="F310" s="450" t="s">
        <v>2242</v>
      </c>
      <c r="G310" s="450" t="s">
        <v>15</v>
      </c>
      <c r="H310" s="450" t="s">
        <v>110</v>
      </c>
      <c r="I310" s="3" t="s">
        <v>2237</v>
      </c>
    </row>
    <row r="311" spans="1:9" x14ac:dyDescent="0.25">
      <c r="A311" s="450">
        <v>2018</v>
      </c>
      <c r="B311" s="450" t="s">
        <v>372</v>
      </c>
      <c r="C311" s="450" t="s">
        <v>171</v>
      </c>
      <c r="D311" s="450">
        <v>15100</v>
      </c>
      <c r="E311" s="450" t="s">
        <v>93</v>
      </c>
      <c r="F311" s="450" t="s">
        <v>2242</v>
      </c>
      <c r="G311" s="450" t="s">
        <v>15</v>
      </c>
      <c r="H311" s="450" t="s">
        <v>110</v>
      </c>
      <c r="I311" s="3" t="s">
        <v>2237</v>
      </c>
    </row>
    <row r="312" spans="1:9" x14ac:dyDescent="0.25">
      <c r="A312" s="450">
        <v>2018</v>
      </c>
      <c r="B312" s="450" t="s">
        <v>372</v>
      </c>
      <c r="C312" s="450" t="s">
        <v>171</v>
      </c>
      <c r="D312" s="450">
        <v>15200</v>
      </c>
      <c r="E312" s="450" t="s">
        <v>94</v>
      </c>
      <c r="F312" s="450" t="s">
        <v>2242</v>
      </c>
      <c r="G312" s="450" t="s">
        <v>15</v>
      </c>
      <c r="H312" s="450" t="s">
        <v>110</v>
      </c>
      <c r="I312" s="3" t="s">
        <v>2237</v>
      </c>
    </row>
    <row r="313" spans="1:9" x14ac:dyDescent="0.25">
      <c r="A313" s="450">
        <v>2018</v>
      </c>
      <c r="B313" s="450" t="s">
        <v>372</v>
      </c>
      <c r="C313" s="450" t="s">
        <v>171</v>
      </c>
      <c r="D313" s="450">
        <v>17100</v>
      </c>
      <c r="E313" s="450" t="s">
        <v>97</v>
      </c>
      <c r="F313" s="450" t="s">
        <v>2242</v>
      </c>
      <c r="G313" s="450" t="s">
        <v>15</v>
      </c>
      <c r="H313" s="450">
        <v>94.07</v>
      </c>
      <c r="I313" s="3" t="s">
        <v>2237</v>
      </c>
    </row>
    <row r="314" spans="1:9" x14ac:dyDescent="0.25">
      <c r="A314" s="450">
        <v>2018</v>
      </c>
      <c r="B314" s="450" t="s">
        <v>372</v>
      </c>
      <c r="C314" s="450" t="s">
        <v>171</v>
      </c>
      <c r="D314" s="450">
        <v>17110</v>
      </c>
      <c r="E314" s="450" t="s">
        <v>98</v>
      </c>
      <c r="F314" s="450" t="s">
        <v>2242</v>
      </c>
      <c r="G314" s="450" t="s">
        <v>15</v>
      </c>
      <c r="H314" s="450" t="s">
        <v>110</v>
      </c>
      <c r="I314" s="3" t="s">
        <v>2237</v>
      </c>
    </row>
    <row r="315" spans="1:9" x14ac:dyDescent="0.25">
      <c r="A315" s="450">
        <v>2018</v>
      </c>
      <c r="B315" s="450" t="s">
        <v>372</v>
      </c>
      <c r="C315" s="450" t="s">
        <v>171</v>
      </c>
      <c r="D315" s="450">
        <v>17120</v>
      </c>
      <c r="E315" s="450" t="s">
        <v>99</v>
      </c>
      <c r="F315" s="450" t="s">
        <v>2242</v>
      </c>
      <c r="G315" s="450" t="s">
        <v>15</v>
      </c>
      <c r="H315" s="450" t="s">
        <v>110</v>
      </c>
      <c r="I315" s="3" t="s">
        <v>2237</v>
      </c>
    </row>
    <row r="316" spans="1:9" x14ac:dyDescent="0.25">
      <c r="A316" s="450">
        <v>2018</v>
      </c>
      <c r="B316" s="450" t="s">
        <v>372</v>
      </c>
      <c r="C316" s="450" t="s">
        <v>171</v>
      </c>
      <c r="D316" s="450">
        <v>17130</v>
      </c>
      <c r="E316" s="450" t="s">
        <v>100</v>
      </c>
      <c r="F316" s="450" t="s">
        <v>2242</v>
      </c>
      <c r="G316" s="450" t="s">
        <v>15</v>
      </c>
      <c r="H316" s="450" t="s">
        <v>110</v>
      </c>
      <c r="I316" s="3" t="s">
        <v>2237</v>
      </c>
    </row>
    <row r="317" spans="1:9" x14ac:dyDescent="0.25">
      <c r="A317" s="450">
        <v>2018</v>
      </c>
      <c r="B317" s="450" t="s">
        <v>372</v>
      </c>
      <c r="C317" s="450" t="s">
        <v>171</v>
      </c>
      <c r="D317" s="450">
        <v>17140</v>
      </c>
      <c r="E317" s="450" t="s">
        <v>101</v>
      </c>
      <c r="F317" s="450" t="s">
        <v>2242</v>
      </c>
      <c r="G317" s="450" t="s">
        <v>15</v>
      </c>
      <c r="H317" s="450" t="s">
        <v>110</v>
      </c>
      <c r="I317" s="3" t="s">
        <v>2237</v>
      </c>
    </row>
    <row r="318" spans="1:9" x14ac:dyDescent="0.25">
      <c r="A318" s="450">
        <v>2018</v>
      </c>
      <c r="B318" s="450" t="s">
        <v>372</v>
      </c>
      <c r="C318" s="450" t="s">
        <v>171</v>
      </c>
      <c r="D318" s="450">
        <v>17150</v>
      </c>
      <c r="E318" s="450" t="s">
        <v>102</v>
      </c>
      <c r="F318" s="450" t="s">
        <v>2242</v>
      </c>
      <c r="G318" s="450" t="s">
        <v>15</v>
      </c>
      <c r="H318" s="450" t="s">
        <v>110</v>
      </c>
      <c r="I318" s="3" t="s">
        <v>2237</v>
      </c>
    </row>
    <row r="319" spans="1:9" x14ac:dyDescent="0.25">
      <c r="A319" s="450">
        <v>2018</v>
      </c>
      <c r="B319" s="450" t="s">
        <v>372</v>
      </c>
      <c r="C319" s="450" t="s">
        <v>171</v>
      </c>
      <c r="D319" s="450">
        <v>17160</v>
      </c>
      <c r="E319" s="450" t="s">
        <v>103</v>
      </c>
      <c r="F319" s="450" t="s">
        <v>2242</v>
      </c>
      <c r="G319" s="450" t="s">
        <v>15</v>
      </c>
      <c r="H319" s="450" t="s">
        <v>110</v>
      </c>
      <c r="I319" s="3" t="s">
        <v>2237</v>
      </c>
    </row>
    <row r="320" spans="1:9" x14ac:dyDescent="0.25">
      <c r="A320" s="450">
        <v>2018</v>
      </c>
      <c r="B320" s="450" t="s">
        <v>372</v>
      </c>
      <c r="C320" s="450" t="s">
        <v>171</v>
      </c>
      <c r="D320" s="450">
        <v>17161</v>
      </c>
      <c r="E320" s="450" t="s">
        <v>104</v>
      </c>
      <c r="F320" s="450" t="s">
        <v>2242</v>
      </c>
      <c r="G320" s="450" t="s">
        <v>15</v>
      </c>
      <c r="H320" s="450" t="s">
        <v>110</v>
      </c>
      <c r="I320" s="3" t="s">
        <v>2237</v>
      </c>
    </row>
    <row r="321" spans="1:9" x14ac:dyDescent="0.25">
      <c r="A321" s="450">
        <v>2018</v>
      </c>
      <c r="B321" s="450" t="s">
        <v>372</v>
      </c>
      <c r="C321" s="450" t="s">
        <v>171</v>
      </c>
      <c r="D321" s="450">
        <v>17162</v>
      </c>
      <c r="E321" s="450" t="s">
        <v>105</v>
      </c>
      <c r="F321" s="450" t="s">
        <v>2242</v>
      </c>
      <c r="G321" s="450" t="s">
        <v>15</v>
      </c>
      <c r="H321" s="450" t="s">
        <v>110</v>
      </c>
      <c r="I321" s="3" t="s">
        <v>2237</v>
      </c>
    </row>
    <row r="322" spans="1:9" x14ac:dyDescent="0.25">
      <c r="A322" s="450">
        <v>2018</v>
      </c>
      <c r="B322" s="450" t="s">
        <v>372</v>
      </c>
      <c r="C322" s="450" t="s">
        <v>171</v>
      </c>
      <c r="D322" s="450">
        <v>17190</v>
      </c>
      <c r="E322" s="450" t="s">
        <v>106</v>
      </c>
      <c r="F322" s="450" t="s">
        <v>2242</v>
      </c>
      <c r="G322" s="450" t="s">
        <v>15</v>
      </c>
      <c r="H322" s="450" t="s">
        <v>110</v>
      </c>
      <c r="I322" s="3" t="s">
        <v>2237</v>
      </c>
    </row>
    <row r="323" spans="1:9" x14ac:dyDescent="0.25">
      <c r="A323" s="450">
        <v>2018</v>
      </c>
      <c r="B323" s="450" t="s">
        <v>372</v>
      </c>
      <c r="C323" s="450" t="s">
        <v>171</v>
      </c>
      <c r="D323" s="450">
        <v>17900</v>
      </c>
      <c r="E323" s="450" t="s">
        <v>107</v>
      </c>
      <c r="F323" s="450" t="s">
        <v>2242</v>
      </c>
      <c r="G323" s="450" t="s">
        <v>15</v>
      </c>
      <c r="H323" s="450">
        <v>0</v>
      </c>
      <c r="I323" s="3" t="s">
        <v>2237</v>
      </c>
    </row>
    <row r="324" spans="1:9" x14ac:dyDescent="0.25">
      <c r="A324" s="450">
        <v>2018</v>
      </c>
      <c r="B324" s="450" t="s">
        <v>372</v>
      </c>
      <c r="C324" s="450" t="s">
        <v>171</v>
      </c>
      <c r="D324" s="450">
        <v>19010</v>
      </c>
      <c r="E324" s="450" t="s">
        <v>111</v>
      </c>
      <c r="F324" s="450" t="s">
        <v>2242</v>
      </c>
      <c r="G324" s="450" t="s">
        <v>15</v>
      </c>
      <c r="H324" s="450">
        <v>84.17</v>
      </c>
      <c r="I324" s="3" t="s">
        <v>2237</v>
      </c>
    </row>
    <row r="325" spans="1:9" x14ac:dyDescent="0.25">
      <c r="A325" s="450">
        <v>2018</v>
      </c>
      <c r="B325" s="450" t="s">
        <v>372</v>
      </c>
      <c r="C325" s="450" t="s">
        <v>171</v>
      </c>
      <c r="D325" s="450">
        <v>19011</v>
      </c>
      <c r="E325" s="450" t="s">
        <v>112</v>
      </c>
      <c r="F325" s="450" t="s">
        <v>2242</v>
      </c>
      <c r="G325" s="450" t="s">
        <v>15</v>
      </c>
      <c r="H325" s="450" t="s">
        <v>110</v>
      </c>
      <c r="I325" s="3" t="s">
        <v>2237</v>
      </c>
    </row>
    <row r="326" spans="1:9" x14ac:dyDescent="0.25">
      <c r="A326" s="450">
        <v>2018</v>
      </c>
      <c r="B326" s="450" t="s">
        <v>372</v>
      </c>
      <c r="C326" s="450" t="s">
        <v>171</v>
      </c>
      <c r="D326" s="450">
        <v>19012</v>
      </c>
      <c r="E326" s="450" t="s">
        <v>113</v>
      </c>
      <c r="F326" s="450" t="s">
        <v>2242</v>
      </c>
      <c r="G326" s="450" t="s">
        <v>15</v>
      </c>
      <c r="H326" s="450" t="s">
        <v>110</v>
      </c>
      <c r="I326" s="3" t="s">
        <v>2237</v>
      </c>
    </row>
    <row r="327" spans="1:9" x14ac:dyDescent="0.25">
      <c r="A327" s="450">
        <v>2018</v>
      </c>
      <c r="B327" s="450" t="s">
        <v>372</v>
      </c>
      <c r="C327" s="450" t="s">
        <v>171</v>
      </c>
      <c r="D327" s="450">
        <v>19020</v>
      </c>
      <c r="E327" s="450" t="s">
        <v>114</v>
      </c>
      <c r="F327" s="450" t="s">
        <v>2242</v>
      </c>
      <c r="G327" s="450" t="s">
        <v>15</v>
      </c>
      <c r="H327" s="450">
        <v>548.20000000000005</v>
      </c>
      <c r="I327" s="3" t="s">
        <v>2237</v>
      </c>
    </row>
    <row r="328" spans="1:9" x14ac:dyDescent="0.25">
      <c r="A328" s="450">
        <v>2018</v>
      </c>
      <c r="B328" s="450" t="s">
        <v>372</v>
      </c>
      <c r="C328" s="450" t="s">
        <v>171</v>
      </c>
      <c r="D328" s="450">
        <v>19021</v>
      </c>
      <c r="E328" s="450" t="s">
        <v>115</v>
      </c>
      <c r="F328" s="450" t="s">
        <v>2242</v>
      </c>
      <c r="G328" s="450" t="s">
        <v>15</v>
      </c>
      <c r="H328" s="450" t="s">
        <v>110</v>
      </c>
      <c r="I328" s="3" t="s">
        <v>2237</v>
      </c>
    </row>
    <row r="329" spans="1:9" x14ac:dyDescent="0.25">
      <c r="A329" s="450">
        <v>2018</v>
      </c>
      <c r="B329" s="450" t="s">
        <v>372</v>
      </c>
      <c r="C329" s="450" t="s">
        <v>171</v>
      </c>
      <c r="D329" s="450">
        <v>19022</v>
      </c>
      <c r="E329" s="450" t="s">
        <v>116</v>
      </c>
      <c r="F329" s="450" t="s">
        <v>2242</v>
      </c>
      <c r="G329" s="450" t="s">
        <v>15</v>
      </c>
      <c r="H329" s="450" t="s">
        <v>110</v>
      </c>
      <c r="I329" s="3" t="s">
        <v>2237</v>
      </c>
    </row>
    <row r="330" spans="1:9" x14ac:dyDescent="0.25">
      <c r="A330" s="450">
        <v>2018</v>
      </c>
      <c r="B330" s="450" t="s">
        <v>372</v>
      </c>
      <c r="C330" s="450" t="s">
        <v>171</v>
      </c>
      <c r="D330" s="450">
        <v>19023</v>
      </c>
      <c r="E330" s="450" t="s">
        <v>117</v>
      </c>
      <c r="F330" s="450" t="s">
        <v>2242</v>
      </c>
      <c r="G330" s="450" t="s">
        <v>15</v>
      </c>
      <c r="H330" s="450" t="s">
        <v>110</v>
      </c>
      <c r="I330" s="3" t="s">
        <v>2237</v>
      </c>
    </row>
    <row r="331" spans="1:9" x14ac:dyDescent="0.25">
      <c r="A331" s="450">
        <v>2018</v>
      </c>
      <c r="B331" s="450" t="s">
        <v>372</v>
      </c>
      <c r="C331" s="450" t="s">
        <v>171</v>
      </c>
      <c r="D331" s="450">
        <v>19029</v>
      </c>
      <c r="E331" s="450" t="s">
        <v>118</v>
      </c>
      <c r="F331" s="450" t="s">
        <v>2242</v>
      </c>
      <c r="G331" s="450" t="s">
        <v>15</v>
      </c>
      <c r="H331" s="450" t="s">
        <v>110</v>
      </c>
      <c r="I331" s="3" t="s">
        <v>2237</v>
      </c>
    </row>
    <row r="332" spans="1:9" x14ac:dyDescent="0.25">
      <c r="A332" s="450">
        <v>2018</v>
      </c>
      <c r="B332" s="450" t="s">
        <v>372</v>
      </c>
      <c r="C332" s="450" t="s">
        <v>171</v>
      </c>
      <c r="D332" s="450">
        <v>19030</v>
      </c>
      <c r="E332" s="450" t="s">
        <v>119</v>
      </c>
      <c r="F332" s="450" t="s">
        <v>2242</v>
      </c>
      <c r="G332" s="450" t="s">
        <v>15</v>
      </c>
      <c r="H332" s="450">
        <v>215.21</v>
      </c>
      <c r="I332" s="3" t="s">
        <v>2237</v>
      </c>
    </row>
    <row r="333" spans="1:9" x14ac:dyDescent="0.25">
      <c r="A333" s="450">
        <v>2018</v>
      </c>
      <c r="B333" s="450" t="s">
        <v>372</v>
      </c>
      <c r="C333" s="450" t="s">
        <v>171</v>
      </c>
      <c r="D333" s="450">
        <v>19031</v>
      </c>
      <c r="E333" s="450" t="s">
        <v>120</v>
      </c>
      <c r="F333" s="450" t="s">
        <v>2242</v>
      </c>
      <c r="G333" s="450" t="s">
        <v>15</v>
      </c>
      <c r="H333" s="450" t="s">
        <v>110</v>
      </c>
      <c r="I333" s="3" t="s">
        <v>2237</v>
      </c>
    </row>
    <row r="334" spans="1:9" x14ac:dyDescent="0.25">
      <c r="A334" s="450">
        <v>2018</v>
      </c>
      <c r="B334" s="450" t="s">
        <v>372</v>
      </c>
      <c r="C334" s="450" t="s">
        <v>171</v>
      </c>
      <c r="D334" s="450">
        <v>19032</v>
      </c>
      <c r="E334" s="450" t="s">
        <v>121</v>
      </c>
      <c r="F334" s="450" t="s">
        <v>2242</v>
      </c>
      <c r="G334" s="450" t="s">
        <v>15</v>
      </c>
      <c r="H334" s="450" t="s">
        <v>110</v>
      </c>
      <c r="I334" s="3" t="s">
        <v>2237</v>
      </c>
    </row>
    <row r="335" spans="1:9" x14ac:dyDescent="0.25">
      <c r="A335" s="450">
        <v>2018</v>
      </c>
      <c r="B335" s="450" t="s">
        <v>372</v>
      </c>
      <c r="C335" s="450" t="s">
        <v>171</v>
      </c>
      <c r="D335" s="450">
        <v>19040</v>
      </c>
      <c r="E335" s="450" t="s">
        <v>122</v>
      </c>
      <c r="F335" s="450" t="s">
        <v>2242</v>
      </c>
      <c r="G335" s="450" t="s">
        <v>15</v>
      </c>
      <c r="H335" s="450">
        <v>168.31</v>
      </c>
      <c r="I335" s="3" t="s">
        <v>2237</v>
      </c>
    </row>
    <row r="336" spans="1:9" x14ac:dyDescent="0.25">
      <c r="A336" s="450">
        <v>2018</v>
      </c>
      <c r="B336" s="450" t="s">
        <v>372</v>
      </c>
      <c r="C336" s="450" t="s">
        <v>171</v>
      </c>
      <c r="D336" s="450">
        <v>19050</v>
      </c>
      <c r="E336" s="450" t="s">
        <v>123</v>
      </c>
      <c r="F336" s="450" t="s">
        <v>2242</v>
      </c>
      <c r="G336" s="450" t="s">
        <v>15</v>
      </c>
      <c r="H336" s="450">
        <v>111.38</v>
      </c>
      <c r="I336" s="3" t="s">
        <v>2237</v>
      </c>
    </row>
    <row r="337" spans="1:9" x14ac:dyDescent="0.25">
      <c r="A337" s="450">
        <v>2018</v>
      </c>
      <c r="B337" s="450" t="s">
        <v>372</v>
      </c>
      <c r="C337" s="450" t="s">
        <v>171</v>
      </c>
      <c r="D337" s="450">
        <v>19060</v>
      </c>
      <c r="E337" s="450" t="s">
        <v>124</v>
      </c>
      <c r="F337" s="450" t="s">
        <v>2242</v>
      </c>
      <c r="G337" s="450" t="s">
        <v>15</v>
      </c>
      <c r="H337" s="450">
        <v>509.26</v>
      </c>
      <c r="I337" s="3" t="s">
        <v>2237</v>
      </c>
    </row>
    <row r="338" spans="1:9" x14ac:dyDescent="0.25">
      <c r="A338" s="450">
        <v>2018</v>
      </c>
      <c r="B338" s="450" t="s">
        <v>372</v>
      </c>
      <c r="C338" s="450" t="s">
        <v>171</v>
      </c>
      <c r="D338" s="450">
        <v>19061</v>
      </c>
      <c r="E338" s="450" t="s">
        <v>125</v>
      </c>
      <c r="F338" s="450" t="s">
        <v>2242</v>
      </c>
      <c r="G338" s="450" t="s">
        <v>15</v>
      </c>
      <c r="H338" s="450">
        <v>153.25</v>
      </c>
      <c r="I338" s="3" t="s">
        <v>2237</v>
      </c>
    </row>
    <row r="339" spans="1:9" x14ac:dyDescent="0.25">
      <c r="A339" s="450">
        <v>2018</v>
      </c>
      <c r="B339" s="450" t="s">
        <v>372</v>
      </c>
      <c r="C339" s="450" t="s">
        <v>171</v>
      </c>
      <c r="D339" s="450">
        <v>19062</v>
      </c>
      <c r="E339" s="450" t="s">
        <v>126</v>
      </c>
      <c r="F339" s="450" t="s">
        <v>2242</v>
      </c>
      <c r="G339" s="450" t="s">
        <v>15</v>
      </c>
      <c r="H339" s="450">
        <v>240.61</v>
      </c>
      <c r="I339" s="3" t="s">
        <v>2237</v>
      </c>
    </row>
    <row r="340" spans="1:9" x14ac:dyDescent="0.25">
      <c r="A340" s="450">
        <v>2018</v>
      </c>
      <c r="B340" s="450" t="s">
        <v>372</v>
      </c>
      <c r="C340" s="450" t="s">
        <v>171</v>
      </c>
      <c r="D340" s="450">
        <v>19063</v>
      </c>
      <c r="E340" s="450" t="s">
        <v>127</v>
      </c>
      <c r="F340" s="450" t="s">
        <v>2242</v>
      </c>
      <c r="G340" s="450" t="s">
        <v>15</v>
      </c>
      <c r="H340" s="450">
        <v>115.4</v>
      </c>
      <c r="I340" s="3" t="s">
        <v>2237</v>
      </c>
    </row>
    <row r="341" spans="1:9" x14ac:dyDescent="0.25">
      <c r="A341" s="450">
        <v>2018</v>
      </c>
      <c r="B341" s="450" t="s">
        <v>372</v>
      </c>
      <c r="C341" s="450" t="s">
        <v>171</v>
      </c>
      <c r="D341" s="450">
        <v>19070</v>
      </c>
      <c r="E341" s="450" t="s">
        <v>128</v>
      </c>
      <c r="F341" s="450" t="s">
        <v>2242</v>
      </c>
      <c r="G341" s="450" t="s">
        <v>15</v>
      </c>
      <c r="H341" s="450">
        <v>172.8</v>
      </c>
      <c r="I341" s="3" t="s">
        <v>2237</v>
      </c>
    </row>
    <row r="342" spans="1:9" x14ac:dyDescent="0.25">
      <c r="A342" s="450">
        <v>2018</v>
      </c>
      <c r="B342" s="450" t="s">
        <v>372</v>
      </c>
      <c r="C342" s="450" t="s">
        <v>171</v>
      </c>
      <c r="D342" s="450">
        <v>19080</v>
      </c>
      <c r="E342" s="450" t="s">
        <v>129</v>
      </c>
      <c r="F342" s="450" t="s">
        <v>2242</v>
      </c>
      <c r="G342" s="450" t="s">
        <v>15</v>
      </c>
      <c r="H342" s="450">
        <v>84.74</v>
      </c>
      <c r="I342" s="3" t="s">
        <v>2237</v>
      </c>
    </row>
    <row r="343" spans="1:9" x14ac:dyDescent="0.25">
      <c r="A343" s="450">
        <v>2018</v>
      </c>
      <c r="B343" s="450" t="s">
        <v>372</v>
      </c>
      <c r="C343" s="450" t="s">
        <v>171</v>
      </c>
      <c r="D343" s="450">
        <v>19090</v>
      </c>
      <c r="E343" s="450" t="s">
        <v>130</v>
      </c>
      <c r="F343" s="450" t="s">
        <v>2242</v>
      </c>
      <c r="G343" s="450" t="s">
        <v>15</v>
      </c>
      <c r="H343" s="450">
        <v>256.24</v>
      </c>
      <c r="I343" s="3" t="s">
        <v>2237</v>
      </c>
    </row>
    <row r="344" spans="1:9" x14ac:dyDescent="0.25">
      <c r="A344" s="450">
        <v>2018</v>
      </c>
      <c r="B344" s="450" t="s">
        <v>372</v>
      </c>
      <c r="C344" s="450" t="s">
        <v>171</v>
      </c>
      <c r="D344" s="450">
        <v>19095</v>
      </c>
      <c r="E344" s="450" t="s">
        <v>131</v>
      </c>
      <c r="F344" s="450" t="s">
        <v>2242</v>
      </c>
      <c r="G344" s="450" t="s">
        <v>15</v>
      </c>
      <c r="H344" s="450">
        <v>42.46</v>
      </c>
      <c r="I344" s="3" t="s">
        <v>2237</v>
      </c>
    </row>
    <row r="345" spans="1:9" x14ac:dyDescent="0.25">
      <c r="A345" s="450">
        <v>2018</v>
      </c>
      <c r="B345" s="450" t="s">
        <v>372</v>
      </c>
      <c r="C345" s="450" t="s">
        <v>171</v>
      </c>
      <c r="D345" s="450">
        <v>19900</v>
      </c>
      <c r="E345" s="450" t="s">
        <v>132</v>
      </c>
      <c r="F345" s="450" t="s">
        <v>2242</v>
      </c>
      <c r="G345" s="450" t="s">
        <v>15</v>
      </c>
      <c r="H345" s="450">
        <v>196.26</v>
      </c>
      <c r="I345" s="3" t="s">
        <v>2237</v>
      </c>
    </row>
    <row r="346" spans="1:9" x14ac:dyDescent="0.25">
      <c r="A346" s="450">
        <v>2018</v>
      </c>
      <c r="B346" s="450" t="s">
        <v>372</v>
      </c>
      <c r="C346" s="450" t="s">
        <v>171</v>
      </c>
      <c r="D346" s="450">
        <v>21100</v>
      </c>
      <c r="E346" s="450" t="s">
        <v>135</v>
      </c>
      <c r="F346" s="450" t="s">
        <v>2242</v>
      </c>
      <c r="G346" s="450" t="s">
        <v>15</v>
      </c>
      <c r="H346" s="450" t="s">
        <v>110</v>
      </c>
      <c r="I346" s="3" t="s">
        <v>2237</v>
      </c>
    </row>
    <row r="347" spans="1:9" x14ac:dyDescent="0.25">
      <c r="A347" s="450">
        <v>2018</v>
      </c>
      <c r="B347" s="450" t="s">
        <v>372</v>
      </c>
      <c r="C347" s="450" t="s">
        <v>171</v>
      </c>
      <c r="D347" s="450">
        <v>21200</v>
      </c>
      <c r="E347" s="450" t="s">
        <v>136</v>
      </c>
      <c r="F347" s="450" t="s">
        <v>2242</v>
      </c>
      <c r="G347" s="450" t="s">
        <v>15</v>
      </c>
      <c r="H347" s="450" t="s">
        <v>110</v>
      </c>
      <c r="I347" s="3" t="s">
        <v>2237</v>
      </c>
    </row>
    <row r="348" spans="1:9" x14ac:dyDescent="0.25">
      <c r="A348" s="450">
        <v>2018</v>
      </c>
      <c r="B348" s="450" t="s">
        <v>372</v>
      </c>
      <c r="C348" s="450" t="s">
        <v>171</v>
      </c>
      <c r="D348" s="450">
        <v>21300</v>
      </c>
      <c r="E348" s="450" t="s">
        <v>137</v>
      </c>
      <c r="F348" s="450" t="s">
        <v>2242</v>
      </c>
      <c r="G348" s="450" t="s">
        <v>15</v>
      </c>
      <c r="H348" s="450" t="s">
        <v>110</v>
      </c>
      <c r="I348" s="3" t="s">
        <v>2237</v>
      </c>
    </row>
    <row r="349" spans="1:9" x14ac:dyDescent="0.25">
      <c r="A349" s="450">
        <v>2018</v>
      </c>
      <c r="B349" s="450" t="s">
        <v>372</v>
      </c>
      <c r="C349" s="450" t="s">
        <v>171</v>
      </c>
      <c r="D349" s="450">
        <v>21900</v>
      </c>
      <c r="E349" s="450" t="s">
        <v>138</v>
      </c>
      <c r="F349" s="450" t="s">
        <v>2242</v>
      </c>
      <c r="G349" s="450" t="s">
        <v>15</v>
      </c>
      <c r="H349" s="450" t="s">
        <v>110</v>
      </c>
      <c r="I349" s="3" t="s">
        <v>2237</v>
      </c>
    </row>
    <row r="350" spans="1:9" x14ac:dyDescent="0.25">
      <c r="A350" s="450">
        <v>2018</v>
      </c>
      <c r="B350" s="450" t="s">
        <v>372</v>
      </c>
      <c r="C350" s="450" t="s">
        <v>171</v>
      </c>
      <c r="D350" s="450">
        <v>32100</v>
      </c>
      <c r="E350" s="450" t="s">
        <v>150</v>
      </c>
      <c r="F350" s="450" t="s">
        <v>2242</v>
      </c>
      <c r="G350" s="450" t="s">
        <v>15</v>
      </c>
      <c r="H350" s="450" t="s">
        <v>110</v>
      </c>
      <c r="I350" s="3" t="s">
        <v>2237</v>
      </c>
    </row>
    <row r="351" spans="1:9" x14ac:dyDescent="0.25">
      <c r="A351" s="450">
        <v>2018</v>
      </c>
      <c r="B351" s="450" t="s">
        <v>372</v>
      </c>
      <c r="C351" s="450" t="s">
        <v>171</v>
      </c>
      <c r="D351" s="450">
        <v>32200</v>
      </c>
      <c r="E351" s="450" t="s">
        <v>151</v>
      </c>
      <c r="F351" s="450" t="s">
        <v>2242</v>
      </c>
      <c r="G351" s="450" t="s">
        <v>15</v>
      </c>
      <c r="H351" s="450" t="s">
        <v>110</v>
      </c>
      <c r="I351" s="3" t="s">
        <v>2237</v>
      </c>
    </row>
    <row r="352" spans="1:9" x14ac:dyDescent="0.25">
      <c r="A352" s="450">
        <v>2018</v>
      </c>
      <c r="B352" s="450" t="s">
        <v>372</v>
      </c>
      <c r="C352" s="450" t="s">
        <v>171</v>
      </c>
      <c r="D352" s="450">
        <v>33100</v>
      </c>
      <c r="E352" s="450" t="s">
        <v>153</v>
      </c>
      <c r="F352" s="450" t="s">
        <v>2242</v>
      </c>
      <c r="G352" s="450" t="s">
        <v>15</v>
      </c>
      <c r="H352" s="450" t="s">
        <v>110</v>
      </c>
      <c r="I352" s="3" t="s">
        <v>2237</v>
      </c>
    </row>
    <row r="353" spans="1:9" x14ac:dyDescent="0.25">
      <c r="A353" s="450">
        <v>2018</v>
      </c>
      <c r="B353" s="450" t="s">
        <v>372</v>
      </c>
      <c r="C353" s="450" t="s">
        <v>171</v>
      </c>
      <c r="D353" s="450">
        <v>33110</v>
      </c>
      <c r="E353" s="450" t="s">
        <v>154</v>
      </c>
      <c r="F353" s="450" t="s">
        <v>2242</v>
      </c>
      <c r="G353" s="450" t="s">
        <v>15</v>
      </c>
      <c r="H353" s="450" t="s">
        <v>110</v>
      </c>
      <c r="I353" s="3" t="s">
        <v>2237</v>
      </c>
    </row>
    <row r="354" spans="1:9" x14ac:dyDescent="0.25">
      <c r="A354" s="450">
        <v>2018</v>
      </c>
      <c r="B354" s="450" t="s">
        <v>372</v>
      </c>
      <c r="C354" s="450" t="s">
        <v>171</v>
      </c>
      <c r="D354" s="450">
        <v>33120</v>
      </c>
      <c r="E354" s="450" t="s">
        <v>155</v>
      </c>
      <c r="F354" s="450" t="s">
        <v>2242</v>
      </c>
      <c r="G354" s="450" t="s">
        <v>15</v>
      </c>
      <c r="H354" s="450" t="s">
        <v>110</v>
      </c>
      <c r="I354" s="3" t="s">
        <v>2237</v>
      </c>
    </row>
    <row r="355" spans="1:9" x14ac:dyDescent="0.25">
      <c r="A355" s="450">
        <v>2018</v>
      </c>
      <c r="B355" s="450" t="s">
        <v>372</v>
      </c>
      <c r="C355" s="450" t="s">
        <v>171</v>
      </c>
      <c r="D355" s="450">
        <v>33200</v>
      </c>
      <c r="E355" s="450" t="s">
        <v>156</v>
      </c>
      <c r="F355" s="450" t="s">
        <v>2242</v>
      </c>
      <c r="G355" s="450" t="s">
        <v>15</v>
      </c>
      <c r="H355" s="450" t="s">
        <v>110</v>
      </c>
      <c r="I355" s="3" t="s">
        <v>2237</v>
      </c>
    </row>
    <row r="356" spans="1:9" x14ac:dyDescent="0.25">
      <c r="A356" s="450">
        <v>2018</v>
      </c>
      <c r="B356" s="450" t="s">
        <v>372</v>
      </c>
      <c r="C356" s="450" t="s">
        <v>171</v>
      </c>
      <c r="D356" s="450">
        <v>33210</v>
      </c>
      <c r="E356" s="450" t="s">
        <v>157</v>
      </c>
      <c r="F356" s="450" t="s">
        <v>2242</v>
      </c>
      <c r="G356" s="450" t="s">
        <v>15</v>
      </c>
      <c r="H356" s="450" t="s">
        <v>110</v>
      </c>
      <c r="I356" s="3" t="s">
        <v>2237</v>
      </c>
    </row>
    <row r="357" spans="1:9" x14ac:dyDescent="0.25">
      <c r="A357" s="450">
        <v>2018</v>
      </c>
      <c r="B357" s="450" t="s">
        <v>372</v>
      </c>
      <c r="C357" s="450" t="s">
        <v>171</v>
      </c>
      <c r="D357" s="450">
        <v>33220</v>
      </c>
      <c r="E357" s="450" t="s">
        <v>158</v>
      </c>
      <c r="F357" s="450" t="s">
        <v>2242</v>
      </c>
      <c r="G357" s="450" t="s">
        <v>15</v>
      </c>
      <c r="H357" s="450" t="s">
        <v>110</v>
      </c>
      <c r="I357" s="3" t="s">
        <v>2237</v>
      </c>
    </row>
    <row r="358" spans="1:9" x14ac:dyDescent="0.25">
      <c r="A358" s="450">
        <v>2018</v>
      </c>
      <c r="B358" s="450" t="s">
        <v>372</v>
      </c>
      <c r="C358" s="450" t="s">
        <v>171</v>
      </c>
      <c r="D358" s="450">
        <v>33900</v>
      </c>
      <c r="E358" s="450" t="s">
        <v>159</v>
      </c>
      <c r="F358" s="450" t="s">
        <v>2242</v>
      </c>
      <c r="G358" s="450" t="s">
        <v>15</v>
      </c>
      <c r="H358" s="450" t="s">
        <v>110</v>
      </c>
      <c r="I358" s="3" t="s">
        <v>2237</v>
      </c>
    </row>
    <row r="359" spans="1:9" x14ac:dyDescent="0.25">
      <c r="A359" s="450">
        <v>2018</v>
      </c>
      <c r="B359" s="450" t="s">
        <v>372</v>
      </c>
      <c r="C359" s="450" t="s">
        <v>171</v>
      </c>
      <c r="D359" s="450">
        <v>33910</v>
      </c>
      <c r="E359" s="450" t="s">
        <v>160</v>
      </c>
      <c r="F359" s="450" t="s">
        <v>2242</v>
      </c>
      <c r="G359" s="450" t="s">
        <v>15</v>
      </c>
      <c r="H359" s="450" t="s">
        <v>110</v>
      </c>
      <c r="I359" s="3" t="s">
        <v>2237</v>
      </c>
    </row>
    <row r="360" spans="1:9" x14ac:dyDescent="0.25">
      <c r="A360" s="450">
        <v>2018</v>
      </c>
      <c r="B360" s="450" t="s">
        <v>372</v>
      </c>
      <c r="C360" s="450" t="s">
        <v>171</v>
      </c>
      <c r="D360" s="450">
        <v>33920</v>
      </c>
      <c r="E360" s="450" t="s">
        <v>161</v>
      </c>
      <c r="F360" s="450" t="s">
        <v>2242</v>
      </c>
      <c r="G360" s="450" t="s">
        <v>15</v>
      </c>
      <c r="H360" s="450" t="s">
        <v>110</v>
      </c>
      <c r="I360" s="3" t="s">
        <v>2237</v>
      </c>
    </row>
    <row r="361" spans="1:9" x14ac:dyDescent="0.25">
      <c r="A361" s="450">
        <v>2018</v>
      </c>
      <c r="B361" s="450" t="s">
        <v>372</v>
      </c>
      <c r="C361" s="450" t="s">
        <v>171</v>
      </c>
      <c r="D361" s="450">
        <v>33921</v>
      </c>
      <c r="E361" s="450" t="s">
        <v>162</v>
      </c>
      <c r="F361" s="450" t="s">
        <v>2242</v>
      </c>
      <c r="G361" s="450" t="s">
        <v>15</v>
      </c>
      <c r="H361" s="450" t="s">
        <v>110</v>
      </c>
      <c r="I361" s="3" t="s">
        <v>2237</v>
      </c>
    </row>
    <row r="362" spans="1:9" x14ac:dyDescent="0.25">
      <c r="A362" s="450">
        <v>2018</v>
      </c>
      <c r="B362" s="450" t="s">
        <v>372</v>
      </c>
      <c r="C362" s="450" t="s">
        <v>171</v>
      </c>
      <c r="D362" s="450">
        <v>33922</v>
      </c>
      <c r="E362" s="450" t="s">
        <v>163</v>
      </c>
      <c r="F362" s="450" t="s">
        <v>2242</v>
      </c>
      <c r="G362" s="450" t="s">
        <v>15</v>
      </c>
      <c r="H362" s="450" t="s">
        <v>110</v>
      </c>
      <c r="I362" s="3" t="s">
        <v>2237</v>
      </c>
    </row>
    <row r="363" spans="1:9" x14ac:dyDescent="0.25">
      <c r="A363" s="450">
        <v>2018</v>
      </c>
      <c r="B363" s="450" t="s">
        <v>372</v>
      </c>
      <c r="C363" s="450" t="s">
        <v>171</v>
      </c>
      <c r="D363" s="450">
        <v>37100</v>
      </c>
      <c r="E363" s="450" t="s">
        <v>168</v>
      </c>
      <c r="F363" s="450" t="s">
        <v>2242</v>
      </c>
      <c r="G363" s="450" t="s">
        <v>15</v>
      </c>
      <c r="H363" s="450" t="s">
        <v>110</v>
      </c>
      <c r="I363" s="3" t="s">
        <v>2237</v>
      </c>
    </row>
    <row r="364" spans="1:9" x14ac:dyDescent="0.25">
      <c r="A364" s="450">
        <v>2018</v>
      </c>
      <c r="B364" s="450" t="s">
        <v>372</v>
      </c>
      <c r="C364" s="450" t="s">
        <v>171</v>
      </c>
      <c r="D364" s="450">
        <v>37200</v>
      </c>
      <c r="E364" s="450" t="s">
        <v>169</v>
      </c>
      <c r="F364" s="450" t="s">
        <v>2242</v>
      </c>
      <c r="G364" s="450" t="s">
        <v>15</v>
      </c>
      <c r="H364" s="450" t="s">
        <v>110</v>
      </c>
      <c r="I364" s="3" t="s">
        <v>2237</v>
      </c>
    </row>
    <row r="365" spans="1:9" x14ac:dyDescent="0.25">
      <c r="A365" s="450">
        <v>2018</v>
      </c>
      <c r="B365" s="450" t="s">
        <v>375</v>
      </c>
      <c r="C365" s="450" t="s">
        <v>172</v>
      </c>
      <c r="D365" s="450">
        <v>1100</v>
      </c>
      <c r="E365" s="450" t="s">
        <v>2</v>
      </c>
      <c r="F365" s="450" t="s">
        <v>2242</v>
      </c>
      <c r="G365" s="450" t="s">
        <v>15</v>
      </c>
      <c r="H365" s="450">
        <v>689.69</v>
      </c>
      <c r="I365" s="3" t="s">
        <v>2237</v>
      </c>
    </row>
    <row r="366" spans="1:9" x14ac:dyDescent="0.25">
      <c r="A366" s="450">
        <v>2018</v>
      </c>
      <c r="B366" s="450" t="s">
        <v>375</v>
      </c>
      <c r="C366" s="450" t="s">
        <v>172</v>
      </c>
      <c r="D366" s="450">
        <v>1110</v>
      </c>
      <c r="E366" s="450" t="s">
        <v>3</v>
      </c>
      <c r="F366" s="450" t="s">
        <v>2242</v>
      </c>
      <c r="G366" s="450" t="s">
        <v>15</v>
      </c>
      <c r="H366" s="450" t="s">
        <v>110</v>
      </c>
      <c r="I366" s="3" t="s">
        <v>2237</v>
      </c>
    </row>
    <row r="367" spans="1:9" x14ac:dyDescent="0.25">
      <c r="A367" s="450">
        <v>2018</v>
      </c>
      <c r="B367" s="450" t="s">
        <v>375</v>
      </c>
      <c r="C367" s="450" t="s">
        <v>172</v>
      </c>
      <c r="D367" s="450">
        <v>1120</v>
      </c>
      <c r="E367" s="450" t="s">
        <v>4</v>
      </c>
      <c r="F367" s="450" t="s">
        <v>2242</v>
      </c>
      <c r="G367" s="450" t="s">
        <v>15</v>
      </c>
      <c r="H367" s="450" t="s">
        <v>110</v>
      </c>
      <c r="I367" s="3" t="s">
        <v>2237</v>
      </c>
    </row>
    <row r="368" spans="1:9" x14ac:dyDescent="0.25">
      <c r="A368" s="450">
        <v>2018</v>
      </c>
      <c r="B368" s="450" t="s">
        <v>375</v>
      </c>
      <c r="C368" s="450" t="s">
        <v>172</v>
      </c>
      <c r="D368" s="450">
        <v>1200</v>
      </c>
      <c r="E368" s="450" t="s">
        <v>5</v>
      </c>
      <c r="F368" s="450" t="s">
        <v>2242</v>
      </c>
      <c r="G368" s="450" t="s">
        <v>15</v>
      </c>
      <c r="H368" s="450">
        <v>19.850000000000001</v>
      </c>
      <c r="I368" s="3" t="s">
        <v>2244</v>
      </c>
    </row>
    <row r="369" spans="1:9" x14ac:dyDescent="0.25">
      <c r="A369" s="450">
        <v>2018</v>
      </c>
      <c r="B369" s="450" t="s">
        <v>375</v>
      </c>
      <c r="C369" s="450" t="s">
        <v>172</v>
      </c>
      <c r="D369" s="450">
        <v>1300</v>
      </c>
      <c r="E369" s="450" t="s">
        <v>17</v>
      </c>
      <c r="F369" s="450" t="s">
        <v>2242</v>
      </c>
      <c r="G369" s="450" t="s">
        <v>15</v>
      </c>
      <c r="H369" s="450">
        <v>259.97000000000003</v>
      </c>
      <c r="I369" s="3" t="s">
        <v>2237</v>
      </c>
    </row>
    <row r="370" spans="1:9" x14ac:dyDescent="0.25">
      <c r="A370" s="450">
        <v>2018</v>
      </c>
      <c r="B370" s="450" t="s">
        <v>375</v>
      </c>
      <c r="C370" s="450" t="s">
        <v>172</v>
      </c>
      <c r="D370" s="450">
        <v>1400</v>
      </c>
      <c r="E370" s="450" t="s">
        <v>18</v>
      </c>
      <c r="F370" s="450" t="s">
        <v>2242</v>
      </c>
      <c r="G370" s="450" t="s">
        <v>15</v>
      </c>
      <c r="H370" s="450">
        <v>25.07</v>
      </c>
      <c r="I370" s="3" t="s">
        <v>2237</v>
      </c>
    </row>
    <row r="371" spans="1:9" x14ac:dyDescent="0.25">
      <c r="A371" s="450">
        <v>2018</v>
      </c>
      <c r="B371" s="450" t="s">
        <v>375</v>
      </c>
      <c r="C371" s="450" t="s">
        <v>172</v>
      </c>
      <c r="D371" s="450">
        <v>1500</v>
      </c>
      <c r="E371" s="450" t="s">
        <v>19</v>
      </c>
      <c r="F371" s="450" t="s">
        <v>2242</v>
      </c>
      <c r="G371" s="450" t="s">
        <v>15</v>
      </c>
      <c r="H371" s="450">
        <v>77.459999999999994</v>
      </c>
      <c r="I371" s="3" t="s">
        <v>2237</v>
      </c>
    </row>
    <row r="372" spans="1:9" x14ac:dyDescent="0.25">
      <c r="A372" s="450">
        <v>2018</v>
      </c>
      <c r="B372" s="450" t="s">
        <v>375</v>
      </c>
      <c r="C372" s="450" t="s">
        <v>172</v>
      </c>
      <c r="D372" s="450">
        <v>1600</v>
      </c>
      <c r="E372" s="450" t="s">
        <v>20</v>
      </c>
      <c r="F372" s="450" t="s">
        <v>2242</v>
      </c>
      <c r="G372" s="450" t="s">
        <v>15</v>
      </c>
      <c r="H372" s="450">
        <v>0</v>
      </c>
      <c r="I372" s="3" t="s">
        <v>2237</v>
      </c>
    </row>
    <row r="373" spans="1:9" x14ac:dyDescent="0.25">
      <c r="A373" s="450">
        <v>2018</v>
      </c>
      <c r="B373" s="450" t="s">
        <v>375</v>
      </c>
      <c r="C373" s="450" t="s">
        <v>172</v>
      </c>
      <c r="D373" s="450">
        <v>1900</v>
      </c>
      <c r="E373" s="450" t="s">
        <v>21</v>
      </c>
      <c r="F373" s="450" t="s">
        <v>2242</v>
      </c>
      <c r="G373" s="450" t="s">
        <v>15</v>
      </c>
      <c r="H373" s="450">
        <v>23.85</v>
      </c>
      <c r="I373" s="3" t="s">
        <v>2244</v>
      </c>
    </row>
    <row r="374" spans="1:9" x14ac:dyDescent="0.25">
      <c r="A374" s="450">
        <v>2018</v>
      </c>
      <c r="B374" s="450" t="s">
        <v>375</v>
      </c>
      <c r="C374" s="450" t="s">
        <v>172</v>
      </c>
      <c r="D374" s="450">
        <v>2100</v>
      </c>
      <c r="E374" s="450" t="s">
        <v>23</v>
      </c>
      <c r="F374" s="450" t="s">
        <v>2242</v>
      </c>
      <c r="G374" s="450" t="s">
        <v>15</v>
      </c>
      <c r="H374" s="450">
        <v>568.78</v>
      </c>
      <c r="I374" s="3" t="s">
        <v>2244</v>
      </c>
    </row>
    <row r="375" spans="1:9" x14ac:dyDescent="0.25">
      <c r="A375" s="450">
        <v>2018</v>
      </c>
      <c r="B375" s="450" t="s">
        <v>375</v>
      </c>
      <c r="C375" s="450" t="s">
        <v>172</v>
      </c>
      <c r="D375" s="450">
        <v>2110</v>
      </c>
      <c r="E375" s="450" t="s">
        <v>24</v>
      </c>
      <c r="F375" s="450" t="s">
        <v>2242</v>
      </c>
      <c r="G375" s="450" t="s">
        <v>15</v>
      </c>
      <c r="H375" s="450" t="s">
        <v>110</v>
      </c>
      <c r="I375" s="3" t="s">
        <v>2237</v>
      </c>
    </row>
    <row r="376" spans="1:9" x14ac:dyDescent="0.25">
      <c r="A376" s="450">
        <v>2018</v>
      </c>
      <c r="B376" s="450" t="s">
        <v>375</v>
      </c>
      <c r="C376" s="450" t="s">
        <v>172</v>
      </c>
      <c r="D376" s="450">
        <v>2120</v>
      </c>
      <c r="E376" s="450" t="s">
        <v>25</v>
      </c>
      <c r="F376" s="450" t="s">
        <v>2242</v>
      </c>
      <c r="G376" s="450" t="s">
        <v>15</v>
      </c>
      <c r="H376" s="450" t="s">
        <v>110</v>
      </c>
      <c r="I376" s="3" t="s">
        <v>2237</v>
      </c>
    </row>
    <row r="377" spans="1:9" x14ac:dyDescent="0.25">
      <c r="A377" s="450">
        <v>2018</v>
      </c>
      <c r="B377" s="450" t="s">
        <v>375</v>
      </c>
      <c r="C377" s="450" t="s">
        <v>172</v>
      </c>
      <c r="D377" s="450">
        <v>2130</v>
      </c>
      <c r="E377" s="450" t="s">
        <v>26</v>
      </c>
      <c r="F377" s="450" t="s">
        <v>2242</v>
      </c>
      <c r="G377" s="450" t="s">
        <v>15</v>
      </c>
      <c r="H377" s="450" t="s">
        <v>110</v>
      </c>
      <c r="I377" s="3" t="s">
        <v>2237</v>
      </c>
    </row>
    <row r="378" spans="1:9" x14ac:dyDescent="0.25">
      <c r="A378" s="450">
        <v>2018</v>
      </c>
      <c r="B378" s="450" t="s">
        <v>375</v>
      </c>
      <c r="C378" s="450" t="s">
        <v>172</v>
      </c>
      <c r="D378" s="450">
        <v>2190</v>
      </c>
      <c r="E378" s="450" t="s">
        <v>27</v>
      </c>
      <c r="F378" s="450" t="s">
        <v>2242</v>
      </c>
      <c r="G378" s="450" t="s">
        <v>15</v>
      </c>
      <c r="H378" s="450" t="s">
        <v>110</v>
      </c>
      <c r="I378" s="3" t="s">
        <v>2237</v>
      </c>
    </row>
    <row r="379" spans="1:9" x14ac:dyDescent="0.25">
      <c r="A379" s="450">
        <v>2018</v>
      </c>
      <c r="B379" s="450" t="s">
        <v>375</v>
      </c>
      <c r="C379" s="450" t="s">
        <v>172</v>
      </c>
      <c r="D379" s="450">
        <v>2200</v>
      </c>
      <c r="E379" s="450" t="s">
        <v>28</v>
      </c>
      <c r="F379" s="450" t="s">
        <v>2242</v>
      </c>
      <c r="G379" s="450" t="s">
        <v>15</v>
      </c>
      <c r="H379" s="450">
        <v>18.79</v>
      </c>
      <c r="I379" s="3" t="s">
        <v>2244</v>
      </c>
    </row>
    <row r="380" spans="1:9" x14ac:dyDescent="0.25">
      <c r="A380" s="450">
        <v>2018</v>
      </c>
      <c r="B380" s="450" t="s">
        <v>375</v>
      </c>
      <c r="C380" s="450" t="s">
        <v>172</v>
      </c>
      <c r="D380" s="450">
        <v>2300</v>
      </c>
      <c r="E380" s="450" t="s">
        <v>29</v>
      </c>
      <c r="F380" s="450" t="s">
        <v>2242</v>
      </c>
      <c r="G380" s="450" t="s">
        <v>15</v>
      </c>
      <c r="H380" s="450">
        <v>0</v>
      </c>
      <c r="I380" s="3" t="s">
        <v>2244</v>
      </c>
    </row>
    <row r="381" spans="1:9" x14ac:dyDescent="0.25">
      <c r="A381" s="450">
        <v>2018</v>
      </c>
      <c r="B381" s="450" t="s">
        <v>375</v>
      </c>
      <c r="C381" s="450" t="s">
        <v>172</v>
      </c>
      <c r="D381" s="450">
        <v>2400</v>
      </c>
      <c r="E381" s="450" t="s">
        <v>30</v>
      </c>
      <c r="F381" s="450" t="s">
        <v>2242</v>
      </c>
      <c r="G381" s="450" t="s">
        <v>15</v>
      </c>
      <c r="H381" s="450">
        <v>102.33</v>
      </c>
      <c r="I381" s="3" t="s">
        <v>2237</v>
      </c>
    </row>
    <row r="382" spans="1:9" x14ac:dyDescent="0.25">
      <c r="A382" s="450">
        <v>2018</v>
      </c>
      <c r="B382" s="450" t="s">
        <v>375</v>
      </c>
      <c r="C382" s="450" t="s">
        <v>172</v>
      </c>
      <c r="D382" s="450">
        <v>2900</v>
      </c>
      <c r="E382" s="450" t="s">
        <v>31</v>
      </c>
      <c r="F382" s="450" t="s">
        <v>2242</v>
      </c>
      <c r="G382" s="450" t="s">
        <v>15</v>
      </c>
      <c r="H382" s="450">
        <v>44.92</v>
      </c>
      <c r="I382" s="3" t="s">
        <v>2244</v>
      </c>
    </row>
    <row r="383" spans="1:9" x14ac:dyDescent="0.25">
      <c r="A383" s="450">
        <v>2018</v>
      </c>
      <c r="B383" s="450" t="s">
        <v>375</v>
      </c>
      <c r="C383" s="450" t="s">
        <v>172</v>
      </c>
      <c r="D383" s="450">
        <v>2910</v>
      </c>
      <c r="E383" s="450" t="s">
        <v>32</v>
      </c>
      <c r="F383" s="450" t="s">
        <v>2242</v>
      </c>
      <c r="G383" s="450" t="s">
        <v>15</v>
      </c>
      <c r="H383" s="450" t="s">
        <v>110</v>
      </c>
      <c r="I383" s="3" t="s">
        <v>2237</v>
      </c>
    </row>
    <row r="384" spans="1:9" x14ac:dyDescent="0.25">
      <c r="A384" s="450">
        <v>2018</v>
      </c>
      <c r="B384" s="450" t="s">
        <v>375</v>
      </c>
      <c r="C384" s="450" t="s">
        <v>172</v>
      </c>
      <c r="D384" s="450">
        <v>2920</v>
      </c>
      <c r="E384" s="450" t="s">
        <v>33</v>
      </c>
      <c r="F384" s="450" t="s">
        <v>2242</v>
      </c>
      <c r="G384" s="450" t="s">
        <v>15</v>
      </c>
      <c r="H384" s="450" t="s">
        <v>110</v>
      </c>
      <c r="I384" s="3" t="s">
        <v>2237</v>
      </c>
    </row>
    <row r="385" spans="1:9" x14ac:dyDescent="0.25">
      <c r="A385" s="450">
        <v>2018</v>
      </c>
      <c r="B385" s="450" t="s">
        <v>375</v>
      </c>
      <c r="C385" s="450" t="s">
        <v>172</v>
      </c>
      <c r="D385" s="450">
        <v>2930</v>
      </c>
      <c r="E385" s="450" t="s">
        <v>34</v>
      </c>
      <c r="F385" s="450" t="s">
        <v>2242</v>
      </c>
      <c r="G385" s="450" t="s">
        <v>15</v>
      </c>
      <c r="H385" s="450" t="s">
        <v>110</v>
      </c>
      <c r="I385" s="3" t="s">
        <v>2237</v>
      </c>
    </row>
    <row r="386" spans="1:9" x14ac:dyDescent="0.25">
      <c r="A386" s="450">
        <v>2018</v>
      </c>
      <c r="B386" s="450" t="s">
        <v>375</v>
      </c>
      <c r="C386" s="450" t="s">
        <v>172</v>
      </c>
      <c r="D386" s="450">
        <v>3100</v>
      </c>
      <c r="E386" s="450" t="s">
        <v>36</v>
      </c>
      <c r="F386" s="450" t="s">
        <v>2242</v>
      </c>
      <c r="G386" s="450" t="s">
        <v>15</v>
      </c>
      <c r="H386" s="450" t="s">
        <v>110</v>
      </c>
      <c r="I386" s="3" t="s">
        <v>2237</v>
      </c>
    </row>
    <row r="387" spans="1:9" x14ac:dyDescent="0.25">
      <c r="A387" s="450">
        <v>2018</v>
      </c>
      <c r="B387" s="450" t="s">
        <v>375</v>
      </c>
      <c r="C387" s="450" t="s">
        <v>172</v>
      </c>
      <c r="D387" s="450">
        <v>3200</v>
      </c>
      <c r="E387" s="450" t="s">
        <v>37</v>
      </c>
      <c r="F387" s="450" t="s">
        <v>2242</v>
      </c>
      <c r="G387" s="450" t="s">
        <v>15</v>
      </c>
      <c r="H387" s="450" t="s">
        <v>110</v>
      </c>
      <c r="I387" s="3" t="s">
        <v>2237</v>
      </c>
    </row>
    <row r="388" spans="1:9" x14ac:dyDescent="0.25">
      <c r="A388" s="450">
        <v>2018</v>
      </c>
      <c r="B388" s="450" t="s">
        <v>375</v>
      </c>
      <c r="C388" s="450" t="s">
        <v>172</v>
      </c>
      <c r="D388" s="450">
        <v>3900</v>
      </c>
      <c r="E388" s="450" t="s">
        <v>38</v>
      </c>
      <c r="F388" s="450" t="s">
        <v>2242</v>
      </c>
      <c r="G388" s="450" t="s">
        <v>15</v>
      </c>
      <c r="H388" s="450" t="s">
        <v>110</v>
      </c>
      <c r="I388" s="3" t="s">
        <v>2237</v>
      </c>
    </row>
    <row r="389" spans="1:9" x14ac:dyDescent="0.25">
      <c r="A389" s="450">
        <v>2018</v>
      </c>
      <c r="B389" s="450" t="s">
        <v>375</v>
      </c>
      <c r="C389" s="450" t="s">
        <v>172</v>
      </c>
      <c r="D389" s="450">
        <v>4100</v>
      </c>
      <c r="E389" s="450" t="s">
        <v>40</v>
      </c>
      <c r="F389" s="450" t="s">
        <v>2242</v>
      </c>
      <c r="G389" s="450" t="s">
        <v>15</v>
      </c>
      <c r="H389" s="450">
        <v>119</v>
      </c>
      <c r="I389" s="3" t="s">
        <v>2244</v>
      </c>
    </row>
    <row r="390" spans="1:9" x14ac:dyDescent="0.25">
      <c r="A390" s="450">
        <v>2018</v>
      </c>
      <c r="B390" s="450" t="s">
        <v>375</v>
      </c>
      <c r="C390" s="450" t="s">
        <v>172</v>
      </c>
      <c r="D390" s="450">
        <v>4110</v>
      </c>
      <c r="E390" s="450" t="s">
        <v>41</v>
      </c>
      <c r="F390" s="450" t="s">
        <v>2242</v>
      </c>
      <c r="G390" s="450" t="s">
        <v>15</v>
      </c>
      <c r="H390" s="450" t="s">
        <v>110</v>
      </c>
      <c r="I390" s="3" t="s">
        <v>2237</v>
      </c>
    </row>
    <row r="391" spans="1:9" x14ac:dyDescent="0.25">
      <c r="A391" s="450">
        <v>2018</v>
      </c>
      <c r="B391" s="450" t="s">
        <v>375</v>
      </c>
      <c r="C391" s="450" t="s">
        <v>172</v>
      </c>
      <c r="D391" s="450">
        <v>4120</v>
      </c>
      <c r="E391" s="450" t="s">
        <v>42</v>
      </c>
      <c r="F391" s="450" t="s">
        <v>2242</v>
      </c>
      <c r="G391" s="450" t="s">
        <v>15</v>
      </c>
      <c r="H391" s="450" t="s">
        <v>110</v>
      </c>
      <c r="I391" s="3" t="s">
        <v>2237</v>
      </c>
    </row>
    <row r="392" spans="1:9" x14ac:dyDescent="0.25">
      <c r="A392" s="450">
        <v>2018</v>
      </c>
      <c r="B392" s="450" t="s">
        <v>375</v>
      </c>
      <c r="C392" s="450" t="s">
        <v>172</v>
      </c>
      <c r="D392" s="450">
        <v>4190</v>
      </c>
      <c r="E392" s="450" t="s">
        <v>43</v>
      </c>
      <c r="F392" s="450" t="s">
        <v>2242</v>
      </c>
      <c r="G392" s="450" t="s">
        <v>15</v>
      </c>
      <c r="H392" s="450" t="s">
        <v>110</v>
      </c>
      <c r="I392" s="3" t="s">
        <v>2237</v>
      </c>
    </row>
    <row r="393" spans="1:9" x14ac:dyDescent="0.25">
      <c r="A393" s="450">
        <v>2018</v>
      </c>
      <c r="B393" s="450" t="s">
        <v>375</v>
      </c>
      <c r="C393" s="450" t="s">
        <v>172</v>
      </c>
      <c r="D393" s="450">
        <v>4200</v>
      </c>
      <c r="E393" s="450" t="s">
        <v>44</v>
      </c>
      <c r="F393" s="450" t="s">
        <v>2242</v>
      </c>
      <c r="G393" s="450" t="s">
        <v>15</v>
      </c>
      <c r="H393" s="450">
        <v>143.74</v>
      </c>
      <c r="I393" s="3" t="s">
        <v>2237</v>
      </c>
    </row>
    <row r="394" spans="1:9" x14ac:dyDescent="0.25">
      <c r="A394" s="450">
        <v>2018</v>
      </c>
      <c r="B394" s="450" t="s">
        <v>375</v>
      </c>
      <c r="C394" s="450" t="s">
        <v>172</v>
      </c>
      <c r="D394" s="450">
        <v>4210</v>
      </c>
      <c r="E394" s="450" t="s">
        <v>45</v>
      </c>
      <c r="F394" s="450" t="s">
        <v>2242</v>
      </c>
      <c r="G394" s="450" t="s">
        <v>15</v>
      </c>
      <c r="H394" s="450" t="s">
        <v>110</v>
      </c>
      <c r="I394" s="3" t="s">
        <v>2237</v>
      </c>
    </row>
    <row r="395" spans="1:9" x14ac:dyDescent="0.25">
      <c r="A395" s="450">
        <v>2018</v>
      </c>
      <c r="B395" s="450" t="s">
        <v>375</v>
      </c>
      <c r="C395" s="450" t="s">
        <v>172</v>
      </c>
      <c r="D395" s="450">
        <v>4220</v>
      </c>
      <c r="E395" s="450" t="s">
        <v>46</v>
      </c>
      <c r="F395" s="450" t="s">
        <v>2242</v>
      </c>
      <c r="G395" s="450" t="s">
        <v>15</v>
      </c>
      <c r="H395" s="450" t="s">
        <v>110</v>
      </c>
      <c r="I395" s="3" t="s">
        <v>2237</v>
      </c>
    </row>
    <row r="396" spans="1:9" x14ac:dyDescent="0.25">
      <c r="A396" s="450">
        <v>2018</v>
      </c>
      <c r="B396" s="450" t="s">
        <v>375</v>
      </c>
      <c r="C396" s="450" t="s">
        <v>172</v>
      </c>
      <c r="D396" s="450">
        <v>4230</v>
      </c>
      <c r="E396" s="450" t="s">
        <v>47</v>
      </c>
      <c r="F396" s="450" t="s">
        <v>2242</v>
      </c>
      <c r="G396" s="450" t="s">
        <v>15</v>
      </c>
      <c r="H396" s="450" t="s">
        <v>110</v>
      </c>
      <c r="I396" s="3" t="s">
        <v>2237</v>
      </c>
    </row>
    <row r="397" spans="1:9" x14ac:dyDescent="0.25">
      <c r="A397" s="450">
        <v>2018</v>
      </c>
      <c r="B397" s="450" t="s">
        <v>375</v>
      </c>
      <c r="C397" s="450" t="s">
        <v>172</v>
      </c>
      <c r="D397" s="450">
        <v>5000</v>
      </c>
      <c r="E397" s="450" t="s">
        <v>48</v>
      </c>
      <c r="F397" s="450" t="s">
        <v>2242</v>
      </c>
      <c r="G397" s="450" t="s">
        <v>15</v>
      </c>
      <c r="H397" s="450">
        <v>96.91</v>
      </c>
      <c r="I397" s="3" t="s">
        <v>2237</v>
      </c>
    </row>
    <row r="398" spans="1:9" x14ac:dyDescent="0.25">
      <c r="A398" s="450">
        <v>2018</v>
      </c>
      <c r="B398" s="450" t="s">
        <v>375</v>
      </c>
      <c r="C398" s="450" t="s">
        <v>172</v>
      </c>
      <c r="D398" s="450">
        <v>6100</v>
      </c>
      <c r="E398" s="450" t="s">
        <v>50</v>
      </c>
      <c r="F398" s="450" t="s">
        <v>2242</v>
      </c>
      <c r="G398" s="450" t="s">
        <v>15</v>
      </c>
      <c r="H398" s="450">
        <v>68.95</v>
      </c>
      <c r="I398" s="3" t="s">
        <v>2237</v>
      </c>
    </row>
    <row r="399" spans="1:9" x14ac:dyDescent="0.25">
      <c r="A399" s="450">
        <v>2018</v>
      </c>
      <c r="B399" s="450" t="s">
        <v>375</v>
      </c>
      <c r="C399" s="450" t="s">
        <v>172</v>
      </c>
      <c r="D399" s="450">
        <v>6110</v>
      </c>
      <c r="E399" s="450" t="s">
        <v>51</v>
      </c>
      <c r="F399" s="450" t="s">
        <v>2242</v>
      </c>
      <c r="G399" s="450" t="s">
        <v>15</v>
      </c>
      <c r="H399" s="450" t="s">
        <v>110</v>
      </c>
      <c r="I399" s="3" t="s">
        <v>2237</v>
      </c>
    </row>
    <row r="400" spans="1:9" x14ac:dyDescent="0.25">
      <c r="A400" s="450">
        <v>2018</v>
      </c>
      <c r="B400" s="450" t="s">
        <v>375</v>
      </c>
      <c r="C400" s="450" t="s">
        <v>172</v>
      </c>
      <c r="D400" s="450">
        <v>6120</v>
      </c>
      <c r="E400" s="450" t="s">
        <v>52</v>
      </c>
      <c r="F400" s="450" t="s">
        <v>2242</v>
      </c>
      <c r="G400" s="450" t="s">
        <v>15</v>
      </c>
      <c r="H400" s="450" t="s">
        <v>110</v>
      </c>
      <c r="I400" s="3" t="s">
        <v>2237</v>
      </c>
    </row>
    <row r="401" spans="1:9" x14ac:dyDescent="0.25">
      <c r="A401" s="450">
        <v>2018</v>
      </c>
      <c r="B401" s="450" t="s">
        <v>375</v>
      </c>
      <c r="C401" s="450" t="s">
        <v>172</v>
      </c>
      <c r="D401" s="450">
        <v>6130</v>
      </c>
      <c r="E401" s="450" t="s">
        <v>53</v>
      </c>
      <c r="F401" s="450" t="s">
        <v>2242</v>
      </c>
      <c r="G401" s="450" t="s">
        <v>15</v>
      </c>
      <c r="H401" s="450" t="s">
        <v>110</v>
      </c>
      <c r="I401" s="3" t="s">
        <v>2237</v>
      </c>
    </row>
    <row r="402" spans="1:9" x14ac:dyDescent="0.25">
      <c r="A402" s="450">
        <v>2018</v>
      </c>
      <c r="B402" s="450" t="s">
        <v>375</v>
      </c>
      <c r="C402" s="450" t="s">
        <v>172</v>
      </c>
      <c r="D402" s="450">
        <v>6190</v>
      </c>
      <c r="E402" s="450" t="s">
        <v>54</v>
      </c>
      <c r="F402" s="450" t="s">
        <v>2242</v>
      </c>
      <c r="G402" s="450" t="s">
        <v>15</v>
      </c>
      <c r="H402" s="450" t="s">
        <v>110</v>
      </c>
      <c r="I402" s="3" t="s">
        <v>2237</v>
      </c>
    </row>
    <row r="403" spans="1:9" x14ac:dyDescent="0.25">
      <c r="A403" s="450">
        <v>2018</v>
      </c>
      <c r="B403" s="450" t="s">
        <v>375</v>
      </c>
      <c r="C403" s="450" t="s">
        <v>172</v>
      </c>
      <c r="D403" s="450">
        <v>6200</v>
      </c>
      <c r="E403" s="450" t="s">
        <v>55</v>
      </c>
      <c r="F403" s="450" t="s">
        <v>2242</v>
      </c>
      <c r="G403" s="450" t="s">
        <v>15</v>
      </c>
      <c r="H403" s="450">
        <v>0</v>
      </c>
      <c r="I403" s="3" t="s">
        <v>2237</v>
      </c>
    </row>
    <row r="404" spans="1:9" x14ac:dyDescent="0.25">
      <c r="A404" s="450">
        <v>2018</v>
      </c>
      <c r="B404" s="450" t="s">
        <v>375</v>
      </c>
      <c r="C404" s="450" t="s">
        <v>172</v>
      </c>
      <c r="D404" s="450">
        <v>6210</v>
      </c>
      <c r="E404" s="450" t="s">
        <v>56</v>
      </c>
      <c r="F404" s="450" t="s">
        <v>2242</v>
      </c>
      <c r="G404" s="450" t="s">
        <v>15</v>
      </c>
      <c r="H404" s="450" t="s">
        <v>110</v>
      </c>
      <c r="I404" s="3" t="s">
        <v>2237</v>
      </c>
    </row>
    <row r="405" spans="1:9" x14ac:dyDescent="0.25">
      <c r="A405" s="450">
        <v>2018</v>
      </c>
      <c r="B405" s="450" t="s">
        <v>375</v>
      </c>
      <c r="C405" s="450" t="s">
        <v>172</v>
      </c>
      <c r="D405" s="450">
        <v>6220</v>
      </c>
      <c r="E405" s="450" t="s">
        <v>57</v>
      </c>
      <c r="F405" s="450" t="s">
        <v>2242</v>
      </c>
      <c r="G405" s="450" t="s">
        <v>15</v>
      </c>
      <c r="H405" s="450" t="s">
        <v>110</v>
      </c>
      <c r="I405" s="3" t="s">
        <v>2237</v>
      </c>
    </row>
    <row r="406" spans="1:9" x14ac:dyDescent="0.25">
      <c r="A406" s="450">
        <v>2018</v>
      </c>
      <c r="B406" s="450" t="s">
        <v>375</v>
      </c>
      <c r="C406" s="450" t="s">
        <v>172</v>
      </c>
      <c r="D406" s="450">
        <v>6230</v>
      </c>
      <c r="E406" s="450" t="s">
        <v>58</v>
      </c>
      <c r="F406" s="450" t="s">
        <v>2242</v>
      </c>
      <c r="G406" s="450" t="s">
        <v>15</v>
      </c>
      <c r="H406" s="450" t="s">
        <v>110</v>
      </c>
      <c r="I406" s="3" t="s">
        <v>2237</v>
      </c>
    </row>
    <row r="407" spans="1:9" x14ac:dyDescent="0.25">
      <c r="A407" s="450">
        <v>2018</v>
      </c>
      <c r="B407" s="450" t="s">
        <v>375</v>
      </c>
      <c r="C407" s="450" t="s">
        <v>172</v>
      </c>
      <c r="D407" s="450">
        <v>6290</v>
      </c>
      <c r="E407" s="450" t="s">
        <v>59</v>
      </c>
      <c r="F407" s="450" t="s">
        <v>2242</v>
      </c>
      <c r="G407" s="450" t="s">
        <v>15</v>
      </c>
      <c r="H407" s="450" t="s">
        <v>110</v>
      </c>
      <c r="I407" s="3" t="s">
        <v>2237</v>
      </c>
    </row>
    <row r="408" spans="1:9" x14ac:dyDescent="0.25">
      <c r="A408" s="450">
        <v>2018</v>
      </c>
      <c r="B408" s="450" t="s">
        <v>375</v>
      </c>
      <c r="C408" s="450" t="s">
        <v>172</v>
      </c>
      <c r="D408" s="450">
        <v>6300</v>
      </c>
      <c r="E408" s="450" t="s">
        <v>60</v>
      </c>
      <c r="F408" s="450" t="s">
        <v>2242</v>
      </c>
      <c r="G408" s="450" t="s">
        <v>15</v>
      </c>
      <c r="H408" s="450">
        <v>0</v>
      </c>
      <c r="I408" s="3" t="s">
        <v>2237</v>
      </c>
    </row>
    <row r="409" spans="1:9" x14ac:dyDescent="0.25">
      <c r="A409" s="450">
        <v>2018</v>
      </c>
      <c r="B409" s="450" t="s">
        <v>375</v>
      </c>
      <c r="C409" s="450" t="s">
        <v>172</v>
      </c>
      <c r="D409" s="450">
        <v>6400</v>
      </c>
      <c r="E409" s="450" t="s">
        <v>61</v>
      </c>
      <c r="F409" s="450" t="s">
        <v>2242</v>
      </c>
      <c r="G409" s="450" t="s">
        <v>15</v>
      </c>
      <c r="H409" s="450">
        <v>0</v>
      </c>
      <c r="I409" s="3" t="s">
        <v>2237</v>
      </c>
    </row>
    <row r="410" spans="1:9" x14ac:dyDescent="0.25">
      <c r="A410" s="450">
        <v>2018</v>
      </c>
      <c r="B410" s="450" t="s">
        <v>375</v>
      </c>
      <c r="C410" s="450" t="s">
        <v>172</v>
      </c>
      <c r="D410" s="450">
        <v>6410</v>
      </c>
      <c r="E410" s="450" t="s">
        <v>62</v>
      </c>
      <c r="F410" s="450" t="s">
        <v>2242</v>
      </c>
      <c r="G410" s="450" t="s">
        <v>15</v>
      </c>
      <c r="H410" s="450" t="s">
        <v>110</v>
      </c>
      <c r="I410" s="3" t="s">
        <v>2237</v>
      </c>
    </row>
    <row r="411" spans="1:9" x14ac:dyDescent="0.25">
      <c r="A411" s="450">
        <v>2018</v>
      </c>
      <c r="B411" s="450" t="s">
        <v>375</v>
      </c>
      <c r="C411" s="450" t="s">
        <v>172</v>
      </c>
      <c r="D411" s="450">
        <v>6490</v>
      </c>
      <c r="E411" s="450" t="s">
        <v>63</v>
      </c>
      <c r="F411" s="450" t="s">
        <v>2242</v>
      </c>
      <c r="G411" s="450" t="s">
        <v>15</v>
      </c>
      <c r="H411" s="450" t="s">
        <v>110</v>
      </c>
      <c r="I411" s="3" t="s">
        <v>2237</v>
      </c>
    </row>
    <row r="412" spans="1:9" x14ac:dyDescent="0.25">
      <c r="A412" s="450">
        <v>2018</v>
      </c>
      <c r="B412" s="450" t="s">
        <v>375</v>
      </c>
      <c r="C412" s="450" t="s">
        <v>172</v>
      </c>
      <c r="D412" s="450">
        <v>6500</v>
      </c>
      <c r="E412" s="450" t="s">
        <v>64</v>
      </c>
      <c r="F412" s="450" t="s">
        <v>2242</v>
      </c>
      <c r="G412" s="450" t="s">
        <v>15</v>
      </c>
      <c r="H412" s="450">
        <v>0</v>
      </c>
      <c r="I412" s="3" t="s">
        <v>2237</v>
      </c>
    </row>
    <row r="413" spans="1:9" x14ac:dyDescent="0.25">
      <c r="A413" s="450">
        <v>2018</v>
      </c>
      <c r="B413" s="450" t="s">
        <v>375</v>
      </c>
      <c r="C413" s="450" t="s">
        <v>172</v>
      </c>
      <c r="D413" s="450">
        <v>6510</v>
      </c>
      <c r="E413" s="450" t="s">
        <v>65</v>
      </c>
      <c r="F413" s="450" t="s">
        <v>2242</v>
      </c>
      <c r="G413" s="450" t="s">
        <v>15</v>
      </c>
      <c r="H413" s="450" t="s">
        <v>110</v>
      </c>
      <c r="I413" s="3" t="s">
        <v>2237</v>
      </c>
    </row>
    <row r="414" spans="1:9" x14ac:dyDescent="0.25">
      <c r="A414" s="450">
        <v>2018</v>
      </c>
      <c r="B414" s="450" t="s">
        <v>375</v>
      </c>
      <c r="C414" s="450" t="s">
        <v>172</v>
      </c>
      <c r="D414" s="450">
        <v>6590</v>
      </c>
      <c r="E414" s="450" t="s">
        <v>66</v>
      </c>
      <c r="F414" s="450" t="s">
        <v>2242</v>
      </c>
      <c r="G414" s="450" t="s">
        <v>15</v>
      </c>
      <c r="H414" s="450" t="s">
        <v>110</v>
      </c>
      <c r="I414" s="3" t="s">
        <v>2237</v>
      </c>
    </row>
    <row r="415" spans="1:9" x14ac:dyDescent="0.25">
      <c r="A415" s="450">
        <v>2018</v>
      </c>
      <c r="B415" s="450" t="s">
        <v>375</v>
      </c>
      <c r="C415" s="450" t="s">
        <v>172</v>
      </c>
      <c r="D415" s="450">
        <v>7000</v>
      </c>
      <c r="E415" s="450" t="s">
        <v>67</v>
      </c>
      <c r="F415" s="450" t="s">
        <v>2242</v>
      </c>
      <c r="G415" s="450" t="s">
        <v>15</v>
      </c>
      <c r="H415" s="450">
        <v>50.29</v>
      </c>
      <c r="I415" s="3" t="s">
        <v>2237</v>
      </c>
    </row>
    <row r="416" spans="1:9" x14ac:dyDescent="0.25">
      <c r="A416" s="450">
        <v>2018</v>
      </c>
      <c r="B416" s="450" t="s">
        <v>375</v>
      </c>
      <c r="C416" s="450" t="s">
        <v>172</v>
      </c>
      <c r="D416" s="450">
        <v>8000</v>
      </c>
      <c r="E416" s="450" t="s">
        <v>70</v>
      </c>
      <c r="F416" s="450" t="s">
        <v>2242</v>
      </c>
      <c r="G416" s="450" t="s">
        <v>15</v>
      </c>
      <c r="H416" s="450">
        <v>0</v>
      </c>
      <c r="I416" s="3" t="s">
        <v>2244</v>
      </c>
    </row>
    <row r="417" spans="1:9" x14ac:dyDescent="0.25">
      <c r="A417" s="450">
        <v>2018</v>
      </c>
      <c r="B417" s="450" t="s">
        <v>375</v>
      </c>
      <c r="C417" s="450" t="s">
        <v>172</v>
      </c>
      <c r="D417" s="450">
        <v>9100</v>
      </c>
      <c r="E417" s="450" t="s">
        <v>72</v>
      </c>
      <c r="F417" s="450" t="s">
        <v>2242</v>
      </c>
      <c r="G417" s="450" t="s">
        <v>15</v>
      </c>
      <c r="H417" s="450" t="s">
        <v>110</v>
      </c>
      <c r="I417" s="3" t="s">
        <v>2237</v>
      </c>
    </row>
    <row r="418" spans="1:9" x14ac:dyDescent="0.25">
      <c r="A418" s="450">
        <v>2018</v>
      </c>
      <c r="B418" s="450" t="s">
        <v>375</v>
      </c>
      <c r="C418" s="450" t="s">
        <v>172</v>
      </c>
      <c r="D418" s="450">
        <v>9200</v>
      </c>
      <c r="E418" s="450" t="s">
        <v>73</v>
      </c>
      <c r="F418" s="450" t="s">
        <v>2242</v>
      </c>
      <c r="G418" s="450" t="s">
        <v>15</v>
      </c>
      <c r="H418" s="450" t="s">
        <v>110</v>
      </c>
      <c r="I418" s="3" t="s">
        <v>2237</v>
      </c>
    </row>
    <row r="419" spans="1:9" x14ac:dyDescent="0.25">
      <c r="A419" s="450">
        <v>2018</v>
      </c>
      <c r="B419" s="450" t="s">
        <v>375</v>
      </c>
      <c r="C419" s="450" t="s">
        <v>172</v>
      </c>
      <c r="D419" s="450">
        <v>9900</v>
      </c>
      <c r="E419" s="450" t="s">
        <v>74</v>
      </c>
      <c r="F419" s="450" t="s">
        <v>2242</v>
      </c>
      <c r="G419" s="450" t="s">
        <v>15</v>
      </c>
      <c r="H419" s="450" t="s">
        <v>110</v>
      </c>
      <c r="I419" s="3" t="s">
        <v>2237</v>
      </c>
    </row>
    <row r="420" spans="1:9" x14ac:dyDescent="0.25">
      <c r="A420" s="450">
        <v>2018</v>
      </c>
      <c r="B420" s="450" t="s">
        <v>375</v>
      </c>
      <c r="C420" s="450" t="s">
        <v>172</v>
      </c>
      <c r="D420" s="450">
        <v>11100</v>
      </c>
      <c r="E420" s="450" t="s">
        <v>77</v>
      </c>
      <c r="F420" s="450" t="s">
        <v>2242</v>
      </c>
      <c r="G420" s="450" t="s">
        <v>15</v>
      </c>
      <c r="H420" s="450">
        <v>277.29000000000002</v>
      </c>
      <c r="I420" s="3" t="s">
        <v>2237</v>
      </c>
    </row>
    <row r="421" spans="1:9" x14ac:dyDescent="0.25">
      <c r="A421" s="450">
        <v>2018</v>
      </c>
      <c r="B421" s="450" t="s">
        <v>375</v>
      </c>
      <c r="C421" s="450" t="s">
        <v>172</v>
      </c>
      <c r="D421" s="450">
        <v>11200</v>
      </c>
      <c r="E421" s="450" t="s">
        <v>78</v>
      </c>
      <c r="F421" s="450" t="s">
        <v>2242</v>
      </c>
      <c r="G421" s="450" t="s">
        <v>15</v>
      </c>
      <c r="H421" s="450">
        <v>318.51</v>
      </c>
      <c r="I421" s="3" t="s">
        <v>2237</v>
      </c>
    </row>
    <row r="422" spans="1:9" x14ac:dyDescent="0.25">
      <c r="A422" s="450">
        <v>2018</v>
      </c>
      <c r="B422" s="450" t="s">
        <v>375</v>
      </c>
      <c r="C422" s="450" t="s">
        <v>172</v>
      </c>
      <c r="D422" s="450">
        <v>11300</v>
      </c>
      <c r="E422" s="450" t="s">
        <v>79</v>
      </c>
      <c r="F422" s="450" t="s">
        <v>2242</v>
      </c>
      <c r="G422" s="450" t="s">
        <v>15</v>
      </c>
      <c r="H422" s="450">
        <v>0</v>
      </c>
      <c r="I422" s="3" t="s">
        <v>2244</v>
      </c>
    </row>
    <row r="423" spans="1:9" x14ac:dyDescent="0.25">
      <c r="A423" s="450">
        <v>2018</v>
      </c>
      <c r="B423" s="450" t="s">
        <v>375</v>
      </c>
      <c r="C423" s="450" t="s">
        <v>172</v>
      </c>
      <c r="D423" s="450">
        <v>11400</v>
      </c>
      <c r="E423" s="450" t="s">
        <v>80</v>
      </c>
      <c r="F423" s="450" t="s">
        <v>2242</v>
      </c>
      <c r="G423" s="450" t="s">
        <v>15</v>
      </c>
      <c r="H423" s="450">
        <v>7.8</v>
      </c>
      <c r="I423" s="3" t="s">
        <v>2237</v>
      </c>
    </row>
    <row r="424" spans="1:9" x14ac:dyDescent="0.25">
      <c r="A424" s="450">
        <v>2018</v>
      </c>
      <c r="B424" s="450" t="s">
        <v>375</v>
      </c>
      <c r="C424" s="450" t="s">
        <v>172</v>
      </c>
      <c r="D424" s="450">
        <v>11500</v>
      </c>
      <c r="E424" s="450" t="s">
        <v>81</v>
      </c>
      <c r="F424" s="450" t="s">
        <v>2242</v>
      </c>
      <c r="G424" s="450" t="s">
        <v>15</v>
      </c>
      <c r="H424" s="450">
        <v>239.04</v>
      </c>
      <c r="I424" s="3" t="s">
        <v>2237</v>
      </c>
    </row>
    <row r="425" spans="1:9" x14ac:dyDescent="0.25">
      <c r="A425" s="450">
        <v>2018</v>
      </c>
      <c r="B425" s="450" t="s">
        <v>375</v>
      </c>
      <c r="C425" s="450" t="s">
        <v>172</v>
      </c>
      <c r="D425" s="450">
        <v>11900</v>
      </c>
      <c r="E425" s="450" t="s">
        <v>82</v>
      </c>
      <c r="F425" s="450" t="s">
        <v>2242</v>
      </c>
      <c r="G425" s="450" t="s">
        <v>15</v>
      </c>
      <c r="H425" s="450">
        <v>0.83</v>
      </c>
      <c r="I425" s="3" t="s">
        <v>2244</v>
      </c>
    </row>
    <row r="426" spans="1:9" x14ac:dyDescent="0.25">
      <c r="A426" s="450">
        <v>2018</v>
      </c>
      <c r="B426" s="450" t="s">
        <v>375</v>
      </c>
      <c r="C426" s="450" t="s">
        <v>172</v>
      </c>
      <c r="D426" s="450">
        <v>12100</v>
      </c>
      <c r="E426" s="450" t="s">
        <v>84</v>
      </c>
      <c r="F426" s="450" t="s">
        <v>2242</v>
      </c>
      <c r="G426" s="450" t="s">
        <v>15</v>
      </c>
      <c r="H426" s="450">
        <v>1029.4100000000001</v>
      </c>
      <c r="I426" s="3" t="s">
        <v>2237</v>
      </c>
    </row>
    <row r="427" spans="1:9" x14ac:dyDescent="0.25">
      <c r="A427" s="450">
        <v>2018</v>
      </c>
      <c r="B427" s="450" t="s">
        <v>375</v>
      </c>
      <c r="C427" s="450" t="s">
        <v>172</v>
      </c>
      <c r="D427" s="450">
        <v>12200</v>
      </c>
      <c r="E427" s="450" t="s">
        <v>85</v>
      </c>
      <c r="F427" s="450" t="s">
        <v>2242</v>
      </c>
      <c r="G427" s="450" t="s">
        <v>15</v>
      </c>
      <c r="H427" s="450">
        <v>119.36</v>
      </c>
      <c r="I427" s="3" t="s">
        <v>2237</v>
      </c>
    </row>
    <row r="428" spans="1:9" x14ac:dyDescent="0.25">
      <c r="A428" s="450">
        <v>2018</v>
      </c>
      <c r="B428" s="450" t="s">
        <v>375</v>
      </c>
      <c r="C428" s="450" t="s">
        <v>172</v>
      </c>
      <c r="D428" s="450">
        <v>12900</v>
      </c>
      <c r="E428" s="450" t="s">
        <v>86</v>
      </c>
      <c r="F428" s="450" t="s">
        <v>2242</v>
      </c>
      <c r="G428" s="450" t="s">
        <v>15</v>
      </c>
      <c r="H428" s="450">
        <v>3.65</v>
      </c>
      <c r="I428" s="3" t="s">
        <v>2244</v>
      </c>
    </row>
    <row r="429" spans="1:9" x14ac:dyDescent="0.25">
      <c r="A429" s="450">
        <v>2018</v>
      </c>
      <c r="B429" s="450" t="s">
        <v>375</v>
      </c>
      <c r="C429" s="450" t="s">
        <v>172</v>
      </c>
      <c r="D429" s="450">
        <v>12910</v>
      </c>
      <c r="E429" s="450" t="s">
        <v>87</v>
      </c>
      <c r="F429" s="450" t="s">
        <v>2242</v>
      </c>
      <c r="G429" s="450" t="s">
        <v>15</v>
      </c>
      <c r="H429" s="450" t="s">
        <v>110</v>
      </c>
      <c r="I429" s="3" t="s">
        <v>2237</v>
      </c>
    </row>
    <row r="430" spans="1:9" x14ac:dyDescent="0.25">
      <c r="A430" s="450">
        <v>2018</v>
      </c>
      <c r="B430" s="450" t="s">
        <v>375</v>
      </c>
      <c r="C430" s="450" t="s">
        <v>172</v>
      </c>
      <c r="D430" s="450">
        <v>12920</v>
      </c>
      <c r="E430" s="450" t="s">
        <v>88</v>
      </c>
      <c r="F430" s="450" t="s">
        <v>2242</v>
      </c>
      <c r="G430" s="450" t="s">
        <v>15</v>
      </c>
      <c r="H430" s="450" t="s">
        <v>110</v>
      </c>
      <c r="I430" s="3" t="s">
        <v>2237</v>
      </c>
    </row>
    <row r="431" spans="1:9" x14ac:dyDescent="0.25">
      <c r="A431" s="450">
        <v>2018</v>
      </c>
      <c r="B431" s="450" t="s">
        <v>375</v>
      </c>
      <c r="C431" s="450" t="s">
        <v>172</v>
      </c>
      <c r="D431" s="450">
        <v>12930</v>
      </c>
      <c r="E431" s="450" t="s">
        <v>89</v>
      </c>
      <c r="F431" s="450" t="s">
        <v>2242</v>
      </c>
      <c r="G431" s="450" t="s">
        <v>15</v>
      </c>
      <c r="H431" s="450" t="s">
        <v>110</v>
      </c>
      <c r="I431" s="3" t="s">
        <v>2237</v>
      </c>
    </row>
    <row r="432" spans="1:9" x14ac:dyDescent="0.25">
      <c r="A432" s="450">
        <v>2018</v>
      </c>
      <c r="B432" s="450" t="s">
        <v>375</v>
      </c>
      <c r="C432" s="450" t="s">
        <v>172</v>
      </c>
      <c r="D432" s="450">
        <v>15100</v>
      </c>
      <c r="E432" s="450" t="s">
        <v>93</v>
      </c>
      <c r="F432" s="450" t="s">
        <v>2242</v>
      </c>
      <c r="G432" s="450" t="s">
        <v>15</v>
      </c>
      <c r="H432" s="450" t="s">
        <v>110</v>
      </c>
      <c r="I432" s="3" t="s">
        <v>2237</v>
      </c>
    </row>
    <row r="433" spans="1:9" x14ac:dyDescent="0.25">
      <c r="A433" s="450">
        <v>2018</v>
      </c>
      <c r="B433" s="450" t="s">
        <v>375</v>
      </c>
      <c r="C433" s="450" t="s">
        <v>172</v>
      </c>
      <c r="D433" s="450">
        <v>15200</v>
      </c>
      <c r="E433" s="450" t="s">
        <v>94</v>
      </c>
      <c r="F433" s="450" t="s">
        <v>2242</v>
      </c>
      <c r="G433" s="450" t="s">
        <v>15</v>
      </c>
      <c r="H433" s="450" t="s">
        <v>110</v>
      </c>
      <c r="I433" s="3" t="s">
        <v>2237</v>
      </c>
    </row>
    <row r="434" spans="1:9" x14ac:dyDescent="0.25">
      <c r="A434" s="450">
        <v>2018</v>
      </c>
      <c r="B434" s="450" t="s">
        <v>375</v>
      </c>
      <c r="C434" s="450" t="s">
        <v>172</v>
      </c>
      <c r="D434" s="450">
        <v>17100</v>
      </c>
      <c r="E434" s="450" t="s">
        <v>97</v>
      </c>
      <c r="F434" s="450" t="s">
        <v>2242</v>
      </c>
      <c r="G434" s="450" t="s">
        <v>15</v>
      </c>
      <c r="H434" s="450">
        <v>76.91</v>
      </c>
      <c r="I434" s="3" t="s">
        <v>2237</v>
      </c>
    </row>
    <row r="435" spans="1:9" x14ac:dyDescent="0.25">
      <c r="A435" s="450">
        <v>2018</v>
      </c>
      <c r="B435" s="450" t="s">
        <v>375</v>
      </c>
      <c r="C435" s="450" t="s">
        <v>172</v>
      </c>
      <c r="D435" s="450">
        <v>17110</v>
      </c>
      <c r="E435" s="450" t="s">
        <v>98</v>
      </c>
      <c r="F435" s="450" t="s">
        <v>2242</v>
      </c>
      <c r="G435" s="450" t="s">
        <v>15</v>
      </c>
      <c r="H435" s="450" t="s">
        <v>110</v>
      </c>
      <c r="I435" s="3" t="s">
        <v>2237</v>
      </c>
    </row>
    <row r="436" spans="1:9" x14ac:dyDescent="0.25">
      <c r="A436" s="450">
        <v>2018</v>
      </c>
      <c r="B436" s="450" t="s">
        <v>375</v>
      </c>
      <c r="C436" s="450" t="s">
        <v>172</v>
      </c>
      <c r="D436" s="450">
        <v>17120</v>
      </c>
      <c r="E436" s="450" t="s">
        <v>99</v>
      </c>
      <c r="F436" s="450" t="s">
        <v>2242</v>
      </c>
      <c r="G436" s="450" t="s">
        <v>15</v>
      </c>
      <c r="H436" s="450" t="s">
        <v>110</v>
      </c>
      <c r="I436" s="3" t="s">
        <v>2237</v>
      </c>
    </row>
    <row r="437" spans="1:9" x14ac:dyDescent="0.25">
      <c r="A437" s="450">
        <v>2018</v>
      </c>
      <c r="B437" s="450" t="s">
        <v>375</v>
      </c>
      <c r="C437" s="450" t="s">
        <v>172</v>
      </c>
      <c r="D437" s="450">
        <v>17130</v>
      </c>
      <c r="E437" s="450" t="s">
        <v>100</v>
      </c>
      <c r="F437" s="450" t="s">
        <v>2242</v>
      </c>
      <c r="G437" s="450" t="s">
        <v>15</v>
      </c>
      <c r="H437" s="450" t="s">
        <v>110</v>
      </c>
      <c r="I437" s="3" t="s">
        <v>2237</v>
      </c>
    </row>
    <row r="438" spans="1:9" x14ac:dyDescent="0.25">
      <c r="A438" s="450">
        <v>2018</v>
      </c>
      <c r="B438" s="450" t="s">
        <v>375</v>
      </c>
      <c r="C438" s="450" t="s">
        <v>172</v>
      </c>
      <c r="D438" s="450">
        <v>17140</v>
      </c>
      <c r="E438" s="450" t="s">
        <v>101</v>
      </c>
      <c r="F438" s="450" t="s">
        <v>2242</v>
      </c>
      <c r="G438" s="450" t="s">
        <v>15</v>
      </c>
      <c r="H438" s="450" t="s">
        <v>110</v>
      </c>
      <c r="I438" s="3" t="s">
        <v>2237</v>
      </c>
    </row>
    <row r="439" spans="1:9" x14ac:dyDescent="0.25">
      <c r="A439" s="450">
        <v>2018</v>
      </c>
      <c r="B439" s="450" t="s">
        <v>375</v>
      </c>
      <c r="C439" s="450" t="s">
        <v>172</v>
      </c>
      <c r="D439" s="450">
        <v>17150</v>
      </c>
      <c r="E439" s="450" t="s">
        <v>102</v>
      </c>
      <c r="F439" s="450" t="s">
        <v>2242</v>
      </c>
      <c r="G439" s="450" t="s">
        <v>15</v>
      </c>
      <c r="H439" s="450" t="s">
        <v>110</v>
      </c>
      <c r="I439" s="3" t="s">
        <v>2237</v>
      </c>
    </row>
    <row r="440" spans="1:9" x14ac:dyDescent="0.25">
      <c r="A440" s="450">
        <v>2018</v>
      </c>
      <c r="B440" s="450" t="s">
        <v>375</v>
      </c>
      <c r="C440" s="450" t="s">
        <v>172</v>
      </c>
      <c r="D440" s="450">
        <v>17160</v>
      </c>
      <c r="E440" s="450" t="s">
        <v>103</v>
      </c>
      <c r="F440" s="450" t="s">
        <v>2242</v>
      </c>
      <c r="G440" s="450" t="s">
        <v>15</v>
      </c>
      <c r="H440" s="450" t="s">
        <v>110</v>
      </c>
      <c r="I440" s="3" t="s">
        <v>2237</v>
      </c>
    </row>
    <row r="441" spans="1:9" x14ac:dyDescent="0.25">
      <c r="A441" s="450">
        <v>2018</v>
      </c>
      <c r="B441" s="450" t="s">
        <v>375</v>
      </c>
      <c r="C441" s="450" t="s">
        <v>172</v>
      </c>
      <c r="D441" s="450">
        <v>17161</v>
      </c>
      <c r="E441" s="450" t="s">
        <v>104</v>
      </c>
      <c r="F441" s="450" t="s">
        <v>2242</v>
      </c>
      <c r="G441" s="450" t="s">
        <v>15</v>
      </c>
      <c r="H441" s="450" t="s">
        <v>110</v>
      </c>
      <c r="I441" s="3" t="s">
        <v>2237</v>
      </c>
    </row>
    <row r="442" spans="1:9" x14ac:dyDescent="0.25">
      <c r="A442" s="450">
        <v>2018</v>
      </c>
      <c r="B442" s="450" t="s">
        <v>375</v>
      </c>
      <c r="C442" s="450" t="s">
        <v>172</v>
      </c>
      <c r="D442" s="450">
        <v>17162</v>
      </c>
      <c r="E442" s="450" t="s">
        <v>105</v>
      </c>
      <c r="F442" s="450" t="s">
        <v>2242</v>
      </c>
      <c r="G442" s="450" t="s">
        <v>15</v>
      </c>
      <c r="H442" s="450" t="s">
        <v>110</v>
      </c>
      <c r="I442" s="3" t="s">
        <v>2237</v>
      </c>
    </row>
    <row r="443" spans="1:9" x14ac:dyDescent="0.25">
      <c r="A443" s="450">
        <v>2018</v>
      </c>
      <c r="B443" s="450" t="s">
        <v>375</v>
      </c>
      <c r="C443" s="450" t="s">
        <v>172</v>
      </c>
      <c r="D443" s="450">
        <v>17190</v>
      </c>
      <c r="E443" s="450" t="s">
        <v>106</v>
      </c>
      <c r="F443" s="450" t="s">
        <v>2242</v>
      </c>
      <c r="G443" s="450" t="s">
        <v>15</v>
      </c>
      <c r="H443" s="450" t="s">
        <v>110</v>
      </c>
      <c r="I443" s="3" t="s">
        <v>2237</v>
      </c>
    </row>
    <row r="444" spans="1:9" x14ac:dyDescent="0.25">
      <c r="A444" s="450">
        <v>2018</v>
      </c>
      <c r="B444" s="450" t="s">
        <v>375</v>
      </c>
      <c r="C444" s="450" t="s">
        <v>172</v>
      </c>
      <c r="D444" s="450">
        <v>17900</v>
      </c>
      <c r="E444" s="450" t="s">
        <v>107</v>
      </c>
      <c r="F444" s="450" t="s">
        <v>2242</v>
      </c>
      <c r="G444" s="450" t="s">
        <v>15</v>
      </c>
      <c r="H444" s="450">
        <v>97.69</v>
      </c>
      <c r="I444" s="3" t="s">
        <v>2237</v>
      </c>
    </row>
    <row r="445" spans="1:9" x14ac:dyDescent="0.25">
      <c r="A445" s="450">
        <v>2018</v>
      </c>
      <c r="B445" s="450" t="s">
        <v>375</v>
      </c>
      <c r="C445" s="450" t="s">
        <v>172</v>
      </c>
      <c r="D445" s="450">
        <v>19010</v>
      </c>
      <c r="E445" s="450" t="s">
        <v>111</v>
      </c>
      <c r="F445" s="450" t="s">
        <v>2242</v>
      </c>
      <c r="G445" s="450" t="s">
        <v>15</v>
      </c>
      <c r="H445" s="450">
        <v>183.08</v>
      </c>
      <c r="I445" s="3" t="s">
        <v>2237</v>
      </c>
    </row>
    <row r="446" spans="1:9" x14ac:dyDescent="0.25">
      <c r="A446" s="450">
        <v>2018</v>
      </c>
      <c r="B446" s="450" t="s">
        <v>375</v>
      </c>
      <c r="C446" s="450" t="s">
        <v>172</v>
      </c>
      <c r="D446" s="450">
        <v>19011</v>
      </c>
      <c r="E446" s="450" t="s">
        <v>112</v>
      </c>
      <c r="F446" s="450" t="s">
        <v>2242</v>
      </c>
      <c r="G446" s="450" t="s">
        <v>15</v>
      </c>
      <c r="H446" s="450" t="s">
        <v>110</v>
      </c>
      <c r="I446" s="3" t="s">
        <v>2237</v>
      </c>
    </row>
    <row r="447" spans="1:9" x14ac:dyDescent="0.25">
      <c r="A447" s="450">
        <v>2018</v>
      </c>
      <c r="B447" s="450" t="s">
        <v>375</v>
      </c>
      <c r="C447" s="450" t="s">
        <v>172</v>
      </c>
      <c r="D447" s="450">
        <v>19012</v>
      </c>
      <c r="E447" s="450" t="s">
        <v>113</v>
      </c>
      <c r="F447" s="450" t="s">
        <v>2242</v>
      </c>
      <c r="G447" s="450" t="s">
        <v>15</v>
      </c>
      <c r="H447" s="450" t="s">
        <v>110</v>
      </c>
      <c r="I447" s="3" t="s">
        <v>2237</v>
      </c>
    </row>
    <row r="448" spans="1:9" x14ac:dyDescent="0.25">
      <c r="A448" s="450">
        <v>2018</v>
      </c>
      <c r="B448" s="450" t="s">
        <v>375</v>
      </c>
      <c r="C448" s="450" t="s">
        <v>172</v>
      </c>
      <c r="D448" s="450">
        <v>19020</v>
      </c>
      <c r="E448" s="450" t="s">
        <v>114</v>
      </c>
      <c r="F448" s="450" t="s">
        <v>2242</v>
      </c>
      <c r="G448" s="450" t="s">
        <v>15</v>
      </c>
      <c r="H448" s="450">
        <v>547.97</v>
      </c>
      <c r="I448" s="3" t="s">
        <v>2237</v>
      </c>
    </row>
    <row r="449" spans="1:9" x14ac:dyDescent="0.25">
      <c r="A449" s="450">
        <v>2018</v>
      </c>
      <c r="B449" s="450" t="s">
        <v>375</v>
      </c>
      <c r="C449" s="450" t="s">
        <v>172</v>
      </c>
      <c r="D449" s="450">
        <v>19021</v>
      </c>
      <c r="E449" s="450" t="s">
        <v>115</v>
      </c>
      <c r="F449" s="450" t="s">
        <v>2242</v>
      </c>
      <c r="G449" s="450" t="s">
        <v>15</v>
      </c>
      <c r="H449" s="450" t="s">
        <v>110</v>
      </c>
      <c r="I449" s="3" t="s">
        <v>2237</v>
      </c>
    </row>
    <row r="450" spans="1:9" x14ac:dyDescent="0.25">
      <c r="A450" s="450">
        <v>2018</v>
      </c>
      <c r="B450" s="450" t="s">
        <v>375</v>
      </c>
      <c r="C450" s="450" t="s">
        <v>172</v>
      </c>
      <c r="D450" s="450">
        <v>19022</v>
      </c>
      <c r="E450" s="450" t="s">
        <v>116</v>
      </c>
      <c r="F450" s="450" t="s">
        <v>2242</v>
      </c>
      <c r="G450" s="450" t="s">
        <v>15</v>
      </c>
      <c r="H450" s="450" t="s">
        <v>110</v>
      </c>
      <c r="I450" s="3" t="s">
        <v>2237</v>
      </c>
    </row>
    <row r="451" spans="1:9" x14ac:dyDescent="0.25">
      <c r="A451" s="450">
        <v>2018</v>
      </c>
      <c r="B451" s="450" t="s">
        <v>375</v>
      </c>
      <c r="C451" s="450" t="s">
        <v>172</v>
      </c>
      <c r="D451" s="450">
        <v>19023</v>
      </c>
      <c r="E451" s="450" t="s">
        <v>117</v>
      </c>
      <c r="F451" s="450" t="s">
        <v>2242</v>
      </c>
      <c r="G451" s="450" t="s">
        <v>15</v>
      </c>
      <c r="H451" s="450" t="s">
        <v>110</v>
      </c>
      <c r="I451" s="3" t="s">
        <v>2237</v>
      </c>
    </row>
    <row r="452" spans="1:9" x14ac:dyDescent="0.25">
      <c r="A452" s="450">
        <v>2018</v>
      </c>
      <c r="B452" s="450" t="s">
        <v>375</v>
      </c>
      <c r="C452" s="450" t="s">
        <v>172</v>
      </c>
      <c r="D452" s="450">
        <v>19029</v>
      </c>
      <c r="E452" s="450" t="s">
        <v>118</v>
      </c>
      <c r="F452" s="450" t="s">
        <v>2242</v>
      </c>
      <c r="G452" s="450" t="s">
        <v>15</v>
      </c>
      <c r="H452" s="450" t="s">
        <v>110</v>
      </c>
      <c r="I452" s="3" t="s">
        <v>2237</v>
      </c>
    </row>
    <row r="453" spans="1:9" x14ac:dyDescent="0.25">
      <c r="A453" s="450">
        <v>2018</v>
      </c>
      <c r="B453" s="450" t="s">
        <v>375</v>
      </c>
      <c r="C453" s="450" t="s">
        <v>172</v>
      </c>
      <c r="D453" s="450">
        <v>19030</v>
      </c>
      <c r="E453" s="450" t="s">
        <v>119</v>
      </c>
      <c r="F453" s="450" t="s">
        <v>2242</v>
      </c>
      <c r="G453" s="450" t="s">
        <v>15</v>
      </c>
      <c r="H453" s="450">
        <v>265.93</v>
      </c>
      <c r="I453" s="3" t="s">
        <v>2237</v>
      </c>
    </row>
    <row r="454" spans="1:9" x14ac:dyDescent="0.25">
      <c r="A454" s="450">
        <v>2018</v>
      </c>
      <c r="B454" s="450" t="s">
        <v>375</v>
      </c>
      <c r="C454" s="450" t="s">
        <v>172</v>
      </c>
      <c r="D454" s="450">
        <v>19031</v>
      </c>
      <c r="E454" s="450" t="s">
        <v>120</v>
      </c>
      <c r="F454" s="450" t="s">
        <v>2242</v>
      </c>
      <c r="G454" s="450" t="s">
        <v>15</v>
      </c>
      <c r="H454" s="450" t="s">
        <v>110</v>
      </c>
      <c r="I454" s="3" t="s">
        <v>2237</v>
      </c>
    </row>
    <row r="455" spans="1:9" x14ac:dyDescent="0.25">
      <c r="A455" s="450">
        <v>2018</v>
      </c>
      <c r="B455" s="450" t="s">
        <v>375</v>
      </c>
      <c r="C455" s="450" t="s">
        <v>172</v>
      </c>
      <c r="D455" s="450">
        <v>19032</v>
      </c>
      <c r="E455" s="450" t="s">
        <v>121</v>
      </c>
      <c r="F455" s="450" t="s">
        <v>2242</v>
      </c>
      <c r="G455" s="450" t="s">
        <v>15</v>
      </c>
      <c r="H455" s="450" t="s">
        <v>110</v>
      </c>
      <c r="I455" s="3" t="s">
        <v>2237</v>
      </c>
    </row>
    <row r="456" spans="1:9" x14ac:dyDescent="0.25">
      <c r="A456" s="450">
        <v>2018</v>
      </c>
      <c r="B456" s="450" t="s">
        <v>375</v>
      </c>
      <c r="C456" s="450" t="s">
        <v>172</v>
      </c>
      <c r="D456" s="450">
        <v>19040</v>
      </c>
      <c r="E456" s="450" t="s">
        <v>122</v>
      </c>
      <c r="F456" s="450" t="s">
        <v>2242</v>
      </c>
      <c r="G456" s="450" t="s">
        <v>15</v>
      </c>
      <c r="H456" s="450">
        <v>226.08</v>
      </c>
      <c r="I456" s="3" t="s">
        <v>2237</v>
      </c>
    </row>
    <row r="457" spans="1:9" x14ac:dyDescent="0.25">
      <c r="A457" s="450">
        <v>2018</v>
      </c>
      <c r="B457" s="450" t="s">
        <v>375</v>
      </c>
      <c r="C457" s="450" t="s">
        <v>172</v>
      </c>
      <c r="D457" s="450">
        <v>19050</v>
      </c>
      <c r="E457" s="450" t="s">
        <v>123</v>
      </c>
      <c r="F457" s="450" t="s">
        <v>2242</v>
      </c>
      <c r="G457" s="450" t="s">
        <v>15</v>
      </c>
      <c r="H457" s="450">
        <v>147.87</v>
      </c>
      <c r="I457" s="3" t="s">
        <v>2237</v>
      </c>
    </row>
    <row r="458" spans="1:9" x14ac:dyDescent="0.25">
      <c r="A458" s="450">
        <v>2018</v>
      </c>
      <c r="B458" s="450" t="s">
        <v>375</v>
      </c>
      <c r="C458" s="450" t="s">
        <v>172</v>
      </c>
      <c r="D458" s="450">
        <v>19060</v>
      </c>
      <c r="E458" s="450" t="s">
        <v>124</v>
      </c>
      <c r="F458" s="450" t="s">
        <v>2242</v>
      </c>
      <c r="G458" s="450" t="s">
        <v>15</v>
      </c>
      <c r="H458" s="450">
        <v>1298.3699999999999</v>
      </c>
      <c r="I458" s="3" t="s">
        <v>2237</v>
      </c>
    </row>
    <row r="459" spans="1:9" x14ac:dyDescent="0.25">
      <c r="A459" s="450">
        <v>2018</v>
      </c>
      <c r="B459" s="450" t="s">
        <v>375</v>
      </c>
      <c r="C459" s="450" t="s">
        <v>172</v>
      </c>
      <c r="D459" s="450">
        <v>19061</v>
      </c>
      <c r="E459" s="450" t="s">
        <v>125</v>
      </c>
      <c r="F459" s="450" t="s">
        <v>2242</v>
      </c>
      <c r="G459" s="450" t="s">
        <v>15</v>
      </c>
      <c r="H459" s="450">
        <v>0</v>
      </c>
      <c r="I459" s="3" t="s">
        <v>2237</v>
      </c>
    </row>
    <row r="460" spans="1:9" x14ac:dyDescent="0.25">
      <c r="A460" s="450">
        <v>2018</v>
      </c>
      <c r="B460" s="450" t="s">
        <v>375</v>
      </c>
      <c r="C460" s="450" t="s">
        <v>172</v>
      </c>
      <c r="D460" s="450">
        <v>19062</v>
      </c>
      <c r="E460" s="450" t="s">
        <v>126</v>
      </c>
      <c r="F460" s="450" t="s">
        <v>2242</v>
      </c>
      <c r="G460" s="450" t="s">
        <v>15</v>
      </c>
      <c r="H460" s="450">
        <v>621.77</v>
      </c>
      <c r="I460" s="3" t="s">
        <v>2237</v>
      </c>
    </row>
    <row r="461" spans="1:9" x14ac:dyDescent="0.25">
      <c r="A461" s="450">
        <v>2018</v>
      </c>
      <c r="B461" s="450" t="s">
        <v>375</v>
      </c>
      <c r="C461" s="450" t="s">
        <v>172</v>
      </c>
      <c r="D461" s="450">
        <v>19063</v>
      </c>
      <c r="E461" s="450" t="s">
        <v>127</v>
      </c>
      <c r="F461" s="450" t="s">
        <v>2242</v>
      </c>
      <c r="G461" s="450" t="s">
        <v>15</v>
      </c>
      <c r="H461" s="450">
        <v>676.59</v>
      </c>
      <c r="I461" s="3" t="s">
        <v>2237</v>
      </c>
    </row>
    <row r="462" spans="1:9" x14ac:dyDescent="0.25">
      <c r="A462" s="450">
        <v>2018</v>
      </c>
      <c r="B462" s="450" t="s">
        <v>375</v>
      </c>
      <c r="C462" s="450" t="s">
        <v>172</v>
      </c>
      <c r="D462" s="450">
        <v>19070</v>
      </c>
      <c r="E462" s="450" t="s">
        <v>128</v>
      </c>
      <c r="F462" s="450" t="s">
        <v>2242</v>
      </c>
      <c r="G462" s="450" t="s">
        <v>15</v>
      </c>
      <c r="H462" s="450">
        <v>211.34</v>
      </c>
      <c r="I462" s="3" t="s">
        <v>2237</v>
      </c>
    </row>
    <row r="463" spans="1:9" x14ac:dyDescent="0.25">
      <c r="A463" s="450">
        <v>2018</v>
      </c>
      <c r="B463" s="450" t="s">
        <v>375</v>
      </c>
      <c r="C463" s="450" t="s">
        <v>172</v>
      </c>
      <c r="D463" s="450">
        <v>19080</v>
      </c>
      <c r="E463" s="450" t="s">
        <v>129</v>
      </c>
      <c r="F463" s="450" t="s">
        <v>2242</v>
      </c>
      <c r="G463" s="450" t="s">
        <v>15</v>
      </c>
      <c r="H463" s="450">
        <v>141.22</v>
      </c>
      <c r="I463" s="3" t="s">
        <v>2237</v>
      </c>
    </row>
    <row r="464" spans="1:9" x14ac:dyDescent="0.25">
      <c r="A464" s="450">
        <v>2018</v>
      </c>
      <c r="B464" s="450" t="s">
        <v>375</v>
      </c>
      <c r="C464" s="450" t="s">
        <v>172</v>
      </c>
      <c r="D464" s="450">
        <v>19090</v>
      </c>
      <c r="E464" s="450" t="s">
        <v>130</v>
      </c>
      <c r="F464" s="450" t="s">
        <v>2242</v>
      </c>
      <c r="G464" s="450" t="s">
        <v>15</v>
      </c>
      <c r="H464" s="450">
        <v>138.54</v>
      </c>
      <c r="I464" s="3" t="s">
        <v>2237</v>
      </c>
    </row>
    <row r="465" spans="1:9" x14ac:dyDescent="0.25">
      <c r="A465" s="450">
        <v>2018</v>
      </c>
      <c r="B465" s="450" t="s">
        <v>375</v>
      </c>
      <c r="C465" s="450" t="s">
        <v>172</v>
      </c>
      <c r="D465" s="450">
        <v>19095</v>
      </c>
      <c r="E465" s="450" t="s">
        <v>131</v>
      </c>
      <c r="F465" s="450" t="s">
        <v>2242</v>
      </c>
      <c r="G465" s="450" t="s">
        <v>15</v>
      </c>
      <c r="H465" s="450">
        <v>54.09</v>
      </c>
      <c r="I465" s="3" t="s">
        <v>2237</v>
      </c>
    </row>
    <row r="466" spans="1:9" x14ac:dyDescent="0.25">
      <c r="A466" s="450">
        <v>2018</v>
      </c>
      <c r="B466" s="450" t="s">
        <v>375</v>
      </c>
      <c r="C466" s="450" t="s">
        <v>172</v>
      </c>
      <c r="D466" s="450">
        <v>19900</v>
      </c>
      <c r="E466" s="450" t="s">
        <v>132</v>
      </c>
      <c r="F466" s="450" t="s">
        <v>2242</v>
      </c>
      <c r="G466" s="450" t="s">
        <v>15</v>
      </c>
      <c r="H466" s="450">
        <v>360.72</v>
      </c>
      <c r="I466" s="3" t="s">
        <v>2237</v>
      </c>
    </row>
    <row r="467" spans="1:9" x14ac:dyDescent="0.25">
      <c r="A467" s="450">
        <v>2018</v>
      </c>
      <c r="B467" s="450" t="s">
        <v>375</v>
      </c>
      <c r="C467" s="450" t="s">
        <v>172</v>
      </c>
      <c r="D467" s="450">
        <v>21100</v>
      </c>
      <c r="E467" s="450" t="s">
        <v>135</v>
      </c>
      <c r="F467" s="450" t="s">
        <v>2242</v>
      </c>
      <c r="G467" s="450" t="s">
        <v>15</v>
      </c>
      <c r="H467" s="450" t="s">
        <v>110</v>
      </c>
      <c r="I467" s="3" t="s">
        <v>2237</v>
      </c>
    </row>
    <row r="468" spans="1:9" x14ac:dyDescent="0.25">
      <c r="A468" s="450">
        <v>2018</v>
      </c>
      <c r="B468" s="450" t="s">
        <v>375</v>
      </c>
      <c r="C468" s="450" t="s">
        <v>172</v>
      </c>
      <c r="D468" s="450">
        <v>21200</v>
      </c>
      <c r="E468" s="450" t="s">
        <v>136</v>
      </c>
      <c r="F468" s="450" t="s">
        <v>2242</v>
      </c>
      <c r="G468" s="450" t="s">
        <v>15</v>
      </c>
      <c r="H468" s="450" t="s">
        <v>110</v>
      </c>
      <c r="I468" s="3" t="s">
        <v>2237</v>
      </c>
    </row>
    <row r="469" spans="1:9" x14ac:dyDescent="0.25">
      <c r="A469" s="450">
        <v>2018</v>
      </c>
      <c r="B469" s="450" t="s">
        <v>375</v>
      </c>
      <c r="C469" s="450" t="s">
        <v>172</v>
      </c>
      <c r="D469" s="450">
        <v>21300</v>
      </c>
      <c r="E469" s="450" t="s">
        <v>137</v>
      </c>
      <c r="F469" s="450" t="s">
        <v>2242</v>
      </c>
      <c r="G469" s="450" t="s">
        <v>15</v>
      </c>
      <c r="H469" s="450" t="s">
        <v>110</v>
      </c>
      <c r="I469" s="3" t="s">
        <v>2237</v>
      </c>
    </row>
    <row r="470" spans="1:9" x14ac:dyDescent="0.25">
      <c r="A470" s="450">
        <v>2018</v>
      </c>
      <c r="B470" s="450" t="s">
        <v>375</v>
      </c>
      <c r="C470" s="450" t="s">
        <v>172</v>
      </c>
      <c r="D470" s="450">
        <v>21900</v>
      </c>
      <c r="E470" s="450" t="s">
        <v>138</v>
      </c>
      <c r="F470" s="450" t="s">
        <v>2242</v>
      </c>
      <c r="G470" s="450" t="s">
        <v>15</v>
      </c>
      <c r="H470" s="450" t="s">
        <v>110</v>
      </c>
      <c r="I470" s="3" t="s">
        <v>2237</v>
      </c>
    </row>
    <row r="471" spans="1:9" x14ac:dyDescent="0.25">
      <c r="A471" s="450">
        <v>2018</v>
      </c>
      <c r="B471" s="450" t="s">
        <v>375</v>
      </c>
      <c r="C471" s="450" t="s">
        <v>172</v>
      </c>
      <c r="D471" s="450">
        <v>32100</v>
      </c>
      <c r="E471" s="450" t="s">
        <v>150</v>
      </c>
      <c r="F471" s="450" t="s">
        <v>2242</v>
      </c>
      <c r="G471" s="450" t="s">
        <v>15</v>
      </c>
      <c r="H471" s="450" t="s">
        <v>110</v>
      </c>
      <c r="I471" s="3" t="s">
        <v>2237</v>
      </c>
    </row>
    <row r="472" spans="1:9" x14ac:dyDescent="0.25">
      <c r="A472" s="450">
        <v>2018</v>
      </c>
      <c r="B472" s="450" t="s">
        <v>375</v>
      </c>
      <c r="C472" s="450" t="s">
        <v>172</v>
      </c>
      <c r="D472" s="450">
        <v>32200</v>
      </c>
      <c r="E472" s="450" t="s">
        <v>151</v>
      </c>
      <c r="F472" s="450" t="s">
        <v>2242</v>
      </c>
      <c r="G472" s="450" t="s">
        <v>15</v>
      </c>
      <c r="H472" s="450" t="s">
        <v>110</v>
      </c>
      <c r="I472" s="3" t="s">
        <v>2237</v>
      </c>
    </row>
    <row r="473" spans="1:9" x14ac:dyDescent="0.25">
      <c r="A473" s="450">
        <v>2018</v>
      </c>
      <c r="B473" s="450" t="s">
        <v>375</v>
      </c>
      <c r="C473" s="450" t="s">
        <v>172</v>
      </c>
      <c r="D473" s="450">
        <v>33100</v>
      </c>
      <c r="E473" s="450" t="s">
        <v>153</v>
      </c>
      <c r="F473" s="450" t="s">
        <v>2242</v>
      </c>
      <c r="G473" s="450" t="s">
        <v>15</v>
      </c>
      <c r="H473" s="450" t="s">
        <v>110</v>
      </c>
      <c r="I473" s="3" t="s">
        <v>2237</v>
      </c>
    </row>
    <row r="474" spans="1:9" x14ac:dyDescent="0.25">
      <c r="A474" s="450">
        <v>2018</v>
      </c>
      <c r="B474" s="450" t="s">
        <v>375</v>
      </c>
      <c r="C474" s="450" t="s">
        <v>172</v>
      </c>
      <c r="D474" s="450">
        <v>33110</v>
      </c>
      <c r="E474" s="450" t="s">
        <v>154</v>
      </c>
      <c r="F474" s="450" t="s">
        <v>2242</v>
      </c>
      <c r="G474" s="450" t="s">
        <v>15</v>
      </c>
      <c r="H474" s="450" t="s">
        <v>110</v>
      </c>
      <c r="I474" s="3" t="s">
        <v>2237</v>
      </c>
    </row>
    <row r="475" spans="1:9" x14ac:dyDescent="0.25">
      <c r="A475" s="450">
        <v>2018</v>
      </c>
      <c r="B475" s="450" t="s">
        <v>375</v>
      </c>
      <c r="C475" s="450" t="s">
        <v>172</v>
      </c>
      <c r="D475" s="450">
        <v>33120</v>
      </c>
      <c r="E475" s="450" t="s">
        <v>155</v>
      </c>
      <c r="F475" s="450" t="s">
        <v>2242</v>
      </c>
      <c r="G475" s="450" t="s">
        <v>15</v>
      </c>
      <c r="H475" s="450" t="s">
        <v>110</v>
      </c>
      <c r="I475" s="3" t="s">
        <v>2237</v>
      </c>
    </row>
    <row r="476" spans="1:9" x14ac:dyDescent="0.25">
      <c r="A476" s="450">
        <v>2018</v>
      </c>
      <c r="B476" s="450" t="s">
        <v>375</v>
      </c>
      <c r="C476" s="450" t="s">
        <v>172</v>
      </c>
      <c r="D476" s="450">
        <v>33200</v>
      </c>
      <c r="E476" s="450" t="s">
        <v>156</v>
      </c>
      <c r="F476" s="450" t="s">
        <v>2242</v>
      </c>
      <c r="G476" s="450" t="s">
        <v>15</v>
      </c>
      <c r="H476" s="450" t="s">
        <v>110</v>
      </c>
      <c r="I476" s="3" t="s">
        <v>2237</v>
      </c>
    </row>
    <row r="477" spans="1:9" x14ac:dyDescent="0.25">
      <c r="A477" s="450">
        <v>2018</v>
      </c>
      <c r="B477" s="450" t="s">
        <v>375</v>
      </c>
      <c r="C477" s="450" t="s">
        <v>172</v>
      </c>
      <c r="D477" s="450">
        <v>33210</v>
      </c>
      <c r="E477" s="450" t="s">
        <v>157</v>
      </c>
      <c r="F477" s="450" t="s">
        <v>2242</v>
      </c>
      <c r="G477" s="450" t="s">
        <v>15</v>
      </c>
      <c r="H477" s="450" t="s">
        <v>110</v>
      </c>
      <c r="I477" s="3" t="s">
        <v>2237</v>
      </c>
    </row>
    <row r="478" spans="1:9" x14ac:dyDescent="0.25">
      <c r="A478" s="450">
        <v>2018</v>
      </c>
      <c r="B478" s="450" t="s">
        <v>375</v>
      </c>
      <c r="C478" s="450" t="s">
        <v>172</v>
      </c>
      <c r="D478" s="450">
        <v>33220</v>
      </c>
      <c r="E478" s="450" t="s">
        <v>158</v>
      </c>
      <c r="F478" s="450" t="s">
        <v>2242</v>
      </c>
      <c r="G478" s="450" t="s">
        <v>15</v>
      </c>
      <c r="H478" s="450" t="s">
        <v>110</v>
      </c>
      <c r="I478" s="3" t="s">
        <v>2237</v>
      </c>
    </row>
    <row r="479" spans="1:9" x14ac:dyDescent="0.25">
      <c r="A479" s="450">
        <v>2018</v>
      </c>
      <c r="B479" s="450" t="s">
        <v>375</v>
      </c>
      <c r="C479" s="450" t="s">
        <v>172</v>
      </c>
      <c r="D479" s="450">
        <v>33900</v>
      </c>
      <c r="E479" s="450" t="s">
        <v>159</v>
      </c>
      <c r="F479" s="450" t="s">
        <v>2242</v>
      </c>
      <c r="G479" s="450" t="s">
        <v>15</v>
      </c>
      <c r="H479" s="450" t="s">
        <v>110</v>
      </c>
      <c r="I479" s="3" t="s">
        <v>2237</v>
      </c>
    </row>
    <row r="480" spans="1:9" x14ac:dyDescent="0.25">
      <c r="A480" s="450">
        <v>2018</v>
      </c>
      <c r="B480" s="450" t="s">
        <v>375</v>
      </c>
      <c r="C480" s="450" t="s">
        <v>172</v>
      </c>
      <c r="D480" s="450">
        <v>33910</v>
      </c>
      <c r="E480" s="450" t="s">
        <v>160</v>
      </c>
      <c r="F480" s="450" t="s">
        <v>2242</v>
      </c>
      <c r="G480" s="450" t="s">
        <v>15</v>
      </c>
      <c r="H480" s="450" t="s">
        <v>110</v>
      </c>
      <c r="I480" s="3" t="s">
        <v>2237</v>
      </c>
    </row>
    <row r="481" spans="1:9" x14ac:dyDescent="0.25">
      <c r="A481" s="450">
        <v>2018</v>
      </c>
      <c r="B481" s="450" t="s">
        <v>375</v>
      </c>
      <c r="C481" s="450" t="s">
        <v>172</v>
      </c>
      <c r="D481" s="450">
        <v>33920</v>
      </c>
      <c r="E481" s="450" t="s">
        <v>161</v>
      </c>
      <c r="F481" s="450" t="s">
        <v>2242</v>
      </c>
      <c r="G481" s="450" t="s">
        <v>15</v>
      </c>
      <c r="H481" s="450" t="s">
        <v>110</v>
      </c>
      <c r="I481" s="3" t="s">
        <v>2237</v>
      </c>
    </row>
    <row r="482" spans="1:9" x14ac:dyDescent="0.25">
      <c r="A482" s="450">
        <v>2018</v>
      </c>
      <c r="B482" s="450" t="s">
        <v>375</v>
      </c>
      <c r="C482" s="450" t="s">
        <v>172</v>
      </c>
      <c r="D482" s="450">
        <v>33921</v>
      </c>
      <c r="E482" s="450" t="s">
        <v>162</v>
      </c>
      <c r="F482" s="450" t="s">
        <v>2242</v>
      </c>
      <c r="G482" s="450" t="s">
        <v>15</v>
      </c>
      <c r="H482" s="450" t="s">
        <v>110</v>
      </c>
      <c r="I482" s="3" t="s">
        <v>2237</v>
      </c>
    </row>
    <row r="483" spans="1:9" x14ac:dyDescent="0.25">
      <c r="A483" s="450">
        <v>2018</v>
      </c>
      <c r="B483" s="450" t="s">
        <v>375</v>
      </c>
      <c r="C483" s="450" t="s">
        <v>172</v>
      </c>
      <c r="D483" s="450">
        <v>33922</v>
      </c>
      <c r="E483" s="450" t="s">
        <v>163</v>
      </c>
      <c r="F483" s="450" t="s">
        <v>2242</v>
      </c>
      <c r="G483" s="450" t="s">
        <v>15</v>
      </c>
      <c r="H483" s="450" t="s">
        <v>110</v>
      </c>
      <c r="I483" s="3" t="s">
        <v>2237</v>
      </c>
    </row>
    <row r="484" spans="1:9" x14ac:dyDescent="0.25">
      <c r="A484" s="450">
        <v>2018</v>
      </c>
      <c r="B484" s="450" t="s">
        <v>375</v>
      </c>
      <c r="C484" s="450" t="s">
        <v>172</v>
      </c>
      <c r="D484" s="450">
        <v>37100</v>
      </c>
      <c r="E484" s="450" t="s">
        <v>168</v>
      </c>
      <c r="F484" s="450" t="s">
        <v>2242</v>
      </c>
      <c r="G484" s="450" t="s">
        <v>15</v>
      </c>
      <c r="H484" s="450" t="s">
        <v>110</v>
      </c>
      <c r="I484" s="3" t="s">
        <v>2237</v>
      </c>
    </row>
    <row r="485" spans="1:9" x14ac:dyDescent="0.25">
      <c r="A485" s="450">
        <v>2018</v>
      </c>
      <c r="B485" s="450" t="s">
        <v>375</v>
      </c>
      <c r="C485" s="450" t="s">
        <v>172</v>
      </c>
      <c r="D485" s="450">
        <v>37200</v>
      </c>
      <c r="E485" s="450" t="s">
        <v>169</v>
      </c>
      <c r="F485" s="450" t="s">
        <v>2242</v>
      </c>
      <c r="G485" s="450" t="s">
        <v>15</v>
      </c>
      <c r="H485" s="450" t="s">
        <v>110</v>
      </c>
      <c r="I485" s="3" t="s">
        <v>2237</v>
      </c>
    </row>
    <row r="486" spans="1:9" x14ac:dyDescent="0.25">
      <c r="A486" s="450">
        <v>2018</v>
      </c>
      <c r="B486" s="450" t="s">
        <v>376</v>
      </c>
      <c r="C486" s="450" t="s">
        <v>173</v>
      </c>
      <c r="D486" s="450">
        <v>1100</v>
      </c>
      <c r="E486" s="450" t="s">
        <v>2</v>
      </c>
      <c r="F486" s="450" t="s">
        <v>2242</v>
      </c>
      <c r="G486" s="450" t="s">
        <v>15</v>
      </c>
      <c r="H486" s="450">
        <v>398.56</v>
      </c>
      <c r="I486" s="3" t="s">
        <v>2237</v>
      </c>
    </row>
    <row r="487" spans="1:9" x14ac:dyDescent="0.25">
      <c r="A487" s="450">
        <v>2018</v>
      </c>
      <c r="B487" s="450" t="s">
        <v>376</v>
      </c>
      <c r="C487" s="450" t="s">
        <v>173</v>
      </c>
      <c r="D487" s="450">
        <v>1110</v>
      </c>
      <c r="E487" s="450" t="s">
        <v>3</v>
      </c>
      <c r="F487" s="450" t="s">
        <v>2242</v>
      </c>
      <c r="G487" s="450" t="s">
        <v>15</v>
      </c>
      <c r="H487" s="450" t="s">
        <v>110</v>
      </c>
      <c r="I487" s="3" t="s">
        <v>2237</v>
      </c>
    </row>
    <row r="488" spans="1:9" x14ac:dyDescent="0.25">
      <c r="A488" s="450">
        <v>2018</v>
      </c>
      <c r="B488" s="450" t="s">
        <v>376</v>
      </c>
      <c r="C488" s="450" t="s">
        <v>173</v>
      </c>
      <c r="D488" s="450">
        <v>1120</v>
      </c>
      <c r="E488" s="450" t="s">
        <v>4</v>
      </c>
      <c r="F488" s="450" t="s">
        <v>2242</v>
      </c>
      <c r="G488" s="450" t="s">
        <v>15</v>
      </c>
      <c r="H488" s="450" t="s">
        <v>110</v>
      </c>
      <c r="I488" s="3" t="s">
        <v>2237</v>
      </c>
    </row>
    <row r="489" spans="1:9" x14ac:dyDescent="0.25">
      <c r="A489" s="450">
        <v>2018</v>
      </c>
      <c r="B489" s="450" t="s">
        <v>376</v>
      </c>
      <c r="C489" s="450" t="s">
        <v>173</v>
      </c>
      <c r="D489" s="450">
        <v>1200</v>
      </c>
      <c r="E489" s="450" t="s">
        <v>5</v>
      </c>
      <c r="F489" s="450" t="s">
        <v>2242</v>
      </c>
      <c r="G489" s="450" t="s">
        <v>15</v>
      </c>
      <c r="H489" s="450">
        <v>78.2</v>
      </c>
      <c r="I489" s="3" t="s">
        <v>2244</v>
      </c>
    </row>
    <row r="490" spans="1:9" x14ac:dyDescent="0.25">
      <c r="A490" s="450">
        <v>2018</v>
      </c>
      <c r="B490" s="450" t="s">
        <v>376</v>
      </c>
      <c r="C490" s="450" t="s">
        <v>173</v>
      </c>
      <c r="D490" s="450">
        <v>1300</v>
      </c>
      <c r="E490" s="450" t="s">
        <v>17</v>
      </c>
      <c r="F490" s="450" t="s">
        <v>2242</v>
      </c>
      <c r="G490" s="450" t="s">
        <v>15</v>
      </c>
      <c r="H490" s="450">
        <v>622.16</v>
      </c>
      <c r="I490" s="3" t="s">
        <v>2237</v>
      </c>
    </row>
    <row r="491" spans="1:9" x14ac:dyDescent="0.25">
      <c r="A491" s="450">
        <v>2018</v>
      </c>
      <c r="B491" s="450" t="s">
        <v>376</v>
      </c>
      <c r="C491" s="450" t="s">
        <v>173</v>
      </c>
      <c r="D491" s="450">
        <v>1400</v>
      </c>
      <c r="E491" s="450" t="s">
        <v>18</v>
      </c>
      <c r="F491" s="450" t="s">
        <v>2242</v>
      </c>
      <c r="G491" s="450" t="s">
        <v>15</v>
      </c>
      <c r="H491" s="450">
        <v>56.21</v>
      </c>
      <c r="I491" s="3" t="s">
        <v>2237</v>
      </c>
    </row>
    <row r="492" spans="1:9" x14ac:dyDescent="0.25">
      <c r="A492" s="450">
        <v>2018</v>
      </c>
      <c r="B492" s="450" t="s">
        <v>376</v>
      </c>
      <c r="C492" s="450" t="s">
        <v>173</v>
      </c>
      <c r="D492" s="450">
        <v>1500</v>
      </c>
      <c r="E492" s="450" t="s">
        <v>19</v>
      </c>
      <c r="F492" s="450" t="s">
        <v>2242</v>
      </c>
      <c r="G492" s="450" t="s">
        <v>15</v>
      </c>
      <c r="H492" s="450">
        <v>0</v>
      </c>
      <c r="I492" s="3" t="s">
        <v>2237</v>
      </c>
    </row>
    <row r="493" spans="1:9" x14ac:dyDescent="0.25">
      <c r="A493" s="450">
        <v>2018</v>
      </c>
      <c r="B493" s="450" t="s">
        <v>376</v>
      </c>
      <c r="C493" s="450" t="s">
        <v>173</v>
      </c>
      <c r="D493" s="450">
        <v>1600</v>
      </c>
      <c r="E493" s="450" t="s">
        <v>20</v>
      </c>
      <c r="F493" s="450" t="s">
        <v>2242</v>
      </c>
      <c r="G493" s="450" t="s">
        <v>15</v>
      </c>
      <c r="H493" s="450">
        <v>0</v>
      </c>
      <c r="I493" s="3" t="s">
        <v>2237</v>
      </c>
    </row>
    <row r="494" spans="1:9" x14ac:dyDescent="0.25">
      <c r="A494" s="450">
        <v>2018</v>
      </c>
      <c r="B494" s="450" t="s">
        <v>376</v>
      </c>
      <c r="C494" s="450" t="s">
        <v>173</v>
      </c>
      <c r="D494" s="450">
        <v>1900</v>
      </c>
      <c r="E494" s="450" t="s">
        <v>21</v>
      </c>
      <c r="F494" s="450" t="s">
        <v>2242</v>
      </c>
      <c r="G494" s="450" t="s">
        <v>15</v>
      </c>
      <c r="H494" s="450">
        <v>1.1299999999999999</v>
      </c>
      <c r="I494" s="3" t="s">
        <v>2244</v>
      </c>
    </row>
    <row r="495" spans="1:9" x14ac:dyDescent="0.25">
      <c r="A495" s="450">
        <v>2018</v>
      </c>
      <c r="B495" s="450" t="s">
        <v>376</v>
      </c>
      <c r="C495" s="450" t="s">
        <v>173</v>
      </c>
      <c r="D495" s="450">
        <v>2100</v>
      </c>
      <c r="E495" s="450" t="s">
        <v>23</v>
      </c>
      <c r="F495" s="450" t="s">
        <v>2242</v>
      </c>
      <c r="G495" s="450" t="s">
        <v>15</v>
      </c>
      <c r="H495" s="450">
        <v>181.82</v>
      </c>
      <c r="I495" s="3" t="s">
        <v>2244</v>
      </c>
    </row>
    <row r="496" spans="1:9" x14ac:dyDescent="0.25">
      <c r="A496" s="450">
        <v>2018</v>
      </c>
      <c r="B496" s="450" t="s">
        <v>376</v>
      </c>
      <c r="C496" s="450" t="s">
        <v>173</v>
      </c>
      <c r="D496" s="450">
        <v>2110</v>
      </c>
      <c r="E496" s="450" t="s">
        <v>24</v>
      </c>
      <c r="F496" s="450" t="s">
        <v>2242</v>
      </c>
      <c r="G496" s="450" t="s">
        <v>15</v>
      </c>
      <c r="H496" s="450" t="s">
        <v>110</v>
      </c>
      <c r="I496" s="3" t="s">
        <v>2237</v>
      </c>
    </row>
    <row r="497" spans="1:9" x14ac:dyDescent="0.25">
      <c r="A497" s="450">
        <v>2018</v>
      </c>
      <c r="B497" s="450" t="s">
        <v>376</v>
      </c>
      <c r="C497" s="450" t="s">
        <v>173</v>
      </c>
      <c r="D497" s="450">
        <v>2120</v>
      </c>
      <c r="E497" s="450" t="s">
        <v>25</v>
      </c>
      <c r="F497" s="450" t="s">
        <v>2242</v>
      </c>
      <c r="G497" s="450" t="s">
        <v>15</v>
      </c>
      <c r="H497" s="450" t="s">
        <v>110</v>
      </c>
      <c r="I497" s="3" t="s">
        <v>2237</v>
      </c>
    </row>
    <row r="498" spans="1:9" x14ac:dyDescent="0.25">
      <c r="A498" s="450">
        <v>2018</v>
      </c>
      <c r="B498" s="450" t="s">
        <v>376</v>
      </c>
      <c r="C498" s="450" t="s">
        <v>173</v>
      </c>
      <c r="D498" s="450">
        <v>2130</v>
      </c>
      <c r="E498" s="450" t="s">
        <v>26</v>
      </c>
      <c r="F498" s="450" t="s">
        <v>2242</v>
      </c>
      <c r="G498" s="450" t="s">
        <v>15</v>
      </c>
      <c r="H498" s="450" t="s">
        <v>110</v>
      </c>
      <c r="I498" s="3" t="s">
        <v>2237</v>
      </c>
    </row>
    <row r="499" spans="1:9" x14ac:dyDescent="0.25">
      <c r="A499" s="450">
        <v>2018</v>
      </c>
      <c r="B499" s="450" t="s">
        <v>376</v>
      </c>
      <c r="C499" s="450" t="s">
        <v>173</v>
      </c>
      <c r="D499" s="450">
        <v>2190</v>
      </c>
      <c r="E499" s="450" t="s">
        <v>27</v>
      </c>
      <c r="F499" s="450" t="s">
        <v>2242</v>
      </c>
      <c r="G499" s="450" t="s">
        <v>15</v>
      </c>
      <c r="H499" s="450" t="s">
        <v>110</v>
      </c>
      <c r="I499" s="3" t="s">
        <v>2237</v>
      </c>
    </row>
    <row r="500" spans="1:9" x14ac:dyDescent="0.25">
      <c r="A500" s="450">
        <v>2018</v>
      </c>
      <c r="B500" s="450" t="s">
        <v>376</v>
      </c>
      <c r="C500" s="450" t="s">
        <v>173</v>
      </c>
      <c r="D500" s="450">
        <v>2200</v>
      </c>
      <c r="E500" s="450" t="s">
        <v>28</v>
      </c>
      <c r="F500" s="450" t="s">
        <v>2242</v>
      </c>
      <c r="G500" s="450" t="s">
        <v>15</v>
      </c>
      <c r="H500" s="450">
        <v>18.68</v>
      </c>
      <c r="I500" s="3" t="s">
        <v>2244</v>
      </c>
    </row>
    <row r="501" spans="1:9" x14ac:dyDescent="0.25">
      <c r="A501" s="450">
        <v>2018</v>
      </c>
      <c r="B501" s="450" t="s">
        <v>376</v>
      </c>
      <c r="C501" s="450" t="s">
        <v>173</v>
      </c>
      <c r="D501" s="450">
        <v>2300</v>
      </c>
      <c r="E501" s="450" t="s">
        <v>29</v>
      </c>
      <c r="F501" s="450" t="s">
        <v>2242</v>
      </c>
      <c r="G501" s="450" t="s">
        <v>15</v>
      </c>
      <c r="H501" s="450">
        <v>0</v>
      </c>
      <c r="I501" s="3" t="s">
        <v>2244</v>
      </c>
    </row>
    <row r="502" spans="1:9" x14ac:dyDescent="0.25">
      <c r="A502" s="450">
        <v>2018</v>
      </c>
      <c r="B502" s="450" t="s">
        <v>376</v>
      </c>
      <c r="C502" s="450" t="s">
        <v>173</v>
      </c>
      <c r="D502" s="450">
        <v>2400</v>
      </c>
      <c r="E502" s="450" t="s">
        <v>30</v>
      </c>
      <c r="F502" s="450" t="s">
        <v>2242</v>
      </c>
      <c r="G502" s="450" t="s">
        <v>15</v>
      </c>
      <c r="H502" s="450">
        <v>63.06</v>
      </c>
      <c r="I502" s="3" t="s">
        <v>2237</v>
      </c>
    </row>
    <row r="503" spans="1:9" x14ac:dyDescent="0.25">
      <c r="A503" s="450">
        <v>2018</v>
      </c>
      <c r="B503" s="450" t="s">
        <v>376</v>
      </c>
      <c r="C503" s="450" t="s">
        <v>173</v>
      </c>
      <c r="D503" s="450">
        <v>2900</v>
      </c>
      <c r="E503" s="450" t="s">
        <v>31</v>
      </c>
      <c r="F503" s="450" t="s">
        <v>2242</v>
      </c>
      <c r="G503" s="450" t="s">
        <v>15</v>
      </c>
      <c r="H503" s="450">
        <v>0</v>
      </c>
      <c r="I503" s="3" t="s">
        <v>2244</v>
      </c>
    </row>
    <row r="504" spans="1:9" x14ac:dyDescent="0.25">
      <c r="A504" s="450">
        <v>2018</v>
      </c>
      <c r="B504" s="450" t="s">
        <v>376</v>
      </c>
      <c r="C504" s="450" t="s">
        <v>173</v>
      </c>
      <c r="D504" s="450">
        <v>2910</v>
      </c>
      <c r="E504" s="450" t="s">
        <v>32</v>
      </c>
      <c r="F504" s="450" t="s">
        <v>2242</v>
      </c>
      <c r="G504" s="450" t="s">
        <v>15</v>
      </c>
      <c r="H504" s="450" t="s">
        <v>110</v>
      </c>
      <c r="I504" s="3" t="s">
        <v>2237</v>
      </c>
    </row>
    <row r="505" spans="1:9" x14ac:dyDescent="0.25">
      <c r="A505" s="450">
        <v>2018</v>
      </c>
      <c r="B505" s="450" t="s">
        <v>376</v>
      </c>
      <c r="C505" s="450" t="s">
        <v>173</v>
      </c>
      <c r="D505" s="450">
        <v>2920</v>
      </c>
      <c r="E505" s="450" t="s">
        <v>33</v>
      </c>
      <c r="F505" s="450" t="s">
        <v>2242</v>
      </c>
      <c r="G505" s="450" t="s">
        <v>15</v>
      </c>
      <c r="H505" s="450" t="s">
        <v>110</v>
      </c>
      <c r="I505" s="3" t="s">
        <v>2237</v>
      </c>
    </row>
    <row r="506" spans="1:9" x14ac:dyDescent="0.25">
      <c r="A506" s="450">
        <v>2018</v>
      </c>
      <c r="B506" s="450" t="s">
        <v>376</v>
      </c>
      <c r="C506" s="450" t="s">
        <v>173</v>
      </c>
      <c r="D506" s="450">
        <v>2930</v>
      </c>
      <c r="E506" s="450" t="s">
        <v>34</v>
      </c>
      <c r="F506" s="450" t="s">
        <v>2242</v>
      </c>
      <c r="G506" s="450" t="s">
        <v>15</v>
      </c>
      <c r="H506" s="450" t="s">
        <v>110</v>
      </c>
      <c r="I506" s="3" t="s">
        <v>2237</v>
      </c>
    </row>
    <row r="507" spans="1:9" x14ac:dyDescent="0.25">
      <c r="A507" s="450">
        <v>2018</v>
      </c>
      <c r="B507" s="450" t="s">
        <v>376</v>
      </c>
      <c r="C507" s="450" t="s">
        <v>173</v>
      </c>
      <c r="D507" s="450">
        <v>3100</v>
      </c>
      <c r="E507" s="450" t="s">
        <v>36</v>
      </c>
      <c r="F507" s="450" t="s">
        <v>2242</v>
      </c>
      <c r="G507" s="450" t="s">
        <v>15</v>
      </c>
      <c r="H507" s="450" t="s">
        <v>110</v>
      </c>
      <c r="I507" s="3" t="s">
        <v>2237</v>
      </c>
    </row>
    <row r="508" spans="1:9" x14ac:dyDescent="0.25">
      <c r="A508" s="450">
        <v>2018</v>
      </c>
      <c r="B508" s="450" t="s">
        <v>376</v>
      </c>
      <c r="C508" s="450" t="s">
        <v>173</v>
      </c>
      <c r="D508" s="450">
        <v>3200</v>
      </c>
      <c r="E508" s="450" t="s">
        <v>37</v>
      </c>
      <c r="F508" s="450" t="s">
        <v>2242</v>
      </c>
      <c r="G508" s="450" t="s">
        <v>15</v>
      </c>
      <c r="H508" s="450" t="s">
        <v>110</v>
      </c>
      <c r="I508" s="3" t="s">
        <v>2237</v>
      </c>
    </row>
    <row r="509" spans="1:9" x14ac:dyDescent="0.25">
      <c r="A509" s="450">
        <v>2018</v>
      </c>
      <c r="B509" s="450" t="s">
        <v>376</v>
      </c>
      <c r="C509" s="450" t="s">
        <v>173</v>
      </c>
      <c r="D509" s="450">
        <v>3900</v>
      </c>
      <c r="E509" s="450" t="s">
        <v>38</v>
      </c>
      <c r="F509" s="450" t="s">
        <v>2242</v>
      </c>
      <c r="G509" s="450" t="s">
        <v>15</v>
      </c>
      <c r="H509" s="450" t="s">
        <v>110</v>
      </c>
      <c r="I509" s="3" t="s">
        <v>2237</v>
      </c>
    </row>
    <row r="510" spans="1:9" x14ac:dyDescent="0.25">
      <c r="A510" s="450">
        <v>2018</v>
      </c>
      <c r="B510" s="450" t="s">
        <v>376</v>
      </c>
      <c r="C510" s="450" t="s">
        <v>173</v>
      </c>
      <c r="D510" s="450">
        <v>4100</v>
      </c>
      <c r="E510" s="450" t="s">
        <v>40</v>
      </c>
      <c r="F510" s="450" t="s">
        <v>2242</v>
      </c>
      <c r="G510" s="450" t="s">
        <v>15</v>
      </c>
      <c r="H510" s="450">
        <v>259.98</v>
      </c>
      <c r="I510" s="3" t="s">
        <v>2244</v>
      </c>
    </row>
    <row r="511" spans="1:9" x14ac:dyDescent="0.25">
      <c r="A511" s="450">
        <v>2018</v>
      </c>
      <c r="B511" s="450" t="s">
        <v>376</v>
      </c>
      <c r="C511" s="450" t="s">
        <v>173</v>
      </c>
      <c r="D511" s="450">
        <v>4110</v>
      </c>
      <c r="E511" s="450" t="s">
        <v>41</v>
      </c>
      <c r="F511" s="450" t="s">
        <v>2242</v>
      </c>
      <c r="G511" s="450" t="s">
        <v>15</v>
      </c>
      <c r="H511" s="450" t="s">
        <v>110</v>
      </c>
      <c r="I511" s="3" t="s">
        <v>2237</v>
      </c>
    </row>
    <row r="512" spans="1:9" x14ac:dyDescent="0.25">
      <c r="A512" s="450">
        <v>2018</v>
      </c>
      <c r="B512" s="450" t="s">
        <v>376</v>
      </c>
      <c r="C512" s="450" t="s">
        <v>173</v>
      </c>
      <c r="D512" s="450">
        <v>4120</v>
      </c>
      <c r="E512" s="450" t="s">
        <v>42</v>
      </c>
      <c r="F512" s="450" t="s">
        <v>2242</v>
      </c>
      <c r="G512" s="450" t="s">
        <v>15</v>
      </c>
      <c r="H512" s="450" t="s">
        <v>110</v>
      </c>
      <c r="I512" s="3" t="s">
        <v>2237</v>
      </c>
    </row>
    <row r="513" spans="1:9" x14ac:dyDescent="0.25">
      <c r="A513" s="450">
        <v>2018</v>
      </c>
      <c r="B513" s="450" t="s">
        <v>376</v>
      </c>
      <c r="C513" s="450" t="s">
        <v>173</v>
      </c>
      <c r="D513" s="450">
        <v>4190</v>
      </c>
      <c r="E513" s="450" t="s">
        <v>43</v>
      </c>
      <c r="F513" s="450" t="s">
        <v>2242</v>
      </c>
      <c r="G513" s="450" t="s">
        <v>15</v>
      </c>
      <c r="H513" s="450" t="s">
        <v>110</v>
      </c>
      <c r="I513" s="3" t="s">
        <v>2237</v>
      </c>
    </row>
    <row r="514" spans="1:9" x14ac:dyDescent="0.25">
      <c r="A514" s="450">
        <v>2018</v>
      </c>
      <c r="B514" s="450" t="s">
        <v>376</v>
      </c>
      <c r="C514" s="450" t="s">
        <v>173</v>
      </c>
      <c r="D514" s="450">
        <v>4200</v>
      </c>
      <c r="E514" s="450" t="s">
        <v>44</v>
      </c>
      <c r="F514" s="450" t="s">
        <v>2242</v>
      </c>
      <c r="G514" s="450" t="s">
        <v>15</v>
      </c>
      <c r="H514" s="450">
        <v>466.08</v>
      </c>
      <c r="I514" s="3" t="s">
        <v>2237</v>
      </c>
    </row>
    <row r="515" spans="1:9" x14ac:dyDescent="0.25">
      <c r="A515" s="450">
        <v>2018</v>
      </c>
      <c r="B515" s="450" t="s">
        <v>376</v>
      </c>
      <c r="C515" s="450" t="s">
        <v>173</v>
      </c>
      <c r="D515" s="450">
        <v>4210</v>
      </c>
      <c r="E515" s="450" t="s">
        <v>45</v>
      </c>
      <c r="F515" s="450" t="s">
        <v>2242</v>
      </c>
      <c r="G515" s="450" t="s">
        <v>15</v>
      </c>
      <c r="H515" s="450" t="s">
        <v>110</v>
      </c>
      <c r="I515" s="3" t="s">
        <v>2237</v>
      </c>
    </row>
    <row r="516" spans="1:9" x14ac:dyDescent="0.25">
      <c r="A516" s="450">
        <v>2018</v>
      </c>
      <c r="B516" s="450" t="s">
        <v>376</v>
      </c>
      <c r="C516" s="450" t="s">
        <v>173</v>
      </c>
      <c r="D516" s="450">
        <v>4220</v>
      </c>
      <c r="E516" s="450" t="s">
        <v>46</v>
      </c>
      <c r="F516" s="450" t="s">
        <v>2242</v>
      </c>
      <c r="G516" s="450" t="s">
        <v>15</v>
      </c>
      <c r="H516" s="450" t="s">
        <v>110</v>
      </c>
      <c r="I516" s="3" t="s">
        <v>2237</v>
      </c>
    </row>
    <row r="517" spans="1:9" x14ac:dyDescent="0.25">
      <c r="A517" s="450">
        <v>2018</v>
      </c>
      <c r="B517" s="450" t="s">
        <v>376</v>
      </c>
      <c r="C517" s="450" t="s">
        <v>173</v>
      </c>
      <c r="D517" s="450">
        <v>4230</v>
      </c>
      <c r="E517" s="450" t="s">
        <v>47</v>
      </c>
      <c r="F517" s="450" t="s">
        <v>2242</v>
      </c>
      <c r="G517" s="450" t="s">
        <v>15</v>
      </c>
      <c r="H517" s="450" t="s">
        <v>110</v>
      </c>
      <c r="I517" s="3" t="s">
        <v>2237</v>
      </c>
    </row>
    <row r="518" spans="1:9" x14ac:dyDescent="0.25">
      <c r="A518" s="450">
        <v>2018</v>
      </c>
      <c r="B518" s="450" t="s">
        <v>376</v>
      </c>
      <c r="C518" s="450" t="s">
        <v>173</v>
      </c>
      <c r="D518" s="450">
        <v>5000</v>
      </c>
      <c r="E518" s="450" t="s">
        <v>48</v>
      </c>
      <c r="F518" s="450" t="s">
        <v>2242</v>
      </c>
      <c r="G518" s="450" t="s">
        <v>15</v>
      </c>
      <c r="H518" s="450">
        <v>187.05</v>
      </c>
      <c r="I518" s="3" t="s">
        <v>2237</v>
      </c>
    </row>
    <row r="519" spans="1:9" x14ac:dyDescent="0.25">
      <c r="A519" s="450">
        <v>2018</v>
      </c>
      <c r="B519" s="450" t="s">
        <v>376</v>
      </c>
      <c r="C519" s="450" t="s">
        <v>173</v>
      </c>
      <c r="D519" s="450">
        <v>6100</v>
      </c>
      <c r="E519" s="450" t="s">
        <v>50</v>
      </c>
      <c r="F519" s="450" t="s">
        <v>2242</v>
      </c>
      <c r="G519" s="450" t="s">
        <v>15</v>
      </c>
      <c r="H519" s="450">
        <v>40.33</v>
      </c>
      <c r="I519" s="3" t="s">
        <v>2237</v>
      </c>
    </row>
    <row r="520" spans="1:9" x14ac:dyDescent="0.25">
      <c r="A520" s="450">
        <v>2018</v>
      </c>
      <c r="B520" s="450" t="s">
        <v>376</v>
      </c>
      <c r="C520" s="450" t="s">
        <v>173</v>
      </c>
      <c r="D520" s="450">
        <v>6110</v>
      </c>
      <c r="E520" s="450" t="s">
        <v>51</v>
      </c>
      <c r="F520" s="450" t="s">
        <v>2242</v>
      </c>
      <c r="G520" s="450" t="s">
        <v>15</v>
      </c>
      <c r="H520" s="450" t="s">
        <v>110</v>
      </c>
      <c r="I520" s="3" t="s">
        <v>2237</v>
      </c>
    </row>
    <row r="521" spans="1:9" x14ac:dyDescent="0.25">
      <c r="A521" s="450">
        <v>2018</v>
      </c>
      <c r="B521" s="450" t="s">
        <v>376</v>
      </c>
      <c r="C521" s="450" t="s">
        <v>173</v>
      </c>
      <c r="D521" s="450">
        <v>6120</v>
      </c>
      <c r="E521" s="450" t="s">
        <v>52</v>
      </c>
      <c r="F521" s="450" t="s">
        <v>2242</v>
      </c>
      <c r="G521" s="450" t="s">
        <v>15</v>
      </c>
      <c r="H521" s="450" t="s">
        <v>110</v>
      </c>
      <c r="I521" s="3" t="s">
        <v>2237</v>
      </c>
    </row>
    <row r="522" spans="1:9" x14ac:dyDescent="0.25">
      <c r="A522" s="450">
        <v>2018</v>
      </c>
      <c r="B522" s="450" t="s">
        <v>376</v>
      </c>
      <c r="C522" s="450" t="s">
        <v>173</v>
      </c>
      <c r="D522" s="450">
        <v>6130</v>
      </c>
      <c r="E522" s="450" t="s">
        <v>53</v>
      </c>
      <c r="F522" s="450" t="s">
        <v>2242</v>
      </c>
      <c r="G522" s="450" t="s">
        <v>15</v>
      </c>
      <c r="H522" s="450" t="s">
        <v>110</v>
      </c>
      <c r="I522" s="3" t="s">
        <v>2237</v>
      </c>
    </row>
    <row r="523" spans="1:9" x14ac:dyDescent="0.25">
      <c r="A523" s="450">
        <v>2018</v>
      </c>
      <c r="B523" s="450" t="s">
        <v>376</v>
      </c>
      <c r="C523" s="450" t="s">
        <v>173</v>
      </c>
      <c r="D523" s="450">
        <v>6190</v>
      </c>
      <c r="E523" s="450" t="s">
        <v>54</v>
      </c>
      <c r="F523" s="450" t="s">
        <v>2242</v>
      </c>
      <c r="G523" s="450" t="s">
        <v>15</v>
      </c>
      <c r="H523" s="450" t="s">
        <v>110</v>
      </c>
      <c r="I523" s="3" t="s">
        <v>2237</v>
      </c>
    </row>
    <row r="524" spans="1:9" x14ac:dyDescent="0.25">
      <c r="A524" s="450">
        <v>2018</v>
      </c>
      <c r="B524" s="450" t="s">
        <v>376</v>
      </c>
      <c r="C524" s="450" t="s">
        <v>173</v>
      </c>
      <c r="D524" s="450">
        <v>6200</v>
      </c>
      <c r="E524" s="450" t="s">
        <v>55</v>
      </c>
      <c r="F524" s="450" t="s">
        <v>2242</v>
      </c>
      <c r="G524" s="450" t="s">
        <v>15</v>
      </c>
      <c r="H524" s="450">
        <v>0</v>
      </c>
      <c r="I524" s="3" t="s">
        <v>2237</v>
      </c>
    </row>
    <row r="525" spans="1:9" x14ac:dyDescent="0.25">
      <c r="A525" s="450">
        <v>2018</v>
      </c>
      <c r="B525" s="450" t="s">
        <v>376</v>
      </c>
      <c r="C525" s="450" t="s">
        <v>173</v>
      </c>
      <c r="D525" s="450">
        <v>6210</v>
      </c>
      <c r="E525" s="450" t="s">
        <v>56</v>
      </c>
      <c r="F525" s="450" t="s">
        <v>2242</v>
      </c>
      <c r="G525" s="450" t="s">
        <v>15</v>
      </c>
      <c r="H525" s="450" t="s">
        <v>110</v>
      </c>
      <c r="I525" s="3" t="s">
        <v>2237</v>
      </c>
    </row>
    <row r="526" spans="1:9" x14ac:dyDescent="0.25">
      <c r="A526" s="450">
        <v>2018</v>
      </c>
      <c r="B526" s="450" t="s">
        <v>376</v>
      </c>
      <c r="C526" s="450" t="s">
        <v>173</v>
      </c>
      <c r="D526" s="450">
        <v>6220</v>
      </c>
      <c r="E526" s="450" t="s">
        <v>57</v>
      </c>
      <c r="F526" s="450" t="s">
        <v>2242</v>
      </c>
      <c r="G526" s="450" t="s">
        <v>15</v>
      </c>
      <c r="H526" s="450" t="s">
        <v>110</v>
      </c>
      <c r="I526" s="3" t="s">
        <v>2237</v>
      </c>
    </row>
    <row r="527" spans="1:9" x14ac:dyDescent="0.25">
      <c r="A527" s="450">
        <v>2018</v>
      </c>
      <c r="B527" s="450" t="s">
        <v>376</v>
      </c>
      <c r="C527" s="450" t="s">
        <v>173</v>
      </c>
      <c r="D527" s="450">
        <v>6230</v>
      </c>
      <c r="E527" s="450" t="s">
        <v>58</v>
      </c>
      <c r="F527" s="450" t="s">
        <v>2242</v>
      </c>
      <c r="G527" s="450" t="s">
        <v>15</v>
      </c>
      <c r="H527" s="450" t="s">
        <v>110</v>
      </c>
      <c r="I527" s="3" t="s">
        <v>2237</v>
      </c>
    </row>
    <row r="528" spans="1:9" x14ac:dyDescent="0.25">
      <c r="A528" s="450">
        <v>2018</v>
      </c>
      <c r="B528" s="450" t="s">
        <v>376</v>
      </c>
      <c r="C528" s="450" t="s">
        <v>173</v>
      </c>
      <c r="D528" s="450">
        <v>6290</v>
      </c>
      <c r="E528" s="450" t="s">
        <v>59</v>
      </c>
      <c r="F528" s="450" t="s">
        <v>2242</v>
      </c>
      <c r="G528" s="450" t="s">
        <v>15</v>
      </c>
      <c r="H528" s="450" t="s">
        <v>110</v>
      </c>
      <c r="I528" s="3" t="s">
        <v>2237</v>
      </c>
    </row>
    <row r="529" spans="1:9" x14ac:dyDescent="0.25">
      <c r="A529" s="450">
        <v>2018</v>
      </c>
      <c r="B529" s="450" t="s">
        <v>376</v>
      </c>
      <c r="C529" s="450" t="s">
        <v>173</v>
      </c>
      <c r="D529" s="450">
        <v>6300</v>
      </c>
      <c r="E529" s="450" t="s">
        <v>60</v>
      </c>
      <c r="F529" s="450" t="s">
        <v>2242</v>
      </c>
      <c r="G529" s="450" t="s">
        <v>15</v>
      </c>
      <c r="H529" s="450">
        <v>0</v>
      </c>
      <c r="I529" s="3" t="s">
        <v>2237</v>
      </c>
    </row>
    <row r="530" spans="1:9" x14ac:dyDescent="0.25">
      <c r="A530" s="450">
        <v>2018</v>
      </c>
      <c r="B530" s="450" t="s">
        <v>376</v>
      </c>
      <c r="C530" s="450" t="s">
        <v>173</v>
      </c>
      <c r="D530" s="450">
        <v>6400</v>
      </c>
      <c r="E530" s="450" t="s">
        <v>61</v>
      </c>
      <c r="F530" s="450" t="s">
        <v>2242</v>
      </c>
      <c r="G530" s="450" t="s">
        <v>15</v>
      </c>
      <c r="H530" s="450">
        <v>0</v>
      </c>
      <c r="I530" s="3" t="s">
        <v>2237</v>
      </c>
    </row>
    <row r="531" spans="1:9" x14ac:dyDescent="0.25">
      <c r="A531" s="450">
        <v>2018</v>
      </c>
      <c r="B531" s="450" t="s">
        <v>376</v>
      </c>
      <c r="C531" s="450" t="s">
        <v>173</v>
      </c>
      <c r="D531" s="450">
        <v>6410</v>
      </c>
      <c r="E531" s="450" t="s">
        <v>62</v>
      </c>
      <c r="F531" s="450" t="s">
        <v>2242</v>
      </c>
      <c r="G531" s="450" t="s">
        <v>15</v>
      </c>
      <c r="H531" s="450" t="s">
        <v>110</v>
      </c>
      <c r="I531" s="3" t="s">
        <v>2237</v>
      </c>
    </row>
    <row r="532" spans="1:9" x14ac:dyDescent="0.25">
      <c r="A532" s="450">
        <v>2018</v>
      </c>
      <c r="B532" s="450" t="s">
        <v>376</v>
      </c>
      <c r="C532" s="450" t="s">
        <v>173</v>
      </c>
      <c r="D532" s="450">
        <v>6490</v>
      </c>
      <c r="E532" s="450" t="s">
        <v>63</v>
      </c>
      <c r="F532" s="450" t="s">
        <v>2242</v>
      </c>
      <c r="G532" s="450" t="s">
        <v>15</v>
      </c>
      <c r="H532" s="450" t="s">
        <v>110</v>
      </c>
      <c r="I532" s="3" t="s">
        <v>2237</v>
      </c>
    </row>
    <row r="533" spans="1:9" x14ac:dyDescent="0.25">
      <c r="A533" s="450">
        <v>2018</v>
      </c>
      <c r="B533" s="450" t="s">
        <v>376</v>
      </c>
      <c r="C533" s="450" t="s">
        <v>173</v>
      </c>
      <c r="D533" s="450">
        <v>6500</v>
      </c>
      <c r="E533" s="450" t="s">
        <v>64</v>
      </c>
      <c r="F533" s="450" t="s">
        <v>2242</v>
      </c>
      <c r="G533" s="450" t="s">
        <v>15</v>
      </c>
      <c r="H533" s="450">
        <v>0</v>
      </c>
      <c r="I533" s="3" t="s">
        <v>2237</v>
      </c>
    </row>
    <row r="534" spans="1:9" x14ac:dyDescent="0.25">
      <c r="A534" s="450">
        <v>2018</v>
      </c>
      <c r="B534" s="450" t="s">
        <v>376</v>
      </c>
      <c r="C534" s="450" t="s">
        <v>173</v>
      </c>
      <c r="D534" s="450">
        <v>6510</v>
      </c>
      <c r="E534" s="450" t="s">
        <v>65</v>
      </c>
      <c r="F534" s="450" t="s">
        <v>2242</v>
      </c>
      <c r="G534" s="450" t="s">
        <v>15</v>
      </c>
      <c r="H534" s="450" t="s">
        <v>110</v>
      </c>
      <c r="I534" s="3" t="s">
        <v>2237</v>
      </c>
    </row>
    <row r="535" spans="1:9" x14ac:dyDescent="0.25">
      <c r="A535" s="450">
        <v>2018</v>
      </c>
      <c r="B535" s="450" t="s">
        <v>376</v>
      </c>
      <c r="C535" s="450" t="s">
        <v>173</v>
      </c>
      <c r="D535" s="450">
        <v>6590</v>
      </c>
      <c r="E535" s="450" t="s">
        <v>66</v>
      </c>
      <c r="F535" s="450" t="s">
        <v>2242</v>
      </c>
      <c r="G535" s="450" t="s">
        <v>15</v>
      </c>
      <c r="H535" s="450" t="s">
        <v>110</v>
      </c>
      <c r="I535" s="3" t="s">
        <v>2237</v>
      </c>
    </row>
    <row r="536" spans="1:9" x14ac:dyDescent="0.25">
      <c r="A536" s="450">
        <v>2018</v>
      </c>
      <c r="B536" s="450" t="s">
        <v>376</v>
      </c>
      <c r="C536" s="450" t="s">
        <v>173</v>
      </c>
      <c r="D536" s="450">
        <v>7000</v>
      </c>
      <c r="E536" s="450" t="s">
        <v>67</v>
      </c>
      <c r="F536" s="450" t="s">
        <v>2242</v>
      </c>
      <c r="G536" s="450" t="s">
        <v>15</v>
      </c>
      <c r="H536" s="450">
        <v>0</v>
      </c>
      <c r="I536" s="3" t="s">
        <v>2237</v>
      </c>
    </row>
    <row r="537" spans="1:9" x14ac:dyDescent="0.25">
      <c r="A537" s="450">
        <v>2018</v>
      </c>
      <c r="B537" s="450" t="s">
        <v>376</v>
      </c>
      <c r="C537" s="450" t="s">
        <v>173</v>
      </c>
      <c r="D537" s="450">
        <v>8000</v>
      </c>
      <c r="E537" s="450" t="s">
        <v>70</v>
      </c>
      <c r="F537" s="450" t="s">
        <v>2242</v>
      </c>
      <c r="G537" s="450" t="s">
        <v>15</v>
      </c>
      <c r="H537" s="450">
        <v>0</v>
      </c>
      <c r="I537" s="3" t="s">
        <v>2244</v>
      </c>
    </row>
    <row r="538" spans="1:9" x14ac:dyDescent="0.25">
      <c r="A538" s="450">
        <v>2018</v>
      </c>
      <c r="B538" s="450" t="s">
        <v>376</v>
      </c>
      <c r="C538" s="450" t="s">
        <v>173</v>
      </c>
      <c r="D538" s="450">
        <v>9100</v>
      </c>
      <c r="E538" s="450" t="s">
        <v>72</v>
      </c>
      <c r="F538" s="450" t="s">
        <v>2242</v>
      </c>
      <c r="G538" s="450" t="s">
        <v>15</v>
      </c>
      <c r="H538" s="450" t="s">
        <v>110</v>
      </c>
      <c r="I538" s="3" t="s">
        <v>2237</v>
      </c>
    </row>
    <row r="539" spans="1:9" x14ac:dyDescent="0.25">
      <c r="A539" s="450">
        <v>2018</v>
      </c>
      <c r="B539" s="450" t="s">
        <v>376</v>
      </c>
      <c r="C539" s="450" t="s">
        <v>173</v>
      </c>
      <c r="D539" s="450">
        <v>9200</v>
      </c>
      <c r="E539" s="450" t="s">
        <v>73</v>
      </c>
      <c r="F539" s="450" t="s">
        <v>2242</v>
      </c>
      <c r="G539" s="450" t="s">
        <v>15</v>
      </c>
      <c r="H539" s="450" t="s">
        <v>110</v>
      </c>
      <c r="I539" s="3" t="s">
        <v>2237</v>
      </c>
    </row>
    <row r="540" spans="1:9" x14ac:dyDescent="0.25">
      <c r="A540" s="450">
        <v>2018</v>
      </c>
      <c r="B540" s="450" t="s">
        <v>376</v>
      </c>
      <c r="C540" s="450" t="s">
        <v>173</v>
      </c>
      <c r="D540" s="450">
        <v>9900</v>
      </c>
      <c r="E540" s="450" t="s">
        <v>74</v>
      </c>
      <c r="F540" s="450" t="s">
        <v>2242</v>
      </c>
      <c r="G540" s="450" t="s">
        <v>15</v>
      </c>
      <c r="H540" s="450" t="s">
        <v>110</v>
      </c>
      <c r="I540" s="3" t="s">
        <v>2237</v>
      </c>
    </row>
    <row r="541" spans="1:9" x14ac:dyDescent="0.25">
      <c r="A541" s="450">
        <v>2018</v>
      </c>
      <c r="B541" s="450" t="s">
        <v>376</v>
      </c>
      <c r="C541" s="450" t="s">
        <v>173</v>
      </c>
      <c r="D541" s="450">
        <v>11100</v>
      </c>
      <c r="E541" s="450" t="s">
        <v>77</v>
      </c>
      <c r="F541" s="450" t="s">
        <v>2242</v>
      </c>
      <c r="G541" s="450" t="s">
        <v>15</v>
      </c>
      <c r="H541" s="450">
        <v>463.9</v>
      </c>
      <c r="I541" s="3" t="s">
        <v>2237</v>
      </c>
    </row>
    <row r="542" spans="1:9" x14ac:dyDescent="0.25">
      <c r="A542" s="450">
        <v>2018</v>
      </c>
      <c r="B542" s="450" t="s">
        <v>376</v>
      </c>
      <c r="C542" s="450" t="s">
        <v>173</v>
      </c>
      <c r="D542" s="450">
        <v>11200</v>
      </c>
      <c r="E542" s="450" t="s">
        <v>78</v>
      </c>
      <c r="F542" s="450" t="s">
        <v>2242</v>
      </c>
      <c r="G542" s="450" t="s">
        <v>15</v>
      </c>
      <c r="H542" s="450">
        <v>2729.01</v>
      </c>
      <c r="I542" s="3" t="s">
        <v>2237</v>
      </c>
    </row>
    <row r="543" spans="1:9" x14ac:dyDescent="0.25">
      <c r="A543" s="450">
        <v>2018</v>
      </c>
      <c r="B543" s="450" t="s">
        <v>376</v>
      </c>
      <c r="C543" s="450" t="s">
        <v>173</v>
      </c>
      <c r="D543" s="450">
        <v>11300</v>
      </c>
      <c r="E543" s="450" t="s">
        <v>79</v>
      </c>
      <c r="F543" s="450" t="s">
        <v>2242</v>
      </c>
      <c r="G543" s="450" t="s">
        <v>15</v>
      </c>
      <c r="H543" s="450">
        <v>20.84</v>
      </c>
      <c r="I543" s="3" t="s">
        <v>2244</v>
      </c>
    </row>
    <row r="544" spans="1:9" x14ac:dyDescent="0.25">
      <c r="A544" s="450">
        <v>2018</v>
      </c>
      <c r="B544" s="450" t="s">
        <v>376</v>
      </c>
      <c r="C544" s="450" t="s">
        <v>173</v>
      </c>
      <c r="D544" s="450">
        <v>11400</v>
      </c>
      <c r="E544" s="450" t="s">
        <v>80</v>
      </c>
      <c r="F544" s="450" t="s">
        <v>2242</v>
      </c>
      <c r="G544" s="450" t="s">
        <v>15</v>
      </c>
      <c r="H544" s="450">
        <v>4.97</v>
      </c>
      <c r="I544" s="3" t="s">
        <v>2237</v>
      </c>
    </row>
    <row r="545" spans="1:9" x14ac:dyDescent="0.25">
      <c r="A545" s="450">
        <v>2018</v>
      </c>
      <c r="B545" s="450" t="s">
        <v>376</v>
      </c>
      <c r="C545" s="450" t="s">
        <v>173</v>
      </c>
      <c r="D545" s="450">
        <v>11500</v>
      </c>
      <c r="E545" s="450" t="s">
        <v>81</v>
      </c>
      <c r="F545" s="450" t="s">
        <v>2242</v>
      </c>
      <c r="G545" s="450" t="s">
        <v>15</v>
      </c>
      <c r="H545" s="450">
        <v>264.43</v>
      </c>
      <c r="I545" s="3" t="s">
        <v>2237</v>
      </c>
    </row>
    <row r="546" spans="1:9" x14ac:dyDescent="0.25">
      <c r="A546" s="450">
        <v>2018</v>
      </c>
      <c r="B546" s="450" t="s">
        <v>376</v>
      </c>
      <c r="C546" s="450" t="s">
        <v>173</v>
      </c>
      <c r="D546" s="450">
        <v>11900</v>
      </c>
      <c r="E546" s="450" t="s">
        <v>82</v>
      </c>
      <c r="F546" s="450" t="s">
        <v>2242</v>
      </c>
      <c r="G546" s="450" t="s">
        <v>15</v>
      </c>
      <c r="H546" s="450">
        <v>7.12</v>
      </c>
      <c r="I546" s="3" t="s">
        <v>2244</v>
      </c>
    </row>
    <row r="547" spans="1:9" x14ac:dyDescent="0.25">
      <c r="A547" s="450">
        <v>2018</v>
      </c>
      <c r="B547" s="450" t="s">
        <v>376</v>
      </c>
      <c r="C547" s="450" t="s">
        <v>173</v>
      </c>
      <c r="D547" s="450">
        <v>12100</v>
      </c>
      <c r="E547" s="450" t="s">
        <v>84</v>
      </c>
      <c r="F547" s="450" t="s">
        <v>2242</v>
      </c>
      <c r="G547" s="450" t="s">
        <v>15</v>
      </c>
      <c r="H547" s="450">
        <v>2101.1999999999998</v>
      </c>
      <c r="I547" s="3" t="s">
        <v>2237</v>
      </c>
    </row>
    <row r="548" spans="1:9" x14ac:dyDescent="0.25">
      <c r="A548" s="450">
        <v>2018</v>
      </c>
      <c r="B548" s="450" t="s">
        <v>376</v>
      </c>
      <c r="C548" s="450" t="s">
        <v>173</v>
      </c>
      <c r="D548" s="450">
        <v>12200</v>
      </c>
      <c r="E548" s="450" t="s">
        <v>85</v>
      </c>
      <c r="F548" s="450" t="s">
        <v>2242</v>
      </c>
      <c r="G548" s="450" t="s">
        <v>15</v>
      </c>
      <c r="H548" s="450">
        <v>119.65</v>
      </c>
      <c r="I548" s="3" t="s">
        <v>2237</v>
      </c>
    </row>
    <row r="549" spans="1:9" x14ac:dyDescent="0.25">
      <c r="A549" s="450">
        <v>2018</v>
      </c>
      <c r="B549" s="450" t="s">
        <v>376</v>
      </c>
      <c r="C549" s="450" t="s">
        <v>173</v>
      </c>
      <c r="D549" s="450">
        <v>12900</v>
      </c>
      <c r="E549" s="450" t="s">
        <v>86</v>
      </c>
      <c r="F549" s="450" t="s">
        <v>2242</v>
      </c>
      <c r="G549" s="450" t="s">
        <v>15</v>
      </c>
      <c r="H549" s="450">
        <v>403.3</v>
      </c>
      <c r="I549" s="3" t="s">
        <v>2244</v>
      </c>
    </row>
    <row r="550" spans="1:9" x14ac:dyDescent="0.25">
      <c r="A550" s="450">
        <v>2018</v>
      </c>
      <c r="B550" s="450" t="s">
        <v>376</v>
      </c>
      <c r="C550" s="450" t="s">
        <v>173</v>
      </c>
      <c r="D550" s="450">
        <v>12910</v>
      </c>
      <c r="E550" s="450" t="s">
        <v>87</v>
      </c>
      <c r="F550" s="450" t="s">
        <v>2242</v>
      </c>
      <c r="G550" s="450" t="s">
        <v>15</v>
      </c>
      <c r="H550" s="450" t="s">
        <v>110</v>
      </c>
      <c r="I550" s="3" t="s">
        <v>2237</v>
      </c>
    </row>
    <row r="551" spans="1:9" x14ac:dyDescent="0.25">
      <c r="A551" s="450">
        <v>2018</v>
      </c>
      <c r="B551" s="450" t="s">
        <v>376</v>
      </c>
      <c r="C551" s="450" t="s">
        <v>173</v>
      </c>
      <c r="D551" s="450">
        <v>12920</v>
      </c>
      <c r="E551" s="450" t="s">
        <v>88</v>
      </c>
      <c r="F551" s="450" t="s">
        <v>2242</v>
      </c>
      <c r="G551" s="450" t="s">
        <v>15</v>
      </c>
      <c r="H551" s="450" t="s">
        <v>110</v>
      </c>
      <c r="I551" s="3" t="s">
        <v>2237</v>
      </c>
    </row>
    <row r="552" spans="1:9" x14ac:dyDescent="0.25">
      <c r="A552" s="450">
        <v>2018</v>
      </c>
      <c r="B552" s="450" t="s">
        <v>376</v>
      </c>
      <c r="C552" s="450" t="s">
        <v>173</v>
      </c>
      <c r="D552" s="450">
        <v>12930</v>
      </c>
      <c r="E552" s="450" t="s">
        <v>89</v>
      </c>
      <c r="F552" s="450" t="s">
        <v>2242</v>
      </c>
      <c r="G552" s="450" t="s">
        <v>15</v>
      </c>
      <c r="H552" s="450" t="s">
        <v>110</v>
      </c>
      <c r="I552" s="3" t="s">
        <v>2237</v>
      </c>
    </row>
    <row r="553" spans="1:9" x14ac:dyDescent="0.25">
      <c r="A553" s="450">
        <v>2018</v>
      </c>
      <c r="B553" s="450" t="s">
        <v>376</v>
      </c>
      <c r="C553" s="450" t="s">
        <v>173</v>
      </c>
      <c r="D553" s="450">
        <v>15100</v>
      </c>
      <c r="E553" s="450" t="s">
        <v>93</v>
      </c>
      <c r="F553" s="450" t="s">
        <v>2242</v>
      </c>
      <c r="G553" s="450" t="s">
        <v>15</v>
      </c>
      <c r="H553" s="450" t="s">
        <v>110</v>
      </c>
      <c r="I553" s="3" t="s">
        <v>2237</v>
      </c>
    </row>
    <row r="554" spans="1:9" x14ac:dyDescent="0.25">
      <c r="A554" s="450">
        <v>2018</v>
      </c>
      <c r="B554" s="450" t="s">
        <v>376</v>
      </c>
      <c r="C554" s="450" t="s">
        <v>173</v>
      </c>
      <c r="D554" s="450">
        <v>15200</v>
      </c>
      <c r="E554" s="450" t="s">
        <v>94</v>
      </c>
      <c r="F554" s="450" t="s">
        <v>2242</v>
      </c>
      <c r="G554" s="450" t="s">
        <v>15</v>
      </c>
      <c r="H554" s="450" t="s">
        <v>110</v>
      </c>
      <c r="I554" s="3" t="s">
        <v>2237</v>
      </c>
    </row>
    <row r="555" spans="1:9" x14ac:dyDescent="0.25">
      <c r="A555" s="450">
        <v>2018</v>
      </c>
      <c r="B555" s="450" t="s">
        <v>376</v>
      </c>
      <c r="C555" s="450" t="s">
        <v>173</v>
      </c>
      <c r="D555" s="450">
        <v>17100</v>
      </c>
      <c r="E555" s="450" t="s">
        <v>97</v>
      </c>
      <c r="F555" s="450" t="s">
        <v>2242</v>
      </c>
      <c r="G555" s="450" t="s">
        <v>15</v>
      </c>
      <c r="H555" s="450">
        <v>0</v>
      </c>
      <c r="I555" s="3" t="s">
        <v>2237</v>
      </c>
    </row>
    <row r="556" spans="1:9" x14ac:dyDescent="0.25">
      <c r="A556" s="450">
        <v>2018</v>
      </c>
      <c r="B556" s="450" t="s">
        <v>376</v>
      </c>
      <c r="C556" s="450" t="s">
        <v>173</v>
      </c>
      <c r="D556" s="450">
        <v>17110</v>
      </c>
      <c r="E556" s="450" t="s">
        <v>98</v>
      </c>
      <c r="F556" s="450" t="s">
        <v>2242</v>
      </c>
      <c r="G556" s="450" t="s">
        <v>15</v>
      </c>
      <c r="H556" s="450" t="s">
        <v>110</v>
      </c>
      <c r="I556" s="3" t="s">
        <v>2237</v>
      </c>
    </row>
    <row r="557" spans="1:9" x14ac:dyDescent="0.25">
      <c r="A557" s="450">
        <v>2018</v>
      </c>
      <c r="B557" s="450" t="s">
        <v>376</v>
      </c>
      <c r="C557" s="450" t="s">
        <v>173</v>
      </c>
      <c r="D557" s="450">
        <v>17120</v>
      </c>
      <c r="E557" s="450" t="s">
        <v>99</v>
      </c>
      <c r="F557" s="450" t="s">
        <v>2242</v>
      </c>
      <c r="G557" s="450" t="s">
        <v>15</v>
      </c>
      <c r="H557" s="450" t="s">
        <v>110</v>
      </c>
      <c r="I557" s="3" t="s">
        <v>2237</v>
      </c>
    </row>
    <row r="558" spans="1:9" x14ac:dyDescent="0.25">
      <c r="A558" s="450">
        <v>2018</v>
      </c>
      <c r="B558" s="450" t="s">
        <v>376</v>
      </c>
      <c r="C558" s="450" t="s">
        <v>173</v>
      </c>
      <c r="D558" s="450">
        <v>17130</v>
      </c>
      <c r="E558" s="450" t="s">
        <v>100</v>
      </c>
      <c r="F558" s="450" t="s">
        <v>2242</v>
      </c>
      <c r="G558" s="450" t="s">
        <v>15</v>
      </c>
      <c r="H558" s="450" t="s">
        <v>110</v>
      </c>
      <c r="I558" s="3" t="s">
        <v>2237</v>
      </c>
    </row>
    <row r="559" spans="1:9" x14ac:dyDescent="0.25">
      <c r="A559" s="450">
        <v>2018</v>
      </c>
      <c r="B559" s="450" t="s">
        <v>376</v>
      </c>
      <c r="C559" s="450" t="s">
        <v>173</v>
      </c>
      <c r="D559" s="450">
        <v>17140</v>
      </c>
      <c r="E559" s="450" t="s">
        <v>101</v>
      </c>
      <c r="F559" s="450" t="s">
        <v>2242</v>
      </c>
      <c r="G559" s="450" t="s">
        <v>15</v>
      </c>
      <c r="H559" s="450" t="s">
        <v>110</v>
      </c>
      <c r="I559" s="3" t="s">
        <v>2237</v>
      </c>
    </row>
    <row r="560" spans="1:9" x14ac:dyDescent="0.25">
      <c r="A560" s="450">
        <v>2018</v>
      </c>
      <c r="B560" s="450" t="s">
        <v>376</v>
      </c>
      <c r="C560" s="450" t="s">
        <v>173</v>
      </c>
      <c r="D560" s="450">
        <v>17150</v>
      </c>
      <c r="E560" s="450" t="s">
        <v>102</v>
      </c>
      <c r="F560" s="450" t="s">
        <v>2242</v>
      </c>
      <c r="G560" s="450" t="s">
        <v>15</v>
      </c>
      <c r="H560" s="450" t="s">
        <v>110</v>
      </c>
      <c r="I560" s="3" t="s">
        <v>2237</v>
      </c>
    </row>
    <row r="561" spans="1:9" x14ac:dyDescent="0.25">
      <c r="A561" s="450">
        <v>2018</v>
      </c>
      <c r="B561" s="450" t="s">
        <v>376</v>
      </c>
      <c r="C561" s="450" t="s">
        <v>173</v>
      </c>
      <c r="D561" s="450">
        <v>17160</v>
      </c>
      <c r="E561" s="450" t="s">
        <v>103</v>
      </c>
      <c r="F561" s="450" t="s">
        <v>2242</v>
      </c>
      <c r="G561" s="450" t="s">
        <v>15</v>
      </c>
      <c r="H561" s="450" t="s">
        <v>110</v>
      </c>
      <c r="I561" s="3" t="s">
        <v>2237</v>
      </c>
    </row>
    <row r="562" spans="1:9" x14ac:dyDescent="0.25">
      <c r="A562" s="450">
        <v>2018</v>
      </c>
      <c r="B562" s="450" t="s">
        <v>376</v>
      </c>
      <c r="C562" s="450" t="s">
        <v>173</v>
      </c>
      <c r="D562" s="450">
        <v>17161</v>
      </c>
      <c r="E562" s="450" t="s">
        <v>104</v>
      </c>
      <c r="F562" s="450" t="s">
        <v>2242</v>
      </c>
      <c r="G562" s="450" t="s">
        <v>15</v>
      </c>
      <c r="H562" s="450" t="s">
        <v>110</v>
      </c>
      <c r="I562" s="3" t="s">
        <v>2237</v>
      </c>
    </row>
    <row r="563" spans="1:9" x14ac:dyDescent="0.25">
      <c r="A563" s="450">
        <v>2018</v>
      </c>
      <c r="B563" s="450" t="s">
        <v>376</v>
      </c>
      <c r="C563" s="450" t="s">
        <v>173</v>
      </c>
      <c r="D563" s="450">
        <v>17162</v>
      </c>
      <c r="E563" s="450" t="s">
        <v>105</v>
      </c>
      <c r="F563" s="450" t="s">
        <v>2242</v>
      </c>
      <c r="G563" s="450" t="s">
        <v>15</v>
      </c>
      <c r="H563" s="450" t="s">
        <v>110</v>
      </c>
      <c r="I563" s="3" t="s">
        <v>2237</v>
      </c>
    </row>
    <row r="564" spans="1:9" x14ac:dyDescent="0.25">
      <c r="A564" s="450">
        <v>2018</v>
      </c>
      <c r="B564" s="450" t="s">
        <v>376</v>
      </c>
      <c r="C564" s="450" t="s">
        <v>173</v>
      </c>
      <c r="D564" s="450">
        <v>17190</v>
      </c>
      <c r="E564" s="450" t="s">
        <v>106</v>
      </c>
      <c r="F564" s="450" t="s">
        <v>2242</v>
      </c>
      <c r="G564" s="450" t="s">
        <v>15</v>
      </c>
      <c r="H564" s="450" t="s">
        <v>110</v>
      </c>
      <c r="I564" s="3" t="s">
        <v>2237</v>
      </c>
    </row>
    <row r="565" spans="1:9" x14ac:dyDescent="0.25">
      <c r="A565" s="450">
        <v>2018</v>
      </c>
      <c r="B565" s="450" t="s">
        <v>376</v>
      </c>
      <c r="C565" s="450" t="s">
        <v>173</v>
      </c>
      <c r="D565" s="450">
        <v>17900</v>
      </c>
      <c r="E565" s="450" t="s">
        <v>107</v>
      </c>
      <c r="F565" s="450" t="s">
        <v>2242</v>
      </c>
      <c r="G565" s="450" t="s">
        <v>15</v>
      </c>
      <c r="H565" s="450">
        <v>197.75</v>
      </c>
      <c r="I565" s="3" t="s">
        <v>2237</v>
      </c>
    </row>
    <row r="566" spans="1:9" x14ac:dyDescent="0.25">
      <c r="A566" s="450">
        <v>2018</v>
      </c>
      <c r="B566" s="450" t="s">
        <v>376</v>
      </c>
      <c r="C566" s="450" t="s">
        <v>173</v>
      </c>
      <c r="D566" s="450">
        <v>19010</v>
      </c>
      <c r="E566" s="450" t="s">
        <v>111</v>
      </c>
      <c r="F566" s="450" t="s">
        <v>2242</v>
      </c>
      <c r="G566" s="450" t="s">
        <v>15</v>
      </c>
      <c r="H566" s="450">
        <v>345.76</v>
      </c>
      <c r="I566" s="3" t="s">
        <v>2237</v>
      </c>
    </row>
    <row r="567" spans="1:9" x14ac:dyDescent="0.25">
      <c r="A567" s="450">
        <v>2018</v>
      </c>
      <c r="B567" s="450" t="s">
        <v>376</v>
      </c>
      <c r="C567" s="450" t="s">
        <v>173</v>
      </c>
      <c r="D567" s="450">
        <v>19011</v>
      </c>
      <c r="E567" s="450" t="s">
        <v>112</v>
      </c>
      <c r="F567" s="450" t="s">
        <v>2242</v>
      </c>
      <c r="G567" s="450" t="s">
        <v>15</v>
      </c>
      <c r="H567" s="450" t="s">
        <v>110</v>
      </c>
      <c r="I567" s="3" t="s">
        <v>2237</v>
      </c>
    </row>
    <row r="568" spans="1:9" x14ac:dyDescent="0.25">
      <c r="A568" s="450">
        <v>2018</v>
      </c>
      <c r="B568" s="450" t="s">
        <v>376</v>
      </c>
      <c r="C568" s="450" t="s">
        <v>173</v>
      </c>
      <c r="D568" s="450">
        <v>19012</v>
      </c>
      <c r="E568" s="450" t="s">
        <v>113</v>
      </c>
      <c r="F568" s="450" t="s">
        <v>2242</v>
      </c>
      <c r="G568" s="450" t="s">
        <v>15</v>
      </c>
      <c r="H568" s="450" t="s">
        <v>110</v>
      </c>
      <c r="I568" s="3" t="s">
        <v>2237</v>
      </c>
    </row>
    <row r="569" spans="1:9" x14ac:dyDescent="0.25">
      <c r="A569" s="450">
        <v>2018</v>
      </c>
      <c r="B569" s="450" t="s">
        <v>376</v>
      </c>
      <c r="C569" s="450" t="s">
        <v>173</v>
      </c>
      <c r="D569" s="450">
        <v>19020</v>
      </c>
      <c r="E569" s="450" t="s">
        <v>114</v>
      </c>
      <c r="F569" s="450" t="s">
        <v>2242</v>
      </c>
      <c r="G569" s="450" t="s">
        <v>15</v>
      </c>
      <c r="H569" s="450">
        <v>433.76</v>
      </c>
      <c r="I569" s="3" t="s">
        <v>2237</v>
      </c>
    </row>
    <row r="570" spans="1:9" x14ac:dyDescent="0.25">
      <c r="A570" s="450">
        <v>2018</v>
      </c>
      <c r="B570" s="450" t="s">
        <v>376</v>
      </c>
      <c r="C570" s="450" t="s">
        <v>173</v>
      </c>
      <c r="D570" s="450">
        <v>19021</v>
      </c>
      <c r="E570" s="450" t="s">
        <v>115</v>
      </c>
      <c r="F570" s="450" t="s">
        <v>2242</v>
      </c>
      <c r="G570" s="450" t="s">
        <v>15</v>
      </c>
      <c r="H570" s="450" t="s">
        <v>110</v>
      </c>
      <c r="I570" s="3" t="s">
        <v>2237</v>
      </c>
    </row>
    <row r="571" spans="1:9" x14ac:dyDescent="0.25">
      <c r="A571" s="450">
        <v>2018</v>
      </c>
      <c r="B571" s="450" t="s">
        <v>376</v>
      </c>
      <c r="C571" s="450" t="s">
        <v>173</v>
      </c>
      <c r="D571" s="450">
        <v>19022</v>
      </c>
      <c r="E571" s="450" t="s">
        <v>116</v>
      </c>
      <c r="F571" s="450" t="s">
        <v>2242</v>
      </c>
      <c r="G571" s="450" t="s">
        <v>15</v>
      </c>
      <c r="H571" s="450" t="s">
        <v>110</v>
      </c>
      <c r="I571" s="3" t="s">
        <v>2237</v>
      </c>
    </row>
    <row r="572" spans="1:9" x14ac:dyDescent="0.25">
      <c r="A572" s="450">
        <v>2018</v>
      </c>
      <c r="B572" s="450" t="s">
        <v>376</v>
      </c>
      <c r="C572" s="450" t="s">
        <v>173</v>
      </c>
      <c r="D572" s="450">
        <v>19023</v>
      </c>
      <c r="E572" s="450" t="s">
        <v>117</v>
      </c>
      <c r="F572" s="450" t="s">
        <v>2242</v>
      </c>
      <c r="G572" s="450" t="s">
        <v>15</v>
      </c>
      <c r="H572" s="450" t="s">
        <v>110</v>
      </c>
      <c r="I572" s="3" t="s">
        <v>2237</v>
      </c>
    </row>
    <row r="573" spans="1:9" x14ac:dyDescent="0.25">
      <c r="A573" s="450">
        <v>2018</v>
      </c>
      <c r="B573" s="450" t="s">
        <v>376</v>
      </c>
      <c r="C573" s="450" t="s">
        <v>173</v>
      </c>
      <c r="D573" s="450">
        <v>19029</v>
      </c>
      <c r="E573" s="450" t="s">
        <v>118</v>
      </c>
      <c r="F573" s="450" t="s">
        <v>2242</v>
      </c>
      <c r="G573" s="450" t="s">
        <v>15</v>
      </c>
      <c r="H573" s="450" t="s">
        <v>110</v>
      </c>
      <c r="I573" s="3" t="s">
        <v>2237</v>
      </c>
    </row>
    <row r="574" spans="1:9" x14ac:dyDescent="0.25">
      <c r="A574" s="450">
        <v>2018</v>
      </c>
      <c r="B574" s="450" t="s">
        <v>376</v>
      </c>
      <c r="C574" s="450" t="s">
        <v>173</v>
      </c>
      <c r="D574" s="450">
        <v>19030</v>
      </c>
      <c r="E574" s="450" t="s">
        <v>119</v>
      </c>
      <c r="F574" s="450" t="s">
        <v>2242</v>
      </c>
      <c r="G574" s="450" t="s">
        <v>15</v>
      </c>
      <c r="H574" s="450">
        <v>290.23</v>
      </c>
      <c r="I574" s="3" t="s">
        <v>2237</v>
      </c>
    </row>
    <row r="575" spans="1:9" x14ac:dyDescent="0.25">
      <c r="A575" s="450">
        <v>2018</v>
      </c>
      <c r="B575" s="450" t="s">
        <v>376</v>
      </c>
      <c r="C575" s="450" t="s">
        <v>173</v>
      </c>
      <c r="D575" s="450">
        <v>19031</v>
      </c>
      <c r="E575" s="450" t="s">
        <v>120</v>
      </c>
      <c r="F575" s="450" t="s">
        <v>2242</v>
      </c>
      <c r="G575" s="450" t="s">
        <v>15</v>
      </c>
      <c r="H575" s="450" t="s">
        <v>110</v>
      </c>
      <c r="I575" s="3" t="s">
        <v>2237</v>
      </c>
    </row>
    <row r="576" spans="1:9" x14ac:dyDescent="0.25">
      <c r="A576" s="450">
        <v>2018</v>
      </c>
      <c r="B576" s="450" t="s">
        <v>376</v>
      </c>
      <c r="C576" s="450" t="s">
        <v>173</v>
      </c>
      <c r="D576" s="450">
        <v>19032</v>
      </c>
      <c r="E576" s="450" t="s">
        <v>121</v>
      </c>
      <c r="F576" s="450" t="s">
        <v>2242</v>
      </c>
      <c r="G576" s="450" t="s">
        <v>15</v>
      </c>
      <c r="H576" s="450" t="s">
        <v>110</v>
      </c>
      <c r="I576" s="3" t="s">
        <v>2237</v>
      </c>
    </row>
    <row r="577" spans="1:9" x14ac:dyDescent="0.25">
      <c r="A577" s="450">
        <v>2018</v>
      </c>
      <c r="B577" s="450" t="s">
        <v>376</v>
      </c>
      <c r="C577" s="450" t="s">
        <v>173</v>
      </c>
      <c r="D577" s="450">
        <v>19040</v>
      </c>
      <c r="E577" s="450" t="s">
        <v>122</v>
      </c>
      <c r="F577" s="450" t="s">
        <v>2242</v>
      </c>
      <c r="G577" s="450" t="s">
        <v>15</v>
      </c>
      <c r="H577" s="450">
        <v>291.97000000000003</v>
      </c>
      <c r="I577" s="3" t="s">
        <v>2237</v>
      </c>
    </row>
    <row r="578" spans="1:9" x14ac:dyDescent="0.25">
      <c r="A578" s="450">
        <v>2018</v>
      </c>
      <c r="B578" s="450" t="s">
        <v>376</v>
      </c>
      <c r="C578" s="450" t="s">
        <v>173</v>
      </c>
      <c r="D578" s="450">
        <v>19050</v>
      </c>
      <c r="E578" s="450" t="s">
        <v>123</v>
      </c>
      <c r="F578" s="450" t="s">
        <v>2242</v>
      </c>
      <c r="G578" s="450" t="s">
        <v>15</v>
      </c>
      <c r="H578" s="450">
        <v>191.63</v>
      </c>
      <c r="I578" s="3" t="s">
        <v>2237</v>
      </c>
    </row>
    <row r="579" spans="1:9" x14ac:dyDescent="0.25">
      <c r="A579" s="450">
        <v>2018</v>
      </c>
      <c r="B579" s="450" t="s">
        <v>376</v>
      </c>
      <c r="C579" s="450" t="s">
        <v>173</v>
      </c>
      <c r="D579" s="450">
        <v>19060</v>
      </c>
      <c r="E579" s="450" t="s">
        <v>124</v>
      </c>
      <c r="F579" s="450" t="s">
        <v>2242</v>
      </c>
      <c r="G579" s="450" t="s">
        <v>15</v>
      </c>
      <c r="H579" s="450">
        <v>3398.9</v>
      </c>
      <c r="I579" s="3" t="s">
        <v>2237</v>
      </c>
    </row>
    <row r="580" spans="1:9" x14ac:dyDescent="0.25">
      <c r="A580" s="450">
        <v>2018</v>
      </c>
      <c r="B580" s="450" t="s">
        <v>376</v>
      </c>
      <c r="C580" s="450" t="s">
        <v>173</v>
      </c>
      <c r="D580" s="450">
        <v>19061</v>
      </c>
      <c r="E580" s="450" t="s">
        <v>125</v>
      </c>
      <c r="F580" s="450" t="s">
        <v>2242</v>
      </c>
      <c r="G580" s="450" t="s">
        <v>15</v>
      </c>
      <c r="H580" s="450">
        <v>332.6</v>
      </c>
      <c r="I580" s="3" t="s">
        <v>2237</v>
      </c>
    </row>
    <row r="581" spans="1:9" x14ac:dyDescent="0.25">
      <c r="A581" s="450">
        <v>2018</v>
      </c>
      <c r="B581" s="450" t="s">
        <v>376</v>
      </c>
      <c r="C581" s="450" t="s">
        <v>173</v>
      </c>
      <c r="D581" s="450">
        <v>19062</v>
      </c>
      <c r="E581" s="450" t="s">
        <v>126</v>
      </c>
      <c r="F581" s="450" t="s">
        <v>2242</v>
      </c>
      <c r="G581" s="450" t="s">
        <v>15</v>
      </c>
      <c r="H581" s="450">
        <v>2292.79</v>
      </c>
      <c r="I581" s="3" t="s">
        <v>2237</v>
      </c>
    </row>
    <row r="582" spans="1:9" x14ac:dyDescent="0.25">
      <c r="A582" s="450">
        <v>2018</v>
      </c>
      <c r="B582" s="450" t="s">
        <v>376</v>
      </c>
      <c r="C582" s="450" t="s">
        <v>173</v>
      </c>
      <c r="D582" s="450">
        <v>19063</v>
      </c>
      <c r="E582" s="450" t="s">
        <v>127</v>
      </c>
      <c r="F582" s="450" t="s">
        <v>2242</v>
      </c>
      <c r="G582" s="450" t="s">
        <v>15</v>
      </c>
      <c r="H582" s="450">
        <v>773.51</v>
      </c>
      <c r="I582" s="3" t="s">
        <v>2237</v>
      </c>
    </row>
    <row r="583" spans="1:9" x14ac:dyDescent="0.25">
      <c r="A583" s="450">
        <v>2018</v>
      </c>
      <c r="B583" s="450" t="s">
        <v>376</v>
      </c>
      <c r="C583" s="450" t="s">
        <v>173</v>
      </c>
      <c r="D583" s="450">
        <v>19070</v>
      </c>
      <c r="E583" s="450" t="s">
        <v>128</v>
      </c>
      <c r="F583" s="450" t="s">
        <v>2242</v>
      </c>
      <c r="G583" s="450" t="s">
        <v>15</v>
      </c>
      <c r="H583" s="450">
        <v>566.55999999999995</v>
      </c>
      <c r="I583" s="3" t="s">
        <v>2237</v>
      </c>
    </row>
    <row r="584" spans="1:9" x14ac:dyDescent="0.25">
      <c r="A584" s="450">
        <v>2018</v>
      </c>
      <c r="B584" s="450" t="s">
        <v>376</v>
      </c>
      <c r="C584" s="450" t="s">
        <v>173</v>
      </c>
      <c r="D584" s="450">
        <v>19080</v>
      </c>
      <c r="E584" s="450" t="s">
        <v>129</v>
      </c>
      <c r="F584" s="450" t="s">
        <v>2242</v>
      </c>
      <c r="G584" s="450" t="s">
        <v>15</v>
      </c>
      <c r="H584" s="450">
        <v>144.44999999999999</v>
      </c>
      <c r="I584" s="3" t="s">
        <v>2237</v>
      </c>
    </row>
    <row r="585" spans="1:9" x14ac:dyDescent="0.25">
      <c r="A585" s="450">
        <v>2018</v>
      </c>
      <c r="B585" s="450" t="s">
        <v>376</v>
      </c>
      <c r="C585" s="450" t="s">
        <v>173</v>
      </c>
      <c r="D585" s="450">
        <v>19090</v>
      </c>
      <c r="E585" s="450" t="s">
        <v>130</v>
      </c>
      <c r="F585" s="450" t="s">
        <v>2242</v>
      </c>
      <c r="G585" s="450" t="s">
        <v>15</v>
      </c>
      <c r="H585" s="450">
        <v>592</v>
      </c>
      <c r="I585" s="3" t="s">
        <v>2237</v>
      </c>
    </row>
    <row r="586" spans="1:9" x14ac:dyDescent="0.25">
      <c r="A586" s="450">
        <v>2018</v>
      </c>
      <c r="B586" s="450" t="s">
        <v>376</v>
      </c>
      <c r="C586" s="450" t="s">
        <v>173</v>
      </c>
      <c r="D586" s="450">
        <v>19095</v>
      </c>
      <c r="E586" s="450" t="s">
        <v>131</v>
      </c>
      <c r="F586" s="450" t="s">
        <v>2242</v>
      </c>
      <c r="G586" s="450" t="s">
        <v>15</v>
      </c>
      <c r="H586" s="450">
        <v>305.60000000000002</v>
      </c>
      <c r="I586" s="3" t="s">
        <v>2237</v>
      </c>
    </row>
    <row r="587" spans="1:9" x14ac:dyDescent="0.25">
      <c r="A587" s="450">
        <v>2018</v>
      </c>
      <c r="B587" s="450" t="s">
        <v>376</v>
      </c>
      <c r="C587" s="450" t="s">
        <v>173</v>
      </c>
      <c r="D587" s="450">
        <v>19900</v>
      </c>
      <c r="E587" s="450" t="s">
        <v>132</v>
      </c>
      <c r="F587" s="450" t="s">
        <v>2242</v>
      </c>
      <c r="G587" s="450" t="s">
        <v>15</v>
      </c>
      <c r="H587" s="450">
        <v>1603.65</v>
      </c>
      <c r="I587" s="3" t="s">
        <v>2237</v>
      </c>
    </row>
    <row r="588" spans="1:9" x14ac:dyDescent="0.25">
      <c r="A588" s="450">
        <v>2018</v>
      </c>
      <c r="B588" s="450" t="s">
        <v>376</v>
      </c>
      <c r="C588" s="450" t="s">
        <v>173</v>
      </c>
      <c r="D588" s="450">
        <v>21100</v>
      </c>
      <c r="E588" s="450" t="s">
        <v>135</v>
      </c>
      <c r="F588" s="450" t="s">
        <v>2242</v>
      </c>
      <c r="G588" s="450" t="s">
        <v>15</v>
      </c>
      <c r="H588" s="450" t="s">
        <v>110</v>
      </c>
      <c r="I588" s="3" t="s">
        <v>2237</v>
      </c>
    </row>
    <row r="589" spans="1:9" x14ac:dyDescent="0.25">
      <c r="A589" s="450">
        <v>2018</v>
      </c>
      <c r="B589" s="450" t="s">
        <v>376</v>
      </c>
      <c r="C589" s="450" t="s">
        <v>173</v>
      </c>
      <c r="D589" s="450">
        <v>21200</v>
      </c>
      <c r="E589" s="450" t="s">
        <v>136</v>
      </c>
      <c r="F589" s="450" t="s">
        <v>2242</v>
      </c>
      <c r="G589" s="450" t="s">
        <v>15</v>
      </c>
      <c r="H589" s="450" t="s">
        <v>110</v>
      </c>
      <c r="I589" s="3" t="s">
        <v>2237</v>
      </c>
    </row>
    <row r="590" spans="1:9" x14ac:dyDescent="0.25">
      <c r="A590" s="450">
        <v>2018</v>
      </c>
      <c r="B590" s="450" t="s">
        <v>376</v>
      </c>
      <c r="C590" s="450" t="s">
        <v>173</v>
      </c>
      <c r="D590" s="450">
        <v>21300</v>
      </c>
      <c r="E590" s="450" t="s">
        <v>137</v>
      </c>
      <c r="F590" s="450" t="s">
        <v>2242</v>
      </c>
      <c r="G590" s="450" t="s">
        <v>15</v>
      </c>
      <c r="H590" s="450" t="s">
        <v>110</v>
      </c>
      <c r="I590" s="3" t="s">
        <v>2237</v>
      </c>
    </row>
    <row r="591" spans="1:9" x14ac:dyDescent="0.25">
      <c r="A591" s="450">
        <v>2018</v>
      </c>
      <c r="B591" s="450" t="s">
        <v>376</v>
      </c>
      <c r="C591" s="450" t="s">
        <v>173</v>
      </c>
      <c r="D591" s="450">
        <v>21900</v>
      </c>
      <c r="E591" s="450" t="s">
        <v>138</v>
      </c>
      <c r="F591" s="450" t="s">
        <v>2242</v>
      </c>
      <c r="G591" s="450" t="s">
        <v>15</v>
      </c>
      <c r="H591" s="450" t="s">
        <v>110</v>
      </c>
      <c r="I591" s="3" t="s">
        <v>2237</v>
      </c>
    </row>
    <row r="592" spans="1:9" x14ac:dyDescent="0.25">
      <c r="A592" s="450">
        <v>2018</v>
      </c>
      <c r="B592" s="450" t="s">
        <v>376</v>
      </c>
      <c r="C592" s="450" t="s">
        <v>173</v>
      </c>
      <c r="D592" s="450">
        <v>32100</v>
      </c>
      <c r="E592" s="450" t="s">
        <v>150</v>
      </c>
      <c r="F592" s="450" t="s">
        <v>2242</v>
      </c>
      <c r="G592" s="450" t="s">
        <v>15</v>
      </c>
      <c r="H592" s="450" t="s">
        <v>110</v>
      </c>
      <c r="I592" s="3" t="s">
        <v>2237</v>
      </c>
    </row>
    <row r="593" spans="1:9" x14ac:dyDescent="0.25">
      <c r="A593" s="450">
        <v>2018</v>
      </c>
      <c r="B593" s="450" t="s">
        <v>376</v>
      </c>
      <c r="C593" s="450" t="s">
        <v>173</v>
      </c>
      <c r="D593" s="450">
        <v>32200</v>
      </c>
      <c r="E593" s="450" t="s">
        <v>151</v>
      </c>
      <c r="F593" s="450" t="s">
        <v>2242</v>
      </c>
      <c r="G593" s="450" t="s">
        <v>15</v>
      </c>
      <c r="H593" s="450" t="s">
        <v>110</v>
      </c>
      <c r="I593" s="3" t="s">
        <v>2237</v>
      </c>
    </row>
    <row r="594" spans="1:9" x14ac:dyDescent="0.25">
      <c r="A594" s="450">
        <v>2018</v>
      </c>
      <c r="B594" s="450" t="s">
        <v>376</v>
      </c>
      <c r="C594" s="450" t="s">
        <v>173</v>
      </c>
      <c r="D594" s="450">
        <v>33100</v>
      </c>
      <c r="E594" s="450" t="s">
        <v>153</v>
      </c>
      <c r="F594" s="450" t="s">
        <v>2242</v>
      </c>
      <c r="G594" s="450" t="s">
        <v>15</v>
      </c>
      <c r="H594" s="450" t="s">
        <v>110</v>
      </c>
      <c r="I594" s="3" t="s">
        <v>2237</v>
      </c>
    </row>
    <row r="595" spans="1:9" x14ac:dyDescent="0.25">
      <c r="A595" s="450">
        <v>2018</v>
      </c>
      <c r="B595" s="450" t="s">
        <v>376</v>
      </c>
      <c r="C595" s="450" t="s">
        <v>173</v>
      </c>
      <c r="D595" s="450">
        <v>33110</v>
      </c>
      <c r="E595" s="450" t="s">
        <v>154</v>
      </c>
      <c r="F595" s="450" t="s">
        <v>2242</v>
      </c>
      <c r="G595" s="450" t="s">
        <v>15</v>
      </c>
      <c r="H595" s="450" t="s">
        <v>110</v>
      </c>
      <c r="I595" s="3" t="s">
        <v>2237</v>
      </c>
    </row>
    <row r="596" spans="1:9" x14ac:dyDescent="0.25">
      <c r="A596" s="450">
        <v>2018</v>
      </c>
      <c r="B596" s="450" t="s">
        <v>376</v>
      </c>
      <c r="C596" s="450" t="s">
        <v>173</v>
      </c>
      <c r="D596" s="450">
        <v>33120</v>
      </c>
      <c r="E596" s="450" t="s">
        <v>155</v>
      </c>
      <c r="F596" s="450" t="s">
        <v>2242</v>
      </c>
      <c r="G596" s="450" t="s">
        <v>15</v>
      </c>
      <c r="H596" s="450" t="s">
        <v>110</v>
      </c>
      <c r="I596" s="3" t="s">
        <v>2237</v>
      </c>
    </row>
    <row r="597" spans="1:9" x14ac:dyDescent="0.25">
      <c r="A597" s="450">
        <v>2018</v>
      </c>
      <c r="B597" s="450" t="s">
        <v>376</v>
      </c>
      <c r="C597" s="450" t="s">
        <v>173</v>
      </c>
      <c r="D597" s="450">
        <v>33200</v>
      </c>
      <c r="E597" s="450" t="s">
        <v>156</v>
      </c>
      <c r="F597" s="450" t="s">
        <v>2242</v>
      </c>
      <c r="G597" s="450" t="s">
        <v>15</v>
      </c>
      <c r="H597" s="450" t="s">
        <v>110</v>
      </c>
      <c r="I597" s="3" t="s">
        <v>2237</v>
      </c>
    </row>
    <row r="598" spans="1:9" x14ac:dyDescent="0.25">
      <c r="A598" s="450">
        <v>2018</v>
      </c>
      <c r="B598" s="450" t="s">
        <v>376</v>
      </c>
      <c r="C598" s="450" t="s">
        <v>173</v>
      </c>
      <c r="D598" s="450">
        <v>33210</v>
      </c>
      <c r="E598" s="450" t="s">
        <v>157</v>
      </c>
      <c r="F598" s="450" t="s">
        <v>2242</v>
      </c>
      <c r="G598" s="450" t="s">
        <v>15</v>
      </c>
      <c r="H598" s="450" t="s">
        <v>110</v>
      </c>
      <c r="I598" s="3" t="s">
        <v>2237</v>
      </c>
    </row>
    <row r="599" spans="1:9" x14ac:dyDescent="0.25">
      <c r="A599" s="450">
        <v>2018</v>
      </c>
      <c r="B599" s="450" t="s">
        <v>376</v>
      </c>
      <c r="C599" s="450" t="s">
        <v>173</v>
      </c>
      <c r="D599" s="450">
        <v>33220</v>
      </c>
      <c r="E599" s="450" t="s">
        <v>158</v>
      </c>
      <c r="F599" s="450" t="s">
        <v>2242</v>
      </c>
      <c r="G599" s="450" t="s">
        <v>15</v>
      </c>
      <c r="H599" s="450" t="s">
        <v>110</v>
      </c>
      <c r="I599" s="3" t="s">
        <v>2237</v>
      </c>
    </row>
    <row r="600" spans="1:9" x14ac:dyDescent="0.25">
      <c r="A600" s="450">
        <v>2018</v>
      </c>
      <c r="B600" s="450" t="s">
        <v>376</v>
      </c>
      <c r="C600" s="450" t="s">
        <v>173</v>
      </c>
      <c r="D600" s="450">
        <v>33900</v>
      </c>
      <c r="E600" s="450" t="s">
        <v>159</v>
      </c>
      <c r="F600" s="450" t="s">
        <v>2242</v>
      </c>
      <c r="G600" s="450" t="s">
        <v>15</v>
      </c>
      <c r="H600" s="450" t="s">
        <v>110</v>
      </c>
      <c r="I600" s="3" t="s">
        <v>2237</v>
      </c>
    </row>
    <row r="601" spans="1:9" x14ac:dyDescent="0.25">
      <c r="A601" s="450">
        <v>2018</v>
      </c>
      <c r="B601" s="450" t="s">
        <v>376</v>
      </c>
      <c r="C601" s="450" t="s">
        <v>173</v>
      </c>
      <c r="D601" s="450">
        <v>33910</v>
      </c>
      <c r="E601" s="450" t="s">
        <v>160</v>
      </c>
      <c r="F601" s="450" t="s">
        <v>2242</v>
      </c>
      <c r="G601" s="450" t="s">
        <v>15</v>
      </c>
      <c r="H601" s="450" t="s">
        <v>110</v>
      </c>
      <c r="I601" s="3" t="s">
        <v>2237</v>
      </c>
    </row>
    <row r="602" spans="1:9" x14ac:dyDescent="0.25">
      <c r="A602" s="450">
        <v>2018</v>
      </c>
      <c r="B602" s="450" t="s">
        <v>376</v>
      </c>
      <c r="C602" s="450" t="s">
        <v>173</v>
      </c>
      <c r="D602" s="450">
        <v>33920</v>
      </c>
      <c r="E602" s="450" t="s">
        <v>161</v>
      </c>
      <c r="F602" s="450" t="s">
        <v>2242</v>
      </c>
      <c r="G602" s="450" t="s">
        <v>15</v>
      </c>
      <c r="H602" s="450" t="s">
        <v>110</v>
      </c>
      <c r="I602" s="3" t="s">
        <v>2237</v>
      </c>
    </row>
    <row r="603" spans="1:9" x14ac:dyDescent="0.25">
      <c r="A603" s="450">
        <v>2018</v>
      </c>
      <c r="B603" s="450" t="s">
        <v>376</v>
      </c>
      <c r="C603" s="450" t="s">
        <v>173</v>
      </c>
      <c r="D603" s="450">
        <v>33921</v>
      </c>
      <c r="E603" s="450" t="s">
        <v>162</v>
      </c>
      <c r="F603" s="450" t="s">
        <v>2242</v>
      </c>
      <c r="G603" s="450" t="s">
        <v>15</v>
      </c>
      <c r="H603" s="450" t="s">
        <v>110</v>
      </c>
      <c r="I603" s="3" t="s">
        <v>2237</v>
      </c>
    </row>
    <row r="604" spans="1:9" x14ac:dyDescent="0.25">
      <c r="A604" s="450">
        <v>2018</v>
      </c>
      <c r="B604" s="450" t="s">
        <v>376</v>
      </c>
      <c r="C604" s="450" t="s">
        <v>173</v>
      </c>
      <c r="D604" s="450">
        <v>33922</v>
      </c>
      <c r="E604" s="450" t="s">
        <v>163</v>
      </c>
      <c r="F604" s="450" t="s">
        <v>2242</v>
      </c>
      <c r="G604" s="450" t="s">
        <v>15</v>
      </c>
      <c r="H604" s="450" t="s">
        <v>110</v>
      </c>
      <c r="I604" s="3" t="s">
        <v>2237</v>
      </c>
    </row>
    <row r="605" spans="1:9" x14ac:dyDescent="0.25">
      <c r="A605" s="450">
        <v>2018</v>
      </c>
      <c r="B605" s="450" t="s">
        <v>376</v>
      </c>
      <c r="C605" s="450" t="s">
        <v>173</v>
      </c>
      <c r="D605" s="450">
        <v>37100</v>
      </c>
      <c r="E605" s="450" t="s">
        <v>168</v>
      </c>
      <c r="F605" s="450" t="s">
        <v>2242</v>
      </c>
      <c r="G605" s="450" t="s">
        <v>15</v>
      </c>
      <c r="H605" s="450" t="s">
        <v>110</v>
      </c>
      <c r="I605" s="3" t="s">
        <v>2237</v>
      </c>
    </row>
    <row r="606" spans="1:9" x14ac:dyDescent="0.25">
      <c r="A606" s="450">
        <v>2018</v>
      </c>
      <c r="B606" s="450" t="s">
        <v>376</v>
      </c>
      <c r="C606" s="450" t="s">
        <v>173</v>
      </c>
      <c r="D606" s="450">
        <v>37200</v>
      </c>
      <c r="E606" s="450" t="s">
        <v>169</v>
      </c>
      <c r="F606" s="450" t="s">
        <v>2242</v>
      </c>
      <c r="G606" s="450" t="s">
        <v>15</v>
      </c>
      <c r="H606" s="450" t="s">
        <v>110</v>
      </c>
      <c r="I606" s="3" t="s">
        <v>2237</v>
      </c>
    </row>
    <row r="607" spans="1:9" x14ac:dyDescent="0.25">
      <c r="A607" s="450">
        <v>2018</v>
      </c>
      <c r="B607" s="450" t="s">
        <v>380</v>
      </c>
      <c r="C607" s="450" t="s">
        <v>174</v>
      </c>
      <c r="D607" s="450">
        <v>1100</v>
      </c>
      <c r="E607" s="450" t="s">
        <v>2</v>
      </c>
      <c r="F607" s="450" t="s">
        <v>2242</v>
      </c>
      <c r="G607" s="450" t="s">
        <v>15</v>
      </c>
      <c r="H607" s="450">
        <v>3257.43</v>
      </c>
      <c r="I607" s="3" t="s">
        <v>2237</v>
      </c>
    </row>
    <row r="608" spans="1:9" x14ac:dyDescent="0.25">
      <c r="A608" s="450">
        <v>2018</v>
      </c>
      <c r="B608" s="450" t="s">
        <v>380</v>
      </c>
      <c r="C608" s="450" t="s">
        <v>174</v>
      </c>
      <c r="D608" s="450">
        <v>1110</v>
      </c>
      <c r="E608" s="450" t="s">
        <v>3</v>
      </c>
      <c r="F608" s="450" t="s">
        <v>2242</v>
      </c>
      <c r="G608" s="450" t="s">
        <v>15</v>
      </c>
      <c r="H608" s="450" t="s">
        <v>110</v>
      </c>
      <c r="I608" s="3" t="s">
        <v>2237</v>
      </c>
    </row>
    <row r="609" spans="1:9" x14ac:dyDescent="0.25">
      <c r="A609" s="450">
        <v>2018</v>
      </c>
      <c r="B609" s="450" t="s">
        <v>380</v>
      </c>
      <c r="C609" s="450" t="s">
        <v>174</v>
      </c>
      <c r="D609" s="450">
        <v>1120</v>
      </c>
      <c r="E609" s="450" t="s">
        <v>4</v>
      </c>
      <c r="F609" s="450" t="s">
        <v>2242</v>
      </c>
      <c r="G609" s="450" t="s">
        <v>15</v>
      </c>
      <c r="H609" s="450" t="s">
        <v>110</v>
      </c>
      <c r="I609" s="3" t="s">
        <v>2237</v>
      </c>
    </row>
    <row r="610" spans="1:9" x14ac:dyDescent="0.25">
      <c r="A610" s="450">
        <v>2018</v>
      </c>
      <c r="B610" s="450" t="s">
        <v>380</v>
      </c>
      <c r="C610" s="450" t="s">
        <v>174</v>
      </c>
      <c r="D610" s="450">
        <v>1200</v>
      </c>
      <c r="E610" s="450" t="s">
        <v>5</v>
      </c>
      <c r="F610" s="450" t="s">
        <v>2242</v>
      </c>
      <c r="G610" s="450" t="s">
        <v>15</v>
      </c>
      <c r="H610" s="450">
        <v>274.01</v>
      </c>
      <c r="I610" s="3" t="s">
        <v>2244</v>
      </c>
    </row>
    <row r="611" spans="1:9" x14ac:dyDescent="0.25">
      <c r="A611" s="450">
        <v>2018</v>
      </c>
      <c r="B611" s="450" t="s">
        <v>380</v>
      </c>
      <c r="C611" s="450" t="s">
        <v>174</v>
      </c>
      <c r="D611" s="450">
        <v>1300</v>
      </c>
      <c r="E611" s="450" t="s">
        <v>17</v>
      </c>
      <c r="F611" s="450" t="s">
        <v>2242</v>
      </c>
      <c r="G611" s="450" t="s">
        <v>15</v>
      </c>
      <c r="H611" s="450">
        <v>1524.43</v>
      </c>
      <c r="I611" s="3" t="s">
        <v>2237</v>
      </c>
    </row>
    <row r="612" spans="1:9" x14ac:dyDescent="0.25">
      <c r="A612" s="450">
        <v>2018</v>
      </c>
      <c r="B612" s="450" t="s">
        <v>380</v>
      </c>
      <c r="C612" s="450" t="s">
        <v>174</v>
      </c>
      <c r="D612" s="450">
        <v>1400</v>
      </c>
      <c r="E612" s="450" t="s">
        <v>18</v>
      </c>
      <c r="F612" s="450" t="s">
        <v>2242</v>
      </c>
      <c r="G612" s="450" t="s">
        <v>15</v>
      </c>
      <c r="H612" s="450">
        <v>98.06</v>
      </c>
      <c r="I612" s="3" t="s">
        <v>2237</v>
      </c>
    </row>
    <row r="613" spans="1:9" x14ac:dyDescent="0.25">
      <c r="A613" s="450">
        <v>2018</v>
      </c>
      <c r="B613" s="450" t="s">
        <v>380</v>
      </c>
      <c r="C613" s="450" t="s">
        <v>174</v>
      </c>
      <c r="D613" s="450">
        <v>1500</v>
      </c>
      <c r="E613" s="450" t="s">
        <v>19</v>
      </c>
      <c r="F613" s="450" t="s">
        <v>2242</v>
      </c>
      <c r="G613" s="450" t="s">
        <v>15</v>
      </c>
      <c r="H613" s="450">
        <v>448.11</v>
      </c>
      <c r="I613" s="3" t="s">
        <v>2237</v>
      </c>
    </row>
    <row r="614" spans="1:9" x14ac:dyDescent="0.25">
      <c r="A614" s="450">
        <v>2018</v>
      </c>
      <c r="B614" s="450" t="s">
        <v>380</v>
      </c>
      <c r="C614" s="450" t="s">
        <v>174</v>
      </c>
      <c r="D614" s="450">
        <v>1600</v>
      </c>
      <c r="E614" s="450" t="s">
        <v>20</v>
      </c>
      <c r="F614" s="450" t="s">
        <v>2242</v>
      </c>
      <c r="G614" s="450" t="s">
        <v>15</v>
      </c>
      <c r="H614" s="450">
        <v>0</v>
      </c>
      <c r="I614" s="3" t="s">
        <v>2237</v>
      </c>
    </row>
    <row r="615" spans="1:9" x14ac:dyDescent="0.25">
      <c r="A615" s="450">
        <v>2018</v>
      </c>
      <c r="B615" s="450" t="s">
        <v>380</v>
      </c>
      <c r="C615" s="450" t="s">
        <v>174</v>
      </c>
      <c r="D615" s="450">
        <v>1900</v>
      </c>
      <c r="E615" s="450" t="s">
        <v>21</v>
      </c>
      <c r="F615" s="450" t="s">
        <v>2242</v>
      </c>
      <c r="G615" s="450" t="s">
        <v>15</v>
      </c>
      <c r="H615" s="450">
        <v>287.02999999999997</v>
      </c>
      <c r="I615" s="3" t="s">
        <v>2244</v>
      </c>
    </row>
    <row r="616" spans="1:9" x14ac:dyDescent="0.25">
      <c r="A616" s="450">
        <v>2018</v>
      </c>
      <c r="B616" s="450" t="s">
        <v>380</v>
      </c>
      <c r="C616" s="450" t="s">
        <v>174</v>
      </c>
      <c r="D616" s="450">
        <v>2100</v>
      </c>
      <c r="E616" s="450" t="s">
        <v>23</v>
      </c>
      <c r="F616" s="450" t="s">
        <v>2242</v>
      </c>
      <c r="G616" s="450" t="s">
        <v>15</v>
      </c>
      <c r="H616" s="450">
        <v>1256.8499999999999</v>
      </c>
      <c r="I616" s="3" t="s">
        <v>2244</v>
      </c>
    </row>
    <row r="617" spans="1:9" x14ac:dyDescent="0.25">
      <c r="A617" s="450">
        <v>2018</v>
      </c>
      <c r="B617" s="450" t="s">
        <v>380</v>
      </c>
      <c r="C617" s="450" t="s">
        <v>174</v>
      </c>
      <c r="D617" s="450">
        <v>2110</v>
      </c>
      <c r="E617" s="450" t="s">
        <v>24</v>
      </c>
      <c r="F617" s="450" t="s">
        <v>2242</v>
      </c>
      <c r="G617" s="450" t="s">
        <v>15</v>
      </c>
      <c r="H617" s="450" t="s">
        <v>110</v>
      </c>
      <c r="I617" s="3" t="s">
        <v>2237</v>
      </c>
    </row>
    <row r="618" spans="1:9" x14ac:dyDescent="0.25">
      <c r="A618" s="450">
        <v>2018</v>
      </c>
      <c r="B618" s="450" t="s">
        <v>380</v>
      </c>
      <c r="C618" s="450" t="s">
        <v>174</v>
      </c>
      <c r="D618" s="450">
        <v>2120</v>
      </c>
      <c r="E618" s="450" t="s">
        <v>25</v>
      </c>
      <c r="F618" s="450" t="s">
        <v>2242</v>
      </c>
      <c r="G618" s="450" t="s">
        <v>15</v>
      </c>
      <c r="H618" s="450" t="s">
        <v>110</v>
      </c>
      <c r="I618" s="3" t="s">
        <v>2237</v>
      </c>
    </row>
    <row r="619" spans="1:9" x14ac:dyDescent="0.25">
      <c r="A619" s="450">
        <v>2018</v>
      </c>
      <c r="B619" s="450" t="s">
        <v>380</v>
      </c>
      <c r="C619" s="450" t="s">
        <v>174</v>
      </c>
      <c r="D619" s="450">
        <v>2130</v>
      </c>
      <c r="E619" s="450" t="s">
        <v>26</v>
      </c>
      <c r="F619" s="450" t="s">
        <v>2242</v>
      </c>
      <c r="G619" s="450" t="s">
        <v>15</v>
      </c>
      <c r="H619" s="450" t="s">
        <v>110</v>
      </c>
      <c r="I619" s="3" t="s">
        <v>2237</v>
      </c>
    </row>
    <row r="620" spans="1:9" x14ac:dyDescent="0.25">
      <c r="A620" s="450">
        <v>2018</v>
      </c>
      <c r="B620" s="450" t="s">
        <v>380</v>
      </c>
      <c r="C620" s="450" t="s">
        <v>174</v>
      </c>
      <c r="D620" s="450">
        <v>2190</v>
      </c>
      <c r="E620" s="450" t="s">
        <v>27</v>
      </c>
      <c r="F620" s="450" t="s">
        <v>2242</v>
      </c>
      <c r="G620" s="450" t="s">
        <v>15</v>
      </c>
      <c r="H620" s="450" t="s">
        <v>110</v>
      </c>
      <c r="I620" s="3" t="s">
        <v>2237</v>
      </c>
    </row>
    <row r="621" spans="1:9" x14ac:dyDescent="0.25">
      <c r="A621" s="450">
        <v>2018</v>
      </c>
      <c r="B621" s="450" t="s">
        <v>380</v>
      </c>
      <c r="C621" s="450" t="s">
        <v>174</v>
      </c>
      <c r="D621" s="450">
        <v>2200</v>
      </c>
      <c r="E621" s="450" t="s">
        <v>28</v>
      </c>
      <c r="F621" s="450" t="s">
        <v>2242</v>
      </c>
      <c r="G621" s="450" t="s">
        <v>15</v>
      </c>
      <c r="H621" s="450">
        <v>61.1</v>
      </c>
      <c r="I621" s="3" t="s">
        <v>2244</v>
      </c>
    </row>
    <row r="622" spans="1:9" x14ac:dyDescent="0.25">
      <c r="A622" s="450">
        <v>2018</v>
      </c>
      <c r="B622" s="450" t="s">
        <v>380</v>
      </c>
      <c r="C622" s="450" t="s">
        <v>174</v>
      </c>
      <c r="D622" s="450">
        <v>2300</v>
      </c>
      <c r="E622" s="450" t="s">
        <v>29</v>
      </c>
      <c r="F622" s="450" t="s">
        <v>2242</v>
      </c>
      <c r="G622" s="450" t="s">
        <v>15</v>
      </c>
      <c r="H622" s="450">
        <v>18.98</v>
      </c>
      <c r="I622" s="3" t="s">
        <v>2244</v>
      </c>
    </row>
    <row r="623" spans="1:9" x14ac:dyDescent="0.25">
      <c r="A623" s="450">
        <v>2018</v>
      </c>
      <c r="B623" s="450" t="s">
        <v>380</v>
      </c>
      <c r="C623" s="450" t="s">
        <v>174</v>
      </c>
      <c r="D623" s="450">
        <v>2400</v>
      </c>
      <c r="E623" s="450" t="s">
        <v>30</v>
      </c>
      <c r="F623" s="450" t="s">
        <v>2242</v>
      </c>
      <c r="G623" s="450" t="s">
        <v>15</v>
      </c>
      <c r="H623" s="450">
        <v>640.21</v>
      </c>
      <c r="I623" s="3" t="s">
        <v>2237</v>
      </c>
    </row>
    <row r="624" spans="1:9" x14ac:dyDescent="0.25">
      <c r="A624" s="450">
        <v>2018</v>
      </c>
      <c r="B624" s="450" t="s">
        <v>380</v>
      </c>
      <c r="C624" s="450" t="s">
        <v>174</v>
      </c>
      <c r="D624" s="450">
        <v>2900</v>
      </c>
      <c r="E624" s="450" t="s">
        <v>31</v>
      </c>
      <c r="F624" s="450" t="s">
        <v>2242</v>
      </c>
      <c r="G624" s="450" t="s">
        <v>15</v>
      </c>
      <c r="H624" s="450">
        <v>1629.08</v>
      </c>
      <c r="I624" s="3" t="s">
        <v>2244</v>
      </c>
    </row>
    <row r="625" spans="1:9" x14ac:dyDescent="0.25">
      <c r="A625" s="450">
        <v>2018</v>
      </c>
      <c r="B625" s="450" t="s">
        <v>380</v>
      </c>
      <c r="C625" s="450" t="s">
        <v>174</v>
      </c>
      <c r="D625" s="450">
        <v>2910</v>
      </c>
      <c r="E625" s="450" t="s">
        <v>32</v>
      </c>
      <c r="F625" s="450" t="s">
        <v>2242</v>
      </c>
      <c r="G625" s="450" t="s">
        <v>15</v>
      </c>
      <c r="H625" s="450" t="s">
        <v>110</v>
      </c>
      <c r="I625" s="3" t="s">
        <v>2237</v>
      </c>
    </row>
    <row r="626" spans="1:9" x14ac:dyDescent="0.25">
      <c r="A626" s="450">
        <v>2018</v>
      </c>
      <c r="B626" s="450" t="s">
        <v>380</v>
      </c>
      <c r="C626" s="450" t="s">
        <v>174</v>
      </c>
      <c r="D626" s="450">
        <v>2920</v>
      </c>
      <c r="E626" s="450" t="s">
        <v>33</v>
      </c>
      <c r="F626" s="450" t="s">
        <v>2242</v>
      </c>
      <c r="G626" s="450" t="s">
        <v>15</v>
      </c>
      <c r="H626" s="450" t="s">
        <v>110</v>
      </c>
      <c r="I626" s="3" t="s">
        <v>2237</v>
      </c>
    </row>
    <row r="627" spans="1:9" x14ac:dyDescent="0.25">
      <c r="A627" s="450">
        <v>2018</v>
      </c>
      <c r="B627" s="450" t="s">
        <v>380</v>
      </c>
      <c r="C627" s="450" t="s">
        <v>174</v>
      </c>
      <c r="D627" s="450">
        <v>2930</v>
      </c>
      <c r="E627" s="450" t="s">
        <v>34</v>
      </c>
      <c r="F627" s="450" t="s">
        <v>2242</v>
      </c>
      <c r="G627" s="450" t="s">
        <v>15</v>
      </c>
      <c r="H627" s="450" t="s">
        <v>110</v>
      </c>
      <c r="I627" s="3" t="s">
        <v>2237</v>
      </c>
    </row>
    <row r="628" spans="1:9" x14ac:dyDescent="0.25">
      <c r="A628" s="450">
        <v>2018</v>
      </c>
      <c r="B628" s="450" t="s">
        <v>380</v>
      </c>
      <c r="C628" s="450" t="s">
        <v>174</v>
      </c>
      <c r="D628" s="450">
        <v>3100</v>
      </c>
      <c r="E628" s="450" t="s">
        <v>36</v>
      </c>
      <c r="F628" s="450" t="s">
        <v>2242</v>
      </c>
      <c r="G628" s="450" t="s">
        <v>15</v>
      </c>
      <c r="H628" s="450" t="s">
        <v>110</v>
      </c>
      <c r="I628" s="3" t="s">
        <v>2237</v>
      </c>
    </row>
    <row r="629" spans="1:9" x14ac:dyDescent="0.25">
      <c r="A629" s="450">
        <v>2018</v>
      </c>
      <c r="B629" s="450" t="s">
        <v>380</v>
      </c>
      <c r="C629" s="450" t="s">
        <v>174</v>
      </c>
      <c r="D629" s="450">
        <v>3200</v>
      </c>
      <c r="E629" s="450" t="s">
        <v>37</v>
      </c>
      <c r="F629" s="450" t="s">
        <v>2242</v>
      </c>
      <c r="G629" s="450" t="s">
        <v>15</v>
      </c>
      <c r="H629" s="450" t="s">
        <v>110</v>
      </c>
      <c r="I629" s="3" t="s">
        <v>2237</v>
      </c>
    </row>
    <row r="630" spans="1:9" x14ac:dyDescent="0.25">
      <c r="A630" s="450">
        <v>2018</v>
      </c>
      <c r="B630" s="450" t="s">
        <v>380</v>
      </c>
      <c r="C630" s="450" t="s">
        <v>174</v>
      </c>
      <c r="D630" s="450">
        <v>3900</v>
      </c>
      <c r="E630" s="450" t="s">
        <v>38</v>
      </c>
      <c r="F630" s="450" t="s">
        <v>2242</v>
      </c>
      <c r="G630" s="450" t="s">
        <v>15</v>
      </c>
      <c r="H630" s="450" t="s">
        <v>110</v>
      </c>
      <c r="I630" s="3" t="s">
        <v>2237</v>
      </c>
    </row>
    <row r="631" spans="1:9" x14ac:dyDescent="0.25">
      <c r="A631" s="450">
        <v>2018</v>
      </c>
      <c r="B631" s="450" t="s">
        <v>380</v>
      </c>
      <c r="C631" s="450" t="s">
        <v>174</v>
      </c>
      <c r="D631" s="450">
        <v>4100</v>
      </c>
      <c r="E631" s="450" t="s">
        <v>40</v>
      </c>
      <c r="F631" s="450" t="s">
        <v>2242</v>
      </c>
      <c r="G631" s="450" t="s">
        <v>15</v>
      </c>
      <c r="H631" s="450">
        <v>3365.27</v>
      </c>
      <c r="I631" s="3" t="s">
        <v>2244</v>
      </c>
    </row>
    <row r="632" spans="1:9" x14ac:dyDescent="0.25">
      <c r="A632" s="450">
        <v>2018</v>
      </c>
      <c r="B632" s="450" t="s">
        <v>380</v>
      </c>
      <c r="C632" s="450" t="s">
        <v>174</v>
      </c>
      <c r="D632" s="450">
        <v>4110</v>
      </c>
      <c r="E632" s="450" t="s">
        <v>41</v>
      </c>
      <c r="F632" s="450" t="s">
        <v>2242</v>
      </c>
      <c r="G632" s="450" t="s">
        <v>15</v>
      </c>
      <c r="H632" s="450" t="s">
        <v>110</v>
      </c>
      <c r="I632" s="3" t="s">
        <v>2237</v>
      </c>
    </row>
    <row r="633" spans="1:9" x14ac:dyDescent="0.25">
      <c r="A633" s="450">
        <v>2018</v>
      </c>
      <c r="B633" s="450" t="s">
        <v>380</v>
      </c>
      <c r="C633" s="450" t="s">
        <v>174</v>
      </c>
      <c r="D633" s="450">
        <v>4120</v>
      </c>
      <c r="E633" s="450" t="s">
        <v>42</v>
      </c>
      <c r="F633" s="450" t="s">
        <v>2242</v>
      </c>
      <c r="G633" s="450" t="s">
        <v>15</v>
      </c>
      <c r="H633" s="450" t="s">
        <v>110</v>
      </c>
      <c r="I633" s="3" t="s">
        <v>2237</v>
      </c>
    </row>
    <row r="634" spans="1:9" x14ac:dyDescent="0.25">
      <c r="A634" s="450">
        <v>2018</v>
      </c>
      <c r="B634" s="450" t="s">
        <v>380</v>
      </c>
      <c r="C634" s="450" t="s">
        <v>174</v>
      </c>
      <c r="D634" s="450">
        <v>4190</v>
      </c>
      <c r="E634" s="450" t="s">
        <v>43</v>
      </c>
      <c r="F634" s="450" t="s">
        <v>2242</v>
      </c>
      <c r="G634" s="450" t="s">
        <v>15</v>
      </c>
      <c r="H634" s="450" t="s">
        <v>110</v>
      </c>
      <c r="I634" s="3" t="s">
        <v>2237</v>
      </c>
    </row>
    <row r="635" spans="1:9" x14ac:dyDescent="0.25">
      <c r="A635" s="450">
        <v>2018</v>
      </c>
      <c r="B635" s="450" t="s">
        <v>380</v>
      </c>
      <c r="C635" s="450" t="s">
        <v>174</v>
      </c>
      <c r="D635" s="450">
        <v>4200</v>
      </c>
      <c r="E635" s="450" t="s">
        <v>44</v>
      </c>
      <c r="F635" s="450" t="s">
        <v>2242</v>
      </c>
      <c r="G635" s="450" t="s">
        <v>15</v>
      </c>
      <c r="H635" s="450">
        <v>1942.31</v>
      </c>
      <c r="I635" s="3" t="s">
        <v>2237</v>
      </c>
    </row>
    <row r="636" spans="1:9" x14ac:dyDescent="0.25">
      <c r="A636" s="450">
        <v>2018</v>
      </c>
      <c r="B636" s="450" t="s">
        <v>380</v>
      </c>
      <c r="C636" s="450" t="s">
        <v>174</v>
      </c>
      <c r="D636" s="450">
        <v>4210</v>
      </c>
      <c r="E636" s="450" t="s">
        <v>45</v>
      </c>
      <c r="F636" s="450" t="s">
        <v>2242</v>
      </c>
      <c r="G636" s="450" t="s">
        <v>15</v>
      </c>
      <c r="H636" s="450" t="s">
        <v>110</v>
      </c>
      <c r="I636" s="3" t="s">
        <v>2237</v>
      </c>
    </row>
    <row r="637" spans="1:9" x14ac:dyDescent="0.25">
      <c r="A637" s="450">
        <v>2018</v>
      </c>
      <c r="B637" s="450" t="s">
        <v>380</v>
      </c>
      <c r="C637" s="450" t="s">
        <v>174</v>
      </c>
      <c r="D637" s="450">
        <v>4220</v>
      </c>
      <c r="E637" s="450" t="s">
        <v>46</v>
      </c>
      <c r="F637" s="450" t="s">
        <v>2242</v>
      </c>
      <c r="G637" s="450" t="s">
        <v>15</v>
      </c>
      <c r="H637" s="450" t="s">
        <v>110</v>
      </c>
      <c r="I637" s="3" t="s">
        <v>2237</v>
      </c>
    </row>
    <row r="638" spans="1:9" x14ac:dyDescent="0.25">
      <c r="A638" s="450">
        <v>2018</v>
      </c>
      <c r="B638" s="450" t="s">
        <v>380</v>
      </c>
      <c r="C638" s="450" t="s">
        <v>174</v>
      </c>
      <c r="D638" s="450">
        <v>4230</v>
      </c>
      <c r="E638" s="450" t="s">
        <v>47</v>
      </c>
      <c r="F638" s="450" t="s">
        <v>2242</v>
      </c>
      <c r="G638" s="450" t="s">
        <v>15</v>
      </c>
      <c r="H638" s="450" t="s">
        <v>110</v>
      </c>
      <c r="I638" s="3" t="s">
        <v>2237</v>
      </c>
    </row>
    <row r="639" spans="1:9" x14ac:dyDescent="0.25">
      <c r="A639" s="450">
        <v>2018</v>
      </c>
      <c r="B639" s="450" t="s">
        <v>380</v>
      </c>
      <c r="C639" s="450" t="s">
        <v>174</v>
      </c>
      <c r="D639" s="450">
        <v>5000</v>
      </c>
      <c r="E639" s="450" t="s">
        <v>48</v>
      </c>
      <c r="F639" s="450" t="s">
        <v>2242</v>
      </c>
      <c r="G639" s="450" t="s">
        <v>15</v>
      </c>
      <c r="H639" s="450">
        <v>1798.97</v>
      </c>
      <c r="I639" s="3" t="s">
        <v>2237</v>
      </c>
    </row>
    <row r="640" spans="1:9" x14ac:dyDescent="0.25">
      <c r="A640" s="450">
        <v>2018</v>
      </c>
      <c r="B640" s="450" t="s">
        <v>380</v>
      </c>
      <c r="C640" s="450" t="s">
        <v>174</v>
      </c>
      <c r="D640" s="450">
        <v>6100</v>
      </c>
      <c r="E640" s="450" t="s">
        <v>50</v>
      </c>
      <c r="F640" s="450" t="s">
        <v>2242</v>
      </c>
      <c r="G640" s="450" t="s">
        <v>15</v>
      </c>
      <c r="H640" s="450">
        <v>1157.6300000000001</v>
      </c>
      <c r="I640" s="3" t="s">
        <v>2237</v>
      </c>
    </row>
    <row r="641" spans="1:9" x14ac:dyDescent="0.25">
      <c r="A641" s="450">
        <v>2018</v>
      </c>
      <c r="B641" s="450" t="s">
        <v>380</v>
      </c>
      <c r="C641" s="450" t="s">
        <v>174</v>
      </c>
      <c r="D641" s="450">
        <v>6110</v>
      </c>
      <c r="E641" s="450" t="s">
        <v>51</v>
      </c>
      <c r="F641" s="450" t="s">
        <v>2242</v>
      </c>
      <c r="G641" s="450" t="s">
        <v>15</v>
      </c>
      <c r="H641" s="450" t="s">
        <v>110</v>
      </c>
      <c r="I641" s="3" t="s">
        <v>2237</v>
      </c>
    </row>
    <row r="642" spans="1:9" x14ac:dyDescent="0.25">
      <c r="A642" s="450">
        <v>2018</v>
      </c>
      <c r="B642" s="450" t="s">
        <v>380</v>
      </c>
      <c r="C642" s="450" t="s">
        <v>174</v>
      </c>
      <c r="D642" s="450">
        <v>6120</v>
      </c>
      <c r="E642" s="450" t="s">
        <v>52</v>
      </c>
      <c r="F642" s="450" t="s">
        <v>2242</v>
      </c>
      <c r="G642" s="450" t="s">
        <v>15</v>
      </c>
      <c r="H642" s="450" t="s">
        <v>110</v>
      </c>
      <c r="I642" s="3" t="s">
        <v>2237</v>
      </c>
    </row>
    <row r="643" spans="1:9" x14ac:dyDescent="0.25">
      <c r="A643" s="450">
        <v>2018</v>
      </c>
      <c r="B643" s="450" t="s">
        <v>380</v>
      </c>
      <c r="C643" s="450" t="s">
        <v>174</v>
      </c>
      <c r="D643" s="450">
        <v>6130</v>
      </c>
      <c r="E643" s="450" t="s">
        <v>53</v>
      </c>
      <c r="F643" s="450" t="s">
        <v>2242</v>
      </c>
      <c r="G643" s="450" t="s">
        <v>15</v>
      </c>
      <c r="H643" s="450" t="s">
        <v>110</v>
      </c>
      <c r="I643" s="3" t="s">
        <v>2237</v>
      </c>
    </row>
    <row r="644" spans="1:9" x14ac:dyDescent="0.25">
      <c r="A644" s="450">
        <v>2018</v>
      </c>
      <c r="B644" s="450" t="s">
        <v>380</v>
      </c>
      <c r="C644" s="450" t="s">
        <v>174</v>
      </c>
      <c r="D644" s="450">
        <v>6190</v>
      </c>
      <c r="E644" s="450" t="s">
        <v>54</v>
      </c>
      <c r="F644" s="450" t="s">
        <v>2242</v>
      </c>
      <c r="G644" s="450" t="s">
        <v>15</v>
      </c>
      <c r="H644" s="450" t="s">
        <v>110</v>
      </c>
      <c r="I644" s="3" t="s">
        <v>2237</v>
      </c>
    </row>
    <row r="645" spans="1:9" x14ac:dyDescent="0.25">
      <c r="A645" s="450">
        <v>2018</v>
      </c>
      <c r="B645" s="450" t="s">
        <v>380</v>
      </c>
      <c r="C645" s="450" t="s">
        <v>174</v>
      </c>
      <c r="D645" s="450">
        <v>6200</v>
      </c>
      <c r="E645" s="450" t="s">
        <v>55</v>
      </c>
      <c r="F645" s="450" t="s">
        <v>2242</v>
      </c>
      <c r="G645" s="450" t="s">
        <v>15</v>
      </c>
      <c r="H645" s="450">
        <v>0</v>
      </c>
      <c r="I645" s="3" t="s">
        <v>2237</v>
      </c>
    </row>
    <row r="646" spans="1:9" x14ac:dyDescent="0.25">
      <c r="A646" s="450">
        <v>2018</v>
      </c>
      <c r="B646" s="450" t="s">
        <v>380</v>
      </c>
      <c r="C646" s="450" t="s">
        <v>174</v>
      </c>
      <c r="D646" s="450">
        <v>6210</v>
      </c>
      <c r="E646" s="450" t="s">
        <v>56</v>
      </c>
      <c r="F646" s="450" t="s">
        <v>2242</v>
      </c>
      <c r="G646" s="450" t="s">
        <v>15</v>
      </c>
      <c r="H646" s="450" t="s">
        <v>110</v>
      </c>
      <c r="I646" s="3" t="s">
        <v>2237</v>
      </c>
    </row>
    <row r="647" spans="1:9" x14ac:dyDescent="0.25">
      <c r="A647" s="450">
        <v>2018</v>
      </c>
      <c r="B647" s="450" t="s">
        <v>380</v>
      </c>
      <c r="C647" s="450" t="s">
        <v>174</v>
      </c>
      <c r="D647" s="450">
        <v>6220</v>
      </c>
      <c r="E647" s="450" t="s">
        <v>57</v>
      </c>
      <c r="F647" s="450" t="s">
        <v>2242</v>
      </c>
      <c r="G647" s="450" t="s">
        <v>15</v>
      </c>
      <c r="H647" s="450" t="s">
        <v>110</v>
      </c>
      <c r="I647" s="3" t="s">
        <v>2237</v>
      </c>
    </row>
    <row r="648" spans="1:9" x14ac:dyDescent="0.25">
      <c r="A648" s="450">
        <v>2018</v>
      </c>
      <c r="B648" s="450" t="s">
        <v>380</v>
      </c>
      <c r="C648" s="450" t="s">
        <v>174</v>
      </c>
      <c r="D648" s="450">
        <v>6230</v>
      </c>
      <c r="E648" s="450" t="s">
        <v>58</v>
      </c>
      <c r="F648" s="450" t="s">
        <v>2242</v>
      </c>
      <c r="G648" s="450" t="s">
        <v>15</v>
      </c>
      <c r="H648" s="450" t="s">
        <v>110</v>
      </c>
      <c r="I648" s="3" t="s">
        <v>2237</v>
      </c>
    </row>
    <row r="649" spans="1:9" x14ac:dyDescent="0.25">
      <c r="A649" s="450">
        <v>2018</v>
      </c>
      <c r="B649" s="450" t="s">
        <v>380</v>
      </c>
      <c r="C649" s="450" t="s">
        <v>174</v>
      </c>
      <c r="D649" s="450">
        <v>6290</v>
      </c>
      <c r="E649" s="450" t="s">
        <v>59</v>
      </c>
      <c r="F649" s="450" t="s">
        <v>2242</v>
      </c>
      <c r="G649" s="450" t="s">
        <v>15</v>
      </c>
      <c r="H649" s="450" t="s">
        <v>110</v>
      </c>
      <c r="I649" s="3" t="s">
        <v>2237</v>
      </c>
    </row>
    <row r="650" spans="1:9" x14ac:dyDescent="0.25">
      <c r="A650" s="450">
        <v>2018</v>
      </c>
      <c r="B650" s="450" t="s">
        <v>380</v>
      </c>
      <c r="C650" s="450" t="s">
        <v>174</v>
      </c>
      <c r="D650" s="450">
        <v>6300</v>
      </c>
      <c r="E650" s="450" t="s">
        <v>60</v>
      </c>
      <c r="F650" s="450" t="s">
        <v>2242</v>
      </c>
      <c r="G650" s="450" t="s">
        <v>15</v>
      </c>
      <c r="H650" s="450">
        <v>0</v>
      </c>
      <c r="I650" s="3" t="s">
        <v>2237</v>
      </c>
    </row>
    <row r="651" spans="1:9" x14ac:dyDescent="0.25">
      <c r="A651" s="450">
        <v>2018</v>
      </c>
      <c r="B651" s="450" t="s">
        <v>380</v>
      </c>
      <c r="C651" s="450" t="s">
        <v>174</v>
      </c>
      <c r="D651" s="450">
        <v>6400</v>
      </c>
      <c r="E651" s="450" t="s">
        <v>61</v>
      </c>
      <c r="F651" s="450" t="s">
        <v>2242</v>
      </c>
      <c r="G651" s="450" t="s">
        <v>15</v>
      </c>
      <c r="H651" s="450">
        <v>0</v>
      </c>
      <c r="I651" s="3" t="s">
        <v>2237</v>
      </c>
    </row>
    <row r="652" spans="1:9" x14ac:dyDescent="0.25">
      <c r="A652" s="450">
        <v>2018</v>
      </c>
      <c r="B652" s="450" t="s">
        <v>380</v>
      </c>
      <c r="C652" s="450" t="s">
        <v>174</v>
      </c>
      <c r="D652" s="450">
        <v>6410</v>
      </c>
      <c r="E652" s="450" t="s">
        <v>62</v>
      </c>
      <c r="F652" s="450" t="s">
        <v>2242</v>
      </c>
      <c r="G652" s="450" t="s">
        <v>15</v>
      </c>
      <c r="H652" s="450" t="s">
        <v>110</v>
      </c>
      <c r="I652" s="3" t="s">
        <v>2237</v>
      </c>
    </row>
    <row r="653" spans="1:9" x14ac:dyDescent="0.25">
      <c r="A653" s="450">
        <v>2018</v>
      </c>
      <c r="B653" s="450" t="s">
        <v>380</v>
      </c>
      <c r="C653" s="450" t="s">
        <v>174</v>
      </c>
      <c r="D653" s="450">
        <v>6490</v>
      </c>
      <c r="E653" s="450" t="s">
        <v>63</v>
      </c>
      <c r="F653" s="450" t="s">
        <v>2242</v>
      </c>
      <c r="G653" s="450" t="s">
        <v>15</v>
      </c>
      <c r="H653" s="450" t="s">
        <v>110</v>
      </c>
      <c r="I653" s="3" t="s">
        <v>2237</v>
      </c>
    </row>
    <row r="654" spans="1:9" x14ac:dyDescent="0.25">
      <c r="A654" s="450">
        <v>2018</v>
      </c>
      <c r="B654" s="450" t="s">
        <v>380</v>
      </c>
      <c r="C654" s="450" t="s">
        <v>174</v>
      </c>
      <c r="D654" s="450">
        <v>6500</v>
      </c>
      <c r="E654" s="450" t="s">
        <v>64</v>
      </c>
      <c r="F654" s="450" t="s">
        <v>2242</v>
      </c>
      <c r="G654" s="450" t="s">
        <v>15</v>
      </c>
      <c r="H654" s="450">
        <v>0</v>
      </c>
      <c r="I654" s="3" t="s">
        <v>2237</v>
      </c>
    </row>
    <row r="655" spans="1:9" x14ac:dyDescent="0.25">
      <c r="A655" s="450">
        <v>2018</v>
      </c>
      <c r="B655" s="450" t="s">
        <v>380</v>
      </c>
      <c r="C655" s="450" t="s">
        <v>174</v>
      </c>
      <c r="D655" s="450">
        <v>6510</v>
      </c>
      <c r="E655" s="450" t="s">
        <v>65</v>
      </c>
      <c r="F655" s="450" t="s">
        <v>2242</v>
      </c>
      <c r="G655" s="450" t="s">
        <v>15</v>
      </c>
      <c r="H655" s="450" t="s">
        <v>110</v>
      </c>
      <c r="I655" s="3" t="s">
        <v>2237</v>
      </c>
    </row>
    <row r="656" spans="1:9" x14ac:dyDescent="0.25">
      <c r="A656" s="450">
        <v>2018</v>
      </c>
      <c r="B656" s="450" t="s">
        <v>380</v>
      </c>
      <c r="C656" s="450" t="s">
        <v>174</v>
      </c>
      <c r="D656" s="450">
        <v>6590</v>
      </c>
      <c r="E656" s="450" t="s">
        <v>66</v>
      </c>
      <c r="F656" s="450" t="s">
        <v>2242</v>
      </c>
      <c r="G656" s="450" t="s">
        <v>15</v>
      </c>
      <c r="H656" s="450" t="s">
        <v>110</v>
      </c>
      <c r="I656" s="3" t="s">
        <v>2237</v>
      </c>
    </row>
    <row r="657" spans="1:9" x14ac:dyDescent="0.25">
      <c r="A657" s="450">
        <v>2018</v>
      </c>
      <c r="B657" s="450" t="s">
        <v>380</v>
      </c>
      <c r="C657" s="450" t="s">
        <v>174</v>
      </c>
      <c r="D657" s="450">
        <v>7000</v>
      </c>
      <c r="E657" s="450" t="s">
        <v>67</v>
      </c>
      <c r="F657" s="450" t="s">
        <v>2242</v>
      </c>
      <c r="G657" s="450" t="s">
        <v>15</v>
      </c>
      <c r="H657" s="450">
        <v>1472.84</v>
      </c>
      <c r="I657" s="3" t="s">
        <v>2237</v>
      </c>
    </row>
    <row r="658" spans="1:9" x14ac:dyDescent="0.25">
      <c r="A658" s="450">
        <v>2018</v>
      </c>
      <c r="B658" s="450" t="s">
        <v>380</v>
      </c>
      <c r="C658" s="450" t="s">
        <v>174</v>
      </c>
      <c r="D658" s="450">
        <v>8000</v>
      </c>
      <c r="E658" s="450" t="s">
        <v>70</v>
      </c>
      <c r="F658" s="450" t="s">
        <v>2242</v>
      </c>
      <c r="G658" s="450" t="s">
        <v>15</v>
      </c>
      <c r="H658" s="450">
        <v>0</v>
      </c>
      <c r="I658" s="3" t="s">
        <v>2244</v>
      </c>
    </row>
    <row r="659" spans="1:9" x14ac:dyDescent="0.25">
      <c r="A659" s="450">
        <v>2018</v>
      </c>
      <c r="B659" s="450" t="s">
        <v>380</v>
      </c>
      <c r="C659" s="450" t="s">
        <v>174</v>
      </c>
      <c r="D659" s="450">
        <v>9100</v>
      </c>
      <c r="E659" s="450" t="s">
        <v>72</v>
      </c>
      <c r="F659" s="450" t="s">
        <v>2242</v>
      </c>
      <c r="G659" s="450" t="s">
        <v>15</v>
      </c>
      <c r="H659" s="450" t="s">
        <v>110</v>
      </c>
      <c r="I659" s="3" t="s">
        <v>2237</v>
      </c>
    </row>
    <row r="660" spans="1:9" x14ac:dyDescent="0.25">
      <c r="A660" s="450">
        <v>2018</v>
      </c>
      <c r="B660" s="450" t="s">
        <v>380</v>
      </c>
      <c r="C660" s="450" t="s">
        <v>174</v>
      </c>
      <c r="D660" s="450">
        <v>9200</v>
      </c>
      <c r="E660" s="450" t="s">
        <v>73</v>
      </c>
      <c r="F660" s="450" t="s">
        <v>2242</v>
      </c>
      <c r="G660" s="450" t="s">
        <v>15</v>
      </c>
      <c r="H660" s="450" t="s">
        <v>110</v>
      </c>
      <c r="I660" s="3" t="s">
        <v>2237</v>
      </c>
    </row>
    <row r="661" spans="1:9" x14ac:dyDescent="0.25">
      <c r="A661" s="450">
        <v>2018</v>
      </c>
      <c r="B661" s="450" t="s">
        <v>380</v>
      </c>
      <c r="C661" s="450" t="s">
        <v>174</v>
      </c>
      <c r="D661" s="450">
        <v>9900</v>
      </c>
      <c r="E661" s="450" t="s">
        <v>74</v>
      </c>
      <c r="F661" s="450" t="s">
        <v>2242</v>
      </c>
      <c r="G661" s="450" t="s">
        <v>15</v>
      </c>
      <c r="H661" s="450" t="s">
        <v>110</v>
      </c>
      <c r="I661" s="3" t="s">
        <v>2237</v>
      </c>
    </row>
    <row r="662" spans="1:9" x14ac:dyDescent="0.25">
      <c r="A662" s="450">
        <v>2018</v>
      </c>
      <c r="B662" s="450" t="s">
        <v>380</v>
      </c>
      <c r="C662" s="450" t="s">
        <v>174</v>
      </c>
      <c r="D662" s="450">
        <v>11100</v>
      </c>
      <c r="E662" s="450" t="s">
        <v>77</v>
      </c>
      <c r="F662" s="450" t="s">
        <v>2242</v>
      </c>
      <c r="G662" s="450" t="s">
        <v>15</v>
      </c>
      <c r="H662" s="450">
        <v>3934.3</v>
      </c>
      <c r="I662" s="3" t="s">
        <v>2237</v>
      </c>
    </row>
    <row r="663" spans="1:9" x14ac:dyDescent="0.25">
      <c r="A663" s="450">
        <v>2018</v>
      </c>
      <c r="B663" s="450" t="s">
        <v>380</v>
      </c>
      <c r="C663" s="450" t="s">
        <v>174</v>
      </c>
      <c r="D663" s="450">
        <v>11200</v>
      </c>
      <c r="E663" s="450" t="s">
        <v>78</v>
      </c>
      <c r="F663" s="450" t="s">
        <v>2242</v>
      </c>
      <c r="G663" s="450" t="s">
        <v>15</v>
      </c>
      <c r="H663" s="450">
        <v>7157.52</v>
      </c>
      <c r="I663" s="3" t="s">
        <v>2237</v>
      </c>
    </row>
    <row r="664" spans="1:9" x14ac:dyDescent="0.25">
      <c r="A664" s="450">
        <v>2018</v>
      </c>
      <c r="B664" s="450" t="s">
        <v>380</v>
      </c>
      <c r="C664" s="450" t="s">
        <v>174</v>
      </c>
      <c r="D664" s="450">
        <v>11300</v>
      </c>
      <c r="E664" s="450" t="s">
        <v>79</v>
      </c>
      <c r="F664" s="450" t="s">
        <v>2242</v>
      </c>
      <c r="G664" s="450" t="s">
        <v>15</v>
      </c>
      <c r="H664" s="450">
        <v>117.51</v>
      </c>
      <c r="I664" s="3" t="s">
        <v>2244</v>
      </c>
    </row>
    <row r="665" spans="1:9" x14ac:dyDescent="0.25">
      <c r="A665" s="450">
        <v>2018</v>
      </c>
      <c r="B665" s="450" t="s">
        <v>380</v>
      </c>
      <c r="C665" s="450" t="s">
        <v>174</v>
      </c>
      <c r="D665" s="450">
        <v>11400</v>
      </c>
      <c r="E665" s="450" t="s">
        <v>80</v>
      </c>
      <c r="F665" s="450" t="s">
        <v>2242</v>
      </c>
      <c r="G665" s="450" t="s">
        <v>15</v>
      </c>
      <c r="H665" s="450">
        <v>151.76</v>
      </c>
      <c r="I665" s="3" t="s">
        <v>2237</v>
      </c>
    </row>
    <row r="666" spans="1:9" x14ac:dyDescent="0.25">
      <c r="A666" s="450">
        <v>2018</v>
      </c>
      <c r="B666" s="450" t="s">
        <v>380</v>
      </c>
      <c r="C666" s="450" t="s">
        <v>174</v>
      </c>
      <c r="D666" s="450">
        <v>11500</v>
      </c>
      <c r="E666" s="450" t="s">
        <v>81</v>
      </c>
      <c r="F666" s="450" t="s">
        <v>2242</v>
      </c>
      <c r="G666" s="450" t="s">
        <v>15</v>
      </c>
      <c r="H666" s="450">
        <v>2661.45</v>
      </c>
      <c r="I666" s="3" t="s">
        <v>2237</v>
      </c>
    </row>
    <row r="667" spans="1:9" x14ac:dyDescent="0.25">
      <c r="A667" s="450">
        <v>2018</v>
      </c>
      <c r="B667" s="450" t="s">
        <v>380</v>
      </c>
      <c r="C667" s="450" t="s">
        <v>174</v>
      </c>
      <c r="D667" s="450">
        <v>11900</v>
      </c>
      <c r="E667" s="450" t="s">
        <v>82</v>
      </c>
      <c r="F667" s="450" t="s">
        <v>2242</v>
      </c>
      <c r="G667" s="450" t="s">
        <v>15</v>
      </c>
      <c r="H667" s="450">
        <v>477.73</v>
      </c>
      <c r="I667" s="3" t="s">
        <v>2244</v>
      </c>
    </row>
    <row r="668" spans="1:9" x14ac:dyDescent="0.25">
      <c r="A668" s="450">
        <v>2018</v>
      </c>
      <c r="B668" s="450" t="s">
        <v>380</v>
      </c>
      <c r="C668" s="450" t="s">
        <v>174</v>
      </c>
      <c r="D668" s="450">
        <v>12100</v>
      </c>
      <c r="E668" s="450" t="s">
        <v>84</v>
      </c>
      <c r="F668" s="450" t="s">
        <v>2242</v>
      </c>
      <c r="G668" s="450" t="s">
        <v>15</v>
      </c>
      <c r="H668" s="450">
        <v>11093.96</v>
      </c>
      <c r="I668" s="3" t="s">
        <v>2237</v>
      </c>
    </row>
    <row r="669" spans="1:9" x14ac:dyDescent="0.25">
      <c r="A669" s="450">
        <v>2018</v>
      </c>
      <c r="B669" s="450" t="s">
        <v>380</v>
      </c>
      <c r="C669" s="450" t="s">
        <v>174</v>
      </c>
      <c r="D669" s="450">
        <v>12200</v>
      </c>
      <c r="E669" s="450" t="s">
        <v>85</v>
      </c>
      <c r="F669" s="450" t="s">
        <v>2242</v>
      </c>
      <c r="G669" s="450" t="s">
        <v>15</v>
      </c>
      <c r="H669" s="450">
        <v>1191.82</v>
      </c>
      <c r="I669" s="3" t="s">
        <v>2237</v>
      </c>
    </row>
    <row r="670" spans="1:9" x14ac:dyDescent="0.25">
      <c r="A670" s="450">
        <v>2018</v>
      </c>
      <c r="B670" s="450" t="s">
        <v>380</v>
      </c>
      <c r="C670" s="450" t="s">
        <v>174</v>
      </c>
      <c r="D670" s="450">
        <v>12900</v>
      </c>
      <c r="E670" s="450" t="s">
        <v>86</v>
      </c>
      <c r="F670" s="450" t="s">
        <v>2242</v>
      </c>
      <c r="G670" s="450" t="s">
        <v>15</v>
      </c>
      <c r="H670" s="450">
        <v>318.7</v>
      </c>
      <c r="I670" s="3" t="s">
        <v>2244</v>
      </c>
    </row>
    <row r="671" spans="1:9" x14ac:dyDescent="0.25">
      <c r="A671" s="450">
        <v>2018</v>
      </c>
      <c r="B671" s="450" t="s">
        <v>380</v>
      </c>
      <c r="C671" s="450" t="s">
        <v>174</v>
      </c>
      <c r="D671" s="450">
        <v>12910</v>
      </c>
      <c r="E671" s="450" t="s">
        <v>87</v>
      </c>
      <c r="F671" s="450" t="s">
        <v>2242</v>
      </c>
      <c r="G671" s="450" t="s">
        <v>15</v>
      </c>
      <c r="H671" s="450" t="s">
        <v>110</v>
      </c>
      <c r="I671" s="3" t="s">
        <v>2237</v>
      </c>
    </row>
    <row r="672" spans="1:9" x14ac:dyDescent="0.25">
      <c r="A672" s="450">
        <v>2018</v>
      </c>
      <c r="B672" s="450" t="s">
        <v>380</v>
      </c>
      <c r="C672" s="450" t="s">
        <v>174</v>
      </c>
      <c r="D672" s="450">
        <v>12920</v>
      </c>
      <c r="E672" s="450" t="s">
        <v>88</v>
      </c>
      <c r="F672" s="450" t="s">
        <v>2242</v>
      </c>
      <c r="G672" s="450" t="s">
        <v>15</v>
      </c>
      <c r="H672" s="450" t="s">
        <v>110</v>
      </c>
      <c r="I672" s="3" t="s">
        <v>2237</v>
      </c>
    </row>
    <row r="673" spans="1:9" x14ac:dyDescent="0.25">
      <c r="A673" s="450">
        <v>2018</v>
      </c>
      <c r="B673" s="450" t="s">
        <v>380</v>
      </c>
      <c r="C673" s="450" t="s">
        <v>174</v>
      </c>
      <c r="D673" s="450">
        <v>12930</v>
      </c>
      <c r="E673" s="450" t="s">
        <v>89</v>
      </c>
      <c r="F673" s="450" t="s">
        <v>2242</v>
      </c>
      <c r="G673" s="450" t="s">
        <v>15</v>
      </c>
      <c r="H673" s="450" t="s">
        <v>110</v>
      </c>
      <c r="I673" s="3" t="s">
        <v>2237</v>
      </c>
    </row>
    <row r="674" spans="1:9" x14ac:dyDescent="0.25">
      <c r="A674" s="450">
        <v>2018</v>
      </c>
      <c r="B674" s="450" t="s">
        <v>380</v>
      </c>
      <c r="C674" s="450" t="s">
        <v>174</v>
      </c>
      <c r="D674" s="450">
        <v>15100</v>
      </c>
      <c r="E674" s="450" t="s">
        <v>93</v>
      </c>
      <c r="F674" s="450" t="s">
        <v>2242</v>
      </c>
      <c r="G674" s="450" t="s">
        <v>15</v>
      </c>
      <c r="H674" s="450" t="s">
        <v>110</v>
      </c>
      <c r="I674" s="3" t="s">
        <v>2237</v>
      </c>
    </row>
    <row r="675" spans="1:9" x14ac:dyDescent="0.25">
      <c r="A675" s="450">
        <v>2018</v>
      </c>
      <c r="B675" s="450" t="s">
        <v>380</v>
      </c>
      <c r="C675" s="450" t="s">
        <v>174</v>
      </c>
      <c r="D675" s="450">
        <v>15200</v>
      </c>
      <c r="E675" s="450" t="s">
        <v>94</v>
      </c>
      <c r="F675" s="450" t="s">
        <v>2242</v>
      </c>
      <c r="G675" s="450" t="s">
        <v>15</v>
      </c>
      <c r="H675" s="450" t="s">
        <v>110</v>
      </c>
      <c r="I675" s="3" t="s">
        <v>2237</v>
      </c>
    </row>
    <row r="676" spans="1:9" x14ac:dyDescent="0.25">
      <c r="A676" s="450">
        <v>2018</v>
      </c>
      <c r="B676" s="450" t="s">
        <v>380</v>
      </c>
      <c r="C676" s="450" t="s">
        <v>174</v>
      </c>
      <c r="D676" s="450">
        <v>17100</v>
      </c>
      <c r="E676" s="450" t="s">
        <v>97</v>
      </c>
      <c r="F676" s="450" t="s">
        <v>2242</v>
      </c>
      <c r="G676" s="450" t="s">
        <v>15</v>
      </c>
      <c r="H676" s="450">
        <v>0</v>
      </c>
      <c r="I676" s="3" t="s">
        <v>2237</v>
      </c>
    </row>
    <row r="677" spans="1:9" x14ac:dyDescent="0.25">
      <c r="A677" s="450">
        <v>2018</v>
      </c>
      <c r="B677" s="450" t="s">
        <v>380</v>
      </c>
      <c r="C677" s="450" t="s">
        <v>174</v>
      </c>
      <c r="D677" s="450">
        <v>17110</v>
      </c>
      <c r="E677" s="450" t="s">
        <v>98</v>
      </c>
      <c r="F677" s="450" t="s">
        <v>2242</v>
      </c>
      <c r="G677" s="450" t="s">
        <v>15</v>
      </c>
      <c r="H677" s="450" t="s">
        <v>110</v>
      </c>
      <c r="I677" s="3" t="s">
        <v>2237</v>
      </c>
    </row>
    <row r="678" spans="1:9" x14ac:dyDescent="0.25">
      <c r="A678" s="450">
        <v>2018</v>
      </c>
      <c r="B678" s="450" t="s">
        <v>380</v>
      </c>
      <c r="C678" s="450" t="s">
        <v>174</v>
      </c>
      <c r="D678" s="450">
        <v>17120</v>
      </c>
      <c r="E678" s="450" t="s">
        <v>99</v>
      </c>
      <c r="F678" s="450" t="s">
        <v>2242</v>
      </c>
      <c r="G678" s="450" t="s">
        <v>15</v>
      </c>
      <c r="H678" s="450" t="s">
        <v>110</v>
      </c>
      <c r="I678" s="3" t="s">
        <v>2237</v>
      </c>
    </row>
    <row r="679" spans="1:9" x14ac:dyDescent="0.25">
      <c r="A679" s="450">
        <v>2018</v>
      </c>
      <c r="B679" s="450" t="s">
        <v>380</v>
      </c>
      <c r="C679" s="450" t="s">
        <v>174</v>
      </c>
      <c r="D679" s="450">
        <v>17130</v>
      </c>
      <c r="E679" s="450" t="s">
        <v>100</v>
      </c>
      <c r="F679" s="450" t="s">
        <v>2242</v>
      </c>
      <c r="G679" s="450" t="s">
        <v>15</v>
      </c>
      <c r="H679" s="450" t="s">
        <v>110</v>
      </c>
      <c r="I679" s="3" t="s">
        <v>2237</v>
      </c>
    </row>
    <row r="680" spans="1:9" x14ac:dyDescent="0.25">
      <c r="A680" s="450">
        <v>2018</v>
      </c>
      <c r="B680" s="450" t="s">
        <v>380</v>
      </c>
      <c r="C680" s="450" t="s">
        <v>174</v>
      </c>
      <c r="D680" s="450">
        <v>17140</v>
      </c>
      <c r="E680" s="450" t="s">
        <v>101</v>
      </c>
      <c r="F680" s="450" t="s">
        <v>2242</v>
      </c>
      <c r="G680" s="450" t="s">
        <v>15</v>
      </c>
      <c r="H680" s="450" t="s">
        <v>110</v>
      </c>
      <c r="I680" s="3" t="s">
        <v>2237</v>
      </c>
    </row>
    <row r="681" spans="1:9" x14ac:dyDescent="0.25">
      <c r="A681" s="450">
        <v>2018</v>
      </c>
      <c r="B681" s="450" t="s">
        <v>380</v>
      </c>
      <c r="C681" s="450" t="s">
        <v>174</v>
      </c>
      <c r="D681" s="450">
        <v>17150</v>
      </c>
      <c r="E681" s="450" t="s">
        <v>102</v>
      </c>
      <c r="F681" s="450" t="s">
        <v>2242</v>
      </c>
      <c r="G681" s="450" t="s">
        <v>15</v>
      </c>
      <c r="H681" s="450" t="s">
        <v>110</v>
      </c>
      <c r="I681" s="3" t="s">
        <v>2237</v>
      </c>
    </row>
    <row r="682" spans="1:9" x14ac:dyDescent="0.25">
      <c r="A682" s="450">
        <v>2018</v>
      </c>
      <c r="B682" s="450" t="s">
        <v>380</v>
      </c>
      <c r="C682" s="450" t="s">
        <v>174</v>
      </c>
      <c r="D682" s="450">
        <v>17160</v>
      </c>
      <c r="E682" s="450" t="s">
        <v>103</v>
      </c>
      <c r="F682" s="450" t="s">
        <v>2242</v>
      </c>
      <c r="G682" s="450" t="s">
        <v>15</v>
      </c>
      <c r="H682" s="450" t="s">
        <v>110</v>
      </c>
      <c r="I682" s="3" t="s">
        <v>2237</v>
      </c>
    </row>
    <row r="683" spans="1:9" x14ac:dyDescent="0.25">
      <c r="A683" s="450">
        <v>2018</v>
      </c>
      <c r="B683" s="450" t="s">
        <v>380</v>
      </c>
      <c r="C683" s="450" t="s">
        <v>174</v>
      </c>
      <c r="D683" s="450">
        <v>17161</v>
      </c>
      <c r="E683" s="450" t="s">
        <v>104</v>
      </c>
      <c r="F683" s="450" t="s">
        <v>2242</v>
      </c>
      <c r="G683" s="450" t="s">
        <v>15</v>
      </c>
      <c r="H683" s="450" t="s">
        <v>110</v>
      </c>
      <c r="I683" s="3" t="s">
        <v>2237</v>
      </c>
    </row>
    <row r="684" spans="1:9" x14ac:dyDescent="0.25">
      <c r="A684" s="450">
        <v>2018</v>
      </c>
      <c r="B684" s="450" t="s">
        <v>380</v>
      </c>
      <c r="C684" s="450" t="s">
        <v>174</v>
      </c>
      <c r="D684" s="450">
        <v>17162</v>
      </c>
      <c r="E684" s="450" t="s">
        <v>105</v>
      </c>
      <c r="F684" s="450" t="s">
        <v>2242</v>
      </c>
      <c r="G684" s="450" t="s">
        <v>15</v>
      </c>
      <c r="H684" s="450" t="s">
        <v>110</v>
      </c>
      <c r="I684" s="3" t="s">
        <v>2237</v>
      </c>
    </row>
    <row r="685" spans="1:9" x14ac:dyDescent="0.25">
      <c r="A685" s="450">
        <v>2018</v>
      </c>
      <c r="B685" s="450" t="s">
        <v>380</v>
      </c>
      <c r="C685" s="450" t="s">
        <v>174</v>
      </c>
      <c r="D685" s="450">
        <v>17190</v>
      </c>
      <c r="E685" s="450" t="s">
        <v>106</v>
      </c>
      <c r="F685" s="450" t="s">
        <v>2242</v>
      </c>
      <c r="G685" s="450" t="s">
        <v>15</v>
      </c>
      <c r="H685" s="450" t="s">
        <v>110</v>
      </c>
      <c r="I685" s="3" t="s">
        <v>2237</v>
      </c>
    </row>
    <row r="686" spans="1:9" x14ac:dyDescent="0.25">
      <c r="A686" s="450">
        <v>2018</v>
      </c>
      <c r="B686" s="450" t="s">
        <v>380</v>
      </c>
      <c r="C686" s="450" t="s">
        <v>174</v>
      </c>
      <c r="D686" s="450">
        <v>17900</v>
      </c>
      <c r="E686" s="450" t="s">
        <v>107</v>
      </c>
      <c r="F686" s="450" t="s">
        <v>2242</v>
      </c>
      <c r="G686" s="450" t="s">
        <v>15</v>
      </c>
      <c r="H686" s="450">
        <v>964.45</v>
      </c>
      <c r="I686" s="3" t="s">
        <v>2237</v>
      </c>
    </row>
    <row r="687" spans="1:9" x14ac:dyDescent="0.25">
      <c r="A687" s="450">
        <v>2018</v>
      </c>
      <c r="B687" s="450" t="s">
        <v>380</v>
      </c>
      <c r="C687" s="450" t="s">
        <v>174</v>
      </c>
      <c r="D687" s="450">
        <v>19010</v>
      </c>
      <c r="E687" s="450" t="s">
        <v>111</v>
      </c>
      <c r="F687" s="450" t="s">
        <v>2242</v>
      </c>
      <c r="G687" s="450" t="s">
        <v>15</v>
      </c>
      <c r="H687" s="450">
        <v>1715.62</v>
      </c>
      <c r="I687" s="3" t="s">
        <v>2237</v>
      </c>
    </row>
    <row r="688" spans="1:9" x14ac:dyDescent="0.25">
      <c r="A688" s="450">
        <v>2018</v>
      </c>
      <c r="B688" s="450" t="s">
        <v>380</v>
      </c>
      <c r="C688" s="450" t="s">
        <v>174</v>
      </c>
      <c r="D688" s="450">
        <v>19011</v>
      </c>
      <c r="E688" s="450" t="s">
        <v>112</v>
      </c>
      <c r="F688" s="450" t="s">
        <v>2242</v>
      </c>
      <c r="G688" s="450" t="s">
        <v>15</v>
      </c>
      <c r="H688" s="450" t="s">
        <v>110</v>
      </c>
      <c r="I688" s="3" t="s">
        <v>2237</v>
      </c>
    </row>
    <row r="689" spans="1:9" x14ac:dyDescent="0.25">
      <c r="A689" s="450">
        <v>2018</v>
      </c>
      <c r="B689" s="450" t="s">
        <v>380</v>
      </c>
      <c r="C689" s="450" t="s">
        <v>174</v>
      </c>
      <c r="D689" s="450">
        <v>19012</v>
      </c>
      <c r="E689" s="450" t="s">
        <v>113</v>
      </c>
      <c r="F689" s="450" t="s">
        <v>2242</v>
      </c>
      <c r="G689" s="450" t="s">
        <v>15</v>
      </c>
      <c r="H689" s="450" t="s">
        <v>110</v>
      </c>
      <c r="I689" s="3" t="s">
        <v>2237</v>
      </c>
    </row>
    <row r="690" spans="1:9" x14ac:dyDescent="0.25">
      <c r="A690" s="450">
        <v>2018</v>
      </c>
      <c r="B690" s="450" t="s">
        <v>380</v>
      </c>
      <c r="C690" s="450" t="s">
        <v>174</v>
      </c>
      <c r="D690" s="450">
        <v>19020</v>
      </c>
      <c r="E690" s="450" t="s">
        <v>114</v>
      </c>
      <c r="F690" s="450" t="s">
        <v>2242</v>
      </c>
      <c r="G690" s="450" t="s">
        <v>15</v>
      </c>
      <c r="H690" s="450">
        <v>3480.9</v>
      </c>
      <c r="I690" s="3" t="s">
        <v>2237</v>
      </c>
    </row>
    <row r="691" spans="1:9" x14ac:dyDescent="0.25">
      <c r="A691" s="450">
        <v>2018</v>
      </c>
      <c r="B691" s="450" t="s">
        <v>380</v>
      </c>
      <c r="C691" s="450" t="s">
        <v>174</v>
      </c>
      <c r="D691" s="450">
        <v>19021</v>
      </c>
      <c r="E691" s="450" t="s">
        <v>115</v>
      </c>
      <c r="F691" s="450" t="s">
        <v>2242</v>
      </c>
      <c r="G691" s="450" t="s">
        <v>15</v>
      </c>
      <c r="H691" s="450" t="s">
        <v>110</v>
      </c>
      <c r="I691" s="3" t="s">
        <v>2237</v>
      </c>
    </row>
    <row r="692" spans="1:9" x14ac:dyDescent="0.25">
      <c r="A692" s="450">
        <v>2018</v>
      </c>
      <c r="B692" s="450" t="s">
        <v>380</v>
      </c>
      <c r="C692" s="450" t="s">
        <v>174</v>
      </c>
      <c r="D692" s="450">
        <v>19022</v>
      </c>
      <c r="E692" s="450" t="s">
        <v>116</v>
      </c>
      <c r="F692" s="450" t="s">
        <v>2242</v>
      </c>
      <c r="G692" s="450" t="s">
        <v>15</v>
      </c>
      <c r="H692" s="450" t="s">
        <v>110</v>
      </c>
      <c r="I692" s="3" t="s">
        <v>2237</v>
      </c>
    </row>
    <row r="693" spans="1:9" x14ac:dyDescent="0.25">
      <c r="A693" s="450">
        <v>2018</v>
      </c>
      <c r="B693" s="450" t="s">
        <v>380</v>
      </c>
      <c r="C693" s="450" t="s">
        <v>174</v>
      </c>
      <c r="D693" s="450">
        <v>19023</v>
      </c>
      <c r="E693" s="450" t="s">
        <v>117</v>
      </c>
      <c r="F693" s="450" t="s">
        <v>2242</v>
      </c>
      <c r="G693" s="450" t="s">
        <v>15</v>
      </c>
      <c r="H693" s="450" t="s">
        <v>110</v>
      </c>
      <c r="I693" s="3" t="s">
        <v>2237</v>
      </c>
    </row>
    <row r="694" spans="1:9" x14ac:dyDescent="0.25">
      <c r="A694" s="450">
        <v>2018</v>
      </c>
      <c r="B694" s="450" t="s">
        <v>380</v>
      </c>
      <c r="C694" s="450" t="s">
        <v>174</v>
      </c>
      <c r="D694" s="450">
        <v>19029</v>
      </c>
      <c r="E694" s="450" t="s">
        <v>118</v>
      </c>
      <c r="F694" s="450" t="s">
        <v>2242</v>
      </c>
      <c r="G694" s="450" t="s">
        <v>15</v>
      </c>
      <c r="H694" s="450" t="s">
        <v>110</v>
      </c>
      <c r="I694" s="3" t="s">
        <v>2237</v>
      </c>
    </row>
    <row r="695" spans="1:9" x14ac:dyDescent="0.25">
      <c r="A695" s="450">
        <v>2018</v>
      </c>
      <c r="B695" s="450" t="s">
        <v>380</v>
      </c>
      <c r="C695" s="450" t="s">
        <v>174</v>
      </c>
      <c r="D695" s="450">
        <v>19030</v>
      </c>
      <c r="E695" s="450" t="s">
        <v>119</v>
      </c>
      <c r="F695" s="450" t="s">
        <v>2242</v>
      </c>
      <c r="G695" s="450" t="s">
        <v>15</v>
      </c>
      <c r="H695" s="450">
        <v>1581.94</v>
      </c>
      <c r="I695" s="3" t="s">
        <v>2237</v>
      </c>
    </row>
    <row r="696" spans="1:9" x14ac:dyDescent="0.25">
      <c r="A696" s="450">
        <v>2018</v>
      </c>
      <c r="B696" s="450" t="s">
        <v>380</v>
      </c>
      <c r="C696" s="450" t="s">
        <v>174</v>
      </c>
      <c r="D696" s="450">
        <v>19031</v>
      </c>
      <c r="E696" s="450" t="s">
        <v>120</v>
      </c>
      <c r="F696" s="450" t="s">
        <v>2242</v>
      </c>
      <c r="G696" s="450" t="s">
        <v>15</v>
      </c>
      <c r="H696" s="450" t="s">
        <v>110</v>
      </c>
      <c r="I696" s="3" t="s">
        <v>2237</v>
      </c>
    </row>
    <row r="697" spans="1:9" x14ac:dyDescent="0.25">
      <c r="A697" s="450">
        <v>2018</v>
      </c>
      <c r="B697" s="450" t="s">
        <v>380</v>
      </c>
      <c r="C697" s="450" t="s">
        <v>174</v>
      </c>
      <c r="D697" s="450">
        <v>19032</v>
      </c>
      <c r="E697" s="450" t="s">
        <v>121</v>
      </c>
      <c r="F697" s="450" t="s">
        <v>2242</v>
      </c>
      <c r="G697" s="450" t="s">
        <v>15</v>
      </c>
      <c r="H697" s="450" t="s">
        <v>110</v>
      </c>
      <c r="I697" s="3" t="s">
        <v>2237</v>
      </c>
    </row>
    <row r="698" spans="1:9" x14ac:dyDescent="0.25">
      <c r="A698" s="450">
        <v>2018</v>
      </c>
      <c r="B698" s="450" t="s">
        <v>380</v>
      </c>
      <c r="C698" s="450" t="s">
        <v>174</v>
      </c>
      <c r="D698" s="450">
        <v>19040</v>
      </c>
      <c r="E698" s="450" t="s">
        <v>122</v>
      </c>
      <c r="F698" s="450" t="s">
        <v>2242</v>
      </c>
      <c r="G698" s="450" t="s">
        <v>15</v>
      </c>
      <c r="H698" s="450">
        <v>1690.58</v>
      </c>
      <c r="I698" s="3" t="s">
        <v>2237</v>
      </c>
    </row>
    <row r="699" spans="1:9" x14ac:dyDescent="0.25">
      <c r="A699" s="450">
        <v>2018</v>
      </c>
      <c r="B699" s="450" t="s">
        <v>380</v>
      </c>
      <c r="C699" s="450" t="s">
        <v>174</v>
      </c>
      <c r="D699" s="450">
        <v>19050</v>
      </c>
      <c r="E699" s="450" t="s">
        <v>123</v>
      </c>
      <c r="F699" s="450" t="s">
        <v>2242</v>
      </c>
      <c r="G699" s="450" t="s">
        <v>15</v>
      </c>
      <c r="H699" s="450">
        <v>923.42</v>
      </c>
      <c r="I699" s="3" t="s">
        <v>2237</v>
      </c>
    </row>
    <row r="700" spans="1:9" x14ac:dyDescent="0.25">
      <c r="A700" s="450">
        <v>2018</v>
      </c>
      <c r="B700" s="450" t="s">
        <v>380</v>
      </c>
      <c r="C700" s="450" t="s">
        <v>174</v>
      </c>
      <c r="D700" s="450">
        <v>19060</v>
      </c>
      <c r="E700" s="450" t="s">
        <v>124</v>
      </c>
      <c r="F700" s="450" t="s">
        <v>2242</v>
      </c>
      <c r="G700" s="450" t="s">
        <v>15</v>
      </c>
      <c r="H700" s="450">
        <v>15429.93</v>
      </c>
      <c r="I700" s="3" t="s">
        <v>2237</v>
      </c>
    </row>
    <row r="701" spans="1:9" x14ac:dyDescent="0.25">
      <c r="A701" s="450">
        <v>2018</v>
      </c>
      <c r="B701" s="450" t="s">
        <v>380</v>
      </c>
      <c r="C701" s="450" t="s">
        <v>174</v>
      </c>
      <c r="D701" s="450">
        <v>19061</v>
      </c>
      <c r="E701" s="450" t="s">
        <v>125</v>
      </c>
      <c r="F701" s="450" t="s">
        <v>2242</v>
      </c>
      <c r="G701" s="450" t="s">
        <v>15</v>
      </c>
      <c r="H701" s="450">
        <v>0</v>
      </c>
      <c r="I701" s="3" t="s">
        <v>2237</v>
      </c>
    </row>
    <row r="702" spans="1:9" x14ac:dyDescent="0.25">
      <c r="A702" s="450">
        <v>2018</v>
      </c>
      <c r="B702" s="450" t="s">
        <v>380</v>
      </c>
      <c r="C702" s="450" t="s">
        <v>174</v>
      </c>
      <c r="D702" s="450">
        <v>19062</v>
      </c>
      <c r="E702" s="450" t="s">
        <v>126</v>
      </c>
      <c r="F702" s="450" t="s">
        <v>2242</v>
      </c>
      <c r="G702" s="450" t="s">
        <v>15</v>
      </c>
      <c r="H702" s="450">
        <v>8647.02</v>
      </c>
      <c r="I702" s="3" t="s">
        <v>2237</v>
      </c>
    </row>
    <row r="703" spans="1:9" x14ac:dyDescent="0.25">
      <c r="A703" s="450">
        <v>2018</v>
      </c>
      <c r="B703" s="450" t="s">
        <v>380</v>
      </c>
      <c r="C703" s="450" t="s">
        <v>174</v>
      </c>
      <c r="D703" s="450">
        <v>19063</v>
      </c>
      <c r="E703" s="450" t="s">
        <v>127</v>
      </c>
      <c r="F703" s="450" t="s">
        <v>2242</v>
      </c>
      <c r="G703" s="450" t="s">
        <v>15</v>
      </c>
      <c r="H703" s="450">
        <v>6782.92</v>
      </c>
      <c r="I703" s="3" t="s">
        <v>2237</v>
      </c>
    </row>
    <row r="704" spans="1:9" x14ac:dyDescent="0.25">
      <c r="A704" s="450">
        <v>2018</v>
      </c>
      <c r="B704" s="450" t="s">
        <v>380</v>
      </c>
      <c r="C704" s="450" t="s">
        <v>174</v>
      </c>
      <c r="D704" s="450">
        <v>19070</v>
      </c>
      <c r="E704" s="450" t="s">
        <v>128</v>
      </c>
      <c r="F704" s="450" t="s">
        <v>2242</v>
      </c>
      <c r="G704" s="450" t="s">
        <v>15</v>
      </c>
      <c r="H704" s="450">
        <v>2217.2600000000002</v>
      </c>
      <c r="I704" s="3" t="s">
        <v>2237</v>
      </c>
    </row>
    <row r="705" spans="1:9" x14ac:dyDescent="0.25">
      <c r="A705" s="450">
        <v>2018</v>
      </c>
      <c r="B705" s="450" t="s">
        <v>380</v>
      </c>
      <c r="C705" s="450" t="s">
        <v>174</v>
      </c>
      <c r="D705" s="450">
        <v>19080</v>
      </c>
      <c r="E705" s="450" t="s">
        <v>129</v>
      </c>
      <c r="F705" s="450" t="s">
        <v>2242</v>
      </c>
      <c r="G705" s="450" t="s">
        <v>15</v>
      </c>
      <c r="H705" s="450">
        <v>1041.3900000000001</v>
      </c>
      <c r="I705" s="3" t="s">
        <v>2237</v>
      </c>
    </row>
    <row r="706" spans="1:9" x14ac:dyDescent="0.25">
      <c r="A706" s="450">
        <v>2018</v>
      </c>
      <c r="B706" s="450" t="s">
        <v>380</v>
      </c>
      <c r="C706" s="450" t="s">
        <v>174</v>
      </c>
      <c r="D706" s="450">
        <v>19090</v>
      </c>
      <c r="E706" s="450" t="s">
        <v>130</v>
      </c>
      <c r="F706" s="450" t="s">
        <v>2242</v>
      </c>
      <c r="G706" s="450" t="s">
        <v>15</v>
      </c>
      <c r="H706" s="450">
        <v>2421.81</v>
      </c>
      <c r="I706" s="3" t="s">
        <v>2237</v>
      </c>
    </row>
    <row r="707" spans="1:9" x14ac:dyDescent="0.25">
      <c r="A707" s="450">
        <v>2018</v>
      </c>
      <c r="B707" s="450" t="s">
        <v>380</v>
      </c>
      <c r="C707" s="450" t="s">
        <v>174</v>
      </c>
      <c r="D707" s="450">
        <v>19095</v>
      </c>
      <c r="E707" s="450" t="s">
        <v>131</v>
      </c>
      <c r="F707" s="450" t="s">
        <v>2242</v>
      </c>
      <c r="G707" s="450" t="s">
        <v>15</v>
      </c>
      <c r="H707" s="450">
        <v>642</v>
      </c>
      <c r="I707" s="3" t="s">
        <v>2237</v>
      </c>
    </row>
    <row r="708" spans="1:9" x14ac:dyDescent="0.25">
      <c r="A708" s="450">
        <v>2018</v>
      </c>
      <c r="B708" s="450" t="s">
        <v>380</v>
      </c>
      <c r="C708" s="450" t="s">
        <v>174</v>
      </c>
      <c r="D708" s="450">
        <v>19900</v>
      </c>
      <c r="E708" s="450" t="s">
        <v>132</v>
      </c>
      <c r="F708" s="450" t="s">
        <v>2242</v>
      </c>
      <c r="G708" s="450" t="s">
        <v>15</v>
      </c>
      <c r="H708" s="450">
        <v>5282.97</v>
      </c>
      <c r="I708" s="3" t="s">
        <v>2237</v>
      </c>
    </row>
    <row r="709" spans="1:9" x14ac:dyDescent="0.25">
      <c r="A709" s="450">
        <v>2018</v>
      </c>
      <c r="B709" s="450" t="s">
        <v>380</v>
      </c>
      <c r="C709" s="450" t="s">
        <v>174</v>
      </c>
      <c r="D709" s="450">
        <v>21100</v>
      </c>
      <c r="E709" s="450" t="s">
        <v>135</v>
      </c>
      <c r="F709" s="450" t="s">
        <v>2242</v>
      </c>
      <c r="G709" s="450" t="s">
        <v>15</v>
      </c>
      <c r="H709" s="450" t="s">
        <v>110</v>
      </c>
      <c r="I709" s="3" t="s">
        <v>2237</v>
      </c>
    </row>
    <row r="710" spans="1:9" x14ac:dyDescent="0.25">
      <c r="A710" s="450">
        <v>2018</v>
      </c>
      <c r="B710" s="450" t="s">
        <v>380</v>
      </c>
      <c r="C710" s="450" t="s">
        <v>174</v>
      </c>
      <c r="D710" s="450">
        <v>21200</v>
      </c>
      <c r="E710" s="450" t="s">
        <v>136</v>
      </c>
      <c r="F710" s="450" t="s">
        <v>2242</v>
      </c>
      <c r="G710" s="450" t="s">
        <v>15</v>
      </c>
      <c r="H710" s="450" t="s">
        <v>110</v>
      </c>
      <c r="I710" s="3" t="s">
        <v>2237</v>
      </c>
    </row>
    <row r="711" spans="1:9" x14ac:dyDescent="0.25">
      <c r="A711" s="450">
        <v>2018</v>
      </c>
      <c r="B711" s="450" t="s">
        <v>380</v>
      </c>
      <c r="C711" s="450" t="s">
        <v>174</v>
      </c>
      <c r="D711" s="450">
        <v>21300</v>
      </c>
      <c r="E711" s="450" t="s">
        <v>137</v>
      </c>
      <c r="F711" s="450" t="s">
        <v>2242</v>
      </c>
      <c r="G711" s="450" t="s">
        <v>15</v>
      </c>
      <c r="H711" s="450" t="s">
        <v>110</v>
      </c>
      <c r="I711" s="3" t="s">
        <v>2237</v>
      </c>
    </row>
    <row r="712" spans="1:9" x14ac:dyDescent="0.25">
      <c r="A712" s="450">
        <v>2018</v>
      </c>
      <c r="B712" s="450" t="s">
        <v>380</v>
      </c>
      <c r="C712" s="450" t="s">
        <v>174</v>
      </c>
      <c r="D712" s="450">
        <v>21900</v>
      </c>
      <c r="E712" s="450" t="s">
        <v>138</v>
      </c>
      <c r="F712" s="450" t="s">
        <v>2242</v>
      </c>
      <c r="G712" s="450" t="s">
        <v>15</v>
      </c>
      <c r="H712" s="450" t="s">
        <v>110</v>
      </c>
      <c r="I712" s="3" t="s">
        <v>2237</v>
      </c>
    </row>
    <row r="713" spans="1:9" x14ac:dyDescent="0.25">
      <c r="A713" s="450">
        <v>2018</v>
      </c>
      <c r="B713" s="450" t="s">
        <v>380</v>
      </c>
      <c r="C713" s="450" t="s">
        <v>174</v>
      </c>
      <c r="D713" s="450">
        <v>32100</v>
      </c>
      <c r="E713" s="450" t="s">
        <v>150</v>
      </c>
      <c r="F713" s="450" t="s">
        <v>2242</v>
      </c>
      <c r="G713" s="450" t="s">
        <v>15</v>
      </c>
      <c r="H713" s="450" t="s">
        <v>110</v>
      </c>
      <c r="I713" s="3" t="s">
        <v>2237</v>
      </c>
    </row>
    <row r="714" spans="1:9" x14ac:dyDescent="0.25">
      <c r="A714" s="450">
        <v>2018</v>
      </c>
      <c r="B714" s="450" t="s">
        <v>380</v>
      </c>
      <c r="C714" s="450" t="s">
        <v>174</v>
      </c>
      <c r="D714" s="450">
        <v>32200</v>
      </c>
      <c r="E714" s="450" t="s">
        <v>151</v>
      </c>
      <c r="F714" s="450" t="s">
        <v>2242</v>
      </c>
      <c r="G714" s="450" t="s">
        <v>15</v>
      </c>
      <c r="H714" s="450" t="s">
        <v>110</v>
      </c>
      <c r="I714" s="3" t="s">
        <v>2237</v>
      </c>
    </row>
    <row r="715" spans="1:9" x14ac:dyDescent="0.25">
      <c r="A715" s="450">
        <v>2018</v>
      </c>
      <c r="B715" s="450" t="s">
        <v>380</v>
      </c>
      <c r="C715" s="450" t="s">
        <v>174</v>
      </c>
      <c r="D715" s="450">
        <v>33100</v>
      </c>
      <c r="E715" s="450" t="s">
        <v>153</v>
      </c>
      <c r="F715" s="450" t="s">
        <v>2242</v>
      </c>
      <c r="G715" s="450" t="s">
        <v>15</v>
      </c>
      <c r="H715" s="450" t="s">
        <v>110</v>
      </c>
      <c r="I715" s="3" t="s">
        <v>2237</v>
      </c>
    </row>
    <row r="716" spans="1:9" x14ac:dyDescent="0.25">
      <c r="A716" s="450">
        <v>2018</v>
      </c>
      <c r="B716" s="450" t="s">
        <v>380</v>
      </c>
      <c r="C716" s="450" t="s">
        <v>174</v>
      </c>
      <c r="D716" s="450">
        <v>33110</v>
      </c>
      <c r="E716" s="450" t="s">
        <v>154</v>
      </c>
      <c r="F716" s="450" t="s">
        <v>2242</v>
      </c>
      <c r="G716" s="450" t="s">
        <v>15</v>
      </c>
      <c r="H716" s="450" t="s">
        <v>110</v>
      </c>
      <c r="I716" s="3" t="s">
        <v>2237</v>
      </c>
    </row>
    <row r="717" spans="1:9" x14ac:dyDescent="0.25">
      <c r="A717" s="450">
        <v>2018</v>
      </c>
      <c r="B717" s="450" t="s">
        <v>380</v>
      </c>
      <c r="C717" s="450" t="s">
        <v>174</v>
      </c>
      <c r="D717" s="450">
        <v>33120</v>
      </c>
      <c r="E717" s="450" t="s">
        <v>155</v>
      </c>
      <c r="F717" s="450" t="s">
        <v>2242</v>
      </c>
      <c r="G717" s="450" t="s">
        <v>15</v>
      </c>
      <c r="H717" s="450" t="s">
        <v>110</v>
      </c>
      <c r="I717" s="3" t="s">
        <v>2237</v>
      </c>
    </row>
    <row r="718" spans="1:9" x14ac:dyDescent="0.25">
      <c r="A718" s="450">
        <v>2018</v>
      </c>
      <c r="B718" s="450" t="s">
        <v>380</v>
      </c>
      <c r="C718" s="450" t="s">
        <v>174</v>
      </c>
      <c r="D718" s="450">
        <v>33200</v>
      </c>
      <c r="E718" s="450" t="s">
        <v>156</v>
      </c>
      <c r="F718" s="450" t="s">
        <v>2242</v>
      </c>
      <c r="G718" s="450" t="s">
        <v>15</v>
      </c>
      <c r="H718" s="450" t="s">
        <v>110</v>
      </c>
      <c r="I718" s="3" t="s">
        <v>2237</v>
      </c>
    </row>
    <row r="719" spans="1:9" x14ac:dyDescent="0.25">
      <c r="A719" s="450">
        <v>2018</v>
      </c>
      <c r="B719" s="450" t="s">
        <v>380</v>
      </c>
      <c r="C719" s="450" t="s">
        <v>174</v>
      </c>
      <c r="D719" s="450">
        <v>33210</v>
      </c>
      <c r="E719" s="450" t="s">
        <v>157</v>
      </c>
      <c r="F719" s="450" t="s">
        <v>2242</v>
      </c>
      <c r="G719" s="450" t="s">
        <v>15</v>
      </c>
      <c r="H719" s="450" t="s">
        <v>110</v>
      </c>
      <c r="I719" s="3" t="s">
        <v>2237</v>
      </c>
    </row>
    <row r="720" spans="1:9" x14ac:dyDescent="0.25">
      <c r="A720" s="450">
        <v>2018</v>
      </c>
      <c r="B720" s="450" t="s">
        <v>380</v>
      </c>
      <c r="C720" s="450" t="s">
        <v>174</v>
      </c>
      <c r="D720" s="450">
        <v>33220</v>
      </c>
      <c r="E720" s="450" t="s">
        <v>158</v>
      </c>
      <c r="F720" s="450" t="s">
        <v>2242</v>
      </c>
      <c r="G720" s="450" t="s">
        <v>15</v>
      </c>
      <c r="H720" s="450" t="s">
        <v>110</v>
      </c>
      <c r="I720" s="3" t="s">
        <v>2237</v>
      </c>
    </row>
    <row r="721" spans="1:9" x14ac:dyDescent="0.25">
      <c r="A721" s="450">
        <v>2018</v>
      </c>
      <c r="B721" s="450" t="s">
        <v>380</v>
      </c>
      <c r="C721" s="450" t="s">
        <v>174</v>
      </c>
      <c r="D721" s="450">
        <v>33900</v>
      </c>
      <c r="E721" s="450" t="s">
        <v>159</v>
      </c>
      <c r="F721" s="450" t="s">
        <v>2242</v>
      </c>
      <c r="G721" s="450" t="s">
        <v>15</v>
      </c>
      <c r="H721" s="450" t="s">
        <v>110</v>
      </c>
      <c r="I721" s="3" t="s">
        <v>2237</v>
      </c>
    </row>
    <row r="722" spans="1:9" x14ac:dyDescent="0.25">
      <c r="A722" s="450">
        <v>2018</v>
      </c>
      <c r="B722" s="450" t="s">
        <v>380</v>
      </c>
      <c r="C722" s="450" t="s">
        <v>174</v>
      </c>
      <c r="D722" s="450">
        <v>33910</v>
      </c>
      <c r="E722" s="450" t="s">
        <v>160</v>
      </c>
      <c r="F722" s="450" t="s">
        <v>2242</v>
      </c>
      <c r="G722" s="450" t="s">
        <v>15</v>
      </c>
      <c r="H722" s="450" t="s">
        <v>110</v>
      </c>
      <c r="I722" s="3" t="s">
        <v>2237</v>
      </c>
    </row>
    <row r="723" spans="1:9" x14ac:dyDescent="0.25">
      <c r="A723" s="450">
        <v>2018</v>
      </c>
      <c r="B723" s="450" t="s">
        <v>380</v>
      </c>
      <c r="C723" s="450" t="s">
        <v>174</v>
      </c>
      <c r="D723" s="450">
        <v>33920</v>
      </c>
      <c r="E723" s="450" t="s">
        <v>161</v>
      </c>
      <c r="F723" s="450" t="s">
        <v>2242</v>
      </c>
      <c r="G723" s="450" t="s">
        <v>15</v>
      </c>
      <c r="H723" s="450" t="s">
        <v>110</v>
      </c>
      <c r="I723" s="3" t="s">
        <v>2237</v>
      </c>
    </row>
    <row r="724" spans="1:9" x14ac:dyDescent="0.25">
      <c r="A724" s="450">
        <v>2018</v>
      </c>
      <c r="B724" s="450" t="s">
        <v>380</v>
      </c>
      <c r="C724" s="450" t="s">
        <v>174</v>
      </c>
      <c r="D724" s="450">
        <v>33921</v>
      </c>
      <c r="E724" s="450" t="s">
        <v>162</v>
      </c>
      <c r="F724" s="450" t="s">
        <v>2242</v>
      </c>
      <c r="G724" s="450" t="s">
        <v>15</v>
      </c>
      <c r="H724" s="450" t="s">
        <v>110</v>
      </c>
      <c r="I724" s="3" t="s">
        <v>2237</v>
      </c>
    </row>
    <row r="725" spans="1:9" x14ac:dyDescent="0.25">
      <c r="A725" s="450">
        <v>2018</v>
      </c>
      <c r="B725" s="450" t="s">
        <v>380</v>
      </c>
      <c r="C725" s="450" t="s">
        <v>174</v>
      </c>
      <c r="D725" s="450">
        <v>33922</v>
      </c>
      <c r="E725" s="450" t="s">
        <v>163</v>
      </c>
      <c r="F725" s="450" t="s">
        <v>2242</v>
      </c>
      <c r="G725" s="450" t="s">
        <v>15</v>
      </c>
      <c r="H725" s="450" t="s">
        <v>110</v>
      </c>
      <c r="I725" s="3" t="s">
        <v>2237</v>
      </c>
    </row>
    <row r="726" spans="1:9" x14ac:dyDescent="0.25">
      <c r="A726" s="450">
        <v>2018</v>
      </c>
      <c r="B726" s="450" t="s">
        <v>380</v>
      </c>
      <c r="C726" s="450" t="s">
        <v>174</v>
      </c>
      <c r="D726" s="450">
        <v>37100</v>
      </c>
      <c r="E726" s="450" t="s">
        <v>168</v>
      </c>
      <c r="F726" s="450" t="s">
        <v>2242</v>
      </c>
      <c r="G726" s="450" t="s">
        <v>15</v>
      </c>
      <c r="H726" s="450" t="s">
        <v>110</v>
      </c>
      <c r="I726" s="3" t="s">
        <v>2237</v>
      </c>
    </row>
    <row r="727" spans="1:9" x14ac:dyDescent="0.25">
      <c r="A727" s="450">
        <v>2018</v>
      </c>
      <c r="B727" s="450" t="s">
        <v>380</v>
      </c>
      <c r="C727" s="450" t="s">
        <v>174</v>
      </c>
      <c r="D727" s="450">
        <v>37200</v>
      </c>
      <c r="E727" s="450" t="s">
        <v>169</v>
      </c>
      <c r="F727" s="450" t="s">
        <v>2242</v>
      </c>
      <c r="G727" s="450" t="s">
        <v>15</v>
      </c>
      <c r="H727" s="450" t="s">
        <v>110</v>
      </c>
      <c r="I727" s="3" t="s">
        <v>2237</v>
      </c>
    </row>
    <row r="728" spans="1:9" x14ac:dyDescent="0.25">
      <c r="A728" s="450">
        <v>2018</v>
      </c>
      <c r="B728" s="450" t="s">
        <v>377</v>
      </c>
      <c r="C728" s="450" t="s">
        <v>175</v>
      </c>
      <c r="D728" s="450">
        <v>1100</v>
      </c>
      <c r="E728" s="450" t="s">
        <v>2</v>
      </c>
      <c r="F728" s="450" t="s">
        <v>2242</v>
      </c>
      <c r="G728" s="450" t="s">
        <v>15</v>
      </c>
      <c r="H728" s="450">
        <v>75.72</v>
      </c>
      <c r="I728" s="3" t="s">
        <v>2237</v>
      </c>
    </row>
    <row r="729" spans="1:9" x14ac:dyDescent="0.25">
      <c r="A729" s="450">
        <v>2018</v>
      </c>
      <c r="B729" s="450" t="s">
        <v>377</v>
      </c>
      <c r="C729" s="450" t="s">
        <v>175</v>
      </c>
      <c r="D729" s="450">
        <v>1110</v>
      </c>
      <c r="E729" s="450" t="s">
        <v>3</v>
      </c>
      <c r="F729" s="450" t="s">
        <v>2242</v>
      </c>
      <c r="G729" s="450" t="s">
        <v>15</v>
      </c>
      <c r="H729" s="450" t="s">
        <v>110</v>
      </c>
      <c r="I729" s="3" t="s">
        <v>2237</v>
      </c>
    </row>
    <row r="730" spans="1:9" x14ac:dyDescent="0.25">
      <c r="A730" s="450">
        <v>2018</v>
      </c>
      <c r="B730" s="450" t="s">
        <v>377</v>
      </c>
      <c r="C730" s="450" t="s">
        <v>175</v>
      </c>
      <c r="D730" s="450">
        <v>1120</v>
      </c>
      <c r="E730" s="450" t="s">
        <v>4</v>
      </c>
      <c r="F730" s="450" t="s">
        <v>2242</v>
      </c>
      <c r="G730" s="450" t="s">
        <v>15</v>
      </c>
      <c r="H730" s="450" t="s">
        <v>110</v>
      </c>
      <c r="I730" s="3" t="s">
        <v>2237</v>
      </c>
    </row>
    <row r="731" spans="1:9" x14ac:dyDescent="0.25">
      <c r="A731" s="450">
        <v>2018</v>
      </c>
      <c r="B731" s="450" t="s">
        <v>377</v>
      </c>
      <c r="C731" s="450" t="s">
        <v>175</v>
      </c>
      <c r="D731" s="450">
        <v>1200</v>
      </c>
      <c r="E731" s="450" t="s">
        <v>5</v>
      </c>
      <c r="F731" s="450" t="s">
        <v>2242</v>
      </c>
      <c r="G731" s="450" t="s">
        <v>15</v>
      </c>
      <c r="H731" s="450">
        <v>4.63</v>
      </c>
      <c r="I731" s="3" t="s">
        <v>2244</v>
      </c>
    </row>
    <row r="732" spans="1:9" x14ac:dyDescent="0.25">
      <c r="A732" s="450">
        <v>2018</v>
      </c>
      <c r="B732" s="450" t="s">
        <v>377</v>
      </c>
      <c r="C732" s="450" t="s">
        <v>175</v>
      </c>
      <c r="D732" s="450">
        <v>1300</v>
      </c>
      <c r="E732" s="450" t="s">
        <v>17</v>
      </c>
      <c r="F732" s="450" t="s">
        <v>2242</v>
      </c>
      <c r="G732" s="450" t="s">
        <v>15</v>
      </c>
      <c r="H732" s="450">
        <v>54.87</v>
      </c>
      <c r="I732" s="3" t="s">
        <v>2237</v>
      </c>
    </row>
    <row r="733" spans="1:9" x14ac:dyDescent="0.25">
      <c r="A733" s="450">
        <v>2018</v>
      </c>
      <c r="B733" s="450" t="s">
        <v>377</v>
      </c>
      <c r="C733" s="450" t="s">
        <v>175</v>
      </c>
      <c r="D733" s="450">
        <v>1400</v>
      </c>
      <c r="E733" s="450" t="s">
        <v>18</v>
      </c>
      <c r="F733" s="450" t="s">
        <v>2242</v>
      </c>
      <c r="G733" s="450" t="s">
        <v>15</v>
      </c>
      <c r="H733" s="450">
        <v>14.37</v>
      </c>
      <c r="I733" s="3" t="s">
        <v>2237</v>
      </c>
    </row>
    <row r="734" spans="1:9" x14ac:dyDescent="0.25">
      <c r="A734" s="450">
        <v>2018</v>
      </c>
      <c r="B734" s="450" t="s">
        <v>377</v>
      </c>
      <c r="C734" s="450" t="s">
        <v>175</v>
      </c>
      <c r="D734" s="450">
        <v>1500</v>
      </c>
      <c r="E734" s="450" t="s">
        <v>19</v>
      </c>
      <c r="F734" s="450" t="s">
        <v>2242</v>
      </c>
      <c r="G734" s="450" t="s">
        <v>15</v>
      </c>
      <c r="H734" s="450">
        <v>0</v>
      </c>
      <c r="I734" s="3" t="s">
        <v>2237</v>
      </c>
    </row>
    <row r="735" spans="1:9" x14ac:dyDescent="0.25">
      <c r="A735" s="450">
        <v>2018</v>
      </c>
      <c r="B735" s="450" t="s">
        <v>377</v>
      </c>
      <c r="C735" s="450" t="s">
        <v>175</v>
      </c>
      <c r="D735" s="450">
        <v>1600</v>
      </c>
      <c r="E735" s="450" t="s">
        <v>20</v>
      </c>
      <c r="F735" s="450" t="s">
        <v>2242</v>
      </c>
      <c r="G735" s="450" t="s">
        <v>15</v>
      </c>
      <c r="H735" s="450">
        <v>0</v>
      </c>
      <c r="I735" s="3" t="s">
        <v>2237</v>
      </c>
    </row>
    <row r="736" spans="1:9" x14ac:dyDescent="0.25">
      <c r="A736" s="450">
        <v>2018</v>
      </c>
      <c r="B736" s="450" t="s">
        <v>377</v>
      </c>
      <c r="C736" s="450" t="s">
        <v>175</v>
      </c>
      <c r="D736" s="450">
        <v>1900</v>
      </c>
      <c r="E736" s="450" t="s">
        <v>21</v>
      </c>
      <c r="F736" s="450" t="s">
        <v>2242</v>
      </c>
      <c r="G736" s="450" t="s">
        <v>15</v>
      </c>
      <c r="H736" s="450">
        <v>2.23</v>
      </c>
      <c r="I736" s="3" t="s">
        <v>2244</v>
      </c>
    </row>
    <row r="737" spans="1:9" x14ac:dyDescent="0.25">
      <c r="A737" s="450">
        <v>2018</v>
      </c>
      <c r="B737" s="450" t="s">
        <v>377</v>
      </c>
      <c r="C737" s="450" t="s">
        <v>175</v>
      </c>
      <c r="D737" s="450">
        <v>2100</v>
      </c>
      <c r="E737" s="450" t="s">
        <v>23</v>
      </c>
      <c r="F737" s="450" t="s">
        <v>2242</v>
      </c>
      <c r="G737" s="450" t="s">
        <v>15</v>
      </c>
      <c r="H737" s="450">
        <v>41.91</v>
      </c>
      <c r="I737" s="3" t="s">
        <v>2244</v>
      </c>
    </row>
    <row r="738" spans="1:9" x14ac:dyDescent="0.25">
      <c r="A738" s="450">
        <v>2018</v>
      </c>
      <c r="B738" s="450" t="s">
        <v>377</v>
      </c>
      <c r="C738" s="450" t="s">
        <v>175</v>
      </c>
      <c r="D738" s="450">
        <v>2110</v>
      </c>
      <c r="E738" s="450" t="s">
        <v>24</v>
      </c>
      <c r="F738" s="450" t="s">
        <v>2242</v>
      </c>
      <c r="G738" s="450" t="s">
        <v>15</v>
      </c>
      <c r="H738" s="450" t="s">
        <v>110</v>
      </c>
      <c r="I738" s="3" t="s">
        <v>2237</v>
      </c>
    </row>
    <row r="739" spans="1:9" x14ac:dyDescent="0.25">
      <c r="A739" s="450">
        <v>2018</v>
      </c>
      <c r="B739" s="450" t="s">
        <v>377</v>
      </c>
      <c r="C739" s="450" t="s">
        <v>175</v>
      </c>
      <c r="D739" s="450">
        <v>2120</v>
      </c>
      <c r="E739" s="450" t="s">
        <v>25</v>
      </c>
      <c r="F739" s="450" t="s">
        <v>2242</v>
      </c>
      <c r="G739" s="450" t="s">
        <v>15</v>
      </c>
      <c r="H739" s="450" t="s">
        <v>110</v>
      </c>
      <c r="I739" s="3" t="s">
        <v>2237</v>
      </c>
    </row>
    <row r="740" spans="1:9" x14ac:dyDescent="0.25">
      <c r="A740" s="450">
        <v>2018</v>
      </c>
      <c r="B740" s="450" t="s">
        <v>377</v>
      </c>
      <c r="C740" s="450" t="s">
        <v>175</v>
      </c>
      <c r="D740" s="450">
        <v>2130</v>
      </c>
      <c r="E740" s="450" t="s">
        <v>26</v>
      </c>
      <c r="F740" s="450" t="s">
        <v>2242</v>
      </c>
      <c r="G740" s="450" t="s">
        <v>15</v>
      </c>
      <c r="H740" s="450" t="s">
        <v>110</v>
      </c>
      <c r="I740" s="3" t="s">
        <v>2237</v>
      </c>
    </row>
    <row r="741" spans="1:9" x14ac:dyDescent="0.25">
      <c r="A741" s="450">
        <v>2018</v>
      </c>
      <c r="B741" s="450" t="s">
        <v>377</v>
      </c>
      <c r="C741" s="450" t="s">
        <v>175</v>
      </c>
      <c r="D741" s="450">
        <v>2190</v>
      </c>
      <c r="E741" s="450" t="s">
        <v>27</v>
      </c>
      <c r="F741" s="450" t="s">
        <v>2242</v>
      </c>
      <c r="G741" s="450" t="s">
        <v>15</v>
      </c>
      <c r="H741" s="450" t="s">
        <v>110</v>
      </c>
      <c r="I741" s="3" t="s">
        <v>2237</v>
      </c>
    </row>
    <row r="742" spans="1:9" x14ac:dyDescent="0.25">
      <c r="A742" s="450">
        <v>2018</v>
      </c>
      <c r="B742" s="450" t="s">
        <v>377</v>
      </c>
      <c r="C742" s="450" t="s">
        <v>175</v>
      </c>
      <c r="D742" s="450">
        <v>2200</v>
      </c>
      <c r="E742" s="450" t="s">
        <v>28</v>
      </c>
      <c r="F742" s="450" t="s">
        <v>2242</v>
      </c>
      <c r="G742" s="450" t="s">
        <v>15</v>
      </c>
      <c r="H742" s="450">
        <v>13.07</v>
      </c>
      <c r="I742" s="3" t="s">
        <v>2244</v>
      </c>
    </row>
    <row r="743" spans="1:9" x14ac:dyDescent="0.25">
      <c r="A743" s="450">
        <v>2018</v>
      </c>
      <c r="B743" s="450" t="s">
        <v>377</v>
      </c>
      <c r="C743" s="450" t="s">
        <v>175</v>
      </c>
      <c r="D743" s="450">
        <v>2300</v>
      </c>
      <c r="E743" s="450" t="s">
        <v>29</v>
      </c>
      <c r="F743" s="450" t="s">
        <v>2242</v>
      </c>
      <c r="G743" s="450" t="s">
        <v>15</v>
      </c>
      <c r="H743" s="450">
        <v>0</v>
      </c>
      <c r="I743" s="3" t="s">
        <v>2244</v>
      </c>
    </row>
    <row r="744" spans="1:9" x14ac:dyDescent="0.25">
      <c r="A744" s="450">
        <v>2018</v>
      </c>
      <c r="B744" s="450" t="s">
        <v>377</v>
      </c>
      <c r="C744" s="450" t="s">
        <v>175</v>
      </c>
      <c r="D744" s="450">
        <v>2400</v>
      </c>
      <c r="E744" s="450" t="s">
        <v>30</v>
      </c>
      <c r="F744" s="450" t="s">
        <v>2242</v>
      </c>
      <c r="G744" s="450" t="s">
        <v>15</v>
      </c>
      <c r="H744" s="450">
        <v>0</v>
      </c>
      <c r="I744" s="3" t="s">
        <v>2237</v>
      </c>
    </row>
    <row r="745" spans="1:9" x14ac:dyDescent="0.25">
      <c r="A745" s="450">
        <v>2018</v>
      </c>
      <c r="B745" s="450" t="s">
        <v>377</v>
      </c>
      <c r="C745" s="450" t="s">
        <v>175</v>
      </c>
      <c r="D745" s="450">
        <v>2900</v>
      </c>
      <c r="E745" s="450" t="s">
        <v>31</v>
      </c>
      <c r="F745" s="450" t="s">
        <v>2242</v>
      </c>
      <c r="G745" s="450" t="s">
        <v>15</v>
      </c>
      <c r="H745" s="450">
        <v>4.6900000000000004</v>
      </c>
      <c r="I745" s="3" t="s">
        <v>2244</v>
      </c>
    </row>
    <row r="746" spans="1:9" x14ac:dyDescent="0.25">
      <c r="A746" s="450">
        <v>2018</v>
      </c>
      <c r="B746" s="450" t="s">
        <v>377</v>
      </c>
      <c r="C746" s="450" t="s">
        <v>175</v>
      </c>
      <c r="D746" s="450">
        <v>2910</v>
      </c>
      <c r="E746" s="450" t="s">
        <v>32</v>
      </c>
      <c r="F746" s="450" t="s">
        <v>2242</v>
      </c>
      <c r="G746" s="450" t="s">
        <v>15</v>
      </c>
      <c r="H746" s="450" t="s">
        <v>110</v>
      </c>
      <c r="I746" s="3" t="s">
        <v>2237</v>
      </c>
    </row>
    <row r="747" spans="1:9" x14ac:dyDescent="0.25">
      <c r="A747" s="450">
        <v>2018</v>
      </c>
      <c r="B747" s="450" t="s">
        <v>377</v>
      </c>
      <c r="C747" s="450" t="s">
        <v>175</v>
      </c>
      <c r="D747" s="450">
        <v>2920</v>
      </c>
      <c r="E747" s="450" t="s">
        <v>33</v>
      </c>
      <c r="F747" s="450" t="s">
        <v>2242</v>
      </c>
      <c r="G747" s="450" t="s">
        <v>15</v>
      </c>
      <c r="H747" s="450" t="s">
        <v>110</v>
      </c>
      <c r="I747" s="3" t="s">
        <v>2237</v>
      </c>
    </row>
    <row r="748" spans="1:9" x14ac:dyDescent="0.25">
      <c r="A748" s="450">
        <v>2018</v>
      </c>
      <c r="B748" s="450" t="s">
        <v>377</v>
      </c>
      <c r="C748" s="450" t="s">
        <v>175</v>
      </c>
      <c r="D748" s="450">
        <v>2930</v>
      </c>
      <c r="E748" s="450" t="s">
        <v>34</v>
      </c>
      <c r="F748" s="450" t="s">
        <v>2242</v>
      </c>
      <c r="G748" s="450" t="s">
        <v>15</v>
      </c>
      <c r="H748" s="450" t="s">
        <v>110</v>
      </c>
      <c r="I748" s="3" t="s">
        <v>2237</v>
      </c>
    </row>
    <row r="749" spans="1:9" x14ac:dyDescent="0.25">
      <c r="A749" s="450">
        <v>2018</v>
      </c>
      <c r="B749" s="450" t="s">
        <v>377</v>
      </c>
      <c r="C749" s="450" t="s">
        <v>175</v>
      </c>
      <c r="D749" s="450">
        <v>3100</v>
      </c>
      <c r="E749" s="450" t="s">
        <v>36</v>
      </c>
      <c r="F749" s="450" t="s">
        <v>2242</v>
      </c>
      <c r="G749" s="450" t="s">
        <v>15</v>
      </c>
      <c r="H749" s="450" t="s">
        <v>110</v>
      </c>
      <c r="I749" s="3" t="s">
        <v>2237</v>
      </c>
    </row>
    <row r="750" spans="1:9" x14ac:dyDescent="0.25">
      <c r="A750" s="450">
        <v>2018</v>
      </c>
      <c r="B750" s="450" t="s">
        <v>377</v>
      </c>
      <c r="C750" s="450" t="s">
        <v>175</v>
      </c>
      <c r="D750" s="450">
        <v>3200</v>
      </c>
      <c r="E750" s="450" t="s">
        <v>37</v>
      </c>
      <c r="F750" s="450" t="s">
        <v>2242</v>
      </c>
      <c r="G750" s="450" t="s">
        <v>15</v>
      </c>
      <c r="H750" s="450" t="s">
        <v>110</v>
      </c>
      <c r="I750" s="3" t="s">
        <v>2237</v>
      </c>
    </row>
    <row r="751" spans="1:9" x14ac:dyDescent="0.25">
      <c r="A751" s="450">
        <v>2018</v>
      </c>
      <c r="B751" s="450" t="s">
        <v>377</v>
      </c>
      <c r="C751" s="450" t="s">
        <v>175</v>
      </c>
      <c r="D751" s="450">
        <v>3900</v>
      </c>
      <c r="E751" s="450" t="s">
        <v>38</v>
      </c>
      <c r="F751" s="450" t="s">
        <v>2242</v>
      </c>
      <c r="G751" s="450" t="s">
        <v>15</v>
      </c>
      <c r="H751" s="450" t="s">
        <v>110</v>
      </c>
      <c r="I751" s="3" t="s">
        <v>2237</v>
      </c>
    </row>
    <row r="752" spans="1:9" x14ac:dyDescent="0.25">
      <c r="A752" s="450">
        <v>2018</v>
      </c>
      <c r="B752" s="450" t="s">
        <v>377</v>
      </c>
      <c r="C752" s="450" t="s">
        <v>175</v>
      </c>
      <c r="D752" s="450">
        <v>4100</v>
      </c>
      <c r="E752" s="450" t="s">
        <v>40</v>
      </c>
      <c r="F752" s="450" t="s">
        <v>2242</v>
      </c>
      <c r="G752" s="450" t="s">
        <v>15</v>
      </c>
      <c r="H752" s="450">
        <v>27.78</v>
      </c>
      <c r="I752" s="3" t="s">
        <v>2244</v>
      </c>
    </row>
    <row r="753" spans="1:9" x14ac:dyDescent="0.25">
      <c r="A753" s="450">
        <v>2018</v>
      </c>
      <c r="B753" s="450" t="s">
        <v>377</v>
      </c>
      <c r="C753" s="450" t="s">
        <v>175</v>
      </c>
      <c r="D753" s="450">
        <v>4110</v>
      </c>
      <c r="E753" s="450" t="s">
        <v>41</v>
      </c>
      <c r="F753" s="450" t="s">
        <v>2242</v>
      </c>
      <c r="G753" s="450" t="s">
        <v>15</v>
      </c>
      <c r="H753" s="450" t="s">
        <v>110</v>
      </c>
      <c r="I753" s="3" t="s">
        <v>2237</v>
      </c>
    </row>
    <row r="754" spans="1:9" x14ac:dyDescent="0.25">
      <c r="A754" s="450">
        <v>2018</v>
      </c>
      <c r="B754" s="450" t="s">
        <v>377</v>
      </c>
      <c r="C754" s="450" t="s">
        <v>175</v>
      </c>
      <c r="D754" s="450">
        <v>4120</v>
      </c>
      <c r="E754" s="450" t="s">
        <v>42</v>
      </c>
      <c r="F754" s="450" t="s">
        <v>2242</v>
      </c>
      <c r="G754" s="450" t="s">
        <v>15</v>
      </c>
      <c r="H754" s="450" t="s">
        <v>110</v>
      </c>
      <c r="I754" s="3" t="s">
        <v>2237</v>
      </c>
    </row>
    <row r="755" spans="1:9" x14ac:dyDescent="0.25">
      <c r="A755" s="450">
        <v>2018</v>
      </c>
      <c r="B755" s="450" t="s">
        <v>377</v>
      </c>
      <c r="C755" s="450" t="s">
        <v>175</v>
      </c>
      <c r="D755" s="450">
        <v>4190</v>
      </c>
      <c r="E755" s="450" t="s">
        <v>43</v>
      </c>
      <c r="F755" s="450" t="s">
        <v>2242</v>
      </c>
      <c r="G755" s="450" t="s">
        <v>15</v>
      </c>
      <c r="H755" s="450" t="s">
        <v>110</v>
      </c>
      <c r="I755" s="3" t="s">
        <v>2237</v>
      </c>
    </row>
    <row r="756" spans="1:9" x14ac:dyDescent="0.25">
      <c r="A756" s="450">
        <v>2018</v>
      </c>
      <c r="B756" s="450" t="s">
        <v>377</v>
      </c>
      <c r="C756" s="450" t="s">
        <v>175</v>
      </c>
      <c r="D756" s="450">
        <v>4200</v>
      </c>
      <c r="E756" s="450" t="s">
        <v>44</v>
      </c>
      <c r="F756" s="450" t="s">
        <v>2242</v>
      </c>
      <c r="G756" s="450" t="s">
        <v>15</v>
      </c>
      <c r="H756" s="450">
        <v>11.31</v>
      </c>
      <c r="I756" s="3" t="s">
        <v>2237</v>
      </c>
    </row>
    <row r="757" spans="1:9" x14ac:dyDescent="0.25">
      <c r="A757" s="450">
        <v>2018</v>
      </c>
      <c r="B757" s="450" t="s">
        <v>377</v>
      </c>
      <c r="C757" s="450" t="s">
        <v>175</v>
      </c>
      <c r="D757" s="450">
        <v>4210</v>
      </c>
      <c r="E757" s="450" t="s">
        <v>45</v>
      </c>
      <c r="F757" s="450" t="s">
        <v>2242</v>
      </c>
      <c r="G757" s="450" t="s">
        <v>15</v>
      </c>
      <c r="H757" s="450" t="s">
        <v>110</v>
      </c>
      <c r="I757" s="3" t="s">
        <v>2237</v>
      </c>
    </row>
    <row r="758" spans="1:9" x14ac:dyDescent="0.25">
      <c r="A758" s="450">
        <v>2018</v>
      </c>
      <c r="B758" s="450" t="s">
        <v>377</v>
      </c>
      <c r="C758" s="450" t="s">
        <v>175</v>
      </c>
      <c r="D758" s="450">
        <v>4220</v>
      </c>
      <c r="E758" s="450" t="s">
        <v>46</v>
      </c>
      <c r="F758" s="450" t="s">
        <v>2242</v>
      </c>
      <c r="G758" s="450" t="s">
        <v>15</v>
      </c>
      <c r="H758" s="450" t="s">
        <v>110</v>
      </c>
      <c r="I758" s="3" t="s">
        <v>2237</v>
      </c>
    </row>
    <row r="759" spans="1:9" x14ac:dyDescent="0.25">
      <c r="A759" s="450">
        <v>2018</v>
      </c>
      <c r="B759" s="450" t="s">
        <v>377</v>
      </c>
      <c r="C759" s="450" t="s">
        <v>175</v>
      </c>
      <c r="D759" s="450">
        <v>4230</v>
      </c>
      <c r="E759" s="450" t="s">
        <v>47</v>
      </c>
      <c r="F759" s="450" t="s">
        <v>2242</v>
      </c>
      <c r="G759" s="450" t="s">
        <v>15</v>
      </c>
      <c r="H759" s="450" t="s">
        <v>110</v>
      </c>
      <c r="I759" s="3" t="s">
        <v>2237</v>
      </c>
    </row>
    <row r="760" spans="1:9" x14ac:dyDescent="0.25">
      <c r="A760" s="450">
        <v>2018</v>
      </c>
      <c r="B760" s="450" t="s">
        <v>377</v>
      </c>
      <c r="C760" s="450" t="s">
        <v>175</v>
      </c>
      <c r="D760" s="450">
        <v>5000</v>
      </c>
      <c r="E760" s="450" t="s">
        <v>48</v>
      </c>
      <c r="F760" s="450" t="s">
        <v>2242</v>
      </c>
      <c r="G760" s="450" t="s">
        <v>15</v>
      </c>
      <c r="H760" s="450">
        <v>15.17</v>
      </c>
      <c r="I760" s="3" t="s">
        <v>2237</v>
      </c>
    </row>
    <row r="761" spans="1:9" x14ac:dyDescent="0.25">
      <c r="A761" s="450">
        <v>2018</v>
      </c>
      <c r="B761" s="450" t="s">
        <v>377</v>
      </c>
      <c r="C761" s="450" t="s">
        <v>175</v>
      </c>
      <c r="D761" s="450">
        <v>6100</v>
      </c>
      <c r="E761" s="450" t="s">
        <v>50</v>
      </c>
      <c r="F761" s="450" t="s">
        <v>2242</v>
      </c>
      <c r="G761" s="450" t="s">
        <v>15</v>
      </c>
      <c r="H761" s="450">
        <v>11.54</v>
      </c>
      <c r="I761" s="3" t="s">
        <v>2237</v>
      </c>
    </row>
    <row r="762" spans="1:9" x14ac:dyDescent="0.25">
      <c r="A762" s="450">
        <v>2018</v>
      </c>
      <c r="B762" s="450" t="s">
        <v>377</v>
      </c>
      <c r="C762" s="450" t="s">
        <v>175</v>
      </c>
      <c r="D762" s="450">
        <v>6110</v>
      </c>
      <c r="E762" s="450" t="s">
        <v>51</v>
      </c>
      <c r="F762" s="450" t="s">
        <v>2242</v>
      </c>
      <c r="G762" s="450" t="s">
        <v>15</v>
      </c>
      <c r="H762" s="450" t="s">
        <v>110</v>
      </c>
      <c r="I762" s="3" t="s">
        <v>2237</v>
      </c>
    </row>
    <row r="763" spans="1:9" x14ac:dyDescent="0.25">
      <c r="A763" s="450">
        <v>2018</v>
      </c>
      <c r="B763" s="450" t="s">
        <v>377</v>
      </c>
      <c r="C763" s="450" t="s">
        <v>175</v>
      </c>
      <c r="D763" s="450">
        <v>6120</v>
      </c>
      <c r="E763" s="450" t="s">
        <v>52</v>
      </c>
      <c r="F763" s="450" t="s">
        <v>2242</v>
      </c>
      <c r="G763" s="450" t="s">
        <v>15</v>
      </c>
      <c r="H763" s="450" t="s">
        <v>110</v>
      </c>
      <c r="I763" s="3" t="s">
        <v>2237</v>
      </c>
    </row>
    <row r="764" spans="1:9" x14ac:dyDescent="0.25">
      <c r="A764" s="450">
        <v>2018</v>
      </c>
      <c r="B764" s="450" t="s">
        <v>377</v>
      </c>
      <c r="C764" s="450" t="s">
        <v>175</v>
      </c>
      <c r="D764" s="450">
        <v>6130</v>
      </c>
      <c r="E764" s="450" t="s">
        <v>53</v>
      </c>
      <c r="F764" s="450" t="s">
        <v>2242</v>
      </c>
      <c r="G764" s="450" t="s">
        <v>15</v>
      </c>
      <c r="H764" s="450" t="s">
        <v>110</v>
      </c>
      <c r="I764" s="3" t="s">
        <v>2237</v>
      </c>
    </row>
    <row r="765" spans="1:9" x14ac:dyDescent="0.25">
      <c r="A765" s="450">
        <v>2018</v>
      </c>
      <c r="B765" s="450" t="s">
        <v>377</v>
      </c>
      <c r="C765" s="450" t="s">
        <v>175</v>
      </c>
      <c r="D765" s="450">
        <v>6190</v>
      </c>
      <c r="E765" s="450" t="s">
        <v>54</v>
      </c>
      <c r="F765" s="450" t="s">
        <v>2242</v>
      </c>
      <c r="G765" s="450" t="s">
        <v>15</v>
      </c>
      <c r="H765" s="450" t="s">
        <v>110</v>
      </c>
      <c r="I765" s="3" t="s">
        <v>2237</v>
      </c>
    </row>
    <row r="766" spans="1:9" x14ac:dyDescent="0.25">
      <c r="A766" s="450">
        <v>2018</v>
      </c>
      <c r="B766" s="450" t="s">
        <v>377</v>
      </c>
      <c r="C766" s="450" t="s">
        <v>175</v>
      </c>
      <c r="D766" s="450">
        <v>6200</v>
      </c>
      <c r="E766" s="450" t="s">
        <v>55</v>
      </c>
      <c r="F766" s="450" t="s">
        <v>2242</v>
      </c>
      <c r="G766" s="450" t="s">
        <v>15</v>
      </c>
      <c r="H766" s="450">
        <v>0</v>
      </c>
      <c r="I766" s="3" t="s">
        <v>2237</v>
      </c>
    </row>
    <row r="767" spans="1:9" x14ac:dyDescent="0.25">
      <c r="A767" s="450">
        <v>2018</v>
      </c>
      <c r="B767" s="450" t="s">
        <v>377</v>
      </c>
      <c r="C767" s="450" t="s">
        <v>175</v>
      </c>
      <c r="D767" s="450">
        <v>6210</v>
      </c>
      <c r="E767" s="450" t="s">
        <v>56</v>
      </c>
      <c r="F767" s="450" t="s">
        <v>2242</v>
      </c>
      <c r="G767" s="450" t="s">
        <v>15</v>
      </c>
      <c r="H767" s="450" t="s">
        <v>110</v>
      </c>
      <c r="I767" s="3" t="s">
        <v>2237</v>
      </c>
    </row>
    <row r="768" spans="1:9" x14ac:dyDescent="0.25">
      <c r="A768" s="450">
        <v>2018</v>
      </c>
      <c r="B768" s="450" t="s">
        <v>377</v>
      </c>
      <c r="C768" s="450" t="s">
        <v>175</v>
      </c>
      <c r="D768" s="450">
        <v>6220</v>
      </c>
      <c r="E768" s="450" t="s">
        <v>57</v>
      </c>
      <c r="F768" s="450" t="s">
        <v>2242</v>
      </c>
      <c r="G768" s="450" t="s">
        <v>15</v>
      </c>
      <c r="H768" s="450" t="s">
        <v>110</v>
      </c>
      <c r="I768" s="3" t="s">
        <v>2237</v>
      </c>
    </row>
    <row r="769" spans="1:9" x14ac:dyDescent="0.25">
      <c r="A769" s="450">
        <v>2018</v>
      </c>
      <c r="B769" s="450" t="s">
        <v>377</v>
      </c>
      <c r="C769" s="450" t="s">
        <v>175</v>
      </c>
      <c r="D769" s="450">
        <v>6230</v>
      </c>
      <c r="E769" s="450" t="s">
        <v>58</v>
      </c>
      <c r="F769" s="450" t="s">
        <v>2242</v>
      </c>
      <c r="G769" s="450" t="s">
        <v>15</v>
      </c>
      <c r="H769" s="450" t="s">
        <v>110</v>
      </c>
      <c r="I769" s="3" t="s">
        <v>2237</v>
      </c>
    </row>
    <row r="770" spans="1:9" x14ac:dyDescent="0.25">
      <c r="A770" s="450">
        <v>2018</v>
      </c>
      <c r="B770" s="450" t="s">
        <v>377</v>
      </c>
      <c r="C770" s="450" t="s">
        <v>175</v>
      </c>
      <c r="D770" s="450">
        <v>6290</v>
      </c>
      <c r="E770" s="450" t="s">
        <v>59</v>
      </c>
      <c r="F770" s="450" t="s">
        <v>2242</v>
      </c>
      <c r="G770" s="450" t="s">
        <v>15</v>
      </c>
      <c r="H770" s="450" t="s">
        <v>110</v>
      </c>
      <c r="I770" s="3" t="s">
        <v>2237</v>
      </c>
    </row>
    <row r="771" spans="1:9" x14ac:dyDescent="0.25">
      <c r="A771" s="450">
        <v>2018</v>
      </c>
      <c r="B771" s="450" t="s">
        <v>377</v>
      </c>
      <c r="C771" s="450" t="s">
        <v>175</v>
      </c>
      <c r="D771" s="450">
        <v>6300</v>
      </c>
      <c r="E771" s="450" t="s">
        <v>60</v>
      </c>
      <c r="F771" s="450" t="s">
        <v>2242</v>
      </c>
      <c r="G771" s="450" t="s">
        <v>15</v>
      </c>
      <c r="H771" s="450">
        <v>0</v>
      </c>
      <c r="I771" s="3" t="s">
        <v>2237</v>
      </c>
    </row>
    <row r="772" spans="1:9" x14ac:dyDescent="0.25">
      <c r="A772" s="450">
        <v>2018</v>
      </c>
      <c r="B772" s="450" t="s">
        <v>377</v>
      </c>
      <c r="C772" s="450" t="s">
        <v>175</v>
      </c>
      <c r="D772" s="450">
        <v>6400</v>
      </c>
      <c r="E772" s="450" t="s">
        <v>61</v>
      </c>
      <c r="F772" s="450" t="s">
        <v>2242</v>
      </c>
      <c r="G772" s="450" t="s">
        <v>15</v>
      </c>
      <c r="H772" s="450">
        <v>0</v>
      </c>
      <c r="I772" s="3" t="s">
        <v>2237</v>
      </c>
    </row>
    <row r="773" spans="1:9" x14ac:dyDescent="0.25">
      <c r="A773" s="450">
        <v>2018</v>
      </c>
      <c r="B773" s="450" t="s">
        <v>377</v>
      </c>
      <c r="C773" s="450" t="s">
        <v>175</v>
      </c>
      <c r="D773" s="450">
        <v>6410</v>
      </c>
      <c r="E773" s="450" t="s">
        <v>62</v>
      </c>
      <c r="F773" s="450" t="s">
        <v>2242</v>
      </c>
      <c r="G773" s="450" t="s">
        <v>15</v>
      </c>
      <c r="H773" s="450" t="s">
        <v>110</v>
      </c>
      <c r="I773" s="3" t="s">
        <v>2237</v>
      </c>
    </row>
    <row r="774" spans="1:9" x14ac:dyDescent="0.25">
      <c r="A774" s="450">
        <v>2018</v>
      </c>
      <c r="B774" s="450" t="s">
        <v>377</v>
      </c>
      <c r="C774" s="450" t="s">
        <v>175</v>
      </c>
      <c r="D774" s="450">
        <v>6490</v>
      </c>
      <c r="E774" s="450" t="s">
        <v>63</v>
      </c>
      <c r="F774" s="450" t="s">
        <v>2242</v>
      </c>
      <c r="G774" s="450" t="s">
        <v>15</v>
      </c>
      <c r="H774" s="450" t="s">
        <v>110</v>
      </c>
      <c r="I774" s="3" t="s">
        <v>2237</v>
      </c>
    </row>
    <row r="775" spans="1:9" x14ac:dyDescent="0.25">
      <c r="A775" s="450">
        <v>2018</v>
      </c>
      <c r="B775" s="450" t="s">
        <v>377</v>
      </c>
      <c r="C775" s="450" t="s">
        <v>175</v>
      </c>
      <c r="D775" s="450">
        <v>6500</v>
      </c>
      <c r="E775" s="450" t="s">
        <v>64</v>
      </c>
      <c r="F775" s="450" t="s">
        <v>2242</v>
      </c>
      <c r="G775" s="450" t="s">
        <v>15</v>
      </c>
      <c r="H775" s="450">
        <v>0</v>
      </c>
      <c r="I775" s="3" t="s">
        <v>2237</v>
      </c>
    </row>
    <row r="776" spans="1:9" x14ac:dyDescent="0.25">
      <c r="A776" s="450">
        <v>2018</v>
      </c>
      <c r="B776" s="450" t="s">
        <v>377</v>
      </c>
      <c r="C776" s="450" t="s">
        <v>175</v>
      </c>
      <c r="D776" s="450">
        <v>6510</v>
      </c>
      <c r="E776" s="450" t="s">
        <v>65</v>
      </c>
      <c r="F776" s="450" t="s">
        <v>2242</v>
      </c>
      <c r="G776" s="450" t="s">
        <v>15</v>
      </c>
      <c r="H776" s="450" t="s">
        <v>110</v>
      </c>
      <c r="I776" s="3" t="s">
        <v>2237</v>
      </c>
    </row>
    <row r="777" spans="1:9" x14ac:dyDescent="0.25">
      <c r="A777" s="450">
        <v>2018</v>
      </c>
      <c r="B777" s="450" t="s">
        <v>377</v>
      </c>
      <c r="C777" s="450" t="s">
        <v>175</v>
      </c>
      <c r="D777" s="450">
        <v>6590</v>
      </c>
      <c r="E777" s="450" t="s">
        <v>66</v>
      </c>
      <c r="F777" s="450" t="s">
        <v>2242</v>
      </c>
      <c r="G777" s="450" t="s">
        <v>15</v>
      </c>
      <c r="H777" s="450" t="s">
        <v>110</v>
      </c>
      <c r="I777" s="3" t="s">
        <v>2237</v>
      </c>
    </row>
    <row r="778" spans="1:9" x14ac:dyDescent="0.25">
      <c r="A778" s="450">
        <v>2018</v>
      </c>
      <c r="B778" s="450" t="s">
        <v>377</v>
      </c>
      <c r="C778" s="450" t="s">
        <v>175</v>
      </c>
      <c r="D778" s="450">
        <v>7000</v>
      </c>
      <c r="E778" s="450" t="s">
        <v>67</v>
      </c>
      <c r="F778" s="450" t="s">
        <v>2242</v>
      </c>
      <c r="G778" s="450" t="s">
        <v>15</v>
      </c>
      <c r="H778" s="450">
        <v>0</v>
      </c>
      <c r="I778" s="3" t="s">
        <v>2237</v>
      </c>
    </row>
    <row r="779" spans="1:9" x14ac:dyDescent="0.25">
      <c r="A779" s="450">
        <v>2018</v>
      </c>
      <c r="B779" s="450" t="s">
        <v>377</v>
      </c>
      <c r="C779" s="450" t="s">
        <v>175</v>
      </c>
      <c r="D779" s="450">
        <v>8000</v>
      </c>
      <c r="E779" s="450" t="s">
        <v>70</v>
      </c>
      <c r="F779" s="450" t="s">
        <v>2242</v>
      </c>
      <c r="G779" s="450" t="s">
        <v>15</v>
      </c>
      <c r="H779" s="450">
        <v>0</v>
      </c>
      <c r="I779" s="3" t="s">
        <v>2244</v>
      </c>
    </row>
    <row r="780" spans="1:9" x14ac:dyDescent="0.25">
      <c r="A780" s="450">
        <v>2018</v>
      </c>
      <c r="B780" s="450" t="s">
        <v>377</v>
      </c>
      <c r="C780" s="450" t="s">
        <v>175</v>
      </c>
      <c r="D780" s="450">
        <v>9100</v>
      </c>
      <c r="E780" s="450" t="s">
        <v>72</v>
      </c>
      <c r="F780" s="450" t="s">
        <v>2242</v>
      </c>
      <c r="G780" s="450" t="s">
        <v>15</v>
      </c>
      <c r="H780" s="450" t="s">
        <v>110</v>
      </c>
      <c r="I780" s="3" t="s">
        <v>2237</v>
      </c>
    </row>
    <row r="781" spans="1:9" x14ac:dyDescent="0.25">
      <c r="A781" s="450">
        <v>2018</v>
      </c>
      <c r="B781" s="450" t="s">
        <v>377</v>
      </c>
      <c r="C781" s="450" t="s">
        <v>175</v>
      </c>
      <c r="D781" s="450">
        <v>9200</v>
      </c>
      <c r="E781" s="450" t="s">
        <v>73</v>
      </c>
      <c r="F781" s="450" t="s">
        <v>2242</v>
      </c>
      <c r="G781" s="450" t="s">
        <v>15</v>
      </c>
      <c r="H781" s="450" t="s">
        <v>110</v>
      </c>
      <c r="I781" s="3" t="s">
        <v>2237</v>
      </c>
    </row>
    <row r="782" spans="1:9" x14ac:dyDescent="0.25">
      <c r="A782" s="450">
        <v>2018</v>
      </c>
      <c r="B782" s="450" t="s">
        <v>377</v>
      </c>
      <c r="C782" s="450" t="s">
        <v>175</v>
      </c>
      <c r="D782" s="450">
        <v>9900</v>
      </c>
      <c r="E782" s="450" t="s">
        <v>74</v>
      </c>
      <c r="F782" s="450" t="s">
        <v>2242</v>
      </c>
      <c r="G782" s="450" t="s">
        <v>15</v>
      </c>
      <c r="H782" s="450" t="s">
        <v>110</v>
      </c>
      <c r="I782" s="3" t="s">
        <v>2237</v>
      </c>
    </row>
    <row r="783" spans="1:9" x14ac:dyDescent="0.25">
      <c r="A783" s="450">
        <v>2018</v>
      </c>
      <c r="B783" s="450" t="s">
        <v>377</v>
      </c>
      <c r="C783" s="450" t="s">
        <v>175</v>
      </c>
      <c r="D783" s="450">
        <v>11100</v>
      </c>
      <c r="E783" s="450" t="s">
        <v>77</v>
      </c>
      <c r="F783" s="450" t="s">
        <v>2242</v>
      </c>
      <c r="G783" s="450" t="s">
        <v>15</v>
      </c>
      <c r="H783" s="450">
        <v>58.93</v>
      </c>
      <c r="I783" s="3" t="s">
        <v>2237</v>
      </c>
    </row>
    <row r="784" spans="1:9" x14ac:dyDescent="0.25">
      <c r="A784" s="450">
        <v>2018</v>
      </c>
      <c r="B784" s="450" t="s">
        <v>377</v>
      </c>
      <c r="C784" s="450" t="s">
        <v>175</v>
      </c>
      <c r="D784" s="450">
        <v>11200</v>
      </c>
      <c r="E784" s="450" t="s">
        <v>78</v>
      </c>
      <c r="F784" s="450" t="s">
        <v>2242</v>
      </c>
      <c r="G784" s="450" t="s">
        <v>15</v>
      </c>
      <c r="H784" s="450">
        <v>66.239999999999995</v>
      </c>
      <c r="I784" s="3" t="s">
        <v>2237</v>
      </c>
    </row>
    <row r="785" spans="1:9" x14ac:dyDescent="0.25">
      <c r="A785" s="450">
        <v>2018</v>
      </c>
      <c r="B785" s="450" t="s">
        <v>377</v>
      </c>
      <c r="C785" s="450" t="s">
        <v>175</v>
      </c>
      <c r="D785" s="450">
        <v>11300</v>
      </c>
      <c r="E785" s="450" t="s">
        <v>79</v>
      </c>
      <c r="F785" s="450" t="s">
        <v>2242</v>
      </c>
      <c r="G785" s="450" t="s">
        <v>15</v>
      </c>
      <c r="H785" s="450">
        <v>0.13</v>
      </c>
      <c r="I785" s="3" t="s">
        <v>2244</v>
      </c>
    </row>
    <row r="786" spans="1:9" x14ac:dyDescent="0.25">
      <c r="A786" s="450">
        <v>2018</v>
      </c>
      <c r="B786" s="450" t="s">
        <v>377</v>
      </c>
      <c r="C786" s="450" t="s">
        <v>175</v>
      </c>
      <c r="D786" s="450">
        <v>11400</v>
      </c>
      <c r="E786" s="450" t="s">
        <v>80</v>
      </c>
      <c r="F786" s="450" t="s">
        <v>2242</v>
      </c>
      <c r="G786" s="450" t="s">
        <v>15</v>
      </c>
      <c r="H786" s="450">
        <v>2.71</v>
      </c>
      <c r="I786" s="3" t="s">
        <v>2237</v>
      </c>
    </row>
    <row r="787" spans="1:9" x14ac:dyDescent="0.25">
      <c r="A787" s="450">
        <v>2018</v>
      </c>
      <c r="B787" s="450" t="s">
        <v>377</v>
      </c>
      <c r="C787" s="450" t="s">
        <v>175</v>
      </c>
      <c r="D787" s="450">
        <v>11500</v>
      </c>
      <c r="E787" s="450" t="s">
        <v>81</v>
      </c>
      <c r="F787" s="450" t="s">
        <v>2242</v>
      </c>
      <c r="G787" s="450" t="s">
        <v>15</v>
      </c>
      <c r="H787" s="450">
        <v>32.03</v>
      </c>
      <c r="I787" s="3" t="s">
        <v>2237</v>
      </c>
    </row>
    <row r="788" spans="1:9" x14ac:dyDescent="0.25">
      <c r="A788" s="450">
        <v>2018</v>
      </c>
      <c r="B788" s="450" t="s">
        <v>377</v>
      </c>
      <c r="C788" s="450" t="s">
        <v>175</v>
      </c>
      <c r="D788" s="450">
        <v>11900</v>
      </c>
      <c r="E788" s="450" t="s">
        <v>82</v>
      </c>
      <c r="F788" s="450" t="s">
        <v>2242</v>
      </c>
      <c r="G788" s="450" t="s">
        <v>15</v>
      </c>
      <c r="H788" s="450">
        <v>0</v>
      </c>
      <c r="I788" s="3" t="s">
        <v>2244</v>
      </c>
    </row>
    <row r="789" spans="1:9" x14ac:dyDescent="0.25">
      <c r="A789" s="450">
        <v>2018</v>
      </c>
      <c r="B789" s="450" t="s">
        <v>377</v>
      </c>
      <c r="C789" s="450" t="s">
        <v>175</v>
      </c>
      <c r="D789" s="450">
        <v>12100</v>
      </c>
      <c r="E789" s="450" t="s">
        <v>84</v>
      </c>
      <c r="F789" s="450" t="s">
        <v>2242</v>
      </c>
      <c r="G789" s="450" t="s">
        <v>15</v>
      </c>
      <c r="H789" s="450">
        <v>238.01</v>
      </c>
      <c r="I789" s="3" t="s">
        <v>2237</v>
      </c>
    </row>
    <row r="790" spans="1:9" x14ac:dyDescent="0.25">
      <c r="A790" s="450">
        <v>2018</v>
      </c>
      <c r="B790" s="450" t="s">
        <v>377</v>
      </c>
      <c r="C790" s="450" t="s">
        <v>175</v>
      </c>
      <c r="D790" s="450">
        <v>12200</v>
      </c>
      <c r="E790" s="450" t="s">
        <v>85</v>
      </c>
      <c r="F790" s="450" t="s">
        <v>2242</v>
      </c>
      <c r="G790" s="450" t="s">
        <v>15</v>
      </c>
      <c r="H790" s="450">
        <v>14.44</v>
      </c>
      <c r="I790" s="3" t="s">
        <v>2237</v>
      </c>
    </row>
    <row r="791" spans="1:9" x14ac:dyDescent="0.25">
      <c r="A791" s="450">
        <v>2018</v>
      </c>
      <c r="B791" s="450" t="s">
        <v>377</v>
      </c>
      <c r="C791" s="450" t="s">
        <v>175</v>
      </c>
      <c r="D791" s="450">
        <v>12900</v>
      </c>
      <c r="E791" s="450" t="s">
        <v>86</v>
      </c>
      <c r="F791" s="450" t="s">
        <v>2242</v>
      </c>
      <c r="G791" s="450" t="s">
        <v>15</v>
      </c>
      <c r="H791" s="450">
        <v>10.64</v>
      </c>
      <c r="I791" s="3" t="s">
        <v>2244</v>
      </c>
    </row>
    <row r="792" spans="1:9" x14ac:dyDescent="0.25">
      <c r="A792" s="450">
        <v>2018</v>
      </c>
      <c r="B792" s="450" t="s">
        <v>377</v>
      </c>
      <c r="C792" s="450" t="s">
        <v>175</v>
      </c>
      <c r="D792" s="450">
        <v>12910</v>
      </c>
      <c r="E792" s="450" t="s">
        <v>87</v>
      </c>
      <c r="F792" s="450" t="s">
        <v>2242</v>
      </c>
      <c r="G792" s="450" t="s">
        <v>15</v>
      </c>
      <c r="H792" s="450" t="s">
        <v>110</v>
      </c>
      <c r="I792" s="3" t="s">
        <v>2237</v>
      </c>
    </row>
    <row r="793" spans="1:9" x14ac:dyDescent="0.25">
      <c r="A793" s="450">
        <v>2018</v>
      </c>
      <c r="B793" s="450" t="s">
        <v>377</v>
      </c>
      <c r="C793" s="450" t="s">
        <v>175</v>
      </c>
      <c r="D793" s="450">
        <v>12920</v>
      </c>
      <c r="E793" s="450" t="s">
        <v>88</v>
      </c>
      <c r="F793" s="450" t="s">
        <v>2242</v>
      </c>
      <c r="G793" s="450" t="s">
        <v>15</v>
      </c>
      <c r="H793" s="450" t="s">
        <v>110</v>
      </c>
      <c r="I793" s="3" t="s">
        <v>2237</v>
      </c>
    </row>
    <row r="794" spans="1:9" x14ac:dyDescent="0.25">
      <c r="A794" s="450">
        <v>2018</v>
      </c>
      <c r="B794" s="450" t="s">
        <v>377</v>
      </c>
      <c r="C794" s="450" t="s">
        <v>175</v>
      </c>
      <c r="D794" s="450">
        <v>12930</v>
      </c>
      <c r="E794" s="450" t="s">
        <v>89</v>
      </c>
      <c r="F794" s="450" t="s">
        <v>2242</v>
      </c>
      <c r="G794" s="450" t="s">
        <v>15</v>
      </c>
      <c r="H794" s="450" t="s">
        <v>110</v>
      </c>
      <c r="I794" s="3" t="s">
        <v>2237</v>
      </c>
    </row>
    <row r="795" spans="1:9" x14ac:dyDescent="0.25">
      <c r="A795" s="450">
        <v>2018</v>
      </c>
      <c r="B795" s="450" t="s">
        <v>377</v>
      </c>
      <c r="C795" s="450" t="s">
        <v>175</v>
      </c>
      <c r="D795" s="450">
        <v>15100</v>
      </c>
      <c r="E795" s="450" t="s">
        <v>93</v>
      </c>
      <c r="F795" s="450" t="s">
        <v>2242</v>
      </c>
      <c r="G795" s="450" t="s">
        <v>15</v>
      </c>
      <c r="H795" s="450" t="s">
        <v>110</v>
      </c>
      <c r="I795" s="3" t="s">
        <v>2237</v>
      </c>
    </row>
    <row r="796" spans="1:9" x14ac:dyDescent="0.25">
      <c r="A796" s="450">
        <v>2018</v>
      </c>
      <c r="B796" s="450" t="s">
        <v>377</v>
      </c>
      <c r="C796" s="450" t="s">
        <v>175</v>
      </c>
      <c r="D796" s="450">
        <v>15200</v>
      </c>
      <c r="E796" s="450" t="s">
        <v>94</v>
      </c>
      <c r="F796" s="450" t="s">
        <v>2242</v>
      </c>
      <c r="G796" s="450" t="s">
        <v>15</v>
      </c>
      <c r="H796" s="450" t="s">
        <v>110</v>
      </c>
      <c r="I796" s="3" t="s">
        <v>2237</v>
      </c>
    </row>
    <row r="797" spans="1:9" x14ac:dyDescent="0.25">
      <c r="A797" s="450">
        <v>2018</v>
      </c>
      <c r="B797" s="450" t="s">
        <v>377</v>
      </c>
      <c r="C797" s="450" t="s">
        <v>175</v>
      </c>
      <c r="D797" s="450">
        <v>17100</v>
      </c>
      <c r="E797" s="450" t="s">
        <v>97</v>
      </c>
      <c r="F797" s="450" t="s">
        <v>2242</v>
      </c>
      <c r="G797" s="450" t="s">
        <v>15</v>
      </c>
      <c r="H797" s="450">
        <v>8.41</v>
      </c>
      <c r="I797" s="3" t="s">
        <v>2237</v>
      </c>
    </row>
    <row r="798" spans="1:9" x14ac:dyDescent="0.25">
      <c r="A798" s="450">
        <v>2018</v>
      </c>
      <c r="B798" s="450" t="s">
        <v>377</v>
      </c>
      <c r="C798" s="450" t="s">
        <v>175</v>
      </c>
      <c r="D798" s="450">
        <v>17110</v>
      </c>
      <c r="E798" s="450" t="s">
        <v>98</v>
      </c>
      <c r="F798" s="450" t="s">
        <v>2242</v>
      </c>
      <c r="G798" s="450" t="s">
        <v>15</v>
      </c>
      <c r="H798" s="450" t="s">
        <v>110</v>
      </c>
      <c r="I798" s="3" t="s">
        <v>2237</v>
      </c>
    </row>
    <row r="799" spans="1:9" x14ac:dyDescent="0.25">
      <c r="A799" s="450">
        <v>2018</v>
      </c>
      <c r="B799" s="450" t="s">
        <v>377</v>
      </c>
      <c r="C799" s="450" t="s">
        <v>175</v>
      </c>
      <c r="D799" s="450">
        <v>17120</v>
      </c>
      <c r="E799" s="450" t="s">
        <v>99</v>
      </c>
      <c r="F799" s="450" t="s">
        <v>2242</v>
      </c>
      <c r="G799" s="450" t="s">
        <v>15</v>
      </c>
      <c r="H799" s="450" t="s">
        <v>110</v>
      </c>
      <c r="I799" s="3" t="s">
        <v>2237</v>
      </c>
    </row>
    <row r="800" spans="1:9" x14ac:dyDescent="0.25">
      <c r="A800" s="450">
        <v>2018</v>
      </c>
      <c r="B800" s="450" t="s">
        <v>377</v>
      </c>
      <c r="C800" s="450" t="s">
        <v>175</v>
      </c>
      <c r="D800" s="450">
        <v>17130</v>
      </c>
      <c r="E800" s="450" t="s">
        <v>100</v>
      </c>
      <c r="F800" s="450" t="s">
        <v>2242</v>
      </c>
      <c r="G800" s="450" t="s">
        <v>15</v>
      </c>
      <c r="H800" s="450" t="s">
        <v>110</v>
      </c>
      <c r="I800" s="3" t="s">
        <v>2237</v>
      </c>
    </row>
    <row r="801" spans="1:9" x14ac:dyDescent="0.25">
      <c r="A801" s="450">
        <v>2018</v>
      </c>
      <c r="B801" s="450" t="s">
        <v>377</v>
      </c>
      <c r="C801" s="450" t="s">
        <v>175</v>
      </c>
      <c r="D801" s="450">
        <v>17140</v>
      </c>
      <c r="E801" s="450" t="s">
        <v>101</v>
      </c>
      <c r="F801" s="450" t="s">
        <v>2242</v>
      </c>
      <c r="G801" s="450" t="s">
        <v>15</v>
      </c>
      <c r="H801" s="450" t="s">
        <v>110</v>
      </c>
      <c r="I801" s="3" t="s">
        <v>2237</v>
      </c>
    </row>
    <row r="802" spans="1:9" x14ac:dyDescent="0.25">
      <c r="A802" s="450">
        <v>2018</v>
      </c>
      <c r="B802" s="450" t="s">
        <v>377</v>
      </c>
      <c r="C802" s="450" t="s">
        <v>175</v>
      </c>
      <c r="D802" s="450">
        <v>17150</v>
      </c>
      <c r="E802" s="450" t="s">
        <v>102</v>
      </c>
      <c r="F802" s="450" t="s">
        <v>2242</v>
      </c>
      <c r="G802" s="450" t="s">
        <v>15</v>
      </c>
      <c r="H802" s="450" t="s">
        <v>110</v>
      </c>
      <c r="I802" s="3" t="s">
        <v>2237</v>
      </c>
    </row>
    <row r="803" spans="1:9" x14ac:dyDescent="0.25">
      <c r="A803" s="450">
        <v>2018</v>
      </c>
      <c r="B803" s="450" t="s">
        <v>377</v>
      </c>
      <c r="C803" s="450" t="s">
        <v>175</v>
      </c>
      <c r="D803" s="450">
        <v>17160</v>
      </c>
      <c r="E803" s="450" t="s">
        <v>103</v>
      </c>
      <c r="F803" s="450" t="s">
        <v>2242</v>
      </c>
      <c r="G803" s="450" t="s">
        <v>15</v>
      </c>
      <c r="H803" s="450" t="s">
        <v>110</v>
      </c>
      <c r="I803" s="3" t="s">
        <v>2237</v>
      </c>
    </row>
    <row r="804" spans="1:9" x14ac:dyDescent="0.25">
      <c r="A804" s="450">
        <v>2018</v>
      </c>
      <c r="B804" s="450" t="s">
        <v>377</v>
      </c>
      <c r="C804" s="450" t="s">
        <v>175</v>
      </c>
      <c r="D804" s="450">
        <v>17161</v>
      </c>
      <c r="E804" s="450" t="s">
        <v>104</v>
      </c>
      <c r="F804" s="450" t="s">
        <v>2242</v>
      </c>
      <c r="G804" s="450" t="s">
        <v>15</v>
      </c>
      <c r="H804" s="450" t="s">
        <v>110</v>
      </c>
      <c r="I804" s="3" t="s">
        <v>2237</v>
      </c>
    </row>
    <row r="805" spans="1:9" x14ac:dyDescent="0.25">
      <c r="A805" s="450">
        <v>2018</v>
      </c>
      <c r="B805" s="450" t="s">
        <v>377</v>
      </c>
      <c r="C805" s="450" t="s">
        <v>175</v>
      </c>
      <c r="D805" s="450">
        <v>17162</v>
      </c>
      <c r="E805" s="450" t="s">
        <v>105</v>
      </c>
      <c r="F805" s="450" t="s">
        <v>2242</v>
      </c>
      <c r="G805" s="450" t="s">
        <v>15</v>
      </c>
      <c r="H805" s="450" t="s">
        <v>110</v>
      </c>
      <c r="I805" s="3" t="s">
        <v>2237</v>
      </c>
    </row>
    <row r="806" spans="1:9" x14ac:dyDescent="0.25">
      <c r="A806" s="450">
        <v>2018</v>
      </c>
      <c r="B806" s="450" t="s">
        <v>377</v>
      </c>
      <c r="C806" s="450" t="s">
        <v>175</v>
      </c>
      <c r="D806" s="450">
        <v>17190</v>
      </c>
      <c r="E806" s="450" t="s">
        <v>106</v>
      </c>
      <c r="F806" s="450" t="s">
        <v>2242</v>
      </c>
      <c r="G806" s="450" t="s">
        <v>15</v>
      </c>
      <c r="H806" s="450" t="s">
        <v>110</v>
      </c>
      <c r="I806" s="3" t="s">
        <v>2237</v>
      </c>
    </row>
    <row r="807" spans="1:9" x14ac:dyDescent="0.25">
      <c r="A807" s="450">
        <v>2018</v>
      </c>
      <c r="B807" s="450" t="s">
        <v>377</v>
      </c>
      <c r="C807" s="450" t="s">
        <v>175</v>
      </c>
      <c r="D807" s="450">
        <v>17900</v>
      </c>
      <c r="E807" s="450" t="s">
        <v>107</v>
      </c>
      <c r="F807" s="450" t="s">
        <v>2242</v>
      </c>
      <c r="G807" s="450" t="s">
        <v>15</v>
      </c>
      <c r="H807" s="450">
        <v>36.65</v>
      </c>
      <c r="I807" s="3" t="s">
        <v>2237</v>
      </c>
    </row>
    <row r="808" spans="1:9" x14ac:dyDescent="0.25">
      <c r="A808" s="450">
        <v>2018</v>
      </c>
      <c r="B808" s="450" t="s">
        <v>377</v>
      </c>
      <c r="C808" s="450" t="s">
        <v>175</v>
      </c>
      <c r="D808" s="450">
        <v>19010</v>
      </c>
      <c r="E808" s="450" t="s">
        <v>111</v>
      </c>
      <c r="F808" s="450" t="s">
        <v>2242</v>
      </c>
      <c r="G808" s="450" t="s">
        <v>15</v>
      </c>
      <c r="H808" s="450">
        <v>29.92</v>
      </c>
      <c r="I808" s="3" t="s">
        <v>2237</v>
      </c>
    </row>
    <row r="809" spans="1:9" x14ac:dyDescent="0.25">
      <c r="A809" s="450">
        <v>2018</v>
      </c>
      <c r="B809" s="450" t="s">
        <v>377</v>
      </c>
      <c r="C809" s="450" t="s">
        <v>175</v>
      </c>
      <c r="D809" s="450">
        <v>19011</v>
      </c>
      <c r="E809" s="450" t="s">
        <v>112</v>
      </c>
      <c r="F809" s="450" t="s">
        <v>2242</v>
      </c>
      <c r="G809" s="450" t="s">
        <v>15</v>
      </c>
      <c r="H809" s="450" t="s">
        <v>110</v>
      </c>
      <c r="I809" s="3" t="s">
        <v>2237</v>
      </c>
    </row>
    <row r="810" spans="1:9" x14ac:dyDescent="0.25">
      <c r="A810" s="450">
        <v>2018</v>
      </c>
      <c r="B810" s="450" t="s">
        <v>377</v>
      </c>
      <c r="C810" s="450" t="s">
        <v>175</v>
      </c>
      <c r="D810" s="450">
        <v>19012</v>
      </c>
      <c r="E810" s="450" t="s">
        <v>113</v>
      </c>
      <c r="F810" s="450" t="s">
        <v>2242</v>
      </c>
      <c r="G810" s="450" t="s">
        <v>15</v>
      </c>
      <c r="H810" s="450" t="s">
        <v>110</v>
      </c>
      <c r="I810" s="3" t="s">
        <v>2237</v>
      </c>
    </row>
    <row r="811" spans="1:9" x14ac:dyDescent="0.25">
      <c r="A811" s="450">
        <v>2018</v>
      </c>
      <c r="B811" s="450" t="s">
        <v>377</v>
      </c>
      <c r="C811" s="450" t="s">
        <v>175</v>
      </c>
      <c r="D811" s="450">
        <v>19020</v>
      </c>
      <c r="E811" s="450" t="s">
        <v>114</v>
      </c>
      <c r="F811" s="450" t="s">
        <v>2242</v>
      </c>
      <c r="G811" s="450" t="s">
        <v>15</v>
      </c>
      <c r="H811" s="450">
        <v>79.5</v>
      </c>
      <c r="I811" s="3" t="s">
        <v>2237</v>
      </c>
    </row>
    <row r="812" spans="1:9" x14ac:dyDescent="0.25">
      <c r="A812" s="450">
        <v>2018</v>
      </c>
      <c r="B812" s="450" t="s">
        <v>377</v>
      </c>
      <c r="C812" s="450" t="s">
        <v>175</v>
      </c>
      <c r="D812" s="450">
        <v>19021</v>
      </c>
      <c r="E812" s="450" t="s">
        <v>115</v>
      </c>
      <c r="F812" s="450" t="s">
        <v>2242</v>
      </c>
      <c r="G812" s="450" t="s">
        <v>15</v>
      </c>
      <c r="H812" s="450" t="s">
        <v>110</v>
      </c>
      <c r="I812" s="3" t="s">
        <v>2237</v>
      </c>
    </row>
    <row r="813" spans="1:9" x14ac:dyDescent="0.25">
      <c r="A813" s="450">
        <v>2018</v>
      </c>
      <c r="B813" s="450" t="s">
        <v>377</v>
      </c>
      <c r="C813" s="450" t="s">
        <v>175</v>
      </c>
      <c r="D813" s="450">
        <v>19022</v>
      </c>
      <c r="E813" s="450" t="s">
        <v>116</v>
      </c>
      <c r="F813" s="450" t="s">
        <v>2242</v>
      </c>
      <c r="G813" s="450" t="s">
        <v>15</v>
      </c>
      <c r="H813" s="450" t="s">
        <v>110</v>
      </c>
      <c r="I813" s="3" t="s">
        <v>2237</v>
      </c>
    </row>
    <row r="814" spans="1:9" x14ac:dyDescent="0.25">
      <c r="A814" s="450">
        <v>2018</v>
      </c>
      <c r="B814" s="450" t="s">
        <v>377</v>
      </c>
      <c r="C814" s="450" t="s">
        <v>175</v>
      </c>
      <c r="D814" s="450">
        <v>19023</v>
      </c>
      <c r="E814" s="450" t="s">
        <v>117</v>
      </c>
      <c r="F814" s="450" t="s">
        <v>2242</v>
      </c>
      <c r="G814" s="450" t="s">
        <v>15</v>
      </c>
      <c r="H814" s="450" t="s">
        <v>110</v>
      </c>
      <c r="I814" s="3" t="s">
        <v>2237</v>
      </c>
    </row>
    <row r="815" spans="1:9" x14ac:dyDescent="0.25">
      <c r="A815" s="450">
        <v>2018</v>
      </c>
      <c r="B815" s="450" t="s">
        <v>377</v>
      </c>
      <c r="C815" s="450" t="s">
        <v>175</v>
      </c>
      <c r="D815" s="450">
        <v>19029</v>
      </c>
      <c r="E815" s="450" t="s">
        <v>118</v>
      </c>
      <c r="F815" s="450" t="s">
        <v>2242</v>
      </c>
      <c r="G815" s="450" t="s">
        <v>15</v>
      </c>
      <c r="H815" s="450" t="s">
        <v>110</v>
      </c>
      <c r="I815" s="3" t="s">
        <v>2237</v>
      </c>
    </row>
    <row r="816" spans="1:9" x14ac:dyDescent="0.25">
      <c r="A816" s="450">
        <v>2018</v>
      </c>
      <c r="B816" s="450" t="s">
        <v>377</v>
      </c>
      <c r="C816" s="450" t="s">
        <v>175</v>
      </c>
      <c r="D816" s="450">
        <v>19030</v>
      </c>
      <c r="E816" s="450" t="s">
        <v>119</v>
      </c>
      <c r="F816" s="450" t="s">
        <v>2242</v>
      </c>
      <c r="G816" s="450" t="s">
        <v>15</v>
      </c>
      <c r="H816" s="450">
        <v>45.83</v>
      </c>
      <c r="I816" s="3" t="s">
        <v>2237</v>
      </c>
    </row>
    <row r="817" spans="1:9" x14ac:dyDescent="0.25">
      <c r="A817" s="450">
        <v>2018</v>
      </c>
      <c r="B817" s="450" t="s">
        <v>377</v>
      </c>
      <c r="C817" s="450" t="s">
        <v>175</v>
      </c>
      <c r="D817" s="450">
        <v>19031</v>
      </c>
      <c r="E817" s="450" t="s">
        <v>120</v>
      </c>
      <c r="F817" s="450" t="s">
        <v>2242</v>
      </c>
      <c r="G817" s="450" t="s">
        <v>15</v>
      </c>
      <c r="H817" s="450" t="s">
        <v>110</v>
      </c>
      <c r="I817" s="3" t="s">
        <v>2237</v>
      </c>
    </row>
    <row r="818" spans="1:9" x14ac:dyDescent="0.25">
      <c r="A818" s="450">
        <v>2018</v>
      </c>
      <c r="B818" s="450" t="s">
        <v>377</v>
      </c>
      <c r="C818" s="450" t="s">
        <v>175</v>
      </c>
      <c r="D818" s="450">
        <v>19032</v>
      </c>
      <c r="E818" s="450" t="s">
        <v>121</v>
      </c>
      <c r="F818" s="450" t="s">
        <v>2242</v>
      </c>
      <c r="G818" s="450" t="s">
        <v>15</v>
      </c>
      <c r="H818" s="450" t="s">
        <v>110</v>
      </c>
      <c r="I818" s="3" t="s">
        <v>2237</v>
      </c>
    </row>
    <row r="819" spans="1:9" x14ac:dyDescent="0.25">
      <c r="A819" s="450">
        <v>2018</v>
      </c>
      <c r="B819" s="450" t="s">
        <v>377</v>
      </c>
      <c r="C819" s="450" t="s">
        <v>175</v>
      </c>
      <c r="D819" s="450">
        <v>19040</v>
      </c>
      <c r="E819" s="450" t="s">
        <v>122</v>
      </c>
      <c r="F819" s="450" t="s">
        <v>2242</v>
      </c>
      <c r="G819" s="450" t="s">
        <v>15</v>
      </c>
      <c r="H819" s="450">
        <v>24.09</v>
      </c>
      <c r="I819" s="3" t="s">
        <v>2237</v>
      </c>
    </row>
    <row r="820" spans="1:9" x14ac:dyDescent="0.25">
      <c r="A820" s="450">
        <v>2018</v>
      </c>
      <c r="B820" s="450" t="s">
        <v>377</v>
      </c>
      <c r="C820" s="450" t="s">
        <v>175</v>
      </c>
      <c r="D820" s="450">
        <v>19050</v>
      </c>
      <c r="E820" s="450" t="s">
        <v>123</v>
      </c>
      <c r="F820" s="450" t="s">
        <v>2242</v>
      </c>
      <c r="G820" s="450" t="s">
        <v>15</v>
      </c>
      <c r="H820" s="450">
        <v>14.32</v>
      </c>
      <c r="I820" s="3" t="s">
        <v>2237</v>
      </c>
    </row>
    <row r="821" spans="1:9" x14ac:dyDescent="0.25">
      <c r="A821" s="450">
        <v>2018</v>
      </c>
      <c r="B821" s="450" t="s">
        <v>377</v>
      </c>
      <c r="C821" s="450" t="s">
        <v>175</v>
      </c>
      <c r="D821" s="450">
        <v>19060</v>
      </c>
      <c r="E821" s="450" t="s">
        <v>124</v>
      </c>
      <c r="F821" s="450" t="s">
        <v>2242</v>
      </c>
      <c r="G821" s="450" t="s">
        <v>15</v>
      </c>
      <c r="H821" s="450">
        <v>250.96</v>
      </c>
      <c r="I821" s="3" t="s">
        <v>2237</v>
      </c>
    </row>
    <row r="822" spans="1:9" x14ac:dyDescent="0.25">
      <c r="A822" s="450">
        <v>2018</v>
      </c>
      <c r="B822" s="450" t="s">
        <v>377</v>
      </c>
      <c r="C822" s="450" t="s">
        <v>175</v>
      </c>
      <c r="D822" s="450">
        <v>19061</v>
      </c>
      <c r="E822" s="450" t="s">
        <v>125</v>
      </c>
      <c r="F822" s="450" t="s">
        <v>2242</v>
      </c>
      <c r="G822" s="450" t="s">
        <v>15</v>
      </c>
      <c r="H822" s="450">
        <v>16.54</v>
      </c>
      <c r="I822" s="3" t="s">
        <v>2237</v>
      </c>
    </row>
    <row r="823" spans="1:9" x14ac:dyDescent="0.25">
      <c r="A823" s="450">
        <v>2018</v>
      </c>
      <c r="B823" s="450" t="s">
        <v>377</v>
      </c>
      <c r="C823" s="450" t="s">
        <v>175</v>
      </c>
      <c r="D823" s="450">
        <v>19062</v>
      </c>
      <c r="E823" s="450" t="s">
        <v>126</v>
      </c>
      <c r="F823" s="450" t="s">
        <v>2242</v>
      </c>
      <c r="G823" s="450" t="s">
        <v>15</v>
      </c>
      <c r="H823" s="450">
        <v>158.21</v>
      </c>
      <c r="I823" s="3" t="s">
        <v>2237</v>
      </c>
    </row>
    <row r="824" spans="1:9" x14ac:dyDescent="0.25">
      <c r="A824" s="450">
        <v>2018</v>
      </c>
      <c r="B824" s="450" t="s">
        <v>377</v>
      </c>
      <c r="C824" s="450" t="s">
        <v>175</v>
      </c>
      <c r="D824" s="450">
        <v>19063</v>
      </c>
      <c r="E824" s="450" t="s">
        <v>127</v>
      </c>
      <c r="F824" s="450" t="s">
        <v>2242</v>
      </c>
      <c r="G824" s="450" t="s">
        <v>15</v>
      </c>
      <c r="H824" s="450">
        <v>76.209999999999994</v>
      </c>
      <c r="I824" s="3" t="s">
        <v>2237</v>
      </c>
    </row>
    <row r="825" spans="1:9" x14ac:dyDescent="0.25">
      <c r="A825" s="450">
        <v>2018</v>
      </c>
      <c r="B825" s="450" t="s">
        <v>377</v>
      </c>
      <c r="C825" s="450" t="s">
        <v>175</v>
      </c>
      <c r="D825" s="450">
        <v>19070</v>
      </c>
      <c r="E825" s="450" t="s">
        <v>128</v>
      </c>
      <c r="F825" s="450" t="s">
        <v>2242</v>
      </c>
      <c r="G825" s="450" t="s">
        <v>15</v>
      </c>
      <c r="H825" s="450">
        <v>32.75</v>
      </c>
      <c r="I825" s="3" t="s">
        <v>2237</v>
      </c>
    </row>
    <row r="826" spans="1:9" x14ac:dyDescent="0.25">
      <c r="A826" s="450">
        <v>2018</v>
      </c>
      <c r="B826" s="450" t="s">
        <v>377</v>
      </c>
      <c r="C826" s="450" t="s">
        <v>175</v>
      </c>
      <c r="D826" s="450">
        <v>19080</v>
      </c>
      <c r="E826" s="450" t="s">
        <v>129</v>
      </c>
      <c r="F826" s="450" t="s">
        <v>2242</v>
      </c>
      <c r="G826" s="450" t="s">
        <v>15</v>
      </c>
      <c r="H826" s="450">
        <v>6.77</v>
      </c>
      <c r="I826" s="3" t="s">
        <v>2237</v>
      </c>
    </row>
    <row r="827" spans="1:9" x14ac:dyDescent="0.25">
      <c r="A827" s="450">
        <v>2018</v>
      </c>
      <c r="B827" s="450" t="s">
        <v>377</v>
      </c>
      <c r="C827" s="450" t="s">
        <v>175</v>
      </c>
      <c r="D827" s="450">
        <v>19090</v>
      </c>
      <c r="E827" s="450" t="s">
        <v>130</v>
      </c>
      <c r="F827" s="450" t="s">
        <v>2242</v>
      </c>
      <c r="G827" s="450" t="s">
        <v>15</v>
      </c>
      <c r="H827" s="450">
        <v>47.85</v>
      </c>
      <c r="I827" s="3" t="s">
        <v>2237</v>
      </c>
    </row>
    <row r="828" spans="1:9" x14ac:dyDescent="0.25">
      <c r="A828" s="450">
        <v>2018</v>
      </c>
      <c r="B828" s="450" t="s">
        <v>377</v>
      </c>
      <c r="C828" s="450" t="s">
        <v>175</v>
      </c>
      <c r="D828" s="450">
        <v>19095</v>
      </c>
      <c r="E828" s="450" t="s">
        <v>131</v>
      </c>
      <c r="F828" s="450" t="s">
        <v>2242</v>
      </c>
      <c r="G828" s="450" t="s">
        <v>15</v>
      </c>
      <c r="H828" s="450">
        <v>7.98</v>
      </c>
      <c r="I828" s="3" t="s">
        <v>2237</v>
      </c>
    </row>
    <row r="829" spans="1:9" x14ac:dyDescent="0.25">
      <c r="A829" s="450">
        <v>2018</v>
      </c>
      <c r="B829" s="450" t="s">
        <v>377</v>
      </c>
      <c r="C829" s="450" t="s">
        <v>175</v>
      </c>
      <c r="D829" s="450">
        <v>19900</v>
      </c>
      <c r="E829" s="450" t="s">
        <v>132</v>
      </c>
      <c r="F829" s="450" t="s">
        <v>2242</v>
      </c>
      <c r="G829" s="450" t="s">
        <v>15</v>
      </c>
      <c r="H829" s="450">
        <v>60.86</v>
      </c>
      <c r="I829" s="3" t="s">
        <v>2237</v>
      </c>
    </row>
    <row r="830" spans="1:9" x14ac:dyDescent="0.25">
      <c r="A830" s="450">
        <v>2018</v>
      </c>
      <c r="B830" s="450" t="s">
        <v>377</v>
      </c>
      <c r="C830" s="450" t="s">
        <v>175</v>
      </c>
      <c r="D830" s="450">
        <v>21100</v>
      </c>
      <c r="E830" s="450" t="s">
        <v>135</v>
      </c>
      <c r="F830" s="450" t="s">
        <v>2242</v>
      </c>
      <c r="G830" s="450" t="s">
        <v>15</v>
      </c>
      <c r="H830" s="450" t="s">
        <v>110</v>
      </c>
      <c r="I830" s="3" t="s">
        <v>2237</v>
      </c>
    </row>
    <row r="831" spans="1:9" x14ac:dyDescent="0.25">
      <c r="A831" s="450">
        <v>2018</v>
      </c>
      <c r="B831" s="450" t="s">
        <v>377</v>
      </c>
      <c r="C831" s="450" t="s">
        <v>175</v>
      </c>
      <c r="D831" s="450">
        <v>21200</v>
      </c>
      <c r="E831" s="450" t="s">
        <v>136</v>
      </c>
      <c r="F831" s="450" t="s">
        <v>2242</v>
      </c>
      <c r="G831" s="450" t="s">
        <v>15</v>
      </c>
      <c r="H831" s="450" t="s">
        <v>110</v>
      </c>
      <c r="I831" s="3" t="s">
        <v>2237</v>
      </c>
    </row>
    <row r="832" spans="1:9" x14ac:dyDescent="0.25">
      <c r="A832" s="450">
        <v>2018</v>
      </c>
      <c r="B832" s="450" t="s">
        <v>377</v>
      </c>
      <c r="C832" s="450" t="s">
        <v>175</v>
      </c>
      <c r="D832" s="450">
        <v>21300</v>
      </c>
      <c r="E832" s="450" t="s">
        <v>137</v>
      </c>
      <c r="F832" s="450" t="s">
        <v>2242</v>
      </c>
      <c r="G832" s="450" t="s">
        <v>15</v>
      </c>
      <c r="H832" s="450" t="s">
        <v>110</v>
      </c>
      <c r="I832" s="3" t="s">
        <v>2237</v>
      </c>
    </row>
    <row r="833" spans="1:9" x14ac:dyDescent="0.25">
      <c r="A833" s="450">
        <v>2018</v>
      </c>
      <c r="B833" s="450" t="s">
        <v>377</v>
      </c>
      <c r="C833" s="450" t="s">
        <v>175</v>
      </c>
      <c r="D833" s="450">
        <v>21900</v>
      </c>
      <c r="E833" s="450" t="s">
        <v>138</v>
      </c>
      <c r="F833" s="450" t="s">
        <v>2242</v>
      </c>
      <c r="G833" s="450" t="s">
        <v>15</v>
      </c>
      <c r="H833" s="450" t="s">
        <v>110</v>
      </c>
      <c r="I833" s="3" t="s">
        <v>2237</v>
      </c>
    </row>
    <row r="834" spans="1:9" x14ac:dyDescent="0.25">
      <c r="A834" s="450">
        <v>2018</v>
      </c>
      <c r="B834" s="450" t="s">
        <v>377</v>
      </c>
      <c r="C834" s="450" t="s">
        <v>175</v>
      </c>
      <c r="D834" s="450">
        <v>32100</v>
      </c>
      <c r="E834" s="450" t="s">
        <v>150</v>
      </c>
      <c r="F834" s="450" t="s">
        <v>2242</v>
      </c>
      <c r="G834" s="450" t="s">
        <v>15</v>
      </c>
      <c r="H834" s="450" t="s">
        <v>110</v>
      </c>
      <c r="I834" s="3" t="s">
        <v>2237</v>
      </c>
    </row>
    <row r="835" spans="1:9" x14ac:dyDescent="0.25">
      <c r="A835" s="450">
        <v>2018</v>
      </c>
      <c r="B835" s="450" t="s">
        <v>377</v>
      </c>
      <c r="C835" s="450" t="s">
        <v>175</v>
      </c>
      <c r="D835" s="450">
        <v>32200</v>
      </c>
      <c r="E835" s="450" t="s">
        <v>151</v>
      </c>
      <c r="F835" s="450" t="s">
        <v>2242</v>
      </c>
      <c r="G835" s="450" t="s">
        <v>15</v>
      </c>
      <c r="H835" s="450" t="s">
        <v>110</v>
      </c>
      <c r="I835" s="3" t="s">
        <v>2237</v>
      </c>
    </row>
    <row r="836" spans="1:9" x14ac:dyDescent="0.25">
      <c r="A836" s="450">
        <v>2018</v>
      </c>
      <c r="B836" s="450" t="s">
        <v>377</v>
      </c>
      <c r="C836" s="450" t="s">
        <v>175</v>
      </c>
      <c r="D836" s="450">
        <v>33100</v>
      </c>
      <c r="E836" s="450" t="s">
        <v>153</v>
      </c>
      <c r="F836" s="450" t="s">
        <v>2242</v>
      </c>
      <c r="G836" s="450" t="s">
        <v>15</v>
      </c>
      <c r="H836" s="450" t="s">
        <v>110</v>
      </c>
      <c r="I836" s="3" t="s">
        <v>2237</v>
      </c>
    </row>
    <row r="837" spans="1:9" x14ac:dyDescent="0.25">
      <c r="A837" s="450">
        <v>2018</v>
      </c>
      <c r="B837" s="450" t="s">
        <v>377</v>
      </c>
      <c r="C837" s="450" t="s">
        <v>175</v>
      </c>
      <c r="D837" s="450">
        <v>33110</v>
      </c>
      <c r="E837" s="450" t="s">
        <v>154</v>
      </c>
      <c r="F837" s="450" t="s">
        <v>2242</v>
      </c>
      <c r="G837" s="450" t="s">
        <v>15</v>
      </c>
      <c r="H837" s="450" t="s">
        <v>110</v>
      </c>
      <c r="I837" s="3" t="s">
        <v>2237</v>
      </c>
    </row>
    <row r="838" spans="1:9" x14ac:dyDescent="0.25">
      <c r="A838" s="450">
        <v>2018</v>
      </c>
      <c r="B838" s="450" t="s">
        <v>377</v>
      </c>
      <c r="C838" s="450" t="s">
        <v>175</v>
      </c>
      <c r="D838" s="450">
        <v>33120</v>
      </c>
      <c r="E838" s="450" t="s">
        <v>155</v>
      </c>
      <c r="F838" s="450" t="s">
        <v>2242</v>
      </c>
      <c r="G838" s="450" t="s">
        <v>15</v>
      </c>
      <c r="H838" s="450" t="s">
        <v>110</v>
      </c>
      <c r="I838" s="3" t="s">
        <v>2237</v>
      </c>
    </row>
    <row r="839" spans="1:9" x14ac:dyDescent="0.25">
      <c r="A839" s="450">
        <v>2018</v>
      </c>
      <c r="B839" s="450" t="s">
        <v>377</v>
      </c>
      <c r="C839" s="450" t="s">
        <v>175</v>
      </c>
      <c r="D839" s="450">
        <v>33200</v>
      </c>
      <c r="E839" s="450" t="s">
        <v>156</v>
      </c>
      <c r="F839" s="450" t="s">
        <v>2242</v>
      </c>
      <c r="G839" s="450" t="s">
        <v>15</v>
      </c>
      <c r="H839" s="450" t="s">
        <v>110</v>
      </c>
      <c r="I839" s="3" t="s">
        <v>2237</v>
      </c>
    </row>
    <row r="840" spans="1:9" x14ac:dyDescent="0.25">
      <c r="A840" s="450">
        <v>2018</v>
      </c>
      <c r="B840" s="450" t="s">
        <v>377</v>
      </c>
      <c r="C840" s="450" t="s">
        <v>175</v>
      </c>
      <c r="D840" s="450">
        <v>33210</v>
      </c>
      <c r="E840" s="450" t="s">
        <v>157</v>
      </c>
      <c r="F840" s="450" t="s">
        <v>2242</v>
      </c>
      <c r="G840" s="450" t="s">
        <v>15</v>
      </c>
      <c r="H840" s="450" t="s">
        <v>110</v>
      </c>
      <c r="I840" s="3" t="s">
        <v>2237</v>
      </c>
    </row>
    <row r="841" spans="1:9" x14ac:dyDescent="0.25">
      <c r="A841" s="450">
        <v>2018</v>
      </c>
      <c r="B841" s="450" t="s">
        <v>377</v>
      </c>
      <c r="C841" s="450" t="s">
        <v>175</v>
      </c>
      <c r="D841" s="450">
        <v>33220</v>
      </c>
      <c r="E841" s="450" t="s">
        <v>158</v>
      </c>
      <c r="F841" s="450" t="s">
        <v>2242</v>
      </c>
      <c r="G841" s="450" t="s">
        <v>15</v>
      </c>
      <c r="H841" s="450" t="s">
        <v>110</v>
      </c>
      <c r="I841" s="3" t="s">
        <v>2237</v>
      </c>
    </row>
    <row r="842" spans="1:9" x14ac:dyDescent="0.25">
      <c r="A842" s="450">
        <v>2018</v>
      </c>
      <c r="B842" s="450" t="s">
        <v>377</v>
      </c>
      <c r="C842" s="450" t="s">
        <v>175</v>
      </c>
      <c r="D842" s="450">
        <v>33900</v>
      </c>
      <c r="E842" s="450" t="s">
        <v>159</v>
      </c>
      <c r="F842" s="450" t="s">
        <v>2242</v>
      </c>
      <c r="G842" s="450" t="s">
        <v>15</v>
      </c>
      <c r="H842" s="450" t="s">
        <v>110</v>
      </c>
      <c r="I842" s="3" t="s">
        <v>2237</v>
      </c>
    </row>
    <row r="843" spans="1:9" x14ac:dyDescent="0.25">
      <c r="A843" s="450">
        <v>2018</v>
      </c>
      <c r="B843" s="450" t="s">
        <v>377</v>
      </c>
      <c r="C843" s="450" t="s">
        <v>175</v>
      </c>
      <c r="D843" s="450">
        <v>33910</v>
      </c>
      <c r="E843" s="450" t="s">
        <v>160</v>
      </c>
      <c r="F843" s="450" t="s">
        <v>2242</v>
      </c>
      <c r="G843" s="450" t="s">
        <v>15</v>
      </c>
      <c r="H843" s="450" t="s">
        <v>110</v>
      </c>
      <c r="I843" s="3" t="s">
        <v>2237</v>
      </c>
    </row>
    <row r="844" spans="1:9" x14ac:dyDescent="0.25">
      <c r="A844" s="450">
        <v>2018</v>
      </c>
      <c r="B844" s="450" t="s">
        <v>377</v>
      </c>
      <c r="C844" s="450" t="s">
        <v>175</v>
      </c>
      <c r="D844" s="450">
        <v>33920</v>
      </c>
      <c r="E844" s="450" t="s">
        <v>161</v>
      </c>
      <c r="F844" s="450" t="s">
        <v>2242</v>
      </c>
      <c r="G844" s="450" t="s">
        <v>15</v>
      </c>
      <c r="H844" s="450" t="s">
        <v>110</v>
      </c>
      <c r="I844" s="3" t="s">
        <v>2237</v>
      </c>
    </row>
    <row r="845" spans="1:9" x14ac:dyDescent="0.25">
      <c r="A845" s="450">
        <v>2018</v>
      </c>
      <c r="B845" s="450" t="s">
        <v>377</v>
      </c>
      <c r="C845" s="450" t="s">
        <v>175</v>
      </c>
      <c r="D845" s="450">
        <v>33921</v>
      </c>
      <c r="E845" s="450" t="s">
        <v>162</v>
      </c>
      <c r="F845" s="450" t="s">
        <v>2242</v>
      </c>
      <c r="G845" s="450" t="s">
        <v>15</v>
      </c>
      <c r="H845" s="450" t="s">
        <v>110</v>
      </c>
      <c r="I845" s="3" t="s">
        <v>2237</v>
      </c>
    </row>
    <row r="846" spans="1:9" x14ac:dyDescent="0.25">
      <c r="A846" s="450">
        <v>2018</v>
      </c>
      <c r="B846" s="450" t="s">
        <v>377</v>
      </c>
      <c r="C846" s="450" t="s">
        <v>175</v>
      </c>
      <c r="D846" s="450">
        <v>33922</v>
      </c>
      <c r="E846" s="450" t="s">
        <v>163</v>
      </c>
      <c r="F846" s="450" t="s">
        <v>2242</v>
      </c>
      <c r="G846" s="450" t="s">
        <v>15</v>
      </c>
      <c r="H846" s="450" t="s">
        <v>110</v>
      </c>
      <c r="I846" s="3" t="s">
        <v>2237</v>
      </c>
    </row>
    <row r="847" spans="1:9" x14ac:dyDescent="0.25">
      <c r="A847" s="450">
        <v>2018</v>
      </c>
      <c r="B847" s="450" t="s">
        <v>377</v>
      </c>
      <c r="C847" s="450" t="s">
        <v>175</v>
      </c>
      <c r="D847" s="450">
        <v>37100</v>
      </c>
      <c r="E847" s="450" t="s">
        <v>168</v>
      </c>
      <c r="F847" s="450" t="s">
        <v>2242</v>
      </c>
      <c r="G847" s="450" t="s">
        <v>15</v>
      </c>
      <c r="H847" s="450" t="s">
        <v>110</v>
      </c>
      <c r="I847" s="3" t="s">
        <v>2237</v>
      </c>
    </row>
    <row r="848" spans="1:9" x14ac:dyDescent="0.25">
      <c r="A848" s="450">
        <v>2018</v>
      </c>
      <c r="B848" s="450" t="s">
        <v>377</v>
      </c>
      <c r="C848" s="450" t="s">
        <v>175</v>
      </c>
      <c r="D848" s="450">
        <v>37200</v>
      </c>
      <c r="E848" s="450" t="s">
        <v>169</v>
      </c>
      <c r="F848" s="450" t="s">
        <v>2242</v>
      </c>
      <c r="G848" s="450" t="s">
        <v>15</v>
      </c>
      <c r="H848" s="450" t="s">
        <v>110</v>
      </c>
      <c r="I848" s="3" t="s">
        <v>2237</v>
      </c>
    </row>
    <row r="849" spans="1:9" x14ac:dyDescent="0.25">
      <c r="A849" s="450">
        <v>2018</v>
      </c>
      <c r="B849" s="450" t="s">
        <v>383</v>
      </c>
      <c r="C849" s="450" t="s">
        <v>176</v>
      </c>
      <c r="D849" s="450">
        <v>1100</v>
      </c>
      <c r="E849" s="450" t="s">
        <v>2</v>
      </c>
      <c r="F849" s="450" t="s">
        <v>2242</v>
      </c>
      <c r="G849" s="450" t="s">
        <v>15</v>
      </c>
      <c r="H849" s="450">
        <v>93.5</v>
      </c>
      <c r="I849" s="3" t="s">
        <v>2237</v>
      </c>
    </row>
    <row r="850" spans="1:9" x14ac:dyDescent="0.25">
      <c r="A850" s="450">
        <v>2018</v>
      </c>
      <c r="B850" s="450" t="s">
        <v>383</v>
      </c>
      <c r="C850" s="450" t="s">
        <v>176</v>
      </c>
      <c r="D850" s="450">
        <v>1110</v>
      </c>
      <c r="E850" s="450" t="s">
        <v>3</v>
      </c>
      <c r="F850" s="450" t="s">
        <v>2242</v>
      </c>
      <c r="G850" s="450" t="s">
        <v>15</v>
      </c>
      <c r="H850" s="450" t="s">
        <v>110</v>
      </c>
      <c r="I850" s="3" t="s">
        <v>2237</v>
      </c>
    </row>
    <row r="851" spans="1:9" x14ac:dyDescent="0.25">
      <c r="A851" s="450">
        <v>2018</v>
      </c>
      <c r="B851" s="450" t="s">
        <v>383</v>
      </c>
      <c r="C851" s="450" t="s">
        <v>176</v>
      </c>
      <c r="D851" s="450">
        <v>1120</v>
      </c>
      <c r="E851" s="450" t="s">
        <v>4</v>
      </c>
      <c r="F851" s="450" t="s">
        <v>2242</v>
      </c>
      <c r="G851" s="450" t="s">
        <v>15</v>
      </c>
      <c r="H851" s="450" t="s">
        <v>110</v>
      </c>
      <c r="I851" s="3" t="s">
        <v>2237</v>
      </c>
    </row>
    <row r="852" spans="1:9" x14ac:dyDescent="0.25">
      <c r="A852" s="450">
        <v>2018</v>
      </c>
      <c r="B852" s="450" t="s">
        <v>383</v>
      </c>
      <c r="C852" s="450" t="s">
        <v>176</v>
      </c>
      <c r="D852" s="450">
        <v>1200</v>
      </c>
      <c r="E852" s="450" t="s">
        <v>5</v>
      </c>
      <c r="F852" s="450" t="s">
        <v>2242</v>
      </c>
      <c r="G852" s="450" t="s">
        <v>15</v>
      </c>
      <c r="H852" s="450">
        <v>0</v>
      </c>
      <c r="I852" s="3" t="s">
        <v>2244</v>
      </c>
    </row>
    <row r="853" spans="1:9" x14ac:dyDescent="0.25">
      <c r="A853" s="450">
        <v>2018</v>
      </c>
      <c r="B853" s="450" t="s">
        <v>383</v>
      </c>
      <c r="C853" s="450" t="s">
        <v>176</v>
      </c>
      <c r="D853" s="450">
        <v>1300</v>
      </c>
      <c r="E853" s="450" t="s">
        <v>17</v>
      </c>
      <c r="F853" s="450" t="s">
        <v>2242</v>
      </c>
      <c r="G853" s="450" t="s">
        <v>15</v>
      </c>
      <c r="H853" s="450">
        <v>233.61</v>
      </c>
      <c r="I853" s="3" t="s">
        <v>2237</v>
      </c>
    </row>
    <row r="854" spans="1:9" x14ac:dyDescent="0.25">
      <c r="A854" s="450">
        <v>2018</v>
      </c>
      <c r="B854" s="450" t="s">
        <v>383</v>
      </c>
      <c r="C854" s="450" t="s">
        <v>176</v>
      </c>
      <c r="D854" s="450">
        <v>1400</v>
      </c>
      <c r="E854" s="450" t="s">
        <v>18</v>
      </c>
      <c r="F854" s="450" t="s">
        <v>2242</v>
      </c>
      <c r="G854" s="450" t="s">
        <v>15</v>
      </c>
      <c r="H854" s="450">
        <v>24.42</v>
      </c>
      <c r="I854" s="3" t="s">
        <v>2237</v>
      </c>
    </row>
    <row r="855" spans="1:9" x14ac:dyDescent="0.25">
      <c r="A855" s="450">
        <v>2018</v>
      </c>
      <c r="B855" s="450" t="s">
        <v>383</v>
      </c>
      <c r="C855" s="450" t="s">
        <v>176</v>
      </c>
      <c r="D855" s="450">
        <v>1500</v>
      </c>
      <c r="E855" s="450" t="s">
        <v>19</v>
      </c>
      <c r="F855" s="450" t="s">
        <v>2242</v>
      </c>
      <c r="G855" s="450" t="s">
        <v>15</v>
      </c>
      <c r="H855" s="450">
        <v>0</v>
      </c>
      <c r="I855" s="3" t="s">
        <v>2237</v>
      </c>
    </row>
    <row r="856" spans="1:9" x14ac:dyDescent="0.25">
      <c r="A856" s="450">
        <v>2018</v>
      </c>
      <c r="B856" s="450" t="s">
        <v>383</v>
      </c>
      <c r="C856" s="450" t="s">
        <v>176</v>
      </c>
      <c r="D856" s="450">
        <v>1600</v>
      </c>
      <c r="E856" s="450" t="s">
        <v>20</v>
      </c>
      <c r="F856" s="450" t="s">
        <v>2242</v>
      </c>
      <c r="G856" s="450" t="s">
        <v>15</v>
      </c>
      <c r="H856" s="450">
        <v>0</v>
      </c>
      <c r="I856" s="3" t="s">
        <v>2237</v>
      </c>
    </row>
    <row r="857" spans="1:9" x14ac:dyDescent="0.25">
      <c r="A857" s="450">
        <v>2018</v>
      </c>
      <c r="B857" s="450" t="s">
        <v>383</v>
      </c>
      <c r="C857" s="450" t="s">
        <v>176</v>
      </c>
      <c r="D857" s="450">
        <v>1900</v>
      </c>
      <c r="E857" s="450" t="s">
        <v>21</v>
      </c>
      <c r="F857" s="450" t="s">
        <v>2242</v>
      </c>
      <c r="G857" s="450" t="s">
        <v>15</v>
      </c>
      <c r="H857" s="450">
        <v>0</v>
      </c>
      <c r="I857" s="3" t="s">
        <v>2244</v>
      </c>
    </row>
    <row r="858" spans="1:9" x14ac:dyDescent="0.25">
      <c r="A858" s="450">
        <v>2018</v>
      </c>
      <c r="B858" s="450" t="s">
        <v>383</v>
      </c>
      <c r="C858" s="450" t="s">
        <v>176</v>
      </c>
      <c r="D858" s="450">
        <v>2100</v>
      </c>
      <c r="E858" s="450" t="s">
        <v>23</v>
      </c>
      <c r="F858" s="450" t="s">
        <v>2242</v>
      </c>
      <c r="G858" s="450" t="s">
        <v>15</v>
      </c>
      <c r="H858" s="450">
        <v>9.9</v>
      </c>
      <c r="I858" s="3" t="s">
        <v>2244</v>
      </c>
    </row>
    <row r="859" spans="1:9" x14ac:dyDescent="0.25">
      <c r="A859" s="450">
        <v>2018</v>
      </c>
      <c r="B859" s="450" t="s">
        <v>383</v>
      </c>
      <c r="C859" s="450" t="s">
        <v>176</v>
      </c>
      <c r="D859" s="450">
        <v>2110</v>
      </c>
      <c r="E859" s="450" t="s">
        <v>24</v>
      </c>
      <c r="F859" s="450" t="s">
        <v>2242</v>
      </c>
      <c r="G859" s="450" t="s">
        <v>15</v>
      </c>
      <c r="H859" s="450" t="s">
        <v>110</v>
      </c>
      <c r="I859" s="3" t="s">
        <v>2237</v>
      </c>
    </row>
    <row r="860" spans="1:9" x14ac:dyDescent="0.25">
      <c r="A860" s="450">
        <v>2018</v>
      </c>
      <c r="B860" s="450" t="s">
        <v>383</v>
      </c>
      <c r="C860" s="450" t="s">
        <v>176</v>
      </c>
      <c r="D860" s="450">
        <v>2120</v>
      </c>
      <c r="E860" s="450" t="s">
        <v>25</v>
      </c>
      <c r="F860" s="450" t="s">
        <v>2242</v>
      </c>
      <c r="G860" s="450" t="s">
        <v>15</v>
      </c>
      <c r="H860" s="450" t="s">
        <v>110</v>
      </c>
      <c r="I860" s="3" t="s">
        <v>2237</v>
      </c>
    </row>
    <row r="861" spans="1:9" x14ac:dyDescent="0.25">
      <c r="A861" s="450">
        <v>2018</v>
      </c>
      <c r="B861" s="450" t="s">
        <v>383</v>
      </c>
      <c r="C861" s="450" t="s">
        <v>176</v>
      </c>
      <c r="D861" s="450">
        <v>2130</v>
      </c>
      <c r="E861" s="450" t="s">
        <v>26</v>
      </c>
      <c r="F861" s="450" t="s">
        <v>2242</v>
      </c>
      <c r="G861" s="450" t="s">
        <v>15</v>
      </c>
      <c r="H861" s="450" t="s">
        <v>110</v>
      </c>
      <c r="I861" s="3" t="s">
        <v>2237</v>
      </c>
    </row>
    <row r="862" spans="1:9" x14ac:dyDescent="0.25">
      <c r="A862" s="450">
        <v>2018</v>
      </c>
      <c r="B862" s="450" t="s">
        <v>383</v>
      </c>
      <c r="C862" s="450" t="s">
        <v>176</v>
      </c>
      <c r="D862" s="450">
        <v>2190</v>
      </c>
      <c r="E862" s="450" t="s">
        <v>27</v>
      </c>
      <c r="F862" s="450" t="s">
        <v>2242</v>
      </c>
      <c r="G862" s="450" t="s">
        <v>15</v>
      </c>
      <c r="H862" s="450" t="s">
        <v>110</v>
      </c>
      <c r="I862" s="3" t="s">
        <v>2237</v>
      </c>
    </row>
    <row r="863" spans="1:9" x14ac:dyDescent="0.25">
      <c r="A863" s="450">
        <v>2018</v>
      </c>
      <c r="B863" s="450" t="s">
        <v>383</v>
      </c>
      <c r="C863" s="450" t="s">
        <v>176</v>
      </c>
      <c r="D863" s="450">
        <v>2200</v>
      </c>
      <c r="E863" s="450" t="s">
        <v>28</v>
      </c>
      <c r="F863" s="450" t="s">
        <v>2242</v>
      </c>
      <c r="G863" s="450" t="s">
        <v>15</v>
      </c>
      <c r="H863" s="450">
        <v>0</v>
      </c>
      <c r="I863" s="3" t="s">
        <v>2244</v>
      </c>
    </row>
    <row r="864" spans="1:9" x14ac:dyDescent="0.25">
      <c r="A864" s="450">
        <v>2018</v>
      </c>
      <c r="B864" s="450" t="s">
        <v>383</v>
      </c>
      <c r="C864" s="450" t="s">
        <v>176</v>
      </c>
      <c r="D864" s="450">
        <v>2300</v>
      </c>
      <c r="E864" s="450" t="s">
        <v>29</v>
      </c>
      <c r="F864" s="450" t="s">
        <v>2242</v>
      </c>
      <c r="G864" s="450" t="s">
        <v>15</v>
      </c>
      <c r="H864" s="450">
        <v>0</v>
      </c>
      <c r="I864" s="3" t="s">
        <v>2244</v>
      </c>
    </row>
    <row r="865" spans="1:9" x14ac:dyDescent="0.25">
      <c r="A865" s="450">
        <v>2018</v>
      </c>
      <c r="B865" s="450" t="s">
        <v>383</v>
      </c>
      <c r="C865" s="450" t="s">
        <v>176</v>
      </c>
      <c r="D865" s="450">
        <v>2400</v>
      </c>
      <c r="E865" s="450" t="s">
        <v>30</v>
      </c>
      <c r="F865" s="450" t="s">
        <v>2242</v>
      </c>
      <c r="G865" s="450" t="s">
        <v>15</v>
      </c>
      <c r="H865" s="450">
        <v>0</v>
      </c>
      <c r="I865" s="3" t="s">
        <v>2237</v>
      </c>
    </row>
    <row r="866" spans="1:9" x14ac:dyDescent="0.25">
      <c r="A866" s="450">
        <v>2018</v>
      </c>
      <c r="B866" s="450" t="s">
        <v>383</v>
      </c>
      <c r="C866" s="450" t="s">
        <v>176</v>
      </c>
      <c r="D866" s="450">
        <v>2900</v>
      </c>
      <c r="E866" s="450" t="s">
        <v>31</v>
      </c>
      <c r="F866" s="450" t="s">
        <v>2242</v>
      </c>
      <c r="G866" s="450" t="s">
        <v>15</v>
      </c>
      <c r="H866" s="450">
        <v>0</v>
      </c>
      <c r="I866" s="3" t="s">
        <v>2244</v>
      </c>
    </row>
    <row r="867" spans="1:9" x14ac:dyDescent="0.25">
      <c r="A867" s="450">
        <v>2018</v>
      </c>
      <c r="B867" s="450" t="s">
        <v>383</v>
      </c>
      <c r="C867" s="450" t="s">
        <v>176</v>
      </c>
      <c r="D867" s="450">
        <v>2910</v>
      </c>
      <c r="E867" s="450" t="s">
        <v>32</v>
      </c>
      <c r="F867" s="450" t="s">
        <v>2242</v>
      </c>
      <c r="G867" s="450" t="s">
        <v>15</v>
      </c>
      <c r="H867" s="450" t="s">
        <v>110</v>
      </c>
      <c r="I867" s="3" t="s">
        <v>2237</v>
      </c>
    </row>
    <row r="868" spans="1:9" x14ac:dyDescent="0.25">
      <c r="A868" s="450">
        <v>2018</v>
      </c>
      <c r="B868" s="450" t="s">
        <v>383</v>
      </c>
      <c r="C868" s="450" t="s">
        <v>176</v>
      </c>
      <c r="D868" s="450">
        <v>2920</v>
      </c>
      <c r="E868" s="450" t="s">
        <v>33</v>
      </c>
      <c r="F868" s="450" t="s">
        <v>2242</v>
      </c>
      <c r="G868" s="450" t="s">
        <v>15</v>
      </c>
      <c r="H868" s="450" t="s">
        <v>110</v>
      </c>
      <c r="I868" s="3" t="s">
        <v>2237</v>
      </c>
    </row>
    <row r="869" spans="1:9" x14ac:dyDescent="0.25">
      <c r="A869" s="450">
        <v>2018</v>
      </c>
      <c r="B869" s="450" t="s">
        <v>383</v>
      </c>
      <c r="C869" s="450" t="s">
        <v>176</v>
      </c>
      <c r="D869" s="450">
        <v>2930</v>
      </c>
      <c r="E869" s="450" t="s">
        <v>34</v>
      </c>
      <c r="F869" s="450" t="s">
        <v>2242</v>
      </c>
      <c r="G869" s="450" t="s">
        <v>15</v>
      </c>
      <c r="H869" s="450" t="s">
        <v>110</v>
      </c>
      <c r="I869" s="3" t="s">
        <v>2237</v>
      </c>
    </row>
    <row r="870" spans="1:9" x14ac:dyDescent="0.25">
      <c r="A870" s="450">
        <v>2018</v>
      </c>
      <c r="B870" s="450" t="s">
        <v>383</v>
      </c>
      <c r="C870" s="450" t="s">
        <v>176</v>
      </c>
      <c r="D870" s="450">
        <v>3100</v>
      </c>
      <c r="E870" s="450" t="s">
        <v>36</v>
      </c>
      <c r="F870" s="450" t="s">
        <v>2242</v>
      </c>
      <c r="G870" s="450" t="s">
        <v>15</v>
      </c>
      <c r="H870" s="450" t="s">
        <v>110</v>
      </c>
      <c r="I870" s="3" t="s">
        <v>2237</v>
      </c>
    </row>
    <row r="871" spans="1:9" x14ac:dyDescent="0.25">
      <c r="A871" s="450">
        <v>2018</v>
      </c>
      <c r="B871" s="450" t="s">
        <v>383</v>
      </c>
      <c r="C871" s="450" t="s">
        <v>176</v>
      </c>
      <c r="D871" s="450">
        <v>3200</v>
      </c>
      <c r="E871" s="450" t="s">
        <v>37</v>
      </c>
      <c r="F871" s="450" t="s">
        <v>2242</v>
      </c>
      <c r="G871" s="450" t="s">
        <v>15</v>
      </c>
      <c r="H871" s="450" t="s">
        <v>110</v>
      </c>
      <c r="I871" s="3" t="s">
        <v>2237</v>
      </c>
    </row>
    <row r="872" spans="1:9" x14ac:dyDescent="0.25">
      <c r="A872" s="450">
        <v>2018</v>
      </c>
      <c r="B872" s="450" t="s">
        <v>383</v>
      </c>
      <c r="C872" s="450" t="s">
        <v>176</v>
      </c>
      <c r="D872" s="450">
        <v>3900</v>
      </c>
      <c r="E872" s="450" t="s">
        <v>38</v>
      </c>
      <c r="F872" s="450" t="s">
        <v>2242</v>
      </c>
      <c r="G872" s="450" t="s">
        <v>15</v>
      </c>
      <c r="H872" s="450" t="s">
        <v>110</v>
      </c>
      <c r="I872" s="3" t="s">
        <v>2237</v>
      </c>
    </row>
    <row r="873" spans="1:9" x14ac:dyDescent="0.25">
      <c r="A873" s="450">
        <v>2018</v>
      </c>
      <c r="B873" s="450" t="s">
        <v>383</v>
      </c>
      <c r="C873" s="450" t="s">
        <v>176</v>
      </c>
      <c r="D873" s="450">
        <v>4100</v>
      </c>
      <c r="E873" s="450" t="s">
        <v>40</v>
      </c>
      <c r="F873" s="450" t="s">
        <v>2242</v>
      </c>
      <c r="G873" s="450" t="s">
        <v>15</v>
      </c>
      <c r="H873" s="450">
        <v>227.05</v>
      </c>
      <c r="I873" s="3" t="s">
        <v>2244</v>
      </c>
    </row>
    <row r="874" spans="1:9" x14ac:dyDescent="0.25">
      <c r="A874" s="450">
        <v>2018</v>
      </c>
      <c r="B874" s="450" t="s">
        <v>383</v>
      </c>
      <c r="C874" s="450" t="s">
        <v>176</v>
      </c>
      <c r="D874" s="450">
        <v>4110</v>
      </c>
      <c r="E874" s="450" t="s">
        <v>41</v>
      </c>
      <c r="F874" s="450" t="s">
        <v>2242</v>
      </c>
      <c r="G874" s="450" t="s">
        <v>15</v>
      </c>
      <c r="H874" s="450" t="s">
        <v>110</v>
      </c>
      <c r="I874" s="3" t="s">
        <v>2237</v>
      </c>
    </row>
    <row r="875" spans="1:9" x14ac:dyDescent="0.25">
      <c r="A875" s="450">
        <v>2018</v>
      </c>
      <c r="B875" s="450" t="s">
        <v>383</v>
      </c>
      <c r="C875" s="450" t="s">
        <v>176</v>
      </c>
      <c r="D875" s="450">
        <v>4120</v>
      </c>
      <c r="E875" s="450" t="s">
        <v>42</v>
      </c>
      <c r="F875" s="450" t="s">
        <v>2242</v>
      </c>
      <c r="G875" s="450" t="s">
        <v>15</v>
      </c>
      <c r="H875" s="450" t="s">
        <v>110</v>
      </c>
      <c r="I875" s="3" t="s">
        <v>2237</v>
      </c>
    </row>
    <row r="876" spans="1:9" x14ac:dyDescent="0.25">
      <c r="A876" s="450">
        <v>2018</v>
      </c>
      <c r="B876" s="450" t="s">
        <v>383</v>
      </c>
      <c r="C876" s="450" t="s">
        <v>176</v>
      </c>
      <c r="D876" s="450">
        <v>4190</v>
      </c>
      <c r="E876" s="450" t="s">
        <v>43</v>
      </c>
      <c r="F876" s="450" t="s">
        <v>2242</v>
      </c>
      <c r="G876" s="450" t="s">
        <v>15</v>
      </c>
      <c r="H876" s="450" t="s">
        <v>110</v>
      </c>
      <c r="I876" s="3" t="s">
        <v>2237</v>
      </c>
    </row>
    <row r="877" spans="1:9" x14ac:dyDescent="0.25">
      <c r="A877" s="450">
        <v>2018</v>
      </c>
      <c r="B877" s="450" t="s">
        <v>383</v>
      </c>
      <c r="C877" s="450" t="s">
        <v>176</v>
      </c>
      <c r="D877" s="450">
        <v>4200</v>
      </c>
      <c r="E877" s="450" t="s">
        <v>44</v>
      </c>
      <c r="F877" s="450" t="s">
        <v>2242</v>
      </c>
      <c r="G877" s="450" t="s">
        <v>15</v>
      </c>
      <c r="H877" s="450">
        <v>69.290000000000006</v>
      </c>
      <c r="I877" s="3" t="s">
        <v>2237</v>
      </c>
    </row>
    <row r="878" spans="1:9" x14ac:dyDescent="0.25">
      <c r="A878" s="450">
        <v>2018</v>
      </c>
      <c r="B878" s="450" t="s">
        <v>383</v>
      </c>
      <c r="C878" s="450" t="s">
        <v>176</v>
      </c>
      <c r="D878" s="450">
        <v>4210</v>
      </c>
      <c r="E878" s="450" t="s">
        <v>45</v>
      </c>
      <c r="F878" s="450" t="s">
        <v>2242</v>
      </c>
      <c r="G878" s="450" t="s">
        <v>15</v>
      </c>
      <c r="H878" s="450" t="s">
        <v>110</v>
      </c>
      <c r="I878" s="3" t="s">
        <v>2237</v>
      </c>
    </row>
    <row r="879" spans="1:9" x14ac:dyDescent="0.25">
      <c r="A879" s="450">
        <v>2018</v>
      </c>
      <c r="B879" s="450" t="s">
        <v>383</v>
      </c>
      <c r="C879" s="450" t="s">
        <v>176</v>
      </c>
      <c r="D879" s="450">
        <v>4220</v>
      </c>
      <c r="E879" s="450" t="s">
        <v>46</v>
      </c>
      <c r="F879" s="450" t="s">
        <v>2242</v>
      </c>
      <c r="G879" s="450" t="s">
        <v>15</v>
      </c>
      <c r="H879" s="450" t="s">
        <v>110</v>
      </c>
      <c r="I879" s="3" t="s">
        <v>2237</v>
      </c>
    </row>
    <row r="880" spans="1:9" x14ac:dyDescent="0.25">
      <c r="A880" s="450">
        <v>2018</v>
      </c>
      <c r="B880" s="450" t="s">
        <v>383</v>
      </c>
      <c r="C880" s="450" t="s">
        <v>176</v>
      </c>
      <c r="D880" s="450">
        <v>4230</v>
      </c>
      <c r="E880" s="450" t="s">
        <v>47</v>
      </c>
      <c r="F880" s="450" t="s">
        <v>2242</v>
      </c>
      <c r="G880" s="450" t="s">
        <v>15</v>
      </c>
      <c r="H880" s="450" t="s">
        <v>110</v>
      </c>
      <c r="I880" s="3" t="s">
        <v>2237</v>
      </c>
    </row>
    <row r="881" spans="1:9" x14ac:dyDescent="0.25">
      <c r="A881" s="450">
        <v>2018</v>
      </c>
      <c r="B881" s="450" t="s">
        <v>383</v>
      </c>
      <c r="C881" s="450" t="s">
        <v>176</v>
      </c>
      <c r="D881" s="450">
        <v>5000</v>
      </c>
      <c r="E881" s="450" t="s">
        <v>48</v>
      </c>
      <c r="F881" s="450" t="s">
        <v>2242</v>
      </c>
      <c r="G881" s="450" t="s">
        <v>15</v>
      </c>
      <c r="H881" s="450">
        <v>129.65</v>
      </c>
      <c r="I881" s="3" t="s">
        <v>2237</v>
      </c>
    </row>
    <row r="882" spans="1:9" x14ac:dyDescent="0.25">
      <c r="A882" s="450">
        <v>2018</v>
      </c>
      <c r="B882" s="450" t="s">
        <v>383</v>
      </c>
      <c r="C882" s="450" t="s">
        <v>176</v>
      </c>
      <c r="D882" s="450">
        <v>6100</v>
      </c>
      <c r="E882" s="450" t="s">
        <v>50</v>
      </c>
      <c r="F882" s="450" t="s">
        <v>2242</v>
      </c>
      <c r="G882" s="450" t="s">
        <v>15</v>
      </c>
      <c r="H882" s="450">
        <v>55.51</v>
      </c>
      <c r="I882" s="3" t="s">
        <v>2237</v>
      </c>
    </row>
    <row r="883" spans="1:9" x14ac:dyDescent="0.25">
      <c r="A883" s="450">
        <v>2018</v>
      </c>
      <c r="B883" s="450" t="s">
        <v>383</v>
      </c>
      <c r="C883" s="450" t="s">
        <v>176</v>
      </c>
      <c r="D883" s="450">
        <v>6110</v>
      </c>
      <c r="E883" s="450" t="s">
        <v>51</v>
      </c>
      <c r="F883" s="450" t="s">
        <v>2242</v>
      </c>
      <c r="G883" s="450" t="s">
        <v>15</v>
      </c>
      <c r="H883" s="450" t="s">
        <v>110</v>
      </c>
      <c r="I883" s="3" t="s">
        <v>2237</v>
      </c>
    </row>
    <row r="884" spans="1:9" x14ac:dyDescent="0.25">
      <c r="A884" s="450">
        <v>2018</v>
      </c>
      <c r="B884" s="450" t="s">
        <v>383</v>
      </c>
      <c r="C884" s="450" t="s">
        <v>176</v>
      </c>
      <c r="D884" s="450">
        <v>6120</v>
      </c>
      <c r="E884" s="450" t="s">
        <v>52</v>
      </c>
      <c r="F884" s="450" t="s">
        <v>2242</v>
      </c>
      <c r="G884" s="450" t="s">
        <v>15</v>
      </c>
      <c r="H884" s="450" t="s">
        <v>110</v>
      </c>
      <c r="I884" s="3" t="s">
        <v>2237</v>
      </c>
    </row>
    <row r="885" spans="1:9" x14ac:dyDescent="0.25">
      <c r="A885" s="450">
        <v>2018</v>
      </c>
      <c r="B885" s="450" t="s">
        <v>383</v>
      </c>
      <c r="C885" s="450" t="s">
        <v>176</v>
      </c>
      <c r="D885" s="450">
        <v>6130</v>
      </c>
      <c r="E885" s="450" t="s">
        <v>53</v>
      </c>
      <c r="F885" s="450" t="s">
        <v>2242</v>
      </c>
      <c r="G885" s="450" t="s">
        <v>15</v>
      </c>
      <c r="H885" s="450" t="s">
        <v>110</v>
      </c>
      <c r="I885" s="3" t="s">
        <v>2237</v>
      </c>
    </row>
    <row r="886" spans="1:9" x14ac:dyDescent="0.25">
      <c r="A886" s="450">
        <v>2018</v>
      </c>
      <c r="B886" s="450" t="s">
        <v>383</v>
      </c>
      <c r="C886" s="450" t="s">
        <v>176</v>
      </c>
      <c r="D886" s="450">
        <v>6190</v>
      </c>
      <c r="E886" s="450" t="s">
        <v>54</v>
      </c>
      <c r="F886" s="450" t="s">
        <v>2242</v>
      </c>
      <c r="G886" s="450" t="s">
        <v>15</v>
      </c>
      <c r="H886" s="450" t="s">
        <v>110</v>
      </c>
      <c r="I886" s="3" t="s">
        <v>2237</v>
      </c>
    </row>
    <row r="887" spans="1:9" x14ac:dyDescent="0.25">
      <c r="A887" s="450">
        <v>2018</v>
      </c>
      <c r="B887" s="450" t="s">
        <v>383</v>
      </c>
      <c r="C887" s="450" t="s">
        <v>176</v>
      </c>
      <c r="D887" s="450">
        <v>6200</v>
      </c>
      <c r="E887" s="450" t="s">
        <v>55</v>
      </c>
      <c r="F887" s="450" t="s">
        <v>2242</v>
      </c>
      <c r="G887" s="450" t="s">
        <v>15</v>
      </c>
      <c r="H887" s="450">
        <v>0</v>
      </c>
      <c r="I887" s="3" t="s">
        <v>2237</v>
      </c>
    </row>
    <row r="888" spans="1:9" x14ac:dyDescent="0.25">
      <c r="A888" s="450">
        <v>2018</v>
      </c>
      <c r="B888" s="450" t="s">
        <v>383</v>
      </c>
      <c r="C888" s="450" t="s">
        <v>176</v>
      </c>
      <c r="D888" s="450">
        <v>6210</v>
      </c>
      <c r="E888" s="450" t="s">
        <v>56</v>
      </c>
      <c r="F888" s="450" t="s">
        <v>2242</v>
      </c>
      <c r="G888" s="450" t="s">
        <v>15</v>
      </c>
      <c r="H888" s="450" t="s">
        <v>110</v>
      </c>
      <c r="I888" s="3" t="s">
        <v>2237</v>
      </c>
    </row>
    <row r="889" spans="1:9" x14ac:dyDescent="0.25">
      <c r="A889" s="450">
        <v>2018</v>
      </c>
      <c r="B889" s="450" t="s">
        <v>383</v>
      </c>
      <c r="C889" s="450" t="s">
        <v>176</v>
      </c>
      <c r="D889" s="450">
        <v>6220</v>
      </c>
      <c r="E889" s="450" t="s">
        <v>57</v>
      </c>
      <c r="F889" s="450" t="s">
        <v>2242</v>
      </c>
      <c r="G889" s="450" t="s">
        <v>15</v>
      </c>
      <c r="H889" s="450" t="s">
        <v>110</v>
      </c>
      <c r="I889" s="3" t="s">
        <v>2237</v>
      </c>
    </row>
    <row r="890" spans="1:9" x14ac:dyDescent="0.25">
      <c r="A890" s="450">
        <v>2018</v>
      </c>
      <c r="B890" s="450" t="s">
        <v>383</v>
      </c>
      <c r="C890" s="450" t="s">
        <v>176</v>
      </c>
      <c r="D890" s="450">
        <v>6230</v>
      </c>
      <c r="E890" s="450" t="s">
        <v>58</v>
      </c>
      <c r="F890" s="450" t="s">
        <v>2242</v>
      </c>
      <c r="G890" s="450" t="s">
        <v>15</v>
      </c>
      <c r="H890" s="450" t="s">
        <v>110</v>
      </c>
      <c r="I890" s="3" t="s">
        <v>2237</v>
      </c>
    </row>
    <row r="891" spans="1:9" x14ac:dyDescent="0.25">
      <c r="A891" s="450">
        <v>2018</v>
      </c>
      <c r="B891" s="450" t="s">
        <v>383</v>
      </c>
      <c r="C891" s="450" t="s">
        <v>176</v>
      </c>
      <c r="D891" s="450">
        <v>6290</v>
      </c>
      <c r="E891" s="450" t="s">
        <v>59</v>
      </c>
      <c r="F891" s="450" t="s">
        <v>2242</v>
      </c>
      <c r="G891" s="450" t="s">
        <v>15</v>
      </c>
      <c r="H891" s="450" t="s">
        <v>110</v>
      </c>
      <c r="I891" s="3" t="s">
        <v>2237</v>
      </c>
    </row>
    <row r="892" spans="1:9" x14ac:dyDescent="0.25">
      <c r="A892" s="450">
        <v>2018</v>
      </c>
      <c r="B892" s="450" t="s">
        <v>383</v>
      </c>
      <c r="C892" s="450" t="s">
        <v>176</v>
      </c>
      <c r="D892" s="450">
        <v>6300</v>
      </c>
      <c r="E892" s="450" t="s">
        <v>60</v>
      </c>
      <c r="F892" s="450" t="s">
        <v>2242</v>
      </c>
      <c r="G892" s="450" t="s">
        <v>15</v>
      </c>
      <c r="H892" s="450">
        <v>0</v>
      </c>
      <c r="I892" s="3" t="s">
        <v>2237</v>
      </c>
    </row>
    <row r="893" spans="1:9" x14ac:dyDescent="0.25">
      <c r="A893" s="450">
        <v>2018</v>
      </c>
      <c r="B893" s="450" t="s">
        <v>383</v>
      </c>
      <c r="C893" s="450" t="s">
        <v>176</v>
      </c>
      <c r="D893" s="450">
        <v>6400</v>
      </c>
      <c r="E893" s="450" t="s">
        <v>61</v>
      </c>
      <c r="F893" s="450" t="s">
        <v>2242</v>
      </c>
      <c r="G893" s="450" t="s">
        <v>15</v>
      </c>
      <c r="H893" s="450">
        <v>0</v>
      </c>
      <c r="I893" s="3" t="s">
        <v>2237</v>
      </c>
    </row>
    <row r="894" spans="1:9" x14ac:dyDescent="0.25">
      <c r="A894" s="450">
        <v>2018</v>
      </c>
      <c r="B894" s="450" t="s">
        <v>383</v>
      </c>
      <c r="C894" s="450" t="s">
        <v>176</v>
      </c>
      <c r="D894" s="450">
        <v>6410</v>
      </c>
      <c r="E894" s="450" t="s">
        <v>62</v>
      </c>
      <c r="F894" s="450" t="s">
        <v>2242</v>
      </c>
      <c r="G894" s="450" t="s">
        <v>15</v>
      </c>
      <c r="H894" s="450" t="s">
        <v>110</v>
      </c>
      <c r="I894" s="3" t="s">
        <v>2237</v>
      </c>
    </row>
    <row r="895" spans="1:9" x14ac:dyDescent="0.25">
      <c r="A895" s="450">
        <v>2018</v>
      </c>
      <c r="B895" s="450" t="s">
        <v>383</v>
      </c>
      <c r="C895" s="450" t="s">
        <v>176</v>
      </c>
      <c r="D895" s="450">
        <v>6490</v>
      </c>
      <c r="E895" s="450" t="s">
        <v>63</v>
      </c>
      <c r="F895" s="450" t="s">
        <v>2242</v>
      </c>
      <c r="G895" s="450" t="s">
        <v>15</v>
      </c>
      <c r="H895" s="450" t="s">
        <v>110</v>
      </c>
      <c r="I895" s="3" t="s">
        <v>2237</v>
      </c>
    </row>
    <row r="896" spans="1:9" x14ac:dyDescent="0.25">
      <c r="A896" s="450">
        <v>2018</v>
      </c>
      <c r="B896" s="450" t="s">
        <v>383</v>
      </c>
      <c r="C896" s="450" t="s">
        <v>176</v>
      </c>
      <c r="D896" s="450">
        <v>6500</v>
      </c>
      <c r="E896" s="450" t="s">
        <v>64</v>
      </c>
      <c r="F896" s="450" t="s">
        <v>2242</v>
      </c>
      <c r="G896" s="450" t="s">
        <v>15</v>
      </c>
      <c r="H896" s="450">
        <v>0</v>
      </c>
      <c r="I896" s="3" t="s">
        <v>2237</v>
      </c>
    </row>
    <row r="897" spans="1:9" x14ac:dyDescent="0.25">
      <c r="A897" s="450">
        <v>2018</v>
      </c>
      <c r="B897" s="450" t="s">
        <v>383</v>
      </c>
      <c r="C897" s="450" t="s">
        <v>176</v>
      </c>
      <c r="D897" s="450">
        <v>6510</v>
      </c>
      <c r="E897" s="450" t="s">
        <v>65</v>
      </c>
      <c r="F897" s="450" t="s">
        <v>2242</v>
      </c>
      <c r="G897" s="450" t="s">
        <v>15</v>
      </c>
      <c r="H897" s="450" t="s">
        <v>110</v>
      </c>
      <c r="I897" s="3" t="s">
        <v>2237</v>
      </c>
    </row>
    <row r="898" spans="1:9" x14ac:dyDescent="0.25">
      <c r="A898" s="450">
        <v>2018</v>
      </c>
      <c r="B898" s="450" t="s">
        <v>383</v>
      </c>
      <c r="C898" s="450" t="s">
        <v>176</v>
      </c>
      <c r="D898" s="450">
        <v>6590</v>
      </c>
      <c r="E898" s="450" t="s">
        <v>66</v>
      </c>
      <c r="F898" s="450" t="s">
        <v>2242</v>
      </c>
      <c r="G898" s="450" t="s">
        <v>15</v>
      </c>
      <c r="H898" s="450" t="s">
        <v>110</v>
      </c>
      <c r="I898" s="3" t="s">
        <v>2237</v>
      </c>
    </row>
    <row r="899" spans="1:9" x14ac:dyDescent="0.25">
      <c r="A899" s="450">
        <v>2018</v>
      </c>
      <c r="B899" s="450" t="s">
        <v>383</v>
      </c>
      <c r="C899" s="450" t="s">
        <v>176</v>
      </c>
      <c r="D899" s="450">
        <v>7000</v>
      </c>
      <c r="E899" s="450" t="s">
        <v>67</v>
      </c>
      <c r="F899" s="450" t="s">
        <v>2242</v>
      </c>
      <c r="G899" s="450" t="s">
        <v>15</v>
      </c>
      <c r="H899" s="450">
        <v>0</v>
      </c>
      <c r="I899" s="3" t="s">
        <v>2237</v>
      </c>
    </row>
    <row r="900" spans="1:9" x14ac:dyDescent="0.25">
      <c r="A900" s="450">
        <v>2018</v>
      </c>
      <c r="B900" s="450" t="s">
        <v>383</v>
      </c>
      <c r="C900" s="450" t="s">
        <v>176</v>
      </c>
      <c r="D900" s="450">
        <v>8000</v>
      </c>
      <c r="E900" s="450" t="s">
        <v>70</v>
      </c>
      <c r="F900" s="450" t="s">
        <v>2242</v>
      </c>
      <c r="G900" s="450" t="s">
        <v>15</v>
      </c>
      <c r="H900" s="450">
        <v>0</v>
      </c>
      <c r="I900" s="3" t="s">
        <v>2244</v>
      </c>
    </row>
    <row r="901" spans="1:9" x14ac:dyDescent="0.25">
      <c r="A901" s="450">
        <v>2018</v>
      </c>
      <c r="B901" s="450" t="s">
        <v>383</v>
      </c>
      <c r="C901" s="450" t="s">
        <v>176</v>
      </c>
      <c r="D901" s="450">
        <v>9100</v>
      </c>
      <c r="E901" s="450" t="s">
        <v>72</v>
      </c>
      <c r="F901" s="450" t="s">
        <v>2242</v>
      </c>
      <c r="G901" s="450" t="s">
        <v>15</v>
      </c>
      <c r="H901" s="450" t="s">
        <v>110</v>
      </c>
      <c r="I901" s="3" t="s">
        <v>2237</v>
      </c>
    </row>
    <row r="902" spans="1:9" x14ac:dyDescent="0.25">
      <c r="A902" s="450">
        <v>2018</v>
      </c>
      <c r="B902" s="450" t="s">
        <v>383</v>
      </c>
      <c r="C902" s="450" t="s">
        <v>176</v>
      </c>
      <c r="D902" s="450">
        <v>9200</v>
      </c>
      <c r="E902" s="450" t="s">
        <v>73</v>
      </c>
      <c r="F902" s="450" t="s">
        <v>2242</v>
      </c>
      <c r="G902" s="450" t="s">
        <v>15</v>
      </c>
      <c r="H902" s="450" t="s">
        <v>110</v>
      </c>
      <c r="I902" s="3" t="s">
        <v>2237</v>
      </c>
    </row>
    <row r="903" spans="1:9" x14ac:dyDescent="0.25">
      <c r="A903" s="450">
        <v>2018</v>
      </c>
      <c r="B903" s="450" t="s">
        <v>383</v>
      </c>
      <c r="C903" s="450" t="s">
        <v>176</v>
      </c>
      <c r="D903" s="450">
        <v>9900</v>
      </c>
      <c r="E903" s="450" t="s">
        <v>74</v>
      </c>
      <c r="F903" s="450" t="s">
        <v>2242</v>
      </c>
      <c r="G903" s="450" t="s">
        <v>15</v>
      </c>
      <c r="H903" s="450" t="s">
        <v>110</v>
      </c>
      <c r="I903" s="3" t="s">
        <v>2237</v>
      </c>
    </row>
    <row r="904" spans="1:9" x14ac:dyDescent="0.25">
      <c r="A904" s="450">
        <v>2018</v>
      </c>
      <c r="B904" s="450" t="s">
        <v>383</v>
      </c>
      <c r="C904" s="450" t="s">
        <v>176</v>
      </c>
      <c r="D904" s="450">
        <v>11100</v>
      </c>
      <c r="E904" s="450" t="s">
        <v>77</v>
      </c>
      <c r="F904" s="450" t="s">
        <v>2242</v>
      </c>
      <c r="G904" s="450" t="s">
        <v>15</v>
      </c>
      <c r="H904" s="450">
        <v>2346.7600000000002</v>
      </c>
      <c r="I904" s="3" t="s">
        <v>2237</v>
      </c>
    </row>
    <row r="905" spans="1:9" x14ac:dyDescent="0.25">
      <c r="A905" s="450">
        <v>2018</v>
      </c>
      <c r="B905" s="450" t="s">
        <v>383</v>
      </c>
      <c r="C905" s="450" t="s">
        <v>176</v>
      </c>
      <c r="D905" s="450">
        <v>11200</v>
      </c>
      <c r="E905" s="450" t="s">
        <v>78</v>
      </c>
      <c r="F905" s="450" t="s">
        <v>2242</v>
      </c>
      <c r="G905" s="450" t="s">
        <v>15</v>
      </c>
      <c r="H905" s="450">
        <v>456.67</v>
      </c>
      <c r="I905" s="3" t="s">
        <v>2237</v>
      </c>
    </row>
    <row r="906" spans="1:9" x14ac:dyDescent="0.25">
      <c r="A906" s="450">
        <v>2018</v>
      </c>
      <c r="B906" s="450" t="s">
        <v>383</v>
      </c>
      <c r="C906" s="450" t="s">
        <v>176</v>
      </c>
      <c r="D906" s="450">
        <v>11300</v>
      </c>
      <c r="E906" s="450" t="s">
        <v>79</v>
      </c>
      <c r="F906" s="450" t="s">
        <v>2242</v>
      </c>
      <c r="G906" s="450" t="s">
        <v>15</v>
      </c>
      <c r="H906" s="450">
        <v>306.39999999999998</v>
      </c>
      <c r="I906" s="3" t="s">
        <v>2244</v>
      </c>
    </row>
    <row r="907" spans="1:9" x14ac:dyDescent="0.25">
      <c r="A907" s="450">
        <v>2018</v>
      </c>
      <c r="B907" s="450" t="s">
        <v>383</v>
      </c>
      <c r="C907" s="450" t="s">
        <v>176</v>
      </c>
      <c r="D907" s="450">
        <v>11400</v>
      </c>
      <c r="E907" s="450" t="s">
        <v>80</v>
      </c>
      <c r="F907" s="450" t="s">
        <v>2242</v>
      </c>
      <c r="G907" s="450" t="s">
        <v>15</v>
      </c>
      <c r="H907" s="450">
        <v>330.42</v>
      </c>
      <c r="I907" s="3" t="s">
        <v>2237</v>
      </c>
    </row>
    <row r="908" spans="1:9" x14ac:dyDescent="0.25">
      <c r="A908" s="450">
        <v>2018</v>
      </c>
      <c r="B908" s="450" t="s">
        <v>383</v>
      </c>
      <c r="C908" s="450" t="s">
        <v>176</v>
      </c>
      <c r="D908" s="450">
        <v>11500</v>
      </c>
      <c r="E908" s="450" t="s">
        <v>81</v>
      </c>
      <c r="F908" s="450" t="s">
        <v>2242</v>
      </c>
      <c r="G908" s="450" t="s">
        <v>15</v>
      </c>
      <c r="H908" s="450">
        <v>167.23</v>
      </c>
      <c r="I908" s="3" t="s">
        <v>2237</v>
      </c>
    </row>
    <row r="909" spans="1:9" x14ac:dyDescent="0.25">
      <c r="A909" s="450">
        <v>2018</v>
      </c>
      <c r="B909" s="450" t="s">
        <v>383</v>
      </c>
      <c r="C909" s="450" t="s">
        <v>176</v>
      </c>
      <c r="D909" s="450">
        <v>11900</v>
      </c>
      <c r="E909" s="450" t="s">
        <v>82</v>
      </c>
      <c r="F909" s="450" t="s">
        <v>2242</v>
      </c>
      <c r="G909" s="450" t="s">
        <v>15</v>
      </c>
      <c r="H909" s="450">
        <v>0</v>
      </c>
      <c r="I909" s="3" t="s">
        <v>2244</v>
      </c>
    </row>
    <row r="910" spans="1:9" x14ac:dyDescent="0.25">
      <c r="A910" s="450">
        <v>2018</v>
      </c>
      <c r="B910" s="450" t="s">
        <v>383</v>
      </c>
      <c r="C910" s="450" t="s">
        <v>176</v>
      </c>
      <c r="D910" s="450">
        <v>12100</v>
      </c>
      <c r="E910" s="450" t="s">
        <v>84</v>
      </c>
      <c r="F910" s="450" t="s">
        <v>2242</v>
      </c>
      <c r="G910" s="450" t="s">
        <v>15</v>
      </c>
      <c r="H910" s="450">
        <v>2527.6999999999998</v>
      </c>
      <c r="I910" s="3" t="s">
        <v>2237</v>
      </c>
    </row>
    <row r="911" spans="1:9" x14ac:dyDescent="0.25">
      <c r="A911" s="450">
        <v>2018</v>
      </c>
      <c r="B911" s="450" t="s">
        <v>383</v>
      </c>
      <c r="C911" s="450" t="s">
        <v>176</v>
      </c>
      <c r="D911" s="450">
        <v>12200</v>
      </c>
      <c r="E911" s="450" t="s">
        <v>85</v>
      </c>
      <c r="F911" s="450" t="s">
        <v>2242</v>
      </c>
      <c r="G911" s="450" t="s">
        <v>15</v>
      </c>
      <c r="H911" s="450">
        <v>70.13</v>
      </c>
      <c r="I911" s="3" t="s">
        <v>2237</v>
      </c>
    </row>
    <row r="912" spans="1:9" x14ac:dyDescent="0.25">
      <c r="A912" s="450">
        <v>2018</v>
      </c>
      <c r="B912" s="450" t="s">
        <v>383</v>
      </c>
      <c r="C912" s="450" t="s">
        <v>176</v>
      </c>
      <c r="D912" s="450">
        <v>12900</v>
      </c>
      <c r="E912" s="450" t="s">
        <v>86</v>
      </c>
      <c r="F912" s="450" t="s">
        <v>2242</v>
      </c>
      <c r="G912" s="450" t="s">
        <v>15</v>
      </c>
      <c r="H912" s="450">
        <v>6.91</v>
      </c>
      <c r="I912" s="3" t="s">
        <v>2244</v>
      </c>
    </row>
    <row r="913" spans="1:9" x14ac:dyDescent="0.25">
      <c r="A913" s="450">
        <v>2018</v>
      </c>
      <c r="B913" s="450" t="s">
        <v>383</v>
      </c>
      <c r="C913" s="450" t="s">
        <v>176</v>
      </c>
      <c r="D913" s="450">
        <v>12910</v>
      </c>
      <c r="E913" s="450" t="s">
        <v>87</v>
      </c>
      <c r="F913" s="450" t="s">
        <v>2242</v>
      </c>
      <c r="G913" s="450" t="s">
        <v>15</v>
      </c>
      <c r="H913" s="450" t="s">
        <v>110</v>
      </c>
      <c r="I913" s="3" t="s">
        <v>2237</v>
      </c>
    </row>
    <row r="914" spans="1:9" x14ac:dyDescent="0.25">
      <c r="A914" s="450">
        <v>2018</v>
      </c>
      <c r="B914" s="450" t="s">
        <v>383</v>
      </c>
      <c r="C914" s="450" t="s">
        <v>176</v>
      </c>
      <c r="D914" s="450">
        <v>12920</v>
      </c>
      <c r="E914" s="450" t="s">
        <v>88</v>
      </c>
      <c r="F914" s="450" t="s">
        <v>2242</v>
      </c>
      <c r="G914" s="450" t="s">
        <v>15</v>
      </c>
      <c r="H914" s="450" t="s">
        <v>110</v>
      </c>
      <c r="I914" s="3" t="s">
        <v>2237</v>
      </c>
    </row>
    <row r="915" spans="1:9" x14ac:dyDescent="0.25">
      <c r="A915" s="450">
        <v>2018</v>
      </c>
      <c r="B915" s="450" t="s">
        <v>383</v>
      </c>
      <c r="C915" s="450" t="s">
        <v>176</v>
      </c>
      <c r="D915" s="450">
        <v>12930</v>
      </c>
      <c r="E915" s="450" t="s">
        <v>89</v>
      </c>
      <c r="F915" s="450" t="s">
        <v>2242</v>
      </c>
      <c r="G915" s="450" t="s">
        <v>15</v>
      </c>
      <c r="H915" s="450" t="s">
        <v>110</v>
      </c>
      <c r="I915" s="3" t="s">
        <v>2237</v>
      </c>
    </row>
    <row r="916" spans="1:9" x14ac:dyDescent="0.25">
      <c r="A916" s="450">
        <v>2018</v>
      </c>
      <c r="B916" s="450" t="s">
        <v>383</v>
      </c>
      <c r="C916" s="450" t="s">
        <v>176</v>
      </c>
      <c r="D916" s="450">
        <v>15100</v>
      </c>
      <c r="E916" s="450" t="s">
        <v>93</v>
      </c>
      <c r="F916" s="450" t="s">
        <v>2242</v>
      </c>
      <c r="G916" s="450" t="s">
        <v>15</v>
      </c>
      <c r="H916" s="450" t="s">
        <v>110</v>
      </c>
      <c r="I916" s="3" t="s">
        <v>2237</v>
      </c>
    </row>
    <row r="917" spans="1:9" x14ac:dyDescent="0.25">
      <c r="A917" s="450">
        <v>2018</v>
      </c>
      <c r="B917" s="450" t="s">
        <v>383</v>
      </c>
      <c r="C917" s="450" t="s">
        <v>176</v>
      </c>
      <c r="D917" s="450">
        <v>15200</v>
      </c>
      <c r="E917" s="450" t="s">
        <v>94</v>
      </c>
      <c r="F917" s="450" t="s">
        <v>2242</v>
      </c>
      <c r="G917" s="450" t="s">
        <v>15</v>
      </c>
      <c r="H917" s="450" t="s">
        <v>110</v>
      </c>
      <c r="I917" s="3" t="s">
        <v>2237</v>
      </c>
    </row>
    <row r="918" spans="1:9" x14ac:dyDescent="0.25">
      <c r="A918" s="450">
        <v>2018</v>
      </c>
      <c r="B918" s="450" t="s">
        <v>383</v>
      </c>
      <c r="C918" s="450" t="s">
        <v>176</v>
      </c>
      <c r="D918" s="450">
        <v>17100</v>
      </c>
      <c r="E918" s="450" t="s">
        <v>97</v>
      </c>
      <c r="F918" s="450" t="s">
        <v>2242</v>
      </c>
      <c r="G918" s="450" t="s">
        <v>15</v>
      </c>
      <c r="H918" s="450">
        <v>0</v>
      </c>
      <c r="I918" s="3" t="s">
        <v>2237</v>
      </c>
    </row>
    <row r="919" spans="1:9" x14ac:dyDescent="0.25">
      <c r="A919" s="450">
        <v>2018</v>
      </c>
      <c r="B919" s="450" t="s">
        <v>383</v>
      </c>
      <c r="C919" s="450" t="s">
        <v>176</v>
      </c>
      <c r="D919" s="450">
        <v>17110</v>
      </c>
      <c r="E919" s="450" t="s">
        <v>98</v>
      </c>
      <c r="F919" s="450" t="s">
        <v>2242</v>
      </c>
      <c r="G919" s="450" t="s">
        <v>15</v>
      </c>
      <c r="H919" s="450" t="s">
        <v>110</v>
      </c>
      <c r="I919" s="3" t="s">
        <v>2237</v>
      </c>
    </row>
    <row r="920" spans="1:9" x14ac:dyDescent="0.25">
      <c r="A920" s="450">
        <v>2018</v>
      </c>
      <c r="B920" s="450" t="s">
        <v>383</v>
      </c>
      <c r="C920" s="450" t="s">
        <v>176</v>
      </c>
      <c r="D920" s="450">
        <v>17120</v>
      </c>
      <c r="E920" s="450" t="s">
        <v>99</v>
      </c>
      <c r="F920" s="450" t="s">
        <v>2242</v>
      </c>
      <c r="G920" s="450" t="s">
        <v>15</v>
      </c>
      <c r="H920" s="450" t="s">
        <v>110</v>
      </c>
      <c r="I920" s="3" t="s">
        <v>2237</v>
      </c>
    </row>
    <row r="921" spans="1:9" x14ac:dyDescent="0.25">
      <c r="A921" s="450">
        <v>2018</v>
      </c>
      <c r="B921" s="450" t="s">
        <v>383</v>
      </c>
      <c r="C921" s="450" t="s">
        <v>176</v>
      </c>
      <c r="D921" s="450">
        <v>17130</v>
      </c>
      <c r="E921" s="450" t="s">
        <v>100</v>
      </c>
      <c r="F921" s="450" t="s">
        <v>2242</v>
      </c>
      <c r="G921" s="450" t="s">
        <v>15</v>
      </c>
      <c r="H921" s="450" t="s">
        <v>110</v>
      </c>
      <c r="I921" s="3" t="s">
        <v>2237</v>
      </c>
    </row>
    <row r="922" spans="1:9" x14ac:dyDescent="0.25">
      <c r="A922" s="450">
        <v>2018</v>
      </c>
      <c r="B922" s="450" t="s">
        <v>383</v>
      </c>
      <c r="C922" s="450" t="s">
        <v>176</v>
      </c>
      <c r="D922" s="450">
        <v>17140</v>
      </c>
      <c r="E922" s="450" t="s">
        <v>101</v>
      </c>
      <c r="F922" s="450" t="s">
        <v>2242</v>
      </c>
      <c r="G922" s="450" t="s">
        <v>15</v>
      </c>
      <c r="H922" s="450" t="s">
        <v>110</v>
      </c>
      <c r="I922" s="3" t="s">
        <v>2237</v>
      </c>
    </row>
    <row r="923" spans="1:9" x14ac:dyDescent="0.25">
      <c r="A923" s="450">
        <v>2018</v>
      </c>
      <c r="B923" s="450" t="s">
        <v>383</v>
      </c>
      <c r="C923" s="450" t="s">
        <v>176</v>
      </c>
      <c r="D923" s="450">
        <v>17150</v>
      </c>
      <c r="E923" s="450" t="s">
        <v>102</v>
      </c>
      <c r="F923" s="450" t="s">
        <v>2242</v>
      </c>
      <c r="G923" s="450" t="s">
        <v>15</v>
      </c>
      <c r="H923" s="450" t="s">
        <v>110</v>
      </c>
      <c r="I923" s="3" t="s">
        <v>2237</v>
      </c>
    </row>
    <row r="924" spans="1:9" x14ac:dyDescent="0.25">
      <c r="A924" s="450">
        <v>2018</v>
      </c>
      <c r="B924" s="450" t="s">
        <v>383</v>
      </c>
      <c r="C924" s="450" t="s">
        <v>176</v>
      </c>
      <c r="D924" s="450">
        <v>17160</v>
      </c>
      <c r="E924" s="450" t="s">
        <v>103</v>
      </c>
      <c r="F924" s="450" t="s">
        <v>2242</v>
      </c>
      <c r="G924" s="450" t="s">
        <v>15</v>
      </c>
      <c r="H924" s="450" t="s">
        <v>110</v>
      </c>
      <c r="I924" s="3" t="s">
        <v>2237</v>
      </c>
    </row>
    <row r="925" spans="1:9" x14ac:dyDescent="0.25">
      <c r="A925" s="450">
        <v>2018</v>
      </c>
      <c r="B925" s="450" t="s">
        <v>383</v>
      </c>
      <c r="C925" s="450" t="s">
        <v>176</v>
      </c>
      <c r="D925" s="450">
        <v>17161</v>
      </c>
      <c r="E925" s="450" t="s">
        <v>104</v>
      </c>
      <c r="F925" s="450" t="s">
        <v>2242</v>
      </c>
      <c r="G925" s="450" t="s">
        <v>15</v>
      </c>
      <c r="H925" s="450" t="s">
        <v>110</v>
      </c>
      <c r="I925" s="3" t="s">
        <v>2237</v>
      </c>
    </row>
    <row r="926" spans="1:9" x14ac:dyDescent="0.25">
      <c r="A926" s="450">
        <v>2018</v>
      </c>
      <c r="B926" s="450" t="s">
        <v>383</v>
      </c>
      <c r="C926" s="450" t="s">
        <v>176</v>
      </c>
      <c r="D926" s="450">
        <v>17162</v>
      </c>
      <c r="E926" s="450" t="s">
        <v>105</v>
      </c>
      <c r="F926" s="450" t="s">
        <v>2242</v>
      </c>
      <c r="G926" s="450" t="s">
        <v>15</v>
      </c>
      <c r="H926" s="450" t="s">
        <v>110</v>
      </c>
      <c r="I926" s="3" t="s">
        <v>2237</v>
      </c>
    </row>
    <row r="927" spans="1:9" x14ac:dyDescent="0.25">
      <c r="A927" s="450">
        <v>2018</v>
      </c>
      <c r="B927" s="450" t="s">
        <v>383</v>
      </c>
      <c r="C927" s="450" t="s">
        <v>176</v>
      </c>
      <c r="D927" s="450">
        <v>17190</v>
      </c>
      <c r="E927" s="450" t="s">
        <v>106</v>
      </c>
      <c r="F927" s="450" t="s">
        <v>2242</v>
      </c>
      <c r="G927" s="450" t="s">
        <v>15</v>
      </c>
      <c r="H927" s="450" t="s">
        <v>110</v>
      </c>
      <c r="I927" s="3" t="s">
        <v>2237</v>
      </c>
    </row>
    <row r="928" spans="1:9" x14ac:dyDescent="0.25">
      <c r="A928" s="450">
        <v>2018</v>
      </c>
      <c r="B928" s="450" t="s">
        <v>383</v>
      </c>
      <c r="C928" s="450" t="s">
        <v>176</v>
      </c>
      <c r="D928" s="450">
        <v>17900</v>
      </c>
      <c r="E928" s="450" t="s">
        <v>107</v>
      </c>
      <c r="F928" s="450" t="s">
        <v>2242</v>
      </c>
      <c r="G928" s="450" t="s">
        <v>15</v>
      </c>
      <c r="H928" s="450">
        <v>0</v>
      </c>
      <c r="I928" s="3" t="s">
        <v>2237</v>
      </c>
    </row>
    <row r="929" spans="1:9" x14ac:dyDescent="0.25">
      <c r="A929" s="450">
        <v>2018</v>
      </c>
      <c r="B929" s="450" t="s">
        <v>383</v>
      </c>
      <c r="C929" s="450" t="s">
        <v>176</v>
      </c>
      <c r="D929" s="450">
        <v>19010</v>
      </c>
      <c r="E929" s="450" t="s">
        <v>111</v>
      </c>
      <c r="F929" s="450" t="s">
        <v>2242</v>
      </c>
      <c r="G929" s="450" t="s">
        <v>15</v>
      </c>
      <c r="H929" s="450">
        <v>72.28</v>
      </c>
      <c r="I929" s="3" t="s">
        <v>2237</v>
      </c>
    </row>
    <row r="930" spans="1:9" x14ac:dyDescent="0.25">
      <c r="A930" s="450">
        <v>2018</v>
      </c>
      <c r="B930" s="450" t="s">
        <v>383</v>
      </c>
      <c r="C930" s="450" t="s">
        <v>176</v>
      </c>
      <c r="D930" s="450">
        <v>19011</v>
      </c>
      <c r="E930" s="450" t="s">
        <v>112</v>
      </c>
      <c r="F930" s="450" t="s">
        <v>2242</v>
      </c>
      <c r="G930" s="450" t="s">
        <v>15</v>
      </c>
      <c r="H930" s="450" t="s">
        <v>110</v>
      </c>
      <c r="I930" s="3" t="s">
        <v>2237</v>
      </c>
    </row>
    <row r="931" spans="1:9" x14ac:dyDescent="0.25">
      <c r="A931" s="450">
        <v>2018</v>
      </c>
      <c r="B931" s="450" t="s">
        <v>383</v>
      </c>
      <c r="C931" s="450" t="s">
        <v>176</v>
      </c>
      <c r="D931" s="450">
        <v>19012</v>
      </c>
      <c r="E931" s="450" t="s">
        <v>113</v>
      </c>
      <c r="F931" s="450" t="s">
        <v>2242</v>
      </c>
      <c r="G931" s="450" t="s">
        <v>15</v>
      </c>
      <c r="H931" s="450" t="s">
        <v>110</v>
      </c>
      <c r="I931" s="3" t="s">
        <v>2237</v>
      </c>
    </row>
    <row r="932" spans="1:9" x14ac:dyDescent="0.25">
      <c r="A932" s="450">
        <v>2018</v>
      </c>
      <c r="B932" s="450" t="s">
        <v>383</v>
      </c>
      <c r="C932" s="450" t="s">
        <v>176</v>
      </c>
      <c r="D932" s="450">
        <v>19020</v>
      </c>
      <c r="E932" s="450" t="s">
        <v>114</v>
      </c>
      <c r="F932" s="450" t="s">
        <v>2242</v>
      </c>
      <c r="G932" s="450" t="s">
        <v>15</v>
      </c>
      <c r="H932" s="450">
        <v>421.64</v>
      </c>
      <c r="I932" s="3" t="s">
        <v>2237</v>
      </c>
    </row>
    <row r="933" spans="1:9" x14ac:dyDescent="0.25">
      <c r="A933" s="450">
        <v>2018</v>
      </c>
      <c r="B933" s="450" t="s">
        <v>383</v>
      </c>
      <c r="C933" s="450" t="s">
        <v>176</v>
      </c>
      <c r="D933" s="450">
        <v>19021</v>
      </c>
      <c r="E933" s="450" t="s">
        <v>115</v>
      </c>
      <c r="F933" s="450" t="s">
        <v>2242</v>
      </c>
      <c r="G933" s="450" t="s">
        <v>15</v>
      </c>
      <c r="H933" s="450" t="s">
        <v>110</v>
      </c>
      <c r="I933" s="3" t="s">
        <v>2237</v>
      </c>
    </row>
    <row r="934" spans="1:9" x14ac:dyDescent="0.25">
      <c r="A934" s="450">
        <v>2018</v>
      </c>
      <c r="B934" s="450" t="s">
        <v>383</v>
      </c>
      <c r="C934" s="450" t="s">
        <v>176</v>
      </c>
      <c r="D934" s="450">
        <v>19022</v>
      </c>
      <c r="E934" s="450" t="s">
        <v>116</v>
      </c>
      <c r="F934" s="450" t="s">
        <v>2242</v>
      </c>
      <c r="G934" s="450" t="s">
        <v>15</v>
      </c>
      <c r="H934" s="450" t="s">
        <v>110</v>
      </c>
      <c r="I934" s="3" t="s">
        <v>2237</v>
      </c>
    </row>
    <row r="935" spans="1:9" x14ac:dyDescent="0.25">
      <c r="A935" s="450">
        <v>2018</v>
      </c>
      <c r="B935" s="450" t="s">
        <v>383</v>
      </c>
      <c r="C935" s="450" t="s">
        <v>176</v>
      </c>
      <c r="D935" s="450">
        <v>19023</v>
      </c>
      <c r="E935" s="450" t="s">
        <v>117</v>
      </c>
      <c r="F935" s="450" t="s">
        <v>2242</v>
      </c>
      <c r="G935" s="450" t="s">
        <v>15</v>
      </c>
      <c r="H935" s="450" t="s">
        <v>110</v>
      </c>
      <c r="I935" s="3" t="s">
        <v>2237</v>
      </c>
    </row>
    <row r="936" spans="1:9" x14ac:dyDescent="0.25">
      <c r="A936" s="450">
        <v>2018</v>
      </c>
      <c r="B936" s="450" t="s">
        <v>383</v>
      </c>
      <c r="C936" s="450" t="s">
        <v>176</v>
      </c>
      <c r="D936" s="450">
        <v>19029</v>
      </c>
      <c r="E936" s="450" t="s">
        <v>118</v>
      </c>
      <c r="F936" s="450" t="s">
        <v>2242</v>
      </c>
      <c r="G936" s="450" t="s">
        <v>15</v>
      </c>
      <c r="H936" s="450" t="s">
        <v>110</v>
      </c>
      <c r="I936" s="3" t="s">
        <v>2237</v>
      </c>
    </row>
    <row r="937" spans="1:9" x14ac:dyDescent="0.25">
      <c r="A937" s="450">
        <v>2018</v>
      </c>
      <c r="B937" s="450" t="s">
        <v>383</v>
      </c>
      <c r="C937" s="450" t="s">
        <v>176</v>
      </c>
      <c r="D937" s="450">
        <v>19030</v>
      </c>
      <c r="E937" s="450" t="s">
        <v>119</v>
      </c>
      <c r="F937" s="450" t="s">
        <v>2242</v>
      </c>
      <c r="G937" s="450" t="s">
        <v>15</v>
      </c>
      <c r="H937" s="450">
        <v>575.13</v>
      </c>
      <c r="I937" s="3" t="s">
        <v>2237</v>
      </c>
    </row>
    <row r="938" spans="1:9" x14ac:dyDescent="0.25">
      <c r="A938" s="450">
        <v>2018</v>
      </c>
      <c r="B938" s="450" t="s">
        <v>383</v>
      </c>
      <c r="C938" s="450" t="s">
        <v>176</v>
      </c>
      <c r="D938" s="450">
        <v>19031</v>
      </c>
      <c r="E938" s="450" t="s">
        <v>120</v>
      </c>
      <c r="F938" s="450" t="s">
        <v>2242</v>
      </c>
      <c r="G938" s="450" t="s">
        <v>15</v>
      </c>
      <c r="H938" s="450" t="s">
        <v>110</v>
      </c>
      <c r="I938" s="3" t="s">
        <v>2237</v>
      </c>
    </row>
    <row r="939" spans="1:9" x14ac:dyDescent="0.25">
      <c r="A939" s="450">
        <v>2018</v>
      </c>
      <c r="B939" s="450" t="s">
        <v>383</v>
      </c>
      <c r="C939" s="450" t="s">
        <v>176</v>
      </c>
      <c r="D939" s="450">
        <v>19032</v>
      </c>
      <c r="E939" s="450" t="s">
        <v>121</v>
      </c>
      <c r="F939" s="450" t="s">
        <v>2242</v>
      </c>
      <c r="G939" s="450" t="s">
        <v>15</v>
      </c>
      <c r="H939" s="450" t="s">
        <v>110</v>
      </c>
      <c r="I939" s="3" t="s">
        <v>2237</v>
      </c>
    </row>
    <row r="940" spans="1:9" x14ac:dyDescent="0.25">
      <c r="A940" s="450">
        <v>2018</v>
      </c>
      <c r="B940" s="450" t="s">
        <v>383</v>
      </c>
      <c r="C940" s="450" t="s">
        <v>176</v>
      </c>
      <c r="D940" s="450">
        <v>19040</v>
      </c>
      <c r="E940" s="450" t="s">
        <v>122</v>
      </c>
      <c r="F940" s="450" t="s">
        <v>2242</v>
      </c>
      <c r="G940" s="450" t="s">
        <v>15</v>
      </c>
      <c r="H940" s="450">
        <v>69.930000000000007</v>
      </c>
      <c r="I940" s="3" t="s">
        <v>2237</v>
      </c>
    </row>
    <row r="941" spans="1:9" x14ac:dyDescent="0.25">
      <c r="A941" s="450">
        <v>2018</v>
      </c>
      <c r="B941" s="450" t="s">
        <v>383</v>
      </c>
      <c r="C941" s="450" t="s">
        <v>176</v>
      </c>
      <c r="D941" s="450">
        <v>19050</v>
      </c>
      <c r="E941" s="450" t="s">
        <v>123</v>
      </c>
      <c r="F941" s="450" t="s">
        <v>2242</v>
      </c>
      <c r="G941" s="450" t="s">
        <v>15</v>
      </c>
      <c r="H941" s="450">
        <v>294.77</v>
      </c>
      <c r="I941" s="3" t="s">
        <v>2237</v>
      </c>
    </row>
    <row r="942" spans="1:9" x14ac:dyDescent="0.25">
      <c r="A942" s="450">
        <v>2018</v>
      </c>
      <c r="B942" s="450" t="s">
        <v>383</v>
      </c>
      <c r="C942" s="450" t="s">
        <v>176</v>
      </c>
      <c r="D942" s="450">
        <v>19060</v>
      </c>
      <c r="E942" s="450" t="s">
        <v>124</v>
      </c>
      <c r="F942" s="450" t="s">
        <v>2242</v>
      </c>
      <c r="G942" s="450" t="s">
        <v>15</v>
      </c>
      <c r="H942" s="450">
        <v>2879.03</v>
      </c>
      <c r="I942" s="3" t="s">
        <v>2237</v>
      </c>
    </row>
    <row r="943" spans="1:9" x14ac:dyDescent="0.25">
      <c r="A943" s="450">
        <v>2018</v>
      </c>
      <c r="B943" s="450" t="s">
        <v>383</v>
      </c>
      <c r="C943" s="450" t="s">
        <v>176</v>
      </c>
      <c r="D943" s="450">
        <v>19061</v>
      </c>
      <c r="E943" s="450" t="s">
        <v>125</v>
      </c>
      <c r="F943" s="450" t="s">
        <v>2242</v>
      </c>
      <c r="G943" s="450" t="s">
        <v>15</v>
      </c>
      <c r="H943" s="450">
        <v>0</v>
      </c>
      <c r="I943" s="3" t="s">
        <v>2237</v>
      </c>
    </row>
    <row r="944" spans="1:9" x14ac:dyDescent="0.25">
      <c r="A944" s="450">
        <v>2018</v>
      </c>
      <c r="B944" s="450" t="s">
        <v>383</v>
      </c>
      <c r="C944" s="450" t="s">
        <v>176</v>
      </c>
      <c r="D944" s="450">
        <v>19062</v>
      </c>
      <c r="E944" s="450" t="s">
        <v>126</v>
      </c>
      <c r="F944" s="450" t="s">
        <v>2242</v>
      </c>
      <c r="G944" s="450" t="s">
        <v>15</v>
      </c>
      <c r="H944" s="450">
        <v>1781.41</v>
      </c>
      <c r="I944" s="3" t="s">
        <v>2237</v>
      </c>
    </row>
    <row r="945" spans="1:9" x14ac:dyDescent="0.25">
      <c r="A945" s="450">
        <v>2018</v>
      </c>
      <c r="B945" s="450" t="s">
        <v>383</v>
      </c>
      <c r="C945" s="450" t="s">
        <v>176</v>
      </c>
      <c r="D945" s="450">
        <v>19063</v>
      </c>
      <c r="E945" s="450" t="s">
        <v>127</v>
      </c>
      <c r="F945" s="450" t="s">
        <v>2242</v>
      </c>
      <c r="G945" s="450" t="s">
        <v>15</v>
      </c>
      <c r="H945" s="450">
        <v>1097.6099999999999</v>
      </c>
      <c r="I945" s="3" t="s">
        <v>2237</v>
      </c>
    </row>
    <row r="946" spans="1:9" x14ac:dyDescent="0.25">
      <c r="A946" s="450">
        <v>2018</v>
      </c>
      <c r="B946" s="450" t="s">
        <v>383</v>
      </c>
      <c r="C946" s="450" t="s">
        <v>176</v>
      </c>
      <c r="D946" s="450">
        <v>19070</v>
      </c>
      <c r="E946" s="450" t="s">
        <v>128</v>
      </c>
      <c r="F946" s="450" t="s">
        <v>2242</v>
      </c>
      <c r="G946" s="450" t="s">
        <v>15</v>
      </c>
      <c r="H946" s="450">
        <v>249.39</v>
      </c>
      <c r="I946" s="3" t="s">
        <v>2237</v>
      </c>
    </row>
    <row r="947" spans="1:9" x14ac:dyDescent="0.25">
      <c r="A947" s="450">
        <v>2018</v>
      </c>
      <c r="B947" s="450" t="s">
        <v>383</v>
      </c>
      <c r="C947" s="450" t="s">
        <v>176</v>
      </c>
      <c r="D947" s="450">
        <v>19080</v>
      </c>
      <c r="E947" s="450" t="s">
        <v>129</v>
      </c>
      <c r="F947" s="450" t="s">
        <v>2242</v>
      </c>
      <c r="G947" s="450" t="s">
        <v>15</v>
      </c>
      <c r="H947" s="450">
        <v>226.9</v>
      </c>
      <c r="I947" s="3" t="s">
        <v>2237</v>
      </c>
    </row>
    <row r="948" spans="1:9" x14ac:dyDescent="0.25">
      <c r="A948" s="450">
        <v>2018</v>
      </c>
      <c r="B948" s="450" t="s">
        <v>383</v>
      </c>
      <c r="C948" s="450" t="s">
        <v>176</v>
      </c>
      <c r="D948" s="450">
        <v>19090</v>
      </c>
      <c r="E948" s="450" t="s">
        <v>130</v>
      </c>
      <c r="F948" s="450" t="s">
        <v>2242</v>
      </c>
      <c r="G948" s="450" t="s">
        <v>15</v>
      </c>
      <c r="H948" s="450">
        <v>376.36</v>
      </c>
      <c r="I948" s="3" t="s">
        <v>2237</v>
      </c>
    </row>
    <row r="949" spans="1:9" x14ac:dyDescent="0.25">
      <c r="A949" s="450">
        <v>2018</v>
      </c>
      <c r="B949" s="450" t="s">
        <v>383</v>
      </c>
      <c r="C949" s="450" t="s">
        <v>176</v>
      </c>
      <c r="D949" s="450">
        <v>19095</v>
      </c>
      <c r="E949" s="450" t="s">
        <v>131</v>
      </c>
      <c r="F949" s="450" t="s">
        <v>2242</v>
      </c>
      <c r="G949" s="450" t="s">
        <v>15</v>
      </c>
      <c r="H949" s="450">
        <v>163.35</v>
      </c>
      <c r="I949" s="3" t="s">
        <v>2237</v>
      </c>
    </row>
    <row r="950" spans="1:9" x14ac:dyDescent="0.25">
      <c r="A950" s="450">
        <v>2018</v>
      </c>
      <c r="B950" s="450" t="s">
        <v>383</v>
      </c>
      <c r="C950" s="450" t="s">
        <v>176</v>
      </c>
      <c r="D950" s="450">
        <v>19900</v>
      </c>
      <c r="E950" s="450" t="s">
        <v>132</v>
      </c>
      <c r="F950" s="450" t="s">
        <v>2242</v>
      </c>
      <c r="G950" s="450" t="s">
        <v>15</v>
      </c>
      <c r="H950" s="450">
        <v>520.04</v>
      </c>
      <c r="I950" s="3" t="s">
        <v>2237</v>
      </c>
    </row>
    <row r="951" spans="1:9" x14ac:dyDescent="0.25">
      <c r="A951" s="450">
        <v>2018</v>
      </c>
      <c r="B951" s="450" t="s">
        <v>383</v>
      </c>
      <c r="C951" s="450" t="s">
        <v>176</v>
      </c>
      <c r="D951" s="450">
        <v>21100</v>
      </c>
      <c r="E951" s="450" t="s">
        <v>135</v>
      </c>
      <c r="F951" s="450" t="s">
        <v>2242</v>
      </c>
      <c r="G951" s="450" t="s">
        <v>15</v>
      </c>
      <c r="H951" s="450" t="s">
        <v>110</v>
      </c>
      <c r="I951" s="3" t="s">
        <v>2237</v>
      </c>
    </row>
    <row r="952" spans="1:9" x14ac:dyDescent="0.25">
      <c r="A952" s="450">
        <v>2018</v>
      </c>
      <c r="B952" s="450" t="s">
        <v>383</v>
      </c>
      <c r="C952" s="450" t="s">
        <v>176</v>
      </c>
      <c r="D952" s="450">
        <v>21200</v>
      </c>
      <c r="E952" s="450" t="s">
        <v>136</v>
      </c>
      <c r="F952" s="450" t="s">
        <v>2242</v>
      </c>
      <c r="G952" s="450" t="s">
        <v>15</v>
      </c>
      <c r="H952" s="450" t="s">
        <v>110</v>
      </c>
      <c r="I952" s="3" t="s">
        <v>2237</v>
      </c>
    </row>
    <row r="953" spans="1:9" x14ac:dyDescent="0.25">
      <c r="A953" s="450">
        <v>2018</v>
      </c>
      <c r="B953" s="450" t="s">
        <v>383</v>
      </c>
      <c r="C953" s="450" t="s">
        <v>176</v>
      </c>
      <c r="D953" s="450">
        <v>21300</v>
      </c>
      <c r="E953" s="450" t="s">
        <v>137</v>
      </c>
      <c r="F953" s="450" t="s">
        <v>2242</v>
      </c>
      <c r="G953" s="450" t="s">
        <v>15</v>
      </c>
      <c r="H953" s="450" t="s">
        <v>110</v>
      </c>
      <c r="I953" s="3" t="s">
        <v>2237</v>
      </c>
    </row>
    <row r="954" spans="1:9" x14ac:dyDescent="0.25">
      <c r="A954" s="450">
        <v>2018</v>
      </c>
      <c r="B954" s="450" t="s">
        <v>383</v>
      </c>
      <c r="C954" s="450" t="s">
        <v>176</v>
      </c>
      <c r="D954" s="450">
        <v>21900</v>
      </c>
      <c r="E954" s="450" t="s">
        <v>138</v>
      </c>
      <c r="F954" s="450" t="s">
        <v>2242</v>
      </c>
      <c r="G954" s="450" t="s">
        <v>15</v>
      </c>
      <c r="H954" s="450" t="s">
        <v>110</v>
      </c>
      <c r="I954" s="3" t="s">
        <v>2237</v>
      </c>
    </row>
    <row r="955" spans="1:9" x14ac:dyDescent="0.25">
      <c r="A955" s="450">
        <v>2018</v>
      </c>
      <c r="B955" s="450" t="s">
        <v>383</v>
      </c>
      <c r="C955" s="450" t="s">
        <v>176</v>
      </c>
      <c r="D955" s="450">
        <v>32100</v>
      </c>
      <c r="E955" s="450" t="s">
        <v>150</v>
      </c>
      <c r="F955" s="450" t="s">
        <v>2242</v>
      </c>
      <c r="G955" s="450" t="s">
        <v>15</v>
      </c>
      <c r="H955" s="450" t="s">
        <v>110</v>
      </c>
      <c r="I955" s="3" t="s">
        <v>2237</v>
      </c>
    </row>
    <row r="956" spans="1:9" x14ac:dyDescent="0.25">
      <c r="A956" s="450">
        <v>2018</v>
      </c>
      <c r="B956" s="450" t="s">
        <v>383</v>
      </c>
      <c r="C956" s="450" t="s">
        <v>176</v>
      </c>
      <c r="D956" s="450">
        <v>32200</v>
      </c>
      <c r="E956" s="450" t="s">
        <v>151</v>
      </c>
      <c r="F956" s="450" t="s">
        <v>2242</v>
      </c>
      <c r="G956" s="450" t="s">
        <v>15</v>
      </c>
      <c r="H956" s="450" t="s">
        <v>110</v>
      </c>
      <c r="I956" s="3" t="s">
        <v>2237</v>
      </c>
    </row>
    <row r="957" spans="1:9" x14ac:dyDescent="0.25">
      <c r="A957" s="450">
        <v>2018</v>
      </c>
      <c r="B957" s="450" t="s">
        <v>383</v>
      </c>
      <c r="C957" s="450" t="s">
        <v>176</v>
      </c>
      <c r="D957" s="450">
        <v>33100</v>
      </c>
      <c r="E957" s="450" t="s">
        <v>153</v>
      </c>
      <c r="F957" s="450" t="s">
        <v>2242</v>
      </c>
      <c r="G957" s="450" t="s">
        <v>15</v>
      </c>
      <c r="H957" s="450" t="s">
        <v>110</v>
      </c>
      <c r="I957" s="3" t="s">
        <v>2237</v>
      </c>
    </row>
    <row r="958" spans="1:9" x14ac:dyDescent="0.25">
      <c r="A958" s="450">
        <v>2018</v>
      </c>
      <c r="B958" s="450" t="s">
        <v>383</v>
      </c>
      <c r="C958" s="450" t="s">
        <v>176</v>
      </c>
      <c r="D958" s="450">
        <v>33110</v>
      </c>
      <c r="E958" s="450" t="s">
        <v>154</v>
      </c>
      <c r="F958" s="450" t="s">
        <v>2242</v>
      </c>
      <c r="G958" s="450" t="s">
        <v>15</v>
      </c>
      <c r="H958" s="450" t="s">
        <v>110</v>
      </c>
      <c r="I958" s="3" t="s">
        <v>2237</v>
      </c>
    </row>
    <row r="959" spans="1:9" x14ac:dyDescent="0.25">
      <c r="A959" s="450">
        <v>2018</v>
      </c>
      <c r="B959" s="450" t="s">
        <v>383</v>
      </c>
      <c r="C959" s="450" t="s">
        <v>176</v>
      </c>
      <c r="D959" s="450">
        <v>33120</v>
      </c>
      <c r="E959" s="450" t="s">
        <v>155</v>
      </c>
      <c r="F959" s="450" t="s">
        <v>2242</v>
      </c>
      <c r="G959" s="450" t="s">
        <v>15</v>
      </c>
      <c r="H959" s="450" t="s">
        <v>110</v>
      </c>
      <c r="I959" s="3" t="s">
        <v>2237</v>
      </c>
    </row>
    <row r="960" spans="1:9" x14ac:dyDescent="0.25">
      <c r="A960" s="450">
        <v>2018</v>
      </c>
      <c r="B960" s="450" t="s">
        <v>383</v>
      </c>
      <c r="C960" s="450" t="s">
        <v>176</v>
      </c>
      <c r="D960" s="450">
        <v>33200</v>
      </c>
      <c r="E960" s="450" t="s">
        <v>156</v>
      </c>
      <c r="F960" s="450" t="s">
        <v>2242</v>
      </c>
      <c r="G960" s="450" t="s">
        <v>15</v>
      </c>
      <c r="H960" s="450" t="s">
        <v>110</v>
      </c>
      <c r="I960" s="3" t="s">
        <v>2237</v>
      </c>
    </row>
    <row r="961" spans="1:9" x14ac:dyDescent="0.25">
      <c r="A961" s="450">
        <v>2018</v>
      </c>
      <c r="B961" s="450" t="s">
        <v>383</v>
      </c>
      <c r="C961" s="450" t="s">
        <v>176</v>
      </c>
      <c r="D961" s="450">
        <v>33210</v>
      </c>
      <c r="E961" s="450" t="s">
        <v>157</v>
      </c>
      <c r="F961" s="450" t="s">
        <v>2242</v>
      </c>
      <c r="G961" s="450" t="s">
        <v>15</v>
      </c>
      <c r="H961" s="450" t="s">
        <v>110</v>
      </c>
      <c r="I961" s="3" t="s">
        <v>2237</v>
      </c>
    </row>
    <row r="962" spans="1:9" x14ac:dyDescent="0.25">
      <c r="A962" s="450">
        <v>2018</v>
      </c>
      <c r="B962" s="450" t="s">
        <v>383</v>
      </c>
      <c r="C962" s="450" t="s">
        <v>176</v>
      </c>
      <c r="D962" s="450">
        <v>33220</v>
      </c>
      <c r="E962" s="450" t="s">
        <v>158</v>
      </c>
      <c r="F962" s="450" t="s">
        <v>2242</v>
      </c>
      <c r="G962" s="450" t="s">
        <v>15</v>
      </c>
      <c r="H962" s="450" t="s">
        <v>110</v>
      </c>
      <c r="I962" s="3" t="s">
        <v>2237</v>
      </c>
    </row>
    <row r="963" spans="1:9" x14ac:dyDescent="0.25">
      <c r="A963" s="450">
        <v>2018</v>
      </c>
      <c r="B963" s="450" t="s">
        <v>383</v>
      </c>
      <c r="C963" s="450" t="s">
        <v>176</v>
      </c>
      <c r="D963" s="450">
        <v>33900</v>
      </c>
      <c r="E963" s="450" t="s">
        <v>159</v>
      </c>
      <c r="F963" s="450" t="s">
        <v>2242</v>
      </c>
      <c r="G963" s="450" t="s">
        <v>15</v>
      </c>
      <c r="H963" s="450" t="s">
        <v>110</v>
      </c>
      <c r="I963" s="3" t="s">
        <v>2237</v>
      </c>
    </row>
    <row r="964" spans="1:9" x14ac:dyDescent="0.25">
      <c r="A964" s="450">
        <v>2018</v>
      </c>
      <c r="B964" s="450" t="s">
        <v>383</v>
      </c>
      <c r="C964" s="450" t="s">
        <v>176</v>
      </c>
      <c r="D964" s="450">
        <v>33910</v>
      </c>
      <c r="E964" s="450" t="s">
        <v>160</v>
      </c>
      <c r="F964" s="450" t="s">
        <v>2242</v>
      </c>
      <c r="G964" s="450" t="s">
        <v>15</v>
      </c>
      <c r="H964" s="450" t="s">
        <v>110</v>
      </c>
      <c r="I964" s="3" t="s">
        <v>2237</v>
      </c>
    </row>
    <row r="965" spans="1:9" x14ac:dyDescent="0.25">
      <c r="A965" s="450">
        <v>2018</v>
      </c>
      <c r="B965" s="450" t="s">
        <v>383</v>
      </c>
      <c r="C965" s="450" t="s">
        <v>176</v>
      </c>
      <c r="D965" s="450">
        <v>33920</v>
      </c>
      <c r="E965" s="450" t="s">
        <v>161</v>
      </c>
      <c r="F965" s="450" t="s">
        <v>2242</v>
      </c>
      <c r="G965" s="450" t="s">
        <v>15</v>
      </c>
      <c r="H965" s="450" t="s">
        <v>110</v>
      </c>
      <c r="I965" s="3" t="s">
        <v>2237</v>
      </c>
    </row>
    <row r="966" spans="1:9" x14ac:dyDescent="0.25">
      <c r="A966" s="450">
        <v>2018</v>
      </c>
      <c r="B966" s="450" t="s">
        <v>383</v>
      </c>
      <c r="C966" s="450" t="s">
        <v>176</v>
      </c>
      <c r="D966" s="450">
        <v>33921</v>
      </c>
      <c r="E966" s="450" t="s">
        <v>162</v>
      </c>
      <c r="F966" s="450" t="s">
        <v>2242</v>
      </c>
      <c r="G966" s="450" t="s">
        <v>15</v>
      </c>
      <c r="H966" s="450" t="s">
        <v>110</v>
      </c>
      <c r="I966" s="3" t="s">
        <v>2237</v>
      </c>
    </row>
    <row r="967" spans="1:9" x14ac:dyDescent="0.25">
      <c r="A967" s="450">
        <v>2018</v>
      </c>
      <c r="B967" s="450" t="s">
        <v>383</v>
      </c>
      <c r="C967" s="450" t="s">
        <v>176</v>
      </c>
      <c r="D967" s="450">
        <v>33922</v>
      </c>
      <c r="E967" s="450" t="s">
        <v>163</v>
      </c>
      <c r="F967" s="450" t="s">
        <v>2242</v>
      </c>
      <c r="G967" s="450" t="s">
        <v>15</v>
      </c>
      <c r="H967" s="450" t="s">
        <v>110</v>
      </c>
      <c r="I967" s="3" t="s">
        <v>2237</v>
      </c>
    </row>
    <row r="968" spans="1:9" x14ac:dyDescent="0.25">
      <c r="A968" s="450">
        <v>2018</v>
      </c>
      <c r="B968" s="450" t="s">
        <v>383</v>
      </c>
      <c r="C968" s="450" t="s">
        <v>176</v>
      </c>
      <c r="D968" s="450">
        <v>37100</v>
      </c>
      <c r="E968" s="450" t="s">
        <v>168</v>
      </c>
      <c r="F968" s="450" t="s">
        <v>2242</v>
      </c>
      <c r="G968" s="450" t="s">
        <v>15</v>
      </c>
      <c r="H968" s="450" t="s">
        <v>110</v>
      </c>
      <c r="I968" s="3" t="s">
        <v>2237</v>
      </c>
    </row>
    <row r="969" spans="1:9" x14ac:dyDescent="0.25">
      <c r="A969" s="450">
        <v>2018</v>
      </c>
      <c r="B969" s="450" t="s">
        <v>383</v>
      </c>
      <c r="C969" s="450" t="s">
        <v>176</v>
      </c>
      <c r="D969" s="450">
        <v>37200</v>
      </c>
      <c r="E969" s="450" t="s">
        <v>169</v>
      </c>
      <c r="F969" s="450" t="s">
        <v>2242</v>
      </c>
      <c r="G969" s="450" t="s">
        <v>15</v>
      </c>
      <c r="H969" s="450" t="s">
        <v>110</v>
      </c>
      <c r="I969" s="3" t="s">
        <v>2237</v>
      </c>
    </row>
    <row r="970" spans="1:9" x14ac:dyDescent="0.25">
      <c r="A970" s="450">
        <v>2018</v>
      </c>
      <c r="B970" s="450" t="s">
        <v>381</v>
      </c>
      <c r="C970" s="450" t="s">
        <v>177</v>
      </c>
      <c r="D970" s="450">
        <v>1100</v>
      </c>
      <c r="E970" s="450" t="s">
        <v>2</v>
      </c>
      <c r="F970" s="450" t="s">
        <v>2242</v>
      </c>
      <c r="G970" s="450" t="s">
        <v>15</v>
      </c>
      <c r="H970" s="450">
        <v>251.39</v>
      </c>
      <c r="I970" s="3" t="s">
        <v>2237</v>
      </c>
    </row>
    <row r="971" spans="1:9" x14ac:dyDescent="0.25">
      <c r="A971" s="450">
        <v>2018</v>
      </c>
      <c r="B971" s="450" t="s">
        <v>381</v>
      </c>
      <c r="C971" s="450" t="s">
        <v>177</v>
      </c>
      <c r="D971" s="450">
        <v>1110</v>
      </c>
      <c r="E971" s="450" t="s">
        <v>3</v>
      </c>
      <c r="F971" s="450" t="s">
        <v>2242</v>
      </c>
      <c r="G971" s="450" t="s">
        <v>15</v>
      </c>
      <c r="H971" s="450" t="s">
        <v>110</v>
      </c>
      <c r="I971" s="3" t="s">
        <v>2237</v>
      </c>
    </row>
    <row r="972" spans="1:9" x14ac:dyDescent="0.25">
      <c r="A972" s="450">
        <v>2018</v>
      </c>
      <c r="B972" s="450" t="s">
        <v>381</v>
      </c>
      <c r="C972" s="450" t="s">
        <v>177</v>
      </c>
      <c r="D972" s="450">
        <v>1120</v>
      </c>
      <c r="E972" s="450" t="s">
        <v>4</v>
      </c>
      <c r="F972" s="450" t="s">
        <v>2242</v>
      </c>
      <c r="G972" s="450" t="s">
        <v>15</v>
      </c>
      <c r="H972" s="450" t="s">
        <v>110</v>
      </c>
      <c r="I972" s="3" t="s">
        <v>2237</v>
      </c>
    </row>
    <row r="973" spans="1:9" x14ac:dyDescent="0.25">
      <c r="A973" s="450">
        <v>2018</v>
      </c>
      <c r="B973" s="450" t="s">
        <v>381</v>
      </c>
      <c r="C973" s="450" t="s">
        <v>177</v>
      </c>
      <c r="D973" s="450">
        <v>1200</v>
      </c>
      <c r="E973" s="450" t="s">
        <v>5</v>
      </c>
      <c r="F973" s="450" t="s">
        <v>2242</v>
      </c>
      <c r="G973" s="450" t="s">
        <v>15</v>
      </c>
      <c r="H973" s="450">
        <v>4.93</v>
      </c>
      <c r="I973" s="3" t="s">
        <v>2244</v>
      </c>
    </row>
    <row r="974" spans="1:9" x14ac:dyDescent="0.25">
      <c r="A974" s="450">
        <v>2018</v>
      </c>
      <c r="B974" s="450" t="s">
        <v>381</v>
      </c>
      <c r="C974" s="450" t="s">
        <v>177</v>
      </c>
      <c r="D974" s="450">
        <v>1300</v>
      </c>
      <c r="E974" s="450" t="s">
        <v>17</v>
      </c>
      <c r="F974" s="450" t="s">
        <v>2242</v>
      </c>
      <c r="G974" s="450" t="s">
        <v>15</v>
      </c>
      <c r="H974" s="450">
        <v>61.54</v>
      </c>
      <c r="I974" s="3" t="s">
        <v>2237</v>
      </c>
    </row>
    <row r="975" spans="1:9" x14ac:dyDescent="0.25">
      <c r="A975" s="450">
        <v>2018</v>
      </c>
      <c r="B975" s="450" t="s">
        <v>381</v>
      </c>
      <c r="C975" s="450" t="s">
        <v>177</v>
      </c>
      <c r="D975" s="450">
        <v>1400</v>
      </c>
      <c r="E975" s="450" t="s">
        <v>18</v>
      </c>
      <c r="F975" s="450" t="s">
        <v>2242</v>
      </c>
      <c r="G975" s="450" t="s">
        <v>15</v>
      </c>
      <c r="H975" s="450">
        <v>9.98</v>
      </c>
      <c r="I975" s="3" t="s">
        <v>2237</v>
      </c>
    </row>
    <row r="976" spans="1:9" x14ac:dyDescent="0.25">
      <c r="A976" s="450">
        <v>2018</v>
      </c>
      <c r="B976" s="450" t="s">
        <v>381</v>
      </c>
      <c r="C976" s="450" t="s">
        <v>177</v>
      </c>
      <c r="D976" s="450">
        <v>1500</v>
      </c>
      <c r="E976" s="450" t="s">
        <v>19</v>
      </c>
      <c r="F976" s="450" t="s">
        <v>2242</v>
      </c>
      <c r="G976" s="450" t="s">
        <v>15</v>
      </c>
      <c r="H976" s="450">
        <v>232.56</v>
      </c>
      <c r="I976" s="3" t="s">
        <v>2237</v>
      </c>
    </row>
    <row r="977" spans="1:9" x14ac:dyDescent="0.25">
      <c r="A977" s="450">
        <v>2018</v>
      </c>
      <c r="B977" s="450" t="s">
        <v>381</v>
      </c>
      <c r="C977" s="450" t="s">
        <v>177</v>
      </c>
      <c r="D977" s="450">
        <v>1600</v>
      </c>
      <c r="E977" s="450" t="s">
        <v>20</v>
      </c>
      <c r="F977" s="450" t="s">
        <v>2242</v>
      </c>
      <c r="G977" s="450" t="s">
        <v>15</v>
      </c>
      <c r="H977" s="450">
        <v>84.6</v>
      </c>
      <c r="I977" s="3" t="s">
        <v>2237</v>
      </c>
    </row>
    <row r="978" spans="1:9" x14ac:dyDescent="0.25">
      <c r="A978" s="450">
        <v>2018</v>
      </c>
      <c r="B978" s="450" t="s">
        <v>381</v>
      </c>
      <c r="C978" s="450" t="s">
        <v>177</v>
      </c>
      <c r="D978" s="450">
        <v>1900</v>
      </c>
      <c r="E978" s="450" t="s">
        <v>21</v>
      </c>
      <c r="F978" s="450" t="s">
        <v>2242</v>
      </c>
      <c r="G978" s="450" t="s">
        <v>15</v>
      </c>
      <c r="H978" s="450">
        <v>0</v>
      </c>
      <c r="I978" s="3" t="s">
        <v>2244</v>
      </c>
    </row>
    <row r="979" spans="1:9" x14ac:dyDescent="0.25">
      <c r="A979" s="450">
        <v>2018</v>
      </c>
      <c r="B979" s="450" t="s">
        <v>381</v>
      </c>
      <c r="C979" s="450" t="s">
        <v>177</v>
      </c>
      <c r="D979" s="450">
        <v>2100</v>
      </c>
      <c r="E979" s="450" t="s">
        <v>23</v>
      </c>
      <c r="F979" s="450" t="s">
        <v>2242</v>
      </c>
      <c r="G979" s="450" t="s">
        <v>15</v>
      </c>
      <c r="H979" s="450">
        <v>97.32</v>
      </c>
      <c r="I979" s="3" t="s">
        <v>2244</v>
      </c>
    </row>
    <row r="980" spans="1:9" x14ac:dyDescent="0.25">
      <c r="A980" s="450">
        <v>2018</v>
      </c>
      <c r="B980" s="450" t="s">
        <v>381</v>
      </c>
      <c r="C980" s="450" t="s">
        <v>177</v>
      </c>
      <c r="D980" s="450">
        <v>2110</v>
      </c>
      <c r="E980" s="450" t="s">
        <v>24</v>
      </c>
      <c r="F980" s="450" t="s">
        <v>2242</v>
      </c>
      <c r="G980" s="450" t="s">
        <v>15</v>
      </c>
      <c r="H980" s="450" t="s">
        <v>110</v>
      </c>
      <c r="I980" s="3" t="s">
        <v>2237</v>
      </c>
    </row>
    <row r="981" spans="1:9" x14ac:dyDescent="0.25">
      <c r="A981" s="450">
        <v>2018</v>
      </c>
      <c r="B981" s="450" t="s">
        <v>381</v>
      </c>
      <c r="C981" s="450" t="s">
        <v>177</v>
      </c>
      <c r="D981" s="450">
        <v>2120</v>
      </c>
      <c r="E981" s="450" t="s">
        <v>25</v>
      </c>
      <c r="F981" s="450" t="s">
        <v>2242</v>
      </c>
      <c r="G981" s="450" t="s">
        <v>15</v>
      </c>
      <c r="H981" s="450" t="s">
        <v>110</v>
      </c>
      <c r="I981" s="3" t="s">
        <v>2237</v>
      </c>
    </row>
    <row r="982" spans="1:9" x14ac:dyDescent="0.25">
      <c r="A982" s="450">
        <v>2018</v>
      </c>
      <c r="B982" s="450" t="s">
        <v>381</v>
      </c>
      <c r="C982" s="450" t="s">
        <v>177</v>
      </c>
      <c r="D982" s="450">
        <v>2130</v>
      </c>
      <c r="E982" s="450" t="s">
        <v>26</v>
      </c>
      <c r="F982" s="450" t="s">
        <v>2242</v>
      </c>
      <c r="G982" s="450" t="s">
        <v>15</v>
      </c>
      <c r="H982" s="450" t="s">
        <v>110</v>
      </c>
      <c r="I982" s="3" t="s">
        <v>2237</v>
      </c>
    </row>
    <row r="983" spans="1:9" x14ac:dyDescent="0.25">
      <c r="A983" s="450">
        <v>2018</v>
      </c>
      <c r="B983" s="450" t="s">
        <v>381</v>
      </c>
      <c r="C983" s="450" t="s">
        <v>177</v>
      </c>
      <c r="D983" s="450">
        <v>2190</v>
      </c>
      <c r="E983" s="450" t="s">
        <v>27</v>
      </c>
      <c r="F983" s="450" t="s">
        <v>2242</v>
      </c>
      <c r="G983" s="450" t="s">
        <v>15</v>
      </c>
      <c r="H983" s="450" t="s">
        <v>110</v>
      </c>
      <c r="I983" s="3" t="s">
        <v>2237</v>
      </c>
    </row>
    <row r="984" spans="1:9" x14ac:dyDescent="0.25">
      <c r="A984" s="450">
        <v>2018</v>
      </c>
      <c r="B984" s="450" t="s">
        <v>381</v>
      </c>
      <c r="C984" s="450" t="s">
        <v>177</v>
      </c>
      <c r="D984" s="450">
        <v>2200</v>
      </c>
      <c r="E984" s="450" t="s">
        <v>28</v>
      </c>
      <c r="F984" s="450" t="s">
        <v>2242</v>
      </c>
      <c r="G984" s="450" t="s">
        <v>15</v>
      </c>
      <c r="H984" s="450">
        <v>20.65</v>
      </c>
      <c r="I984" s="3" t="s">
        <v>2244</v>
      </c>
    </row>
    <row r="985" spans="1:9" x14ac:dyDescent="0.25">
      <c r="A985" s="450">
        <v>2018</v>
      </c>
      <c r="B985" s="450" t="s">
        <v>381</v>
      </c>
      <c r="C985" s="450" t="s">
        <v>177</v>
      </c>
      <c r="D985" s="450">
        <v>2300</v>
      </c>
      <c r="E985" s="450" t="s">
        <v>29</v>
      </c>
      <c r="F985" s="450" t="s">
        <v>2242</v>
      </c>
      <c r="G985" s="450" t="s">
        <v>15</v>
      </c>
      <c r="H985" s="450">
        <v>71.19</v>
      </c>
      <c r="I985" s="3" t="s">
        <v>2244</v>
      </c>
    </row>
    <row r="986" spans="1:9" x14ac:dyDescent="0.25">
      <c r="A986" s="450">
        <v>2018</v>
      </c>
      <c r="B986" s="450" t="s">
        <v>381</v>
      </c>
      <c r="C986" s="450" t="s">
        <v>177</v>
      </c>
      <c r="D986" s="450">
        <v>2400</v>
      </c>
      <c r="E986" s="450" t="s">
        <v>30</v>
      </c>
      <c r="F986" s="450" t="s">
        <v>2242</v>
      </c>
      <c r="G986" s="450" t="s">
        <v>15</v>
      </c>
      <c r="H986" s="450">
        <v>5.58</v>
      </c>
      <c r="I986" s="3" t="s">
        <v>2237</v>
      </c>
    </row>
    <row r="987" spans="1:9" x14ac:dyDescent="0.25">
      <c r="A987" s="450">
        <v>2018</v>
      </c>
      <c r="B987" s="450" t="s">
        <v>381</v>
      </c>
      <c r="C987" s="450" t="s">
        <v>177</v>
      </c>
      <c r="D987" s="450">
        <v>2900</v>
      </c>
      <c r="E987" s="450" t="s">
        <v>31</v>
      </c>
      <c r="F987" s="450" t="s">
        <v>2242</v>
      </c>
      <c r="G987" s="450" t="s">
        <v>15</v>
      </c>
      <c r="H987" s="450">
        <v>691.8</v>
      </c>
      <c r="I987" s="3" t="s">
        <v>2244</v>
      </c>
    </row>
    <row r="988" spans="1:9" x14ac:dyDescent="0.25">
      <c r="A988" s="450">
        <v>2018</v>
      </c>
      <c r="B988" s="450" t="s">
        <v>381</v>
      </c>
      <c r="C988" s="450" t="s">
        <v>177</v>
      </c>
      <c r="D988" s="450">
        <v>2910</v>
      </c>
      <c r="E988" s="450" t="s">
        <v>32</v>
      </c>
      <c r="F988" s="450" t="s">
        <v>2242</v>
      </c>
      <c r="G988" s="450" t="s">
        <v>15</v>
      </c>
      <c r="H988" s="450" t="s">
        <v>110</v>
      </c>
      <c r="I988" s="3" t="s">
        <v>2237</v>
      </c>
    </row>
    <row r="989" spans="1:9" x14ac:dyDescent="0.25">
      <c r="A989" s="450">
        <v>2018</v>
      </c>
      <c r="B989" s="450" t="s">
        <v>381</v>
      </c>
      <c r="C989" s="450" t="s">
        <v>177</v>
      </c>
      <c r="D989" s="450">
        <v>2920</v>
      </c>
      <c r="E989" s="450" t="s">
        <v>33</v>
      </c>
      <c r="F989" s="450" t="s">
        <v>2242</v>
      </c>
      <c r="G989" s="450" t="s">
        <v>15</v>
      </c>
      <c r="H989" s="450" t="s">
        <v>110</v>
      </c>
      <c r="I989" s="3" t="s">
        <v>2237</v>
      </c>
    </row>
    <row r="990" spans="1:9" x14ac:dyDescent="0.25">
      <c r="A990" s="450">
        <v>2018</v>
      </c>
      <c r="B990" s="450" t="s">
        <v>381</v>
      </c>
      <c r="C990" s="450" t="s">
        <v>177</v>
      </c>
      <c r="D990" s="450">
        <v>2930</v>
      </c>
      <c r="E990" s="450" t="s">
        <v>34</v>
      </c>
      <c r="F990" s="450" t="s">
        <v>2242</v>
      </c>
      <c r="G990" s="450" t="s">
        <v>15</v>
      </c>
      <c r="H990" s="450" t="s">
        <v>110</v>
      </c>
      <c r="I990" s="3" t="s">
        <v>2237</v>
      </c>
    </row>
    <row r="991" spans="1:9" x14ac:dyDescent="0.25">
      <c r="A991" s="450">
        <v>2018</v>
      </c>
      <c r="B991" s="450" t="s">
        <v>381</v>
      </c>
      <c r="C991" s="450" t="s">
        <v>177</v>
      </c>
      <c r="D991" s="450">
        <v>3100</v>
      </c>
      <c r="E991" s="450" t="s">
        <v>36</v>
      </c>
      <c r="F991" s="450" t="s">
        <v>2242</v>
      </c>
      <c r="G991" s="450" t="s">
        <v>15</v>
      </c>
      <c r="H991" s="450" t="s">
        <v>110</v>
      </c>
      <c r="I991" s="3" t="s">
        <v>2237</v>
      </c>
    </row>
    <row r="992" spans="1:9" x14ac:dyDescent="0.25">
      <c r="A992" s="450">
        <v>2018</v>
      </c>
      <c r="B992" s="450" t="s">
        <v>381</v>
      </c>
      <c r="C992" s="450" t="s">
        <v>177</v>
      </c>
      <c r="D992" s="450">
        <v>3200</v>
      </c>
      <c r="E992" s="450" t="s">
        <v>37</v>
      </c>
      <c r="F992" s="450" t="s">
        <v>2242</v>
      </c>
      <c r="G992" s="450" t="s">
        <v>15</v>
      </c>
      <c r="H992" s="450" t="s">
        <v>110</v>
      </c>
      <c r="I992" s="3" t="s">
        <v>2237</v>
      </c>
    </row>
    <row r="993" spans="1:9" x14ac:dyDescent="0.25">
      <c r="A993" s="450">
        <v>2018</v>
      </c>
      <c r="B993" s="450" t="s">
        <v>381</v>
      </c>
      <c r="C993" s="450" t="s">
        <v>177</v>
      </c>
      <c r="D993" s="450">
        <v>3900</v>
      </c>
      <c r="E993" s="450" t="s">
        <v>38</v>
      </c>
      <c r="F993" s="450" t="s">
        <v>2242</v>
      </c>
      <c r="G993" s="450" t="s">
        <v>15</v>
      </c>
      <c r="H993" s="450" t="s">
        <v>110</v>
      </c>
      <c r="I993" s="3" t="s">
        <v>2237</v>
      </c>
    </row>
    <row r="994" spans="1:9" x14ac:dyDescent="0.25">
      <c r="A994" s="450">
        <v>2018</v>
      </c>
      <c r="B994" s="450" t="s">
        <v>381</v>
      </c>
      <c r="C994" s="450" t="s">
        <v>177</v>
      </c>
      <c r="D994" s="450">
        <v>4100</v>
      </c>
      <c r="E994" s="450" t="s">
        <v>40</v>
      </c>
      <c r="F994" s="450" t="s">
        <v>2242</v>
      </c>
      <c r="G994" s="450" t="s">
        <v>15</v>
      </c>
      <c r="H994" s="450">
        <v>1737.23</v>
      </c>
      <c r="I994" s="3" t="s">
        <v>2244</v>
      </c>
    </row>
    <row r="995" spans="1:9" x14ac:dyDescent="0.25">
      <c r="A995" s="450">
        <v>2018</v>
      </c>
      <c r="B995" s="450" t="s">
        <v>381</v>
      </c>
      <c r="C995" s="450" t="s">
        <v>177</v>
      </c>
      <c r="D995" s="450">
        <v>4110</v>
      </c>
      <c r="E995" s="450" t="s">
        <v>41</v>
      </c>
      <c r="F995" s="450" t="s">
        <v>2242</v>
      </c>
      <c r="G995" s="450" t="s">
        <v>15</v>
      </c>
      <c r="H995" s="450" t="s">
        <v>110</v>
      </c>
      <c r="I995" s="3" t="s">
        <v>2237</v>
      </c>
    </row>
    <row r="996" spans="1:9" x14ac:dyDescent="0.25">
      <c r="A996" s="450">
        <v>2018</v>
      </c>
      <c r="B996" s="450" t="s">
        <v>381</v>
      </c>
      <c r="C996" s="450" t="s">
        <v>177</v>
      </c>
      <c r="D996" s="450">
        <v>4120</v>
      </c>
      <c r="E996" s="450" t="s">
        <v>42</v>
      </c>
      <c r="F996" s="450" t="s">
        <v>2242</v>
      </c>
      <c r="G996" s="450" t="s">
        <v>15</v>
      </c>
      <c r="H996" s="450" t="s">
        <v>110</v>
      </c>
      <c r="I996" s="3" t="s">
        <v>2237</v>
      </c>
    </row>
    <row r="997" spans="1:9" x14ac:dyDescent="0.25">
      <c r="A997" s="450">
        <v>2018</v>
      </c>
      <c r="B997" s="450" t="s">
        <v>381</v>
      </c>
      <c r="C997" s="450" t="s">
        <v>177</v>
      </c>
      <c r="D997" s="450">
        <v>4190</v>
      </c>
      <c r="E997" s="450" t="s">
        <v>43</v>
      </c>
      <c r="F997" s="450" t="s">
        <v>2242</v>
      </c>
      <c r="G997" s="450" t="s">
        <v>15</v>
      </c>
      <c r="H997" s="450" t="s">
        <v>110</v>
      </c>
      <c r="I997" s="3" t="s">
        <v>2237</v>
      </c>
    </row>
    <row r="998" spans="1:9" x14ac:dyDescent="0.25">
      <c r="A998" s="450">
        <v>2018</v>
      </c>
      <c r="B998" s="450" t="s">
        <v>381</v>
      </c>
      <c r="C998" s="450" t="s">
        <v>177</v>
      </c>
      <c r="D998" s="450">
        <v>4200</v>
      </c>
      <c r="E998" s="450" t="s">
        <v>44</v>
      </c>
      <c r="F998" s="450" t="s">
        <v>2242</v>
      </c>
      <c r="G998" s="450" t="s">
        <v>15</v>
      </c>
      <c r="H998" s="450">
        <v>85.99</v>
      </c>
      <c r="I998" s="3" t="s">
        <v>2237</v>
      </c>
    </row>
    <row r="999" spans="1:9" x14ac:dyDescent="0.25">
      <c r="A999" s="450">
        <v>2018</v>
      </c>
      <c r="B999" s="450" t="s">
        <v>381</v>
      </c>
      <c r="C999" s="450" t="s">
        <v>177</v>
      </c>
      <c r="D999" s="450">
        <v>4210</v>
      </c>
      <c r="E999" s="450" t="s">
        <v>45</v>
      </c>
      <c r="F999" s="450" t="s">
        <v>2242</v>
      </c>
      <c r="G999" s="450" t="s">
        <v>15</v>
      </c>
      <c r="H999" s="450" t="s">
        <v>110</v>
      </c>
      <c r="I999" s="3" t="s">
        <v>2237</v>
      </c>
    </row>
    <row r="1000" spans="1:9" x14ac:dyDescent="0.25">
      <c r="A1000" s="450">
        <v>2018</v>
      </c>
      <c r="B1000" s="450" t="s">
        <v>381</v>
      </c>
      <c r="C1000" s="450" t="s">
        <v>177</v>
      </c>
      <c r="D1000" s="450">
        <v>4220</v>
      </c>
      <c r="E1000" s="450" t="s">
        <v>46</v>
      </c>
      <c r="F1000" s="450" t="s">
        <v>2242</v>
      </c>
      <c r="G1000" s="450" t="s">
        <v>15</v>
      </c>
      <c r="H1000" s="450" t="s">
        <v>110</v>
      </c>
      <c r="I1000" s="3" t="s">
        <v>2237</v>
      </c>
    </row>
    <row r="1001" spans="1:9" x14ac:dyDescent="0.25">
      <c r="A1001" s="450">
        <v>2018</v>
      </c>
      <c r="B1001" s="450" t="s">
        <v>381</v>
      </c>
      <c r="C1001" s="450" t="s">
        <v>177</v>
      </c>
      <c r="D1001" s="450">
        <v>4230</v>
      </c>
      <c r="E1001" s="450" t="s">
        <v>47</v>
      </c>
      <c r="F1001" s="450" t="s">
        <v>2242</v>
      </c>
      <c r="G1001" s="450" t="s">
        <v>15</v>
      </c>
      <c r="H1001" s="450" t="s">
        <v>110</v>
      </c>
      <c r="I1001" s="3" t="s">
        <v>2237</v>
      </c>
    </row>
    <row r="1002" spans="1:9" x14ac:dyDescent="0.25">
      <c r="A1002" s="450">
        <v>2018</v>
      </c>
      <c r="B1002" s="450" t="s">
        <v>381</v>
      </c>
      <c r="C1002" s="450" t="s">
        <v>177</v>
      </c>
      <c r="D1002" s="450">
        <v>5000</v>
      </c>
      <c r="E1002" s="450" t="s">
        <v>48</v>
      </c>
      <c r="F1002" s="450" t="s">
        <v>2242</v>
      </c>
      <c r="G1002" s="450" t="s">
        <v>15</v>
      </c>
      <c r="H1002" s="450">
        <v>269.63</v>
      </c>
      <c r="I1002" s="3" t="s">
        <v>2237</v>
      </c>
    </row>
    <row r="1003" spans="1:9" x14ac:dyDescent="0.25">
      <c r="A1003" s="450">
        <v>2018</v>
      </c>
      <c r="B1003" s="450" t="s">
        <v>381</v>
      </c>
      <c r="C1003" s="450" t="s">
        <v>177</v>
      </c>
      <c r="D1003" s="450">
        <v>6100</v>
      </c>
      <c r="E1003" s="450" t="s">
        <v>50</v>
      </c>
      <c r="F1003" s="450" t="s">
        <v>2242</v>
      </c>
      <c r="G1003" s="450" t="s">
        <v>15</v>
      </c>
      <c r="H1003" s="450">
        <v>1299.23</v>
      </c>
      <c r="I1003" s="3" t="s">
        <v>2237</v>
      </c>
    </row>
    <row r="1004" spans="1:9" x14ac:dyDescent="0.25">
      <c r="A1004" s="450">
        <v>2018</v>
      </c>
      <c r="B1004" s="450" t="s">
        <v>381</v>
      </c>
      <c r="C1004" s="450" t="s">
        <v>177</v>
      </c>
      <c r="D1004" s="450">
        <v>6110</v>
      </c>
      <c r="E1004" s="450" t="s">
        <v>51</v>
      </c>
      <c r="F1004" s="450" t="s">
        <v>2242</v>
      </c>
      <c r="G1004" s="450" t="s">
        <v>15</v>
      </c>
      <c r="H1004" s="450" t="s">
        <v>110</v>
      </c>
      <c r="I1004" s="3" t="s">
        <v>2237</v>
      </c>
    </row>
    <row r="1005" spans="1:9" x14ac:dyDescent="0.25">
      <c r="A1005" s="450">
        <v>2018</v>
      </c>
      <c r="B1005" s="450" t="s">
        <v>381</v>
      </c>
      <c r="C1005" s="450" t="s">
        <v>177</v>
      </c>
      <c r="D1005" s="450">
        <v>6120</v>
      </c>
      <c r="E1005" s="450" t="s">
        <v>52</v>
      </c>
      <c r="F1005" s="450" t="s">
        <v>2242</v>
      </c>
      <c r="G1005" s="450" t="s">
        <v>15</v>
      </c>
      <c r="H1005" s="450" t="s">
        <v>110</v>
      </c>
      <c r="I1005" s="3" t="s">
        <v>2237</v>
      </c>
    </row>
    <row r="1006" spans="1:9" x14ac:dyDescent="0.25">
      <c r="A1006" s="450">
        <v>2018</v>
      </c>
      <c r="B1006" s="450" t="s">
        <v>381</v>
      </c>
      <c r="C1006" s="450" t="s">
        <v>177</v>
      </c>
      <c r="D1006" s="450">
        <v>6130</v>
      </c>
      <c r="E1006" s="450" t="s">
        <v>53</v>
      </c>
      <c r="F1006" s="450" t="s">
        <v>2242</v>
      </c>
      <c r="G1006" s="450" t="s">
        <v>15</v>
      </c>
      <c r="H1006" s="450" t="s">
        <v>110</v>
      </c>
      <c r="I1006" s="3" t="s">
        <v>2237</v>
      </c>
    </row>
    <row r="1007" spans="1:9" x14ac:dyDescent="0.25">
      <c r="A1007" s="450">
        <v>2018</v>
      </c>
      <c r="B1007" s="450" t="s">
        <v>381</v>
      </c>
      <c r="C1007" s="450" t="s">
        <v>177</v>
      </c>
      <c r="D1007" s="450">
        <v>6190</v>
      </c>
      <c r="E1007" s="450" t="s">
        <v>54</v>
      </c>
      <c r="F1007" s="450" t="s">
        <v>2242</v>
      </c>
      <c r="G1007" s="450" t="s">
        <v>15</v>
      </c>
      <c r="H1007" s="450" t="s">
        <v>110</v>
      </c>
      <c r="I1007" s="3" t="s">
        <v>2237</v>
      </c>
    </row>
    <row r="1008" spans="1:9" x14ac:dyDescent="0.25">
      <c r="A1008" s="450">
        <v>2018</v>
      </c>
      <c r="B1008" s="450" t="s">
        <v>381</v>
      </c>
      <c r="C1008" s="450" t="s">
        <v>177</v>
      </c>
      <c r="D1008" s="450">
        <v>6200</v>
      </c>
      <c r="E1008" s="450" t="s">
        <v>55</v>
      </c>
      <c r="F1008" s="450" t="s">
        <v>2242</v>
      </c>
      <c r="G1008" s="450" t="s">
        <v>15</v>
      </c>
      <c r="H1008" s="450">
        <v>316.92</v>
      </c>
      <c r="I1008" s="3" t="s">
        <v>2237</v>
      </c>
    </row>
    <row r="1009" spans="1:9" x14ac:dyDescent="0.25">
      <c r="A1009" s="450">
        <v>2018</v>
      </c>
      <c r="B1009" s="450" t="s">
        <v>381</v>
      </c>
      <c r="C1009" s="450" t="s">
        <v>177</v>
      </c>
      <c r="D1009" s="450">
        <v>6210</v>
      </c>
      <c r="E1009" s="450" t="s">
        <v>56</v>
      </c>
      <c r="F1009" s="450" t="s">
        <v>2242</v>
      </c>
      <c r="G1009" s="450" t="s">
        <v>15</v>
      </c>
      <c r="H1009" s="450" t="s">
        <v>110</v>
      </c>
      <c r="I1009" s="3" t="s">
        <v>2237</v>
      </c>
    </row>
    <row r="1010" spans="1:9" x14ac:dyDescent="0.25">
      <c r="A1010" s="450">
        <v>2018</v>
      </c>
      <c r="B1010" s="450" t="s">
        <v>381</v>
      </c>
      <c r="C1010" s="450" t="s">
        <v>177</v>
      </c>
      <c r="D1010" s="450">
        <v>6220</v>
      </c>
      <c r="E1010" s="450" t="s">
        <v>57</v>
      </c>
      <c r="F1010" s="450" t="s">
        <v>2242</v>
      </c>
      <c r="G1010" s="450" t="s">
        <v>15</v>
      </c>
      <c r="H1010" s="450" t="s">
        <v>110</v>
      </c>
      <c r="I1010" s="3" t="s">
        <v>2237</v>
      </c>
    </row>
    <row r="1011" spans="1:9" x14ac:dyDescent="0.25">
      <c r="A1011" s="450">
        <v>2018</v>
      </c>
      <c r="B1011" s="450" t="s">
        <v>381</v>
      </c>
      <c r="C1011" s="450" t="s">
        <v>177</v>
      </c>
      <c r="D1011" s="450">
        <v>6230</v>
      </c>
      <c r="E1011" s="450" t="s">
        <v>58</v>
      </c>
      <c r="F1011" s="450" t="s">
        <v>2242</v>
      </c>
      <c r="G1011" s="450" t="s">
        <v>15</v>
      </c>
      <c r="H1011" s="450" t="s">
        <v>110</v>
      </c>
      <c r="I1011" s="3" t="s">
        <v>2237</v>
      </c>
    </row>
    <row r="1012" spans="1:9" x14ac:dyDescent="0.25">
      <c r="A1012" s="450">
        <v>2018</v>
      </c>
      <c r="B1012" s="450" t="s">
        <v>381</v>
      </c>
      <c r="C1012" s="450" t="s">
        <v>177</v>
      </c>
      <c r="D1012" s="450">
        <v>6290</v>
      </c>
      <c r="E1012" s="450" t="s">
        <v>59</v>
      </c>
      <c r="F1012" s="450" t="s">
        <v>2242</v>
      </c>
      <c r="G1012" s="450" t="s">
        <v>15</v>
      </c>
      <c r="H1012" s="450" t="s">
        <v>110</v>
      </c>
      <c r="I1012" s="3" t="s">
        <v>2237</v>
      </c>
    </row>
    <row r="1013" spans="1:9" x14ac:dyDescent="0.25">
      <c r="A1013" s="450">
        <v>2018</v>
      </c>
      <c r="B1013" s="450" t="s">
        <v>381</v>
      </c>
      <c r="C1013" s="450" t="s">
        <v>177</v>
      </c>
      <c r="D1013" s="450">
        <v>6300</v>
      </c>
      <c r="E1013" s="450" t="s">
        <v>60</v>
      </c>
      <c r="F1013" s="450" t="s">
        <v>2242</v>
      </c>
      <c r="G1013" s="450" t="s">
        <v>15</v>
      </c>
      <c r="H1013" s="450">
        <v>48.8</v>
      </c>
      <c r="I1013" s="3" t="s">
        <v>2237</v>
      </c>
    </row>
    <row r="1014" spans="1:9" x14ac:dyDescent="0.25">
      <c r="A1014" s="450">
        <v>2018</v>
      </c>
      <c r="B1014" s="450" t="s">
        <v>381</v>
      </c>
      <c r="C1014" s="450" t="s">
        <v>177</v>
      </c>
      <c r="D1014" s="450">
        <v>6400</v>
      </c>
      <c r="E1014" s="450" t="s">
        <v>61</v>
      </c>
      <c r="F1014" s="450" t="s">
        <v>2242</v>
      </c>
      <c r="G1014" s="450" t="s">
        <v>15</v>
      </c>
      <c r="H1014" s="450">
        <v>372.89</v>
      </c>
      <c r="I1014" s="3" t="s">
        <v>2237</v>
      </c>
    </row>
    <row r="1015" spans="1:9" x14ac:dyDescent="0.25">
      <c r="A1015" s="450">
        <v>2018</v>
      </c>
      <c r="B1015" s="450" t="s">
        <v>381</v>
      </c>
      <c r="C1015" s="450" t="s">
        <v>177</v>
      </c>
      <c r="D1015" s="450">
        <v>6410</v>
      </c>
      <c r="E1015" s="450" t="s">
        <v>62</v>
      </c>
      <c r="F1015" s="450" t="s">
        <v>2242</v>
      </c>
      <c r="G1015" s="450" t="s">
        <v>15</v>
      </c>
      <c r="H1015" s="450" t="s">
        <v>110</v>
      </c>
      <c r="I1015" s="3" t="s">
        <v>2237</v>
      </c>
    </row>
    <row r="1016" spans="1:9" x14ac:dyDescent="0.25">
      <c r="A1016" s="450">
        <v>2018</v>
      </c>
      <c r="B1016" s="450" t="s">
        <v>381</v>
      </c>
      <c r="C1016" s="450" t="s">
        <v>177</v>
      </c>
      <c r="D1016" s="450">
        <v>6490</v>
      </c>
      <c r="E1016" s="450" t="s">
        <v>63</v>
      </c>
      <c r="F1016" s="450" t="s">
        <v>2242</v>
      </c>
      <c r="G1016" s="450" t="s">
        <v>15</v>
      </c>
      <c r="H1016" s="450" t="s">
        <v>110</v>
      </c>
      <c r="I1016" s="3" t="s">
        <v>2237</v>
      </c>
    </row>
    <row r="1017" spans="1:9" x14ac:dyDescent="0.25">
      <c r="A1017" s="450">
        <v>2018</v>
      </c>
      <c r="B1017" s="450" t="s">
        <v>381</v>
      </c>
      <c r="C1017" s="450" t="s">
        <v>177</v>
      </c>
      <c r="D1017" s="450">
        <v>6500</v>
      </c>
      <c r="E1017" s="450" t="s">
        <v>64</v>
      </c>
      <c r="F1017" s="450" t="s">
        <v>2242</v>
      </c>
      <c r="G1017" s="450" t="s">
        <v>15</v>
      </c>
      <c r="H1017" s="450">
        <v>203.72</v>
      </c>
      <c r="I1017" s="3" t="s">
        <v>2237</v>
      </c>
    </row>
    <row r="1018" spans="1:9" x14ac:dyDescent="0.25">
      <c r="A1018" s="450">
        <v>2018</v>
      </c>
      <c r="B1018" s="450" t="s">
        <v>381</v>
      </c>
      <c r="C1018" s="450" t="s">
        <v>177</v>
      </c>
      <c r="D1018" s="450">
        <v>6510</v>
      </c>
      <c r="E1018" s="450" t="s">
        <v>65</v>
      </c>
      <c r="F1018" s="450" t="s">
        <v>2242</v>
      </c>
      <c r="G1018" s="450" t="s">
        <v>15</v>
      </c>
      <c r="H1018" s="450" t="s">
        <v>110</v>
      </c>
      <c r="I1018" s="3" t="s">
        <v>2237</v>
      </c>
    </row>
    <row r="1019" spans="1:9" x14ac:dyDescent="0.25">
      <c r="A1019" s="450">
        <v>2018</v>
      </c>
      <c r="B1019" s="450" t="s">
        <v>381</v>
      </c>
      <c r="C1019" s="450" t="s">
        <v>177</v>
      </c>
      <c r="D1019" s="450">
        <v>6590</v>
      </c>
      <c r="E1019" s="450" t="s">
        <v>66</v>
      </c>
      <c r="F1019" s="450" t="s">
        <v>2242</v>
      </c>
      <c r="G1019" s="450" t="s">
        <v>15</v>
      </c>
      <c r="H1019" s="450" t="s">
        <v>110</v>
      </c>
      <c r="I1019" s="3" t="s">
        <v>2237</v>
      </c>
    </row>
    <row r="1020" spans="1:9" x14ac:dyDescent="0.25">
      <c r="A1020" s="450">
        <v>2018</v>
      </c>
      <c r="B1020" s="450" t="s">
        <v>381</v>
      </c>
      <c r="C1020" s="450" t="s">
        <v>177</v>
      </c>
      <c r="D1020" s="450">
        <v>7000</v>
      </c>
      <c r="E1020" s="450" t="s">
        <v>67</v>
      </c>
      <c r="F1020" s="450" t="s">
        <v>2242</v>
      </c>
      <c r="G1020" s="450" t="s">
        <v>15</v>
      </c>
      <c r="H1020" s="450">
        <v>22.54</v>
      </c>
      <c r="I1020" s="3" t="s">
        <v>2237</v>
      </c>
    </row>
    <row r="1021" spans="1:9" x14ac:dyDescent="0.25">
      <c r="A1021" s="450">
        <v>2018</v>
      </c>
      <c r="B1021" s="450" t="s">
        <v>381</v>
      </c>
      <c r="C1021" s="450" t="s">
        <v>177</v>
      </c>
      <c r="D1021" s="450">
        <v>8000</v>
      </c>
      <c r="E1021" s="450" t="s">
        <v>70</v>
      </c>
      <c r="F1021" s="450" t="s">
        <v>2242</v>
      </c>
      <c r="G1021" s="450" t="s">
        <v>15</v>
      </c>
      <c r="H1021" s="450">
        <v>860.34</v>
      </c>
      <c r="I1021" s="3" t="s">
        <v>2244</v>
      </c>
    </row>
    <row r="1022" spans="1:9" x14ac:dyDescent="0.25">
      <c r="A1022" s="450">
        <v>2018</v>
      </c>
      <c r="B1022" s="450" t="s">
        <v>381</v>
      </c>
      <c r="C1022" s="450" t="s">
        <v>177</v>
      </c>
      <c r="D1022" s="450">
        <v>9100</v>
      </c>
      <c r="E1022" s="450" t="s">
        <v>72</v>
      </c>
      <c r="F1022" s="450" t="s">
        <v>2242</v>
      </c>
      <c r="G1022" s="450" t="s">
        <v>15</v>
      </c>
      <c r="H1022" s="450" t="s">
        <v>110</v>
      </c>
      <c r="I1022" s="3" t="s">
        <v>2237</v>
      </c>
    </row>
    <row r="1023" spans="1:9" x14ac:dyDescent="0.25">
      <c r="A1023" s="450">
        <v>2018</v>
      </c>
      <c r="B1023" s="450" t="s">
        <v>381</v>
      </c>
      <c r="C1023" s="450" t="s">
        <v>177</v>
      </c>
      <c r="D1023" s="450">
        <v>9200</v>
      </c>
      <c r="E1023" s="450" t="s">
        <v>73</v>
      </c>
      <c r="F1023" s="450" t="s">
        <v>2242</v>
      </c>
      <c r="G1023" s="450" t="s">
        <v>15</v>
      </c>
      <c r="H1023" s="450" t="s">
        <v>110</v>
      </c>
      <c r="I1023" s="3" t="s">
        <v>2237</v>
      </c>
    </row>
    <row r="1024" spans="1:9" x14ac:dyDescent="0.25">
      <c r="A1024" s="450">
        <v>2018</v>
      </c>
      <c r="B1024" s="450" t="s">
        <v>381</v>
      </c>
      <c r="C1024" s="450" t="s">
        <v>177</v>
      </c>
      <c r="D1024" s="450">
        <v>9900</v>
      </c>
      <c r="E1024" s="450" t="s">
        <v>74</v>
      </c>
      <c r="F1024" s="450" t="s">
        <v>2242</v>
      </c>
      <c r="G1024" s="450" t="s">
        <v>15</v>
      </c>
      <c r="H1024" s="450" t="s">
        <v>110</v>
      </c>
      <c r="I1024" s="3" t="s">
        <v>2237</v>
      </c>
    </row>
    <row r="1025" spans="1:9" x14ac:dyDescent="0.25">
      <c r="A1025" s="450">
        <v>2018</v>
      </c>
      <c r="B1025" s="450" t="s">
        <v>381</v>
      </c>
      <c r="C1025" s="450" t="s">
        <v>177</v>
      </c>
      <c r="D1025" s="450">
        <v>11100</v>
      </c>
      <c r="E1025" s="450" t="s">
        <v>77</v>
      </c>
      <c r="F1025" s="450" t="s">
        <v>2242</v>
      </c>
      <c r="G1025" s="450" t="s">
        <v>15</v>
      </c>
      <c r="H1025" s="450">
        <v>252.02</v>
      </c>
      <c r="I1025" s="3" t="s">
        <v>2237</v>
      </c>
    </row>
    <row r="1026" spans="1:9" x14ac:dyDescent="0.25">
      <c r="A1026" s="450">
        <v>2018</v>
      </c>
      <c r="B1026" s="450" t="s">
        <v>381</v>
      </c>
      <c r="C1026" s="450" t="s">
        <v>177</v>
      </c>
      <c r="D1026" s="450">
        <v>11200</v>
      </c>
      <c r="E1026" s="450" t="s">
        <v>78</v>
      </c>
      <c r="F1026" s="450" t="s">
        <v>2242</v>
      </c>
      <c r="G1026" s="450" t="s">
        <v>15</v>
      </c>
      <c r="H1026" s="450">
        <v>214.92</v>
      </c>
      <c r="I1026" s="3" t="s">
        <v>2237</v>
      </c>
    </row>
    <row r="1027" spans="1:9" x14ac:dyDescent="0.25">
      <c r="A1027" s="450">
        <v>2018</v>
      </c>
      <c r="B1027" s="450" t="s">
        <v>381</v>
      </c>
      <c r="C1027" s="450" t="s">
        <v>177</v>
      </c>
      <c r="D1027" s="450">
        <v>11300</v>
      </c>
      <c r="E1027" s="450" t="s">
        <v>79</v>
      </c>
      <c r="F1027" s="450" t="s">
        <v>2242</v>
      </c>
      <c r="G1027" s="450" t="s">
        <v>15</v>
      </c>
      <c r="H1027" s="450">
        <v>8.08</v>
      </c>
      <c r="I1027" s="3" t="s">
        <v>2244</v>
      </c>
    </row>
    <row r="1028" spans="1:9" x14ac:dyDescent="0.25">
      <c r="A1028" s="450">
        <v>2018</v>
      </c>
      <c r="B1028" s="450" t="s">
        <v>381</v>
      </c>
      <c r="C1028" s="450" t="s">
        <v>177</v>
      </c>
      <c r="D1028" s="450">
        <v>11400</v>
      </c>
      <c r="E1028" s="450" t="s">
        <v>80</v>
      </c>
      <c r="F1028" s="450" t="s">
        <v>2242</v>
      </c>
      <c r="G1028" s="450" t="s">
        <v>15</v>
      </c>
      <c r="H1028" s="450">
        <v>597.09</v>
      </c>
      <c r="I1028" s="3" t="s">
        <v>2237</v>
      </c>
    </row>
    <row r="1029" spans="1:9" x14ac:dyDescent="0.25">
      <c r="A1029" s="450">
        <v>2018</v>
      </c>
      <c r="B1029" s="450" t="s">
        <v>381</v>
      </c>
      <c r="C1029" s="450" t="s">
        <v>177</v>
      </c>
      <c r="D1029" s="450">
        <v>11500</v>
      </c>
      <c r="E1029" s="450" t="s">
        <v>81</v>
      </c>
      <c r="F1029" s="450" t="s">
        <v>2242</v>
      </c>
      <c r="G1029" s="450" t="s">
        <v>15</v>
      </c>
      <c r="H1029" s="450">
        <v>213.44</v>
      </c>
      <c r="I1029" s="3" t="s">
        <v>2237</v>
      </c>
    </row>
    <row r="1030" spans="1:9" x14ac:dyDescent="0.25">
      <c r="A1030" s="450">
        <v>2018</v>
      </c>
      <c r="B1030" s="450" t="s">
        <v>381</v>
      </c>
      <c r="C1030" s="450" t="s">
        <v>177</v>
      </c>
      <c r="D1030" s="450">
        <v>11900</v>
      </c>
      <c r="E1030" s="450" t="s">
        <v>82</v>
      </c>
      <c r="F1030" s="450" t="s">
        <v>2242</v>
      </c>
      <c r="G1030" s="450" t="s">
        <v>15</v>
      </c>
      <c r="H1030" s="450">
        <v>26</v>
      </c>
      <c r="I1030" s="3" t="s">
        <v>2244</v>
      </c>
    </row>
    <row r="1031" spans="1:9" x14ac:dyDescent="0.25">
      <c r="A1031" s="450">
        <v>2018</v>
      </c>
      <c r="B1031" s="450" t="s">
        <v>381</v>
      </c>
      <c r="C1031" s="450" t="s">
        <v>177</v>
      </c>
      <c r="D1031" s="450">
        <v>12100</v>
      </c>
      <c r="E1031" s="450" t="s">
        <v>84</v>
      </c>
      <c r="F1031" s="450" t="s">
        <v>2242</v>
      </c>
      <c r="G1031" s="450" t="s">
        <v>15</v>
      </c>
      <c r="H1031" s="450">
        <v>982.97</v>
      </c>
      <c r="I1031" s="3" t="s">
        <v>2237</v>
      </c>
    </row>
    <row r="1032" spans="1:9" x14ac:dyDescent="0.25">
      <c r="A1032" s="450">
        <v>2018</v>
      </c>
      <c r="B1032" s="450" t="s">
        <v>381</v>
      </c>
      <c r="C1032" s="450" t="s">
        <v>177</v>
      </c>
      <c r="D1032" s="450">
        <v>12200</v>
      </c>
      <c r="E1032" s="450" t="s">
        <v>85</v>
      </c>
      <c r="F1032" s="450" t="s">
        <v>2242</v>
      </c>
      <c r="G1032" s="450" t="s">
        <v>15</v>
      </c>
      <c r="H1032" s="450">
        <v>86.29</v>
      </c>
      <c r="I1032" s="3" t="s">
        <v>2237</v>
      </c>
    </row>
    <row r="1033" spans="1:9" x14ac:dyDescent="0.25">
      <c r="A1033" s="450">
        <v>2018</v>
      </c>
      <c r="B1033" s="450" t="s">
        <v>381</v>
      </c>
      <c r="C1033" s="450" t="s">
        <v>177</v>
      </c>
      <c r="D1033" s="450">
        <v>12900</v>
      </c>
      <c r="E1033" s="450" t="s">
        <v>86</v>
      </c>
      <c r="F1033" s="450" t="s">
        <v>2242</v>
      </c>
      <c r="G1033" s="450" t="s">
        <v>15</v>
      </c>
      <c r="H1033" s="450">
        <v>143.37</v>
      </c>
      <c r="I1033" s="3" t="s">
        <v>2244</v>
      </c>
    </row>
    <row r="1034" spans="1:9" x14ac:dyDescent="0.25">
      <c r="A1034" s="450">
        <v>2018</v>
      </c>
      <c r="B1034" s="450" t="s">
        <v>381</v>
      </c>
      <c r="C1034" s="450" t="s">
        <v>177</v>
      </c>
      <c r="D1034" s="450">
        <v>12910</v>
      </c>
      <c r="E1034" s="450" t="s">
        <v>87</v>
      </c>
      <c r="F1034" s="450" t="s">
        <v>2242</v>
      </c>
      <c r="G1034" s="450" t="s">
        <v>15</v>
      </c>
      <c r="H1034" s="450" t="s">
        <v>110</v>
      </c>
      <c r="I1034" s="3" t="s">
        <v>2237</v>
      </c>
    </row>
    <row r="1035" spans="1:9" x14ac:dyDescent="0.25">
      <c r="A1035" s="450">
        <v>2018</v>
      </c>
      <c r="B1035" s="450" t="s">
        <v>381</v>
      </c>
      <c r="C1035" s="450" t="s">
        <v>177</v>
      </c>
      <c r="D1035" s="450">
        <v>12920</v>
      </c>
      <c r="E1035" s="450" t="s">
        <v>88</v>
      </c>
      <c r="F1035" s="450" t="s">
        <v>2242</v>
      </c>
      <c r="G1035" s="450" t="s">
        <v>15</v>
      </c>
      <c r="H1035" s="450" t="s">
        <v>110</v>
      </c>
      <c r="I1035" s="3" t="s">
        <v>2237</v>
      </c>
    </row>
    <row r="1036" spans="1:9" x14ac:dyDescent="0.25">
      <c r="A1036" s="450">
        <v>2018</v>
      </c>
      <c r="B1036" s="450" t="s">
        <v>381</v>
      </c>
      <c r="C1036" s="450" t="s">
        <v>177</v>
      </c>
      <c r="D1036" s="450">
        <v>12930</v>
      </c>
      <c r="E1036" s="450" t="s">
        <v>89</v>
      </c>
      <c r="F1036" s="450" t="s">
        <v>2242</v>
      </c>
      <c r="G1036" s="450" t="s">
        <v>15</v>
      </c>
      <c r="H1036" s="450" t="s">
        <v>110</v>
      </c>
      <c r="I1036" s="3" t="s">
        <v>2237</v>
      </c>
    </row>
    <row r="1037" spans="1:9" x14ac:dyDescent="0.25">
      <c r="A1037" s="450">
        <v>2018</v>
      </c>
      <c r="B1037" s="450" t="s">
        <v>381</v>
      </c>
      <c r="C1037" s="450" t="s">
        <v>177</v>
      </c>
      <c r="D1037" s="450">
        <v>15100</v>
      </c>
      <c r="E1037" s="450" t="s">
        <v>93</v>
      </c>
      <c r="F1037" s="450" t="s">
        <v>2242</v>
      </c>
      <c r="G1037" s="450" t="s">
        <v>15</v>
      </c>
      <c r="H1037" s="450" t="s">
        <v>110</v>
      </c>
      <c r="I1037" s="3" t="s">
        <v>2237</v>
      </c>
    </row>
    <row r="1038" spans="1:9" x14ac:dyDescent="0.25">
      <c r="A1038" s="450">
        <v>2018</v>
      </c>
      <c r="B1038" s="450" t="s">
        <v>381</v>
      </c>
      <c r="C1038" s="450" t="s">
        <v>177</v>
      </c>
      <c r="D1038" s="450">
        <v>15200</v>
      </c>
      <c r="E1038" s="450" t="s">
        <v>94</v>
      </c>
      <c r="F1038" s="450" t="s">
        <v>2242</v>
      </c>
      <c r="G1038" s="450" t="s">
        <v>15</v>
      </c>
      <c r="H1038" s="450" t="s">
        <v>110</v>
      </c>
      <c r="I1038" s="3" t="s">
        <v>2237</v>
      </c>
    </row>
    <row r="1039" spans="1:9" x14ac:dyDescent="0.25">
      <c r="A1039" s="450">
        <v>2018</v>
      </c>
      <c r="B1039" s="450" t="s">
        <v>381</v>
      </c>
      <c r="C1039" s="450" t="s">
        <v>177</v>
      </c>
      <c r="D1039" s="450">
        <v>17100</v>
      </c>
      <c r="E1039" s="450" t="s">
        <v>97</v>
      </c>
      <c r="F1039" s="450" t="s">
        <v>2242</v>
      </c>
      <c r="G1039" s="450" t="s">
        <v>15</v>
      </c>
      <c r="H1039" s="450">
        <v>628.28</v>
      </c>
      <c r="I1039" s="3" t="s">
        <v>2237</v>
      </c>
    </row>
    <row r="1040" spans="1:9" x14ac:dyDescent="0.25">
      <c r="A1040" s="450">
        <v>2018</v>
      </c>
      <c r="B1040" s="450" t="s">
        <v>381</v>
      </c>
      <c r="C1040" s="450" t="s">
        <v>177</v>
      </c>
      <c r="D1040" s="450">
        <v>17110</v>
      </c>
      <c r="E1040" s="450" t="s">
        <v>98</v>
      </c>
      <c r="F1040" s="450" t="s">
        <v>2242</v>
      </c>
      <c r="G1040" s="450" t="s">
        <v>15</v>
      </c>
      <c r="H1040" s="450" t="s">
        <v>110</v>
      </c>
      <c r="I1040" s="3" t="s">
        <v>2237</v>
      </c>
    </row>
    <row r="1041" spans="1:9" x14ac:dyDescent="0.25">
      <c r="A1041" s="450">
        <v>2018</v>
      </c>
      <c r="B1041" s="450" t="s">
        <v>381</v>
      </c>
      <c r="C1041" s="450" t="s">
        <v>177</v>
      </c>
      <c r="D1041" s="450">
        <v>17120</v>
      </c>
      <c r="E1041" s="450" t="s">
        <v>99</v>
      </c>
      <c r="F1041" s="450" t="s">
        <v>2242</v>
      </c>
      <c r="G1041" s="450" t="s">
        <v>15</v>
      </c>
      <c r="H1041" s="450" t="s">
        <v>110</v>
      </c>
      <c r="I1041" s="3" t="s">
        <v>2237</v>
      </c>
    </row>
    <row r="1042" spans="1:9" x14ac:dyDescent="0.25">
      <c r="A1042" s="450">
        <v>2018</v>
      </c>
      <c r="B1042" s="450" t="s">
        <v>381</v>
      </c>
      <c r="C1042" s="450" t="s">
        <v>177</v>
      </c>
      <c r="D1042" s="450">
        <v>17130</v>
      </c>
      <c r="E1042" s="450" t="s">
        <v>100</v>
      </c>
      <c r="F1042" s="450" t="s">
        <v>2242</v>
      </c>
      <c r="G1042" s="450" t="s">
        <v>15</v>
      </c>
      <c r="H1042" s="450" t="s">
        <v>110</v>
      </c>
      <c r="I1042" s="3" t="s">
        <v>2237</v>
      </c>
    </row>
    <row r="1043" spans="1:9" x14ac:dyDescent="0.25">
      <c r="A1043" s="450">
        <v>2018</v>
      </c>
      <c r="B1043" s="450" t="s">
        <v>381</v>
      </c>
      <c r="C1043" s="450" t="s">
        <v>177</v>
      </c>
      <c r="D1043" s="450">
        <v>17140</v>
      </c>
      <c r="E1043" s="450" t="s">
        <v>101</v>
      </c>
      <c r="F1043" s="450" t="s">
        <v>2242</v>
      </c>
      <c r="G1043" s="450" t="s">
        <v>15</v>
      </c>
      <c r="H1043" s="450" t="s">
        <v>110</v>
      </c>
      <c r="I1043" s="3" t="s">
        <v>2237</v>
      </c>
    </row>
    <row r="1044" spans="1:9" x14ac:dyDescent="0.25">
      <c r="A1044" s="450">
        <v>2018</v>
      </c>
      <c r="B1044" s="450" t="s">
        <v>381</v>
      </c>
      <c r="C1044" s="450" t="s">
        <v>177</v>
      </c>
      <c r="D1044" s="450">
        <v>17150</v>
      </c>
      <c r="E1044" s="450" t="s">
        <v>102</v>
      </c>
      <c r="F1044" s="450" t="s">
        <v>2242</v>
      </c>
      <c r="G1044" s="450" t="s">
        <v>15</v>
      </c>
      <c r="H1044" s="450" t="s">
        <v>110</v>
      </c>
      <c r="I1044" s="3" t="s">
        <v>2237</v>
      </c>
    </row>
    <row r="1045" spans="1:9" x14ac:dyDescent="0.25">
      <c r="A1045" s="450">
        <v>2018</v>
      </c>
      <c r="B1045" s="450" t="s">
        <v>381</v>
      </c>
      <c r="C1045" s="450" t="s">
        <v>177</v>
      </c>
      <c r="D1045" s="450">
        <v>17160</v>
      </c>
      <c r="E1045" s="450" t="s">
        <v>103</v>
      </c>
      <c r="F1045" s="450" t="s">
        <v>2242</v>
      </c>
      <c r="G1045" s="450" t="s">
        <v>15</v>
      </c>
      <c r="H1045" s="450" t="s">
        <v>110</v>
      </c>
      <c r="I1045" s="3" t="s">
        <v>2237</v>
      </c>
    </row>
    <row r="1046" spans="1:9" x14ac:dyDescent="0.25">
      <c r="A1046" s="450">
        <v>2018</v>
      </c>
      <c r="B1046" s="450" t="s">
        <v>381</v>
      </c>
      <c r="C1046" s="450" t="s">
        <v>177</v>
      </c>
      <c r="D1046" s="450">
        <v>17161</v>
      </c>
      <c r="E1046" s="450" t="s">
        <v>104</v>
      </c>
      <c r="F1046" s="450" t="s">
        <v>2242</v>
      </c>
      <c r="G1046" s="450" t="s">
        <v>15</v>
      </c>
      <c r="H1046" s="450" t="s">
        <v>110</v>
      </c>
      <c r="I1046" s="3" t="s">
        <v>2237</v>
      </c>
    </row>
    <row r="1047" spans="1:9" x14ac:dyDescent="0.25">
      <c r="A1047" s="450">
        <v>2018</v>
      </c>
      <c r="B1047" s="450" t="s">
        <v>381</v>
      </c>
      <c r="C1047" s="450" t="s">
        <v>177</v>
      </c>
      <c r="D1047" s="450">
        <v>17162</v>
      </c>
      <c r="E1047" s="450" t="s">
        <v>105</v>
      </c>
      <c r="F1047" s="450" t="s">
        <v>2242</v>
      </c>
      <c r="G1047" s="450" t="s">
        <v>15</v>
      </c>
      <c r="H1047" s="450" t="s">
        <v>110</v>
      </c>
      <c r="I1047" s="3" t="s">
        <v>2237</v>
      </c>
    </row>
    <row r="1048" spans="1:9" x14ac:dyDescent="0.25">
      <c r="A1048" s="450">
        <v>2018</v>
      </c>
      <c r="B1048" s="450" t="s">
        <v>381</v>
      </c>
      <c r="C1048" s="450" t="s">
        <v>177</v>
      </c>
      <c r="D1048" s="450">
        <v>17190</v>
      </c>
      <c r="E1048" s="450" t="s">
        <v>106</v>
      </c>
      <c r="F1048" s="450" t="s">
        <v>2242</v>
      </c>
      <c r="G1048" s="450" t="s">
        <v>15</v>
      </c>
      <c r="H1048" s="450" t="s">
        <v>110</v>
      </c>
      <c r="I1048" s="3" t="s">
        <v>2237</v>
      </c>
    </row>
    <row r="1049" spans="1:9" x14ac:dyDescent="0.25">
      <c r="A1049" s="450">
        <v>2018</v>
      </c>
      <c r="B1049" s="450" t="s">
        <v>381</v>
      </c>
      <c r="C1049" s="450" t="s">
        <v>177</v>
      </c>
      <c r="D1049" s="450">
        <v>17900</v>
      </c>
      <c r="E1049" s="450" t="s">
        <v>107</v>
      </c>
      <c r="F1049" s="450" t="s">
        <v>2242</v>
      </c>
      <c r="G1049" s="450" t="s">
        <v>15</v>
      </c>
      <c r="H1049" s="450">
        <v>0</v>
      </c>
      <c r="I1049" s="3" t="s">
        <v>2237</v>
      </c>
    </row>
    <row r="1050" spans="1:9" x14ac:dyDescent="0.25">
      <c r="A1050" s="450">
        <v>2018</v>
      </c>
      <c r="B1050" s="450" t="s">
        <v>381</v>
      </c>
      <c r="C1050" s="450" t="s">
        <v>177</v>
      </c>
      <c r="D1050" s="450">
        <v>19010</v>
      </c>
      <c r="E1050" s="450" t="s">
        <v>111</v>
      </c>
      <c r="F1050" s="450" t="s">
        <v>2242</v>
      </c>
      <c r="G1050" s="450" t="s">
        <v>15</v>
      </c>
      <c r="H1050" s="450">
        <v>306.82</v>
      </c>
      <c r="I1050" s="3" t="s">
        <v>2237</v>
      </c>
    </row>
    <row r="1051" spans="1:9" x14ac:dyDescent="0.25">
      <c r="A1051" s="450">
        <v>2018</v>
      </c>
      <c r="B1051" s="450" t="s">
        <v>381</v>
      </c>
      <c r="C1051" s="450" t="s">
        <v>177</v>
      </c>
      <c r="D1051" s="450">
        <v>19011</v>
      </c>
      <c r="E1051" s="450" t="s">
        <v>112</v>
      </c>
      <c r="F1051" s="450" t="s">
        <v>2242</v>
      </c>
      <c r="G1051" s="450" t="s">
        <v>15</v>
      </c>
      <c r="H1051" s="450" t="s">
        <v>110</v>
      </c>
      <c r="I1051" s="3" t="s">
        <v>2237</v>
      </c>
    </row>
    <row r="1052" spans="1:9" x14ac:dyDescent="0.25">
      <c r="A1052" s="450">
        <v>2018</v>
      </c>
      <c r="B1052" s="450" t="s">
        <v>381</v>
      </c>
      <c r="C1052" s="450" t="s">
        <v>177</v>
      </c>
      <c r="D1052" s="450">
        <v>19012</v>
      </c>
      <c r="E1052" s="450" t="s">
        <v>113</v>
      </c>
      <c r="F1052" s="450" t="s">
        <v>2242</v>
      </c>
      <c r="G1052" s="450" t="s">
        <v>15</v>
      </c>
      <c r="H1052" s="450" t="s">
        <v>110</v>
      </c>
      <c r="I1052" s="3" t="s">
        <v>2237</v>
      </c>
    </row>
    <row r="1053" spans="1:9" x14ac:dyDescent="0.25">
      <c r="A1053" s="450">
        <v>2018</v>
      </c>
      <c r="B1053" s="450" t="s">
        <v>381</v>
      </c>
      <c r="C1053" s="450" t="s">
        <v>177</v>
      </c>
      <c r="D1053" s="450">
        <v>19020</v>
      </c>
      <c r="E1053" s="450" t="s">
        <v>114</v>
      </c>
      <c r="F1053" s="450" t="s">
        <v>2242</v>
      </c>
      <c r="G1053" s="450" t="s">
        <v>15</v>
      </c>
      <c r="H1053" s="450">
        <v>1314.74</v>
      </c>
      <c r="I1053" s="3" t="s">
        <v>2237</v>
      </c>
    </row>
    <row r="1054" spans="1:9" x14ac:dyDescent="0.25">
      <c r="A1054" s="450">
        <v>2018</v>
      </c>
      <c r="B1054" s="450" t="s">
        <v>381</v>
      </c>
      <c r="C1054" s="450" t="s">
        <v>177</v>
      </c>
      <c r="D1054" s="450">
        <v>19021</v>
      </c>
      <c r="E1054" s="450" t="s">
        <v>115</v>
      </c>
      <c r="F1054" s="450" t="s">
        <v>2242</v>
      </c>
      <c r="G1054" s="450" t="s">
        <v>15</v>
      </c>
      <c r="H1054" s="450" t="s">
        <v>110</v>
      </c>
      <c r="I1054" s="3" t="s">
        <v>2237</v>
      </c>
    </row>
    <row r="1055" spans="1:9" x14ac:dyDescent="0.25">
      <c r="A1055" s="450">
        <v>2018</v>
      </c>
      <c r="B1055" s="450" t="s">
        <v>381</v>
      </c>
      <c r="C1055" s="450" t="s">
        <v>177</v>
      </c>
      <c r="D1055" s="450">
        <v>19022</v>
      </c>
      <c r="E1055" s="450" t="s">
        <v>116</v>
      </c>
      <c r="F1055" s="450" t="s">
        <v>2242</v>
      </c>
      <c r="G1055" s="450" t="s">
        <v>15</v>
      </c>
      <c r="H1055" s="450" t="s">
        <v>110</v>
      </c>
      <c r="I1055" s="3" t="s">
        <v>2237</v>
      </c>
    </row>
    <row r="1056" spans="1:9" x14ac:dyDescent="0.25">
      <c r="A1056" s="450">
        <v>2018</v>
      </c>
      <c r="B1056" s="450" t="s">
        <v>381</v>
      </c>
      <c r="C1056" s="450" t="s">
        <v>177</v>
      </c>
      <c r="D1056" s="450">
        <v>19023</v>
      </c>
      <c r="E1056" s="450" t="s">
        <v>117</v>
      </c>
      <c r="F1056" s="450" t="s">
        <v>2242</v>
      </c>
      <c r="G1056" s="450" t="s">
        <v>15</v>
      </c>
      <c r="H1056" s="450" t="s">
        <v>110</v>
      </c>
      <c r="I1056" s="3" t="s">
        <v>2237</v>
      </c>
    </row>
    <row r="1057" spans="1:9" x14ac:dyDescent="0.25">
      <c r="A1057" s="450">
        <v>2018</v>
      </c>
      <c r="B1057" s="450" t="s">
        <v>381</v>
      </c>
      <c r="C1057" s="450" t="s">
        <v>177</v>
      </c>
      <c r="D1057" s="450">
        <v>19029</v>
      </c>
      <c r="E1057" s="450" t="s">
        <v>118</v>
      </c>
      <c r="F1057" s="450" t="s">
        <v>2242</v>
      </c>
      <c r="G1057" s="450" t="s">
        <v>15</v>
      </c>
      <c r="H1057" s="450" t="s">
        <v>110</v>
      </c>
      <c r="I1057" s="3" t="s">
        <v>2237</v>
      </c>
    </row>
    <row r="1058" spans="1:9" x14ac:dyDescent="0.25">
      <c r="A1058" s="450">
        <v>2018</v>
      </c>
      <c r="B1058" s="450" t="s">
        <v>381</v>
      </c>
      <c r="C1058" s="450" t="s">
        <v>177</v>
      </c>
      <c r="D1058" s="450">
        <v>19030</v>
      </c>
      <c r="E1058" s="450" t="s">
        <v>119</v>
      </c>
      <c r="F1058" s="450" t="s">
        <v>2242</v>
      </c>
      <c r="G1058" s="450" t="s">
        <v>15</v>
      </c>
      <c r="H1058" s="450">
        <v>307.89999999999998</v>
      </c>
      <c r="I1058" s="3" t="s">
        <v>2237</v>
      </c>
    </row>
    <row r="1059" spans="1:9" x14ac:dyDescent="0.25">
      <c r="A1059" s="450">
        <v>2018</v>
      </c>
      <c r="B1059" s="450" t="s">
        <v>381</v>
      </c>
      <c r="C1059" s="450" t="s">
        <v>177</v>
      </c>
      <c r="D1059" s="450">
        <v>19031</v>
      </c>
      <c r="E1059" s="450" t="s">
        <v>120</v>
      </c>
      <c r="F1059" s="450" t="s">
        <v>2242</v>
      </c>
      <c r="G1059" s="450" t="s">
        <v>15</v>
      </c>
      <c r="H1059" s="450" t="s">
        <v>110</v>
      </c>
      <c r="I1059" s="3" t="s">
        <v>2237</v>
      </c>
    </row>
    <row r="1060" spans="1:9" x14ac:dyDescent="0.25">
      <c r="A1060" s="450">
        <v>2018</v>
      </c>
      <c r="B1060" s="450" t="s">
        <v>381</v>
      </c>
      <c r="C1060" s="450" t="s">
        <v>177</v>
      </c>
      <c r="D1060" s="450">
        <v>19032</v>
      </c>
      <c r="E1060" s="450" t="s">
        <v>121</v>
      </c>
      <c r="F1060" s="450" t="s">
        <v>2242</v>
      </c>
      <c r="G1060" s="450" t="s">
        <v>15</v>
      </c>
      <c r="H1060" s="450" t="s">
        <v>110</v>
      </c>
      <c r="I1060" s="3" t="s">
        <v>2237</v>
      </c>
    </row>
    <row r="1061" spans="1:9" x14ac:dyDescent="0.25">
      <c r="A1061" s="450">
        <v>2018</v>
      </c>
      <c r="B1061" s="450" t="s">
        <v>381</v>
      </c>
      <c r="C1061" s="450" t="s">
        <v>177</v>
      </c>
      <c r="D1061" s="450">
        <v>19040</v>
      </c>
      <c r="E1061" s="450" t="s">
        <v>122</v>
      </c>
      <c r="F1061" s="450" t="s">
        <v>2242</v>
      </c>
      <c r="G1061" s="450" t="s">
        <v>15</v>
      </c>
      <c r="H1061" s="450">
        <v>243.94</v>
      </c>
      <c r="I1061" s="3" t="s">
        <v>2237</v>
      </c>
    </row>
    <row r="1062" spans="1:9" x14ac:dyDescent="0.25">
      <c r="A1062" s="450">
        <v>2018</v>
      </c>
      <c r="B1062" s="450" t="s">
        <v>381</v>
      </c>
      <c r="C1062" s="450" t="s">
        <v>177</v>
      </c>
      <c r="D1062" s="450">
        <v>19050</v>
      </c>
      <c r="E1062" s="450" t="s">
        <v>123</v>
      </c>
      <c r="F1062" s="450" t="s">
        <v>2242</v>
      </c>
      <c r="G1062" s="450" t="s">
        <v>15</v>
      </c>
      <c r="H1062" s="450">
        <v>65.95</v>
      </c>
      <c r="I1062" s="3" t="s">
        <v>2237</v>
      </c>
    </row>
    <row r="1063" spans="1:9" x14ac:dyDescent="0.25">
      <c r="A1063" s="450">
        <v>2018</v>
      </c>
      <c r="B1063" s="450" t="s">
        <v>381</v>
      </c>
      <c r="C1063" s="450" t="s">
        <v>177</v>
      </c>
      <c r="D1063" s="450">
        <v>19060</v>
      </c>
      <c r="E1063" s="450" t="s">
        <v>124</v>
      </c>
      <c r="F1063" s="450" t="s">
        <v>2242</v>
      </c>
      <c r="G1063" s="450" t="s">
        <v>15</v>
      </c>
      <c r="H1063" s="450">
        <v>2115.42</v>
      </c>
      <c r="I1063" s="3" t="s">
        <v>2237</v>
      </c>
    </row>
    <row r="1064" spans="1:9" x14ac:dyDescent="0.25">
      <c r="A1064" s="450">
        <v>2018</v>
      </c>
      <c r="B1064" s="450" t="s">
        <v>381</v>
      </c>
      <c r="C1064" s="450" t="s">
        <v>177</v>
      </c>
      <c r="D1064" s="450">
        <v>19061</v>
      </c>
      <c r="E1064" s="450" t="s">
        <v>125</v>
      </c>
      <c r="F1064" s="450" t="s">
        <v>2242</v>
      </c>
      <c r="G1064" s="450" t="s">
        <v>15</v>
      </c>
      <c r="H1064" s="450">
        <v>384.4</v>
      </c>
      <c r="I1064" s="3" t="s">
        <v>2237</v>
      </c>
    </row>
    <row r="1065" spans="1:9" x14ac:dyDescent="0.25">
      <c r="A1065" s="450">
        <v>2018</v>
      </c>
      <c r="B1065" s="450" t="s">
        <v>381</v>
      </c>
      <c r="C1065" s="450" t="s">
        <v>177</v>
      </c>
      <c r="D1065" s="450">
        <v>19062</v>
      </c>
      <c r="E1065" s="450" t="s">
        <v>126</v>
      </c>
      <c r="F1065" s="450" t="s">
        <v>2242</v>
      </c>
      <c r="G1065" s="450" t="s">
        <v>15</v>
      </c>
      <c r="H1065" s="450">
        <v>1505.15</v>
      </c>
      <c r="I1065" s="3" t="s">
        <v>2237</v>
      </c>
    </row>
    <row r="1066" spans="1:9" x14ac:dyDescent="0.25">
      <c r="A1066" s="450">
        <v>2018</v>
      </c>
      <c r="B1066" s="450" t="s">
        <v>381</v>
      </c>
      <c r="C1066" s="450" t="s">
        <v>177</v>
      </c>
      <c r="D1066" s="450">
        <v>19063</v>
      </c>
      <c r="E1066" s="450" t="s">
        <v>127</v>
      </c>
      <c r="F1066" s="450" t="s">
        <v>2242</v>
      </c>
      <c r="G1066" s="450" t="s">
        <v>15</v>
      </c>
      <c r="H1066" s="450">
        <v>225.87</v>
      </c>
      <c r="I1066" s="3" t="s">
        <v>2237</v>
      </c>
    </row>
    <row r="1067" spans="1:9" x14ac:dyDescent="0.25">
      <c r="A1067" s="450">
        <v>2018</v>
      </c>
      <c r="B1067" s="450" t="s">
        <v>381</v>
      </c>
      <c r="C1067" s="450" t="s">
        <v>177</v>
      </c>
      <c r="D1067" s="450">
        <v>19070</v>
      </c>
      <c r="E1067" s="450" t="s">
        <v>128</v>
      </c>
      <c r="F1067" s="450" t="s">
        <v>2242</v>
      </c>
      <c r="G1067" s="450" t="s">
        <v>15</v>
      </c>
      <c r="H1067" s="450">
        <v>200.04</v>
      </c>
      <c r="I1067" s="3" t="s">
        <v>2237</v>
      </c>
    </row>
    <row r="1068" spans="1:9" x14ac:dyDescent="0.25">
      <c r="A1068" s="450">
        <v>2018</v>
      </c>
      <c r="B1068" s="450" t="s">
        <v>381</v>
      </c>
      <c r="C1068" s="450" t="s">
        <v>177</v>
      </c>
      <c r="D1068" s="450">
        <v>19080</v>
      </c>
      <c r="E1068" s="450" t="s">
        <v>129</v>
      </c>
      <c r="F1068" s="450" t="s">
        <v>2242</v>
      </c>
      <c r="G1068" s="450" t="s">
        <v>15</v>
      </c>
      <c r="H1068" s="450">
        <v>17.39</v>
      </c>
      <c r="I1068" s="3" t="s">
        <v>2237</v>
      </c>
    </row>
    <row r="1069" spans="1:9" x14ac:dyDescent="0.25">
      <c r="A1069" s="450">
        <v>2018</v>
      </c>
      <c r="B1069" s="450" t="s">
        <v>381</v>
      </c>
      <c r="C1069" s="450" t="s">
        <v>177</v>
      </c>
      <c r="D1069" s="450">
        <v>19090</v>
      </c>
      <c r="E1069" s="450" t="s">
        <v>130</v>
      </c>
      <c r="F1069" s="450" t="s">
        <v>2242</v>
      </c>
      <c r="G1069" s="450" t="s">
        <v>15</v>
      </c>
      <c r="H1069" s="450">
        <v>221</v>
      </c>
      <c r="I1069" s="3" t="s">
        <v>2237</v>
      </c>
    </row>
    <row r="1070" spans="1:9" x14ac:dyDescent="0.25">
      <c r="A1070" s="450">
        <v>2018</v>
      </c>
      <c r="B1070" s="450" t="s">
        <v>381</v>
      </c>
      <c r="C1070" s="450" t="s">
        <v>177</v>
      </c>
      <c r="D1070" s="450">
        <v>19095</v>
      </c>
      <c r="E1070" s="450" t="s">
        <v>131</v>
      </c>
      <c r="F1070" s="450" t="s">
        <v>2242</v>
      </c>
      <c r="G1070" s="450" t="s">
        <v>15</v>
      </c>
      <c r="H1070" s="450">
        <v>158.54</v>
      </c>
      <c r="I1070" s="3" t="s">
        <v>2237</v>
      </c>
    </row>
    <row r="1071" spans="1:9" x14ac:dyDescent="0.25">
      <c r="A1071" s="450">
        <v>2018</v>
      </c>
      <c r="B1071" s="450" t="s">
        <v>381</v>
      </c>
      <c r="C1071" s="450" t="s">
        <v>177</v>
      </c>
      <c r="D1071" s="450">
        <v>19900</v>
      </c>
      <c r="E1071" s="450" t="s">
        <v>132</v>
      </c>
      <c r="F1071" s="450" t="s">
        <v>2242</v>
      </c>
      <c r="G1071" s="450" t="s">
        <v>15</v>
      </c>
      <c r="H1071" s="450">
        <v>604.14</v>
      </c>
      <c r="I1071" s="3" t="s">
        <v>2237</v>
      </c>
    </row>
    <row r="1072" spans="1:9" x14ac:dyDescent="0.25">
      <c r="A1072" s="450">
        <v>2018</v>
      </c>
      <c r="B1072" s="450" t="s">
        <v>381</v>
      </c>
      <c r="C1072" s="450" t="s">
        <v>177</v>
      </c>
      <c r="D1072" s="450">
        <v>21100</v>
      </c>
      <c r="E1072" s="450" t="s">
        <v>135</v>
      </c>
      <c r="F1072" s="450" t="s">
        <v>2242</v>
      </c>
      <c r="G1072" s="450" t="s">
        <v>15</v>
      </c>
      <c r="H1072" s="450" t="s">
        <v>110</v>
      </c>
      <c r="I1072" s="3" t="s">
        <v>2237</v>
      </c>
    </row>
    <row r="1073" spans="1:9" x14ac:dyDescent="0.25">
      <c r="A1073" s="450">
        <v>2018</v>
      </c>
      <c r="B1073" s="450" t="s">
        <v>381</v>
      </c>
      <c r="C1073" s="450" t="s">
        <v>177</v>
      </c>
      <c r="D1073" s="450">
        <v>21200</v>
      </c>
      <c r="E1073" s="450" t="s">
        <v>136</v>
      </c>
      <c r="F1073" s="450" t="s">
        <v>2242</v>
      </c>
      <c r="G1073" s="450" t="s">
        <v>15</v>
      </c>
      <c r="H1073" s="450" t="s">
        <v>110</v>
      </c>
      <c r="I1073" s="3" t="s">
        <v>2237</v>
      </c>
    </row>
    <row r="1074" spans="1:9" x14ac:dyDescent="0.25">
      <c r="A1074" s="450">
        <v>2018</v>
      </c>
      <c r="B1074" s="450" t="s">
        <v>381</v>
      </c>
      <c r="C1074" s="450" t="s">
        <v>177</v>
      </c>
      <c r="D1074" s="450">
        <v>21300</v>
      </c>
      <c r="E1074" s="450" t="s">
        <v>137</v>
      </c>
      <c r="F1074" s="450" t="s">
        <v>2242</v>
      </c>
      <c r="G1074" s="450" t="s">
        <v>15</v>
      </c>
      <c r="H1074" s="450" t="s">
        <v>110</v>
      </c>
      <c r="I1074" s="3" t="s">
        <v>2237</v>
      </c>
    </row>
    <row r="1075" spans="1:9" x14ac:dyDescent="0.25">
      <c r="A1075" s="450">
        <v>2018</v>
      </c>
      <c r="B1075" s="450" t="s">
        <v>381</v>
      </c>
      <c r="C1075" s="450" t="s">
        <v>177</v>
      </c>
      <c r="D1075" s="450">
        <v>21900</v>
      </c>
      <c r="E1075" s="450" t="s">
        <v>138</v>
      </c>
      <c r="F1075" s="450" t="s">
        <v>2242</v>
      </c>
      <c r="G1075" s="450" t="s">
        <v>15</v>
      </c>
      <c r="H1075" s="450" t="s">
        <v>110</v>
      </c>
      <c r="I1075" s="3" t="s">
        <v>2237</v>
      </c>
    </row>
    <row r="1076" spans="1:9" x14ac:dyDescent="0.25">
      <c r="A1076" s="450">
        <v>2018</v>
      </c>
      <c r="B1076" s="450" t="s">
        <v>381</v>
      </c>
      <c r="C1076" s="450" t="s">
        <v>177</v>
      </c>
      <c r="D1076" s="450">
        <v>32100</v>
      </c>
      <c r="E1076" s="450" t="s">
        <v>150</v>
      </c>
      <c r="F1076" s="450" t="s">
        <v>2242</v>
      </c>
      <c r="G1076" s="450" t="s">
        <v>15</v>
      </c>
      <c r="H1076" s="450" t="s">
        <v>110</v>
      </c>
      <c r="I1076" s="3" t="s">
        <v>2237</v>
      </c>
    </row>
    <row r="1077" spans="1:9" x14ac:dyDescent="0.25">
      <c r="A1077" s="450">
        <v>2018</v>
      </c>
      <c r="B1077" s="450" t="s">
        <v>381</v>
      </c>
      <c r="C1077" s="450" t="s">
        <v>177</v>
      </c>
      <c r="D1077" s="450">
        <v>32200</v>
      </c>
      <c r="E1077" s="450" t="s">
        <v>151</v>
      </c>
      <c r="F1077" s="450" t="s">
        <v>2242</v>
      </c>
      <c r="G1077" s="450" t="s">
        <v>15</v>
      </c>
      <c r="H1077" s="450" t="s">
        <v>110</v>
      </c>
      <c r="I1077" s="3" t="s">
        <v>2237</v>
      </c>
    </row>
    <row r="1078" spans="1:9" x14ac:dyDescent="0.25">
      <c r="A1078" s="450">
        <v>2018</v>
      </c>
      <c r="B1078" s="450" t="s">
        <v>381</v>
      </c>
      <c r="C1078" s="450" t="s">
        <v>177</v>
      </c>
      <c r="D1078" s="450">
        <v>33100</v>
      </c>
      <c r="E1078" s="450" t="s">
        <v>153</v>
      </c>
      <c r="F1078" s="450" t="s">
        <v>2242</v>
      </c>
      <c r="G1078" s="450" t="s">
        <v>15</v>
      </c>
      <c r="H1078" s="450" t="s">
        <v>110</v>
      </c>
      <c r="I1078" s="3" t="s">
        <v>2237</v>
      </c>
    </row>
    <row r="1079" spans="1:9" x14ac:dyDescent="0.25">
      <c r="A1079" s="450">
        <v>2018</v>
      </c>
      <c r="B1079" s="450" t="s">
        <v>381</v>
      </c>
      <c r="C1079" s="450" t="s">
        <v>177</v>
      </c>
      <c r="D1079" s="450">
        <v>33110</v>
      </c>
      <c r="E1079" s="450" t="s">
        <v>154</v>
      </c>
      <c r="F1079" s="450" t="s">
        <v>2242</v>
      </c>
      <c r="G1079" s="450" t="s">
        <v>15</v>
      </c>
      <c r="H1079" s="450" t="s">
        <v>110</v>
      </c>
      <c r="I1079" s="3" t="s">
        <v>2237</v>
      </c>
    </row>
    <row r="1080" spans="1:9" x14ac:dyDescent="0.25">
      <c r="A1080" s="450">
        <v>2018</v>
      </c>
      <c r="B1080" s="450" t="s">
        <v>381</v>
      </c>
      <c r="C1080" s="450" t="s">
        <v>177</v>
      </c>
      <c r="D1080" s="450">
        <v>33120</v>
      </c>
      <c r="E1080" s="450" t="s">
        <v>155</v>
      </c>
      <c r="F1080" s="450" t="s">
        <v>2242</v>
      </c>
      <c r="G1080" s="450" t="s">
        <v>15</v>
      </c>
      <c r="H1080" s="450" t="s">
        <v>110</v>
      </c>
      <c r="I1080" s="3" t="s">
        <v>2237</v>
      </c>
    </row>
    <row r="1081" spans="1:9" x14ac:dyDescent="0.25">
      <c r="A1081" s="450">
        <v>2018</v>
      </c>
      <c r="B1081" s="450" t="s">
        <v>381</v>
      </c>
      <c r="C1081" s="450" t="s">
        <v>177</v>
      </c>
      <c r="D1081" s="450">
        <v>33200</v>
      </c>
      <c r="E1081" s="450" t="s">
        <v>156</v>
      </c>
      <c r="F1081" s="450" t="s">
        <v>2242</v>
      </c>
      <c r="G1081" s="450" t="s">
        <v>15</v>
      </c>
      <c r="H1081" s="450" t="s">
        <v>110</v>
      </c>
      <c r="I1081" s="3" t="s">
        <v>2237</v>
      </c>
    </row>
    <row r="1082" spans="1:9" x14ac:dyDescent="0.25">
      <c r="A1082" s="450">
        <v>2018</v>
      </c>
      <c r="B1082" s="450" t="s">
        <v>381</v>
      </c>
      <c r="C1082" s="450" t="s">
        <v>177</v>
      </c>
      <c r="D1082" s="450">
        <v>33210</v>
      </c>
      <c r="E1082" s="450" t="s">
        <v>157</v>
      </c>
      <c r="F1082" s="450" t="s">
        <v>2242</v>
      </c>
      <c r="G1082" s="450" t="s">
        <v>15</v>
      </c>
      <c r="H1082" s="450" t="s">
        <v>110</v>
      </c>
      <c r="I1082" s="3" t="s">
        <v>2237</v>
      </c>
    </row>
    <row r="1083" spans="1:9" x14ac:dyDescent="0.25">
      <c r="A1083" s="450">
        <v>2018</v>
      </c>
      <c r="B1083" s="450" t="s">
        <v>381</v>
      </c>
      <c r="C1083" s="450" t="s">
        <v>177</v>
      </c>
      <c r="D1083" s="450">
        <v>33220</v>
      </c>
      <c r="E1083" s="450" t="s">
        <v>158</v>
      </c>
      <c r="F1083" s="450" t="s">
        <v>2242</v>
      </c>
      <c r="G1083" s="450" t="s">
        <v>15</v>
      </c>
      <c r="H1083" s="450" t="s">
        <v>110</v>
      </c>
      <c r="I1083" s="3" t="s">
        <v>2237</v>
      </c>
    </row>
    <row r="1084" spans="1:9" x14ac:dyDescent="0.25">
      <c r="A1084" s="450">
        <v>2018</v>
      </c>
      <c r="B1084" s="450" t="s">
        <v>381</v>
      </c>
      <c r="C1084" s="450" t="s">
        <v>177</v>
      </c>
      <c r="D1084" s="450">
        <v>33900</v>
      </c>
      <c r="E1084" s="450" t="s">
        <v>159</v>
      </c>
      <c r="F1084" s="450" t="s">
        <v>2242</v>
      </c>
      <c r="G1084" s="450" t="s">
        <v>15</v>
      </c>
      <c r="H1084" s="450" t="s">
        <v>110</v>
      </c>
      <c r="I1084" s="3" t="s">
        <v>2237</v>
      </c>
    </row>
    <row r="1085" spans="1:9" x14ac:dyDescent="0.25">
      <c r="A1085" s="450">
        <v>2018</v>
      </c>
      <c r="B1085" s="450" t="s">
        <v>381</v>
      </c>
      <c r="C1085" s="450" t="s">
        <v>177</v>
      </c>
      <c r="D1085" s="450">
        <v>33910</v>
      </c>
      <c r="E1085" s="450" t="s">
        <v>160</v>
      </c>
      <c r="F1085" s="450" t="s">
        <v>2242</v>
      </c>
      <c r="G1085" s="450" t="s">
        <v>15</v>
      </c>
      <c r="H1085" s="450" t="s">
        <v>110</v>
      </c>
      <c r="I1085" s="3" t="s">
        <v>2237</v>
      </c>
    </row>
    <row r="1086" spans="1:9" x14ac:dyDescent="0.25">
      <c r="A1086" s="450">
        <v>2018</v>
      </c>
      <c r="B1086" s="450" t="s">
        <v>381</v>
      </c>
      <c r="C1086" s="450" t="s">
        <v>177</v>
      </c>
      <c r="D1086" s="450">
        <v>33920</v>
      </c>
      <c r="E1086" s="450" t="s">
        <v>161</v>
      </c>
      <c r="F1086" s="450" t="s">
        <v>2242</v>
      </c>
      <c r="G1086" s="450" t="s">
        <v>15</v>
      </c>
      <c r="H1086" s="450" t="s">
        <v>110</v>
      </c>
      <c r="I1086" s="3" t="s">
        <v>2237</v>
      </c>
    </row>
    <row r="1087" spans="1:9" x14ac:dyDescent="0.25">
      <c r="A1087" s="450">
        <v>2018</v>
      </c>
      <c r="B1087" s="450" t="s">
        <v>381</v>
      </c>
      <c r="C1087" s="450" t="s">
        <v>177</v>
      </c>
      <c r="D1087" s="450">
        <v>33921</v>
      </c>
      <c r="E1087" s="450" t="s">
        <v>162</v>
      </c>
      <c r="F1087" s="450" t="s">
        <v>2242</v>
      </c>
      <c r="G1087" s="450" t="s">
        <v>15</v>
      </c>
      <c r="H1087" s="450" t="s">
        <v>110</v>
      </c>
      <c r="I1087" s="3" t="s">
        <v>2237</v>
      </c>
    </row>
    <row r="1088" spans="1:9" x14ac:dyDescent="0.25">
      <c r="A1088" s="450">
        <v>2018</v>
      </c>
      <c r="B1088" s="450" t="s">
        <v>381</v>
      </c>
      <c r="C1088" s="450" t="s">
        <v>177</v>
      </c>
      <c r="D1088" s="450">
        <v>33922</v>
      </c>
      <c r="E1088" s="450" t="s">
        <v>163</v>
      </c>
      <c r="F1088" s="450" t="s">
        <v>2242</v>
      </c>
      <c r="G1088" s="450" t="s">
        <v>15</v>
      </c>
      <c r="H1088" s="450" t="s">
        <v>110</v>
      </c>
      <c r="I1088" s="3" t="s">
        <v>2237</v>
      </c>
    </row>
    <row r="1089" spans="1:9" x14ac:dyDescent="0.25">
      <c r="A1089" s="450">
        <v>2018</v>
      </c>
      <c r="B1089" s="450" t="s">
        <v>381</v>
      </c>
      <c r="C1089" s="450" t="s">
        <v>177</v>
      </c>
      <c r="D1089" s="450">
        <v>37100</v>
      </c>
      <c r="E1089" s="450" t="s">
        <v>168</v>
      </c>
      <c r="F1089" s="450" t="s">
        <v>2242</v>
      </c>
      <c r="G1089" s="450" t="s">
        <v>15</v>
      </c>
      <c r="H1089" s="450" t="s">
        <v>110</v>
      </c>
      <c r="I1089" s="3" t="s">
        <v>2237</v>
      </c>
    </row>
    <row r="1090" spans="1:9" x14ac:dyDescent="0.25">
      <c r="A1090" s="450">
        <v>2018</v>
      </c>
      <c r="B1090" s="450" t="s">
        <v>381</v>
      </c>
      <c r="C1090" s="450" t="s">
        <v>177</v>
      </c>
      <c r="D1090" s="450">
        <v>37200</v>
      </c>
      <c r="E1090" s="450" t="s">
        <v>169</v>
      </c>
      <c r="F1090" s="450" t="s">
        <v>2242</v>
      </c>
      <c r="G1090" s="450" t="s">
        <v>15</v>
      </c>
      <c r="H1090" s="450" t="s">
        <v>110</v>
      </c>
      <c r="I1090" s="3" t="s">
        <v>2237</v>
      </c>
    </row>
    <row r="1091" spans="1:9" x14ac:dyDescent="0.25">
      <c r="A1091" s="450">
        <v>2018</v>
      </c>
      <c r="B1091" s="450" t="s">
        <v>395</v>
      </c>
      <c r="C1091" s="450" t="s">
        <v>178</v>
      </c>
      <c r="D1091" s="450">
        <v>1100</v>
      </c>
      <c r="E1091" s="450" t="s">
        <v>2</v>
      </c>
      <c r="F1091" s="450" t="s">
        <v>2242</v>
      </c>
      <c r="G1091" s="450" t="s">
        <v>15</v>
      </c>
      <c r="H1091" s="450">
        <v>1463.98</v>
      </c>
      <c r="I1091" s="3" t="s">
        <v>2237</v>
      </c>
    </row>
    <row r="1092" spans="1:9" x14ac:dyDescent="0.25">
      <c r="A1092" s="450">
        <v>2018</v>
      </c>
      <c r="B1092" s="450" t="s">
        <v>395</v>
      </c>
      <c r="C1092" s="450" t="s">
        <v>178</v>
      </c>
      <c r="D1092" s="450">
        <v>1110</v>
      </c>
      <c r="E1092" s="450" t="s">
        <v>3</v>
      </c>
      <c r="F1092" s="450" t="s">
        <v>2242</v>
      </c>
      <c r="G1092" s="450" t="s">
        <v>15</v>
      </c>
      <c r="H1092" s="450" t="s">
        <v>110</v>
      </c>
      <c r="I1092" s="3" t="s">
        <v>2237</v>
      </c>
    </row>
    <row r="1093" spans="1:9" x14ac:dyDescent="0.25">
      <c r="A1093" s="450">
        <v>2018</v>
      </c>
      <c r="B1093" s="450" t="s">
        <v>395</v>
      </c>
      <c r="C1093" s="450" t="s">
        <v>178</v>
      </c>
      <c r="D1093" s="450">
        <v>1120</v>
      </c>
      <c r="E1093" s="450" t="s">
        <v>4</v>
      </c>
      <c r="F1093" s="450" t="s">
        <v>2242</v>
      </c>
      <c r="G1093" s="450" t="s">
        <v>15</v>
      </c>
      <c r="H1093" s="450" t="s">
        <v>110</v>
      </c>
      <c r="I1093" s="3" t="s">
        <v>2237</v>
      </c>
    </row>
    <row r="1094" spans="1:9" x14ac:dyDescent="0.25">
      <c r="A1094" s="450">
        <v>2018</v>
      </c>
      <c r="B1094" s="450" t="s">
        <v>395</v>
      </c>
      <c r="C1094" s="450" t="s">
        <v>178</v>
      </c>
      <c r="D1094" s="450">
        <v>1200</v>
      </c>
      <c r="E1094" s="450" t="s">
        <v>5</v>
      </c>
      <c r="F1094" s="450" t="s">
        <v>2242</v>
      </c>
      <c r="G1094" s="450" t="s">
        <v>15</v>
      </c>
      <c r="H1094" s="450">
        <v>113.13</v>
      </c>
      <c r="I1094" s="3" t="s">
        <v>2244</v>
      </c>
    </row>
    <row r="1095" spans="1:9" x14ac:dyDescent="0.25">
      <c r="A1095" s="450">
        <v>2018</v>
      </c>
      <c r="B1095" s="450" t="s">
        <v>395</v>
      </c>
      <c r="C1095" s="450" t="s">
        <v>178</v>
      </c>
      <c r="D1095" s="450">
        <v>1300</v>
      </c>
      <c r="E1095" s="450" t="s">
        <v>17</v>
      </c>
      <c r="F1095" s="450" t="s">
        <v>2242</v>
      </c>
      <c r="G1095" s="450" t="s">
        <v>15</v>
      </c>
      <c r="H1095" s="450">
        <v>1488.27</v>
      </c>
      <c r="I1095" s="3" t="s">
        <v>2237</v>
      </c>
    </row>
    <row r="1096" spans="1:9" x14ac:dyDescent="0.25">
      <c r="A1096" s="450">
        <v>2018</v>
      </c>
      <c r="B1096" s="450" t="s">
        <v>395</v>
      </c>
      <c r="C1096" s="450" t="s">
        <v>178</v>
      </c>
      <c r="D1096" s="450">
        <v>1400</v>
      </c>
      <c r="E1096" s="450" t="s">
        <v>18</v>
      </c>
      <c r="F1096" s="450" t="s">
        <v>2242</v>
      </c>
      <c r="G1096" s="450" t="s">
        <v>15</v>
      </c>
      <c r="H1096" s="450">
        <v>194.33</v>
      </c>
      <c r="I1096" s="3" t="s">
        <v>2237</v>
      </c>
    </row>
    <row r="1097" spans="1:9" x14ac:dyDescent="0.25">
      <c r="A1097" s="450">
        <v>2018</v>
      </c>
      <c r="B1097" s="450" t="s">
        <v>395</v>
      </c>
      <c r="C1097" s="450" t="s">
        <v>178</v>
      </c>
      <c r="D1097" s="450">
        <v>1500</v>
      </c>
      <c r="E1097" s="450" t="s">
        <v>19</v>
      </c>
      <c r="F1097" s="450" t="s">
        <v>2242</v>
      </c>
      <c r="G1097" s="450" t="s">
        <v>15</v>
      </c>
      <c r="H1097" s="450">
        <v>625.04999999999995</v>
      </c>
      <c r="I1097" s="3" t="s">
        <v>2237</v>
      </c>
    </row>
    <row r="1098" spans="1:9" x14ac:dyDescent="0.25">
      <c r="A1098" s="450">
        <v>2018</v>
      </c>
      <c r="B1098" s="450" t="s">
        <v>395</v>
      </c>
      <c r="C1098" s="450" t="s">
        <v>178</v>
      </c>
      <c r="D1098" s="450">
        <v>1600</v>
      </c>
      <c r="E1098" s="450" t="s">
        <v>20</v>
      </c>
      <c r="F1098" s="450" t="s">
        <v>2242</v>
      </c>
      <c r="G1098" s="450" t="s">
        <v>15</v>
      </c>
      <c r="H1098" s="450">
        <v>267.98</v>
      </c>
      <c r="I1098" s="3" t="s">
        <v>2237</v>
      </c>
    </row>
    <row r="1099" spans="1:9" x14ac:dyDescent="0.25">
      <c r="A1099" s="450">
        <v>2018</v>
      </c>
      <c r="B1099" s="450" t="s">
        <v>395</v>
      </c>
      <c r="C1099" s="450" t="s">
        <v>178</v>
      </c>
      <c r="D1099" s="450">
        <v>1900</v>
      </c>
      <c r="E1099" s="450" t="s">
        <v>21</v>
      </c>
      <c r="F1099" s="450" t="s">
        <v>2242</v>
      </c>
      <c r="G1099" s="450" t="s">
        <v>15</v>
      </c>
      <c r="H1099" s="450">
        <v>118.43</v>
      </c>
      <c r="I1099" s="3" t="s">
        <v>2244</v>
      </c>
    </row>
    <row r="1100" spans="1:9" x14ac:dyDescent="0.25">
      <c r="A1100" s="450">
        <v>2018</v>
      </c>
      <c r="B1100" s="450" t="s">
        <v>395</v>
      </c>
      <c r="C1100" s="450" t="s">
        <v>178</v>
      </c>
      <c r="D1100" s="450">
        <v>2100</v>
      </c>
      <c r="E1100" s="450" t="s">
        <v>23</v>
      </c>
      <c r="F1100" s="450" t="s">
        <v>2242</v>
      </c>
      <c r="G1100" s="450" t="s">
        <v>15</v>
      </c>
      <c r="H1100" s="450">
        <v>375.69</v>
      </c>
      <c r="I1100" s="3" t="s">
        <v>2244</v>
      </c>
    </row>
    <row r="1101" spans="1:9" x14ac:dyDescent="0.25">
      <c r="A1101" s="450">
        <v>2018</v>
      </c>
      <c r="B1101" s="450" t="s">
        <v>395</v>
      </c>
      <c r="C1101" s="450" t="s">
        <v>178</v>
      </c>
      <c r="D1101" s="450">
        <v>2110</v>
      </c>
      <c r="E1101" s="450" t="s">
        <v>24</v>
      </c>
      <c r="F1101" s="450" t="s">
        <v>2242</v>
      </c>
      <c r="G1101" s="450" t="s">
        <v>15</v>
      </c>
      <c r="H1101" s="450" t="s">
        <v>110</v>
      </c>
      <c r="I1101" s="3" t="s">
        <v>2237</v>
      </c>
    </row>
    <row r="1102" spans="1:9" x14ac:dyDescent="0.25">
      <c r="A1102" s="450">
        <v>2018</v>
      </c>
      <c r="B1102" s="450" t="s">
        <v>395</v>
      </c>
      <c r="C1102" s="450" t="s">
        <v>178</v>
      </c>
      <c r="D1102" s="450">
        <v>2120</v>
      </c>
      <c r="E1102" s="450" t="s">
        <v>25</v>
      </c>
      <c r="F1102" s="450" t="s">
        <v>2242</v>
      </c>
      <c r="G1102" s="450" t="s">
        <v>15</v>
      </c>
      <c r="H1102" s="450" t="s">
        <v>110</v>
      </c>
      <c r="I1102" s="3" t="s">
        <v>2237</v>
      </c>
    </row>
    <row r="1103" spans="1:9" x14ac:dyDescent="0.25">
      <c r="A1103" s="450">
        <v>2018</v>
      </c>
      <c r="B1103" s="450" t="s">
        <v>395</v>
      </c>
      <c r="C1103" s="450" t="s">
        <v>178</v>
      </c>
      <c r="D1103" s="450">
        <v>2130</v>
      </c>
      <c r="E1103" s="450" t="s">
        <v>26</v>
      </c>
      <c r="F1103" s="450" t="s">
        <v>2242</v>
      </c>
      <c r="G1103" s="450" t="s">
        <v>15</v>
      </c>
      <c r="H1103" s="450" t="s">
        <v>110</v>
      </c>
      <c r="I1103" s="3" t="s">
        <v>2237</v>
      </c>
    </row>
    <row r="1104" spans="1:9" x14ac:dyDescent="0.25">
      <c r="A1104" s="450">
        <v>2018</v>
      </c>
      <c r="B1104" s="450" t="s">
        <v>395</v>
      </c>
      <c r="C1104" s="450" t="s">
        <v>178</v>
      </c>
      <c r="D1104" s="450">
        <v>2190</v>
      </c>
      <c r="E1104" s="450" t="s">
        <v>27</v>
      </c>
      <c r="F1104" s="450" t="s">
        <v>2242</v>
      </c>
      <c r="G1104" s="450" t="s">
        <v>15</v>
      </c>
      <c r="H1104" s="450" t="s">
        <v>110</v>
      </c>
      <c r="I1104" s="3" t="s">
        <v>2237</v>
      </c>
    </row>
    <row r="1105" spans="1:9" x14ac:dyDescent="0.25">
      <c r="A1105" s="450">
        <v>2018</v>
      </c>
      <c r="B1105" s="450" t="s">
        <v>395</v>
      </c>
      <c r="C1105" s="450" t="s">
        <v>178</v>
      </c>
      <c r="D1105" s="450">
        <v>2200</v>
      </c>
      <c r="E1105" s="450" t="s">
        <v>28</v>
      </c>
      <c r="F1105" s="450" t="s">
        <v>2242</v>
      </c>
      <c r="G1105" s="450" t="s">
        <v>15</v>
      </c>
      <c r="H1105" s="450">
        <v>73.3</v>
      </c>
      <c r="I1105" s="3" t="s">
        <v>2244</v>
      </c>
    </row>
    <row r="1106" spans="1:9" x14ac:dyDescent="0.25">
      <c r="A1106" s="450">
        <v>2018</v>
      </c>
      <c r="B1106" s="450" t="s">
        <v>395</v>
      </c>
      <c r="C1106" s="450" t="s">
        <v>178</v>
      </c>
      <c r="D1106" s="450">
        <v>2300</v>
      </c>
      <c r="E1106" s="450" t="s">
        <v>29</v>
      </c>
      <c r="F1106" s="450" t="s">
        <v>2242</v>
      </c>
      <c r="G1106" s="450" t="s">
        <v>15</v>
      </c>
      <c r="H1106" s="450">
        <v>60.67</v>
      </c>
      <c r="I1106" s="3" t="s">
        <v>2244</v>
      </c>
    </row>
    <row r="1107" spans="1:9" x14ac:dyDescent="0.25">
      <c r="A1107" s="450">
        <v>2018</v>
      </c>
      <c r="B1107" s="450" t="s">
        <v>395</v>
      </c>
      <c r="C1107" s="450" t="s">
        <v>178</v>
      </c>
      <c r="D1107" s="450">
        <v>2400</v>
      </c>
      <c r="E1107" s="450" t="s">
        <v>30</v>
      </c>
      <c r="F1107" s="450" t="s">
        <v>2242</v>
      </c>
      <c r="G1107" s="450" t="s">
        <v>15</v>
      </c>
      <c r="H1107" s="450">
        <v>142.18</v>
      </c>
      <c r="I1107" s="3" t="s">
        <v>2237</v>
      </c>
    </row>
    <row r="1108" spans="1:9" x14ac:dyDescent="0.25">
      <c r="A1108" s="450">
        <v>2018</v>
      </c>
      <c r="B1108" s="450" t="s">
        <v>395</v>
      </c>
      <c r="C1108" s="450" t="s">
        <v>178</v>
      </c>
      <c r="D1108" s="450">
        <v>2900</v>
      </c>
      <c r="E1108" s="450" t="s">
        <v>31</v>
      </c>
      <c r="F1108" s="450" t="s">
        <v>2242</v>
      </c>
      <c r="G1108" s="450" t="s">
        <v>15</v>
      </c>
      <c r="H1108" s="450">
        <v>400.04</v>
      </c>
      <c r="I1108" s="3" t="s">
        <v>2244</v>
      </c>
    </row>
    <row r="1109" spans="1:9" x14ac:dyDescent="0.25">
      <c r="A1109" s="450">
        <v>2018</v>
      </c>
      <c r="B1109" s="450" t="s">
        <v>395</v>
      </c>
      <c r="C1109" s="450" t="s">
        <v>178</v>
      </c>
      <c r="D1109" s="450">
        <v>2910</v>
      </c>
      <c r="E1109" s="450" t="s">
        <v>32</v>
      </c>
      <c r="F1109" s="450" t="s">
        <v>2242</v>
      </c>
      <c r="G1109" s="450" t="s">
        <v>15</v>
      </c>
      <c r="H1109" s="450" t="s">
        <v>110</v>
      </c>
      <c r="I1109" s="3" t="s">
        <v>2237</v>
      </c>
    </row>
    <row r="1110" spans="1:9" x14ac:dyDescent="0.25">
      <c r="A1110" s="450">
        <v>2018</v>
      </c>
      <c r="B1110" s="450" t="s">
        <v>395</v>
      </c>
      <c r="C1110" s="450" t="s">
        <v>178</v>
      </c>
      <c r="D1110" s="450">
        <v>2920</v>
      </c>
      <c r="E1110" s="450" t="s">
        <v>33</v>
      </c>
      <c r="F1110" s="450" t="s">
        <v>2242</v>
      </c>
      <c r="G1110" s="450" t="s">
        <v>15</v>
      </c>
      <c r="H1110" s="450" t="s">
        <v>110</v>
      </c>
      <c r="I1110" s="3" t="s">
        <v>2237</v>
      </c>
    </row>
    <row r="1111" spans="1:9" x14ac:dyDescent="0.25">
      <c r="A1111" s="450">
        <v>2018</v>
      </c>
      <c r="B1111" s="450" t="s">
        <v>395</v>
      </c>
      <c r="C1111" s="450" t="s">
        <v>178</v>
      </c>
      <c r="D1111" s="450">
        <v>2930</v>
      </c>
      <c r="E1111" s="450" t="s">
        <v>34</v>
      </c>
      <c r="F1111" s="450" t="s">
        <v>2242</v>
      </c>
      <c r="G1111" s="450" t="s">
        <v>15</v>
      </c>
      <c r="H1111" s="450" t="s">
        <v>110</v>
      </c>
      <c r="I1111" s="3" t="s">
        <v>2237</v>
      </c>
    </row>
    <row r="1112" spans="1:9" x14ac:dyDescent="0.25">
      <c r="A1112" s="450">
        <v>2018</v>
      </c>
      <c r="B1112" s="450" t="s">
        <v>395</v>
      </c>
      <c r="C1112" s="450" t="s">
        <v>178</v>
      </c>
      <c r="D1112" s="450">
        <v>3100</v>
      </c>
      <c r="E1112" s="450" t="s">
        <v>36</v>
      </c>
      <c r="F1112" s="450" t="s">
        <v>2242</v>
      </c>
      <c r="G1112" s="450" t="s">
        <v>15</v>
      </c>
      <c r="H1112" s="450" t="s">
        <v>110</v>
      </c>
      <c r="I1112" s="3" t="s">
        <v>2237</v>
      </c>
    </row>
    <row r="1113" spans="1:9" x14ac:dyDescent="0.25">
      <c r="A1113" s="450">
        <v>2018</v>
      </c>
      <c r="B1113" s="450" t="s">
        <v>395</v>
      </c>
      <c r="C1113" s="450" t="s">
        <v>178</v>
      </c>
      <c r="D1113" s="450">
        <v>3200</v>
      </c>
      <c r="E1113" s="450" t="s">
        <v>37</v>
      </c>
      <c r="F1113" s="450" t="s">
        <v>2242</v>
      </c>
      <c r="G1113" s="450" t="s">
        <v>15</v>
      </c>
      <c r="H1113" s="450" t="s">
        <v>110</v>
      </c>
      <c r="I1113" s="3" t="s">
        <v>2237</v>
      </c>
    </row>
    <row r="1114" spans="1:9" x14ac:dyDescent="0.25">
      <c r="A1114" s="450">
        <v>2018</v>
      </c>
      <c r="B1114" s="450" t="s">
        <v>395</v>
      </c>
      <c r="C1114" s="450" t="s">
        <v>178</v>
      </c>
      <c r="D1114" s="450">
        <v>3900</v>
      </c>
      <c r="E1114" s="450" t="s">
        <v>38</v>
      </c>
      <c r="F1114" s="450" t="s">
        <v>2242</v>
      </c>
      <c r="G1114" s="450" t="s">
        <v>15</v>
      </c>
      <c r="H1114" s="450" t="s">
        <v>110</v>
      </c>
      <c r="I1114" s="3" t="s">
        <v>2237</v>
      </c>
    </row>
    <row r="1115" spans="1:9" x14ac:dyDescent="0.25">
      <c r="A1115" s="450">
        <v>2018</v>
      </c>
      <c r="B1115" s="450" t="s">
        <v>395</v>
      </c>
      <c r="C1115" s="450" t="s">
        <v>178</v>
      </c>
      <c r="D1115" s="450">
        <v>4100</v>
      </c>
      <c r="E1115" s="450" t="s">
        <v>40</v>
      </c>
      <c r="F1115" s="450" t="s">
        <v>2242</v>
      </c>
      <c r="G1115" s="450" t="s">
        <v>15</v>
      </c>
      <c r="H1115" s="450">
        <v>7076.79</v>
      </c>
      <c r="I1115" s="3" t="s">
        <v>2244</v>
      </c>
    </row>
    <row r="1116" spans="1:9" x14ac:dyDescent="0.25">
      <c r="A1116" s="450">
        <v>2018</v>
      </c>
      <c r="B1116" s="450" t="s">
        <v>395</v>
      </c>
      <c r="C1116" s="450" t="s">
        <v>178</v>
      </c>
      <c r="D1116" s="450">
        <v>4110</v>
      </c>
      <c r="E1116" s="450" t="s">
        <v>41</v>
      </c>
      <c r="F1116" s="450" t="s">
        <v>2242</v>
      </c>
      <c r="G1116" s="450" t="s">
        <v>15</v>
      </c>
      <c r="H1116" s="450" t="s">
        <v>110</v>
      </c>
      <c r="I1116" s="3" t="s">
        <v>2237</v>
      </c>
    </row>
    <row r="1117" spans="1:9" x14ac:dyDescent="0.25">
      <c r="A1117" s="450">
        <v>2018</v>
      </c>
      <c r="B1117" s="450" t="s">
        <v>395</v>
      </c>
      <c r="C1117" s="450" t="s">
        <v>178</v>
      </c>
      <c r="D1117" s="450">
        <v>4120</v>
      </c>
      <c r="E1117" s="450" t="s">
        <v>42</v>
      </c>
      <c r="F1117" s="450" t="s">
        <v>2242</v>
      </c>
      <c r="G1117" s="450" t="s">
        <v>15</v>
      </c>
      <c r="H1117" s="450" t="s">
        <v>110</v>
      </c>
      <c r="I1117" s="3" t="s">
        <v>2237</v>
      </c>
    </row>
    <row r="1118" spans="1:9" x14ac:dyDescent="0.25">
      <c r="A1118" s="450">
        <v>2018</v>
      </c>
      <c r="B1118" s="450" t="s">
        <v>395</v>
      </c>
      <c r="C1118" s="450" t="s">
        <v>178</v>
      </c>
      <c r="D1118" s="450">
        <v>4190</v>
      </c>
      <c r="E1118" s="450" t="s">
        <v>43</v>
      </c>
      <c r="F1118" s="450" t="s">
        <v>2242</v>
      </c>
      <c r="G1118" s="450" t="s">
        <v>15</v>
      </c>
      <c r="H1118" s="450" t="s">
        <v>110</v>
      </c>
      <c r="I1118" s="3" t="s">
        <v>2237</v>
      </c>
    </row>
    <row r="1119" spans="1:9" x14ac:dyDescent="0.25">
      <c r="A1119" s="450">
        <v>2018</v>
      </c>
      <c r="B1119" s="450" t="s">
        <v>395</v>
      </c>
      <c r="C1119" s="450" t="s">
        <v>178</v>
      </c>
      <c r="D1119" s="450">
        <v>4200</v>
      </c>
      <c r="E1119" s="450" t="s">
        <v>44</v>
      </c>
      <c r="F1119" s="450" t="s">
        <v>2242</v>
      </c>
      <c r="G1119" s="450" t="s">
        <v>15</v>
      </c>
      <c r="H1119" s="450">
        <v>2754.6</v>
      </c>
      <c r="I1119" s="3" t="s">
        <v>2237</v>
      </c>
    </row>
    <row r="1120" spans="1:9" x14ac:dyDescent="0.25">
      <c r="A1120" s="450">
        <v>2018</v>
      </c>
      <c r="B1120" s="450" t="s">
        <v>395</v>
      </c>
      <c r="C1120" s="450" t="s">
        <v>178</v>
      </c>
      <c r="D1120" s="450">
        <v>4210</v>
      </c>
      <c r="E1120" s="450" t="s">
        <v>45</v>
      </c>
      <c r="F1120" s="450" t="s">
        <v>2242</v>
      </c>
      <c r="G1120" s="450" t="s">
        <v>15</v>
      </c>
      <c r="H1120" s="450" t="s">
        <v>110</v>
      </c>
      <c r="I1120" s="3" t="s">
        <v>2237</v>
      </c>
    </row>
    <row r="1121" spans="1:9" x14ac:dyDescent="0.25">
      <c r="A1121" s="450">
        <v>2018</v>
      </c>
      <c r="B1121" s="450" t="s">
        <v>395</v>
      </c>
      <c r="C1121" s="450" t="s">
        <v>178</v>
      </c>
      <c r="D1121" s="450">
        <v>4220</v>
      </c>
      <c r="E1121" s="450" t="s">
        <v>46</v>
      </c>
      <c r="F1121" s="450" t="s">
        <v>2242</v>
      </c>
      <c r="G1121" s="450" t="s">
        <v>15</v>
      </c>
      <c r="H1121" s="450" t="s">
        <v>110</v>
      </c>
      <c r="I1121" s="3" t="s">
        <v>2237</v>
      </c>
    </row>
    <row r="1122" spans="1:9" x14ac:dyDescent="0.25">
      <c r="A1122" s="450">
        <v>2018</v>
      </c>
      <c r="B1122" s="450" t="s">
        <v>395</v>
      </c>
      <c r="C1122" s="450" t="s">
        <v>178</v>
      </c>
      <c r="D1122" s="450">
        <v>4230</v>
      </c>
      <c r="E1122" s="450" t="s">
        <v>47</v>
      </c>
      <c r="F1122" s="450" t="s">
        <v>2242</v>
      </c>
      <c r="G1122" s="450" t="s">
        <v>15</v>
      </c>
      <c r="H1122" s="450" t="s">
        <v>110</v>
      </c>
      <c r="I1122" s="3" t="s">
        <v>2237</v>
      </c>
    </row>
    <row r="1123" spans="1:9" x14ac:dyDescent="0.25">
      <c r="A1123" s="450">
        <v>2018</v>
      </c>
      <c r="B1123" s="450" t="s">
        <v>395</v>
      </c>
      <c r="C1123" s="450" t="s">
        <v>178</v>
      </c>
      <c r="D1123" s="450">
        <v>5000</v>
      </c>
      <c r="E1123" s="450" t="s">
        <v>48</v>
      </c>
      <c r="F1123" s="450" t="s">
        <v>2242</v>
      </c>
      <c r="G1123" s="450" t="s">
        <v>15</v>
      </c>
      <c r="H1123" s="450">
        <v>659.73</v>
      </c>
      <c r="I1123" s="3" t="s">
        <v>2237</v>
      </c>
    </row>
    <row r="1124" spans="1:9" x14ac:dyDescent="0.25">
      <c r="A1124" s="450">
        <v>2018</v>
      </c>
      <c r="B1124" s="450" t="s">
        <v>395</v>
      </c>
      <c r="C1124" s="450" t="s">
        <v>178</v>
      </c>
      <c r="D1124" s="450">
        <v>6100</v>
      </c>
      <c r="E1124" s="450" t="s">
        <v>50</v>
      </c>
      <c r="F1124" s="450" t="s">
        <v>2242</v>
      </c>
      <c r="G1124" s="450" t="s">
        <v>15</v>
      </c>
      <c r="H1124" s="450">
        <v>3472.61</v>
      </c>
      <c r="I1124" s="3" t="s">
        <v>2237</v>
      </c>
    </row>
    <row r="1125" spans="1:9" x14ac:dyDescent="0.25">
      <c r="A1125" s="450">
        <v>2018</v>
      </c>
      <c r="B1125" s="450" t="s">
        <v>395</v>
      </c>
      <c r="C1125" s="450" t="s">
        <v>178</v>
      </c>
      <c r="D1125" s="450">
        <v>6110</v>
      </c>
      <c r="E1125" s="450" t="s">
        <v>51</v>
      </c>
      <c r="F1125" s="450" t="s">
        <v>2242</v>
      </c>
      <c r="G1125" s="450" t="s">
        <v>15</v>
      </c>
      <c r="H1125" s="450" t="s">
        <v>110</v>
      </c>
      <c r="I1125" s="3" t="s">
        <v>2237</v>
      </c>
    </row>
    <row r="1126" spans="1:9" x14ac:dyDescent="0.25">
      <c r="A1126" s="450">
        <v>2018</v>
      </c>
      <c r="B1126" s="450" t="s">
        <v>395</v>
      </c>
      <c r="C1126" s="450" t="s">
        <v>178</v>
      </c>
      <c r="D1126" s="450">
        <v>6120</v>
      </c>
      <c r="E1126" s="450" t="s">
        <v>52</v>
      </c>
      <c r="F1126" s="450" t="s">
        <v>2242</v>
      </c>
      <c r="G1126" s="450" t="s">
        <v>15</v>
      </c>
      <c r="H1126" s="450" t="s">
        <v>110</v>
      </c>
      <c r="I1126" s="3" t="s">
        <v>2237</v>
      </c>
    </row>
    <row r="1127" spans="1:9" x14ac:dyDescent="0.25">
      <c r="A1127" s="450">
        <v>2018</v>
      </c>
      <c r="B1127" s="450" t="s">
        <v>395</v>
      </c>
      <c r="C1127" s="450" t="s">
        <v>178</v>
      </c>
      <c r="D1127" s="450">
        <v>6130</v>
      </c>
      <c r="E1127" s="450" t="s">
        <v>53</v>
      </c>
      <c r="F1127" s="450" t="s">
        <v>2242</v>
      </c>
      <c r="G1127" s="450" t="s">
        <v>15</v>
      </c>
      <c r="H1127" s="450" t="s">
        <v>110</v>
      </c>
      <c r="I1127" s="3" t="s">
        <v>2237</v>
      </c>
    </row>
    <row r="1128" spans="1:9" x14ac:dyDescent="0.25">
      <c r="A1128" s="450">
        <v>2018</v>
      </c>
      <c r="B1128" s="450" t="s">
        <v>395</v>
      </c>
      <c r="C1128" s="450" t="s">
        <v>178</v>
      </c>
      <c r="D1128" s="450">
        <v>6190</v>
      </c>
      <c r="E1128" s="450" t="s">
        <v>54</v>
      </c>
      <c r="F1128" s="450" t="s">
        <v>2242</v>
      </c>
      <c r="G1128" s="450" t="s">
        <v>15</v>
      </c>
      <c r="H1128" s="450" t="s">
        <v>110</v>
      </c>
      <c r="I1128" s="3" t="s">
        <v>2237</v>
      </c>
    </row>
    <row r="1129" spans="1:9" x14ac:dyDescent="0.25">
      <c r="A1129" s="450">
        <v>2018</v>
      </c>
      <c r="B1129" s="450" t="s">
        <v>395</v>
      </c>
      <c r="C1129" s="450" t="s">
        <v>178</v>
      </c>
      <c r="D1129" s="450">
        <v>6200</v>
      </c>
      <c r="E1129" s="450" t="s">
        <v>55</v>
      </c>
      <c r="F1129" s="450" t="s">
        <v>2242</v>
      </c>
      <c r="G1129" s="450" t="s">
        <v>15</v>
      </c>
      <c r="H1129" s="450">
        <v>2525.66</v>
      </c>
      <c r="I1129" s="3" t="s">
        <v>2237</v>
      </c>
    </row>
    <row r="1130" spans="1:9" x14ac:dyDescent="0.25">
      <c r="A1130" s="450">
        <v>2018</v>
      </c>
      <c r="B1130" s="450" t="s">
        <v>395</v>
      </c>
      <c r="C1130" s="450" t="s">
        <v>178</v>
      </c>
      <c r="D1130" s="450">
        <v>6210</v>
      </c>
      <c r="E1130" s="450" t="s">
        <v>56</v>
      </c>
      <c r="F1130" s="450" t="s">
        <v>2242</v>
      </c>
      <c r="G1130" s="450" t="s">
        <v>15</v>
      </c>
      <c r="H1130" s="450" t="s">
        <v>110</v>
      </c>
      <c r="I1130" s="3" t="s">
        <v>2237</v>
      </c>
    </row>
    <row r="1131" spans="1:9" x14ac:dyDescent="0.25">
      <c r="A1131" s="450">
        <v>2018</v>
      </c>
      <c r="B1131" s="450" t="s">
        <v>395</v>
      </c>
      <c r="C1131" s="450" t="s">
        <v>178</v>
      </c>
      <c r="D1131" s="450">
        <v>6220</v>
      </c>
      <c r="E1131" s="450" t="s">
        <v>57</v>
      </c>
      <c r="F1131" s="450" t="s">
        <v>2242</v>
      </c>
      <c r="G1131" s="450" t="s">
        <v>15</v>
      </c>
      <c r="H1131" s="450" t="s">
        <v>110</v>
      </c>
      <c r="I1131" s="3" t="s">
        <v>2237</v>
      </c>
    </row>
    <row r="1132" spans="1:9" x14ac:dyDescent="0.25">
      <c r="A1132" s="450">
        <v>2018</v>
      </c>
      <c r="B1132" s="450" t="s">
        <v>395</v>
      </c>
      <c r="C1132" s="450" t="s">
        <v>178</v>
      </c>
      <c r="D1132" s="450">
        <v>6230</v>
      </c>
      <c r="E1132" s="450" t="s">
        <v>58</v>
      </c>
      <c r="F1132" s="450" t="s">
        <v>2242</v>
      </c>
      <c r="G1132" s="450" t="s">
        <v>15</v>
      </c>
      <c r="H1132" s="450" t="s">
        <v>110</v>
      </c>
      <c r="I1132" s="3" t="s">
        <v>2237</v>
      </c>
    </row>
    <row r="1133" spans="1:9" x14ac:dyDescent="0.25">
      <c r="A1133" s="450">
        <v>2018</v>
      </c>
      <c r="B1133" s="450" t="s">
        <v>395</v>
      </c>
      <c r="C1133" s="450" t="s">
        <v>178</v>
      </c>
      <c r="D1133" s="450">
        <v>6290</v>
      </c>
      <c r="E1133" s="450" t="s">
        <v>59</v>
      </c>
      <c r="F1133" s="450" t="s">
        <v>2242</v>
      </c>
      <c r="G1133" s="450" t="s">
        <v>15</v>
      </c>
      <c r="H1133" s="450" t="s">
        <v>110</v>
      </c>
      <c r="I1133" s="3" t="s">
        <v>2237</v>
      </c>
    </row>
    <row r="1134" spans="1:9" x14ac:dyDescent="0.25">
      <c r="A1134" s="450">
        <v>2018</v>
      </c>
      <c r="B1134" s="450" t="s">
        <v>395</v>
      </c>
      <c r="C1134" s="450" t="s">
        <v>178</v>
      </c>
      <c r="D1134" s="450">
        <v>6300</v>
      </c>
      <c r="E1134" s="450" t="s">
        <v>60</v>
      </c>
      <c r="F1134" s="450" t="s">
        <v>2242</v>
      </c>
      <c r="G1134" s="450" t="s">
        <v>15</v>
      </c>
      <c r="H1134" s="450">
        <v>667.21</v>
      </c>
      <c r="I1134" s="3" t="s">
        <v>2237</v>
      </c>
    </row>
    <row r="1135" spans="1:9" x14ac:dyDescent="0.25">
      <c r="A1135" s="450">
        <v>2018</v>
      </c>
      <c r="B1135" s="450" t="s">
        <v>395</v>
      </c>
      <c r="C1135" s="450" t="s">
        <v>178</v>
      </c>
      <c r="D1135" s="450">
        <v>6400</v>
      </c>
      <c r="E1135" s="450" t="s">
        <v>61</v>
      </c>
      <c r="F1135" s="450" t="s">
        <v>2242</v>
      </c>
      <c r="G1135" s="450" t="s">
        <v>15</v>
      </c>
      <c r="H1135" s="450">
        <v>1502.15</v>
      </c>
      <c r="I1135" s="3" t="s">
        <v>2237</v>
      </c>
    </row>
    <row r="1136" spans="1:9" x14ac:dyDescent="0.25">
      <c r="A1136" s="450">
        <v>2018</v>
      </c>
      <c r="B1136" s="450" t="s">
        <v>395</v>
      </c>
      <c r="C1136" s="450" t="s">
        <v>178</v>
      </c>
      <c r="D1136" s="450">
        <v>6410</v>
      </c>
      <c r="E1136" s="450" t="s">
        <v>62</v>
      </c>
      <c r="F1136" s="450" t="s">
        <v>2242</v>
      </c>
      <c r="G1136" s="450" t="s">
        <v>15</v>
      </c>
      <c r="H1136" s="450" t="s">
        <v>110</v>
      </c>
      <c r="I1136" s="3" t="s">
        <v>2237</v>
      </c>
    </row>
    <row r="1137" spans="1:9" x14ac:dyDescent="0.25">
      <c r="A1137" s="450">
        <v>2018</v>
      </c>
      <c r="B1137" s="450" t="s">
        <v>395</v>
      </c>
      <c r="C1137" s="450" t="s">
        <v>178</v>
      </c>
      <c r="D1137" s="450">
        <v>6490</v>
      </c>
      <c r="E1137" s="450" t="s">
        <v>63</v>
      </c>
      <c r="F1137" s="450" t="s">
        <v>2242</v>
      </c>
      <c r="G1137" s="450" t="s">
        <v>15</v>
      </c>
      <c r="H1137" s="450" t="s">
        <v>110</v>
      </c>
      <c r="I1137" s="3" t="s">
        <v>2237</v>
      </c>
    </row>
    <row r="1138" spans="1:9" x14ac:dyDescent="0.25">
      <c r="A1138" s="450">
        <v>2018</v>
      </c>
      <c r="B1138" s="450" t="s">
        <v>395</v>
      </c>
      <c r="C1138" s="450" t="s">
        <v>178</v>
      </c>
      <c r="D1138" s="450">
        <v>6500</v>
      </c>
      <c r="E1138" s="450" t="s">
        <v>64</v>
      </c>
      <c r="F1138" s="450" t="s">
        <v>2242</v>
      </c>
      <c r="G1138" s="450" t="s">
        <v>15</v>
      </c>
      <c r="H1138" s="450">
        <v>2170.52</v>
      </c>
      <c r="I1138" s="3" t="s">
        <v>2237</v>
      </c>
    </row>
    <row r="1139" spans="1:9" x14ac:dyDescent="0.25">
      <c r="A1139" s="450">
        <v>2018</v>
      </c>
      <c r="B1139" s="450" t="s">
        <v>395</v>
      </c>
      <c r="C1139" s="450" t="s">
        <v>178</v>
      </c>
      <c r="D1139" s="450">
        <v>6510</v>
      </c>
      <c r="E1139" s="450" t="s">
        <v>65</v>
      </c>
      <c r="F1139" s="450" t="s">
        <v>2242</v>
      </c>
      <c r="G1139" s="450" t="s">
        <v>15</v>
      </c>
      <c r="H1139" s="450" t="s">
        <v>110</v>
      </c>
      <c r="I1139" s="3" t="s">
        <v>2237</v>
      </c>
    </row>
    <row r="1140" spans="1:9" x14ac:dyDescent="0.25">
      <c r="A1140" s="450">
        <v>2018</v>
      </c>
      <c r="B1140" s="450" t="s">
        <v>395</v>
      </c>
      <c r="C1140" s="450" t="s">
        <v>178</v>
      </c>
      <c r="D1140" s="450">
        <v>6590</v>
      </c>
      <c r="E1140" s="450" t="s">
        <v>66</v>
      </c>
      <c r="F1140" s="450" t="s">
        <v>2242</v>
      </c>
      <c r="G1140" s="450" t="s">
        <v>15</v>
      </c>
      <c r="H1140" s="450" t="s">
        <v>110</v>
      </c>
      <c r="I1140" s="3" t="s">
        <v>2237</v>
      </c>
    </row>
    <row r="1141" spans="1:9" x14ac:dyDescent="0.25">
      <c r="A1141" s="450">
        <v>2018</v>
      </c>
      <c r="B1141" s="450" t="s">
        <v>395</v>
      </c>
      <c r="C1141" s="450" t="s">
        <v>178</v>
      </c>
      <c r="D1141" s="450">
        <v>7000</v>
      </c>
      <c r="E1141" s="450" t="s">
        <v>67</v>
      </c>
      <c r="F1141" s="450" t="s">
        <v>2242</v>
      </c>
      <c r="G1141" s="450" t="s">
        <v>15</v>
      </c>
      <c r="H1141" s="450">
        <v>1987.88</v>
      </c>
      <c r="I1141" s="3" t="s">
        <v>2237</v>
      </c>
    </row>
    <row r="1142" spans="1:9" x14ac:dyDescent="0.25">
      <c r="A1142" s="450">
        <v>2018</v>
      </c>
      <c r="B1142" s="450" t="s">
        <v>395</v>
      </c>
      <c r="C1142" s="450" t="s">
        <v>178</v>
      </c>
      <c r="D1142" s="450">
        <v>8000</v>
      </c>
      <c r="E1142" s="450" t="s">
        <v>70</v>
      </c>
      <c r="F1142" s="450" t="s">
        <v>2242</v>
      </c>
      <c r="G1142" s="450" t="s">
        <v>15</v>
      </c>
      <c r="H1142" s="450">
        <v>2234.34</v>
      </c>
      <c r="I1142" s="3" t="s">
        <v>2244</v>
      </c>
    </row>
    <row r="1143" spans="1:9" x14ac:dyDescent="0.25">
      <c r="A1143" s="450">
        <v>2018</v>
      </c>
      <c r="B1143" s="450" t="s">
        <v>395</v>
      </c>
      <c r="C1143" s="450" t="s">
        <v>178</v>
      </c>
      <c r="D1143" s="450">
        <v>9100</v>
      </c>
      <c r="E1143" s="450" t="s">
        <v>72</v>
      </c>
      <c r="F1143" s="450" t="s">
        <v>2242</v>
      </c>
      <c r="G1143" s="450" t="s">
        <v>15</v>
      </c>
      <c r="H1143" s="450" t="s">
        <v>110</v>
      </c>
      <c r="I1143" s="3" t="s">
        <v>2237</v>
      </c>
    </row>
    <row r="1144" spans="1:9" x14ac:dyDescent="0.25">
      <c r="A1144" s="450">
        <v>2018</v>
      </c>
      <c r="B1144" s="450" t="s">
        <v>395</v>
      </c>
      <c r="C1144" s="450" t="s">
        <v>178</v>
      </c>
      <c r="D1144" s="450">
        <v>9200</v>
      </c>
      <c r="E1144" s="450" t="s">
        <v>73</v>
      </c>
      <c r="F1144" s="450" t="s">
        <v>2242</v>
      </c>
      <c r="G1144" s="450" t="s">
        <v>15</v>
      </c>
      <c r="H1144" s="450" t="s">
        <v>110</v>
      </c>
      <c r="I1144" s="3" t="s">
        <v>2237</v>
      </c>
    </row>
    <row r="1145" spans="1:9" x14ac:dyDescent="0.25">
      <c r="A1145" s="450">
        <v>2018</v>
      </c>
      <c r="B1145" s="450" t="s">
        <v>395</v>
      </c>
      <c r="C1145" s="450" t="s">
        <v>178</v>
      </c>
      <c r="D1145" s="450">
        <v>9900</v>
      </c>
      <c r="E1145" s="450" t="s">
        <v>74</v>
      </c>
      <c r="F1145" s="450" t="s">
        <v>2242</v>
      </c>
      <c r="G1145" s="450" t="s">
        <v>15</v>
      </c>
      <c r="H1145" s="450" t="s">
        <v>110</v>
      </c>
      <c r="I1145" s="3" t="s">
        <v>2237</v>
      </c>
    </row>
    <row r="1146" spans="1:9" x14ac:dyDescent="0.25">
      <c r="A1146" s="450">
        <v>2018</v>
      </c>
      <c r="B1146" s="450" t="s">
        <v>395</v>
      </c>
      <c r="C1146" s="450" t="s">
        <v>178</v>
      </c>
      <c r="D1146" s="450">
        <v>11100</v>
      </c>
      <c r="E1146" s="450" t="s">
        <v>77</v>
      </c>
      <c r="F1146" s="450" t="s">
        <v>2242</v>
      </c>
      <c r="G1146" s="450" t="s">
        <v>15</v>
      </c>
      <c r="H1146" s="450">
        <v>3363.15</v>
      </c>
      <c r="I1146" s="3" t="s">
        <v>2237</v>
      </c>
    </row>
    <row r="1147" spans="1:9" x14ac:dyDescent="0.25">
      <c r="A1147" s="450">
        <v>2018</v>
      </c>
      <c r="B1147" s="450" t="s">
        <v>395</v>
      </c>
      <c r="C1147" s="450" t="s">
        <v>178</v>
      </c>
      <c r="D1147" s="450">
        <v>11200</v>
      </c>
      <c r="E1147" s="450" t="s">
        <v>78</v>
      </c>
      <c r="F1147" s="450" t="s">
        <v>2242</v>
      </c>
      <c r="G1147" s="450" t="s">
        <v>15</v>
      </c>
      <c r="H1147" s="450">
        <v>7417.25</v>
      </c>
      <c r="I1147" s="3" t="s">
        <v>2237</v>
      </c>
    </row>
    <row r="1148" spans="1:9" x14ac:dyDescent="0.25">
      <c r="A1148" s="450">
        <v>2018</v>
      </c>
      <c r="B1148" s="450" t="s">
        <v>395</v>
      </c>
      <c r="C1148" s="450" t="s">
        <v>178</v>
      </c>
      <c r="D1148" s="450">
        <v>11300</v>
      </c>
      <c r="E1148" s="450" t="s">
        <v>79</v>
      </c>
      <c r="F1148" s="450" t="s">
        <v>2242</v>
      </c>
      <c r="G1148" s="450" t="s">
        <v>15</v>
      </c>
      <c r="H1148" s="450">
        <v>71.17</v>
      </c>
      <c r="I1148" s="3" t="s">
        <v>2244</v>
      </c>
    </row>
    <row r="1149" spans="1:9" x14ac:dyDescent="0.25">
      <c r="A1149" s="450">
        <v>2018</v>
      </c>
      <c r="B1149" s="450" t="s">
        <v>395</v>
      </c>
      <c r="C1149" s="450" t="s">
        <v>178</v>
      </c>
      <c r="D1149" s="450">
        <v>11400</v>
      </c>
      <c r="E1149" s="450" t="s">
        <v>80</v>
      </c>
      <c r="F1149" s="450" t="s">
        <v>2242</v>
      </c>
      <c r="G1149" s="450" t="s">
        <v>15</v>
      </c>
      <c r="H1149" s="450">
        <v>1258.28</v>
      </c>
      <c r="I1149" s="3" t="s">
        <v>2237</v>
      </c>
    </row>
    <row r="1150" spans="1:9" x14ac:dyDescent="0.25">
      <c r="A1150" s="450">
        <v>2018</v>
      </c>
      <c r="B1150" s="450" t="s">
        <v>395</v>
      </c>
      <c r="C1150" s="450" t="s">
        <v>178</v>
      </c>
      <c r="D1150" s="450">
        <v>11500</v>
      </c>
      <c r="E1150" s="450" t="s">
        <v>81</v>
      </c>
      <c r="F1150" s="450" t="s">
        <v>2242</v>
      </c>
      <c r="G1150" s="450" t="s">
        <v>15</v>
      </c>
      <c r="H1150" s="450">
        <v>2348.54</v>
      </c>
      <c r="I1150" s="3" t="s">
        <v>2237</v>
      </c>
    </row>
    <row r="1151" spans="1:9" x14ac:dyDescent="0.25">
      <c r="A1151" s="450">
        <v>2018</v>
      </c>
      <c r="B1151" s="450" t="s">
        <v>395</v>
      </c>
      <c r="C1151" s="450" t="s">
        <v>178</v>
      </c>
      <c r="D1151" s="450">
        <v>11900</v>
      </c>
      <c r="E1151" s="450" t="s">
        <v>82</v>
      </c>
      <c r="F1151" s="450" t="s">
        <v>2242</v>
      </c>
      <c r="G1151" s="450" t="s">
        <v>15</v>
      </c>
      <c r="H1151" s="450">
        <v>182.41</v>
      </c>
      <c r="I1151" s="3" t="s">
        <v>2244</v>
      </c>
    </row>
    <row r="1152" spans="1:9" x14ac:dyDescent="0.25">
      <c r="A1152" s="450">
        <v>2018</v>
      </c>
      <c r="B1152" s="450" t="s">
        <v>395</v>
      </c>
      <c r="C1152" s="450" t="s">
        <v>178</v>
      </c>
      <c r="D1152" s="450">
        <v>12100</v>
      </c>
      <c r="E1152" s="450" t="s">
        <v>84</v>
      </c>
      <c r="F1152" s="450" t="s">
        <v>2242</v>
      </c>
      <c r="G1152" s="450" t="s">
        <v>15</v>
      </c>
      <c r="H1152" s="450">
        <v>3059.13</v>
      </c>
      <c r="I1152" s="3" t="s">
        <v>2237</v>
      </c>
    </row>
    <row r="1153" spans="1:9" x14ac:dyDescent="0.25">
      <c r="A1153" s="450">
        <v>2018</v>
      </c>
      <c r="B1153" s="450" t="s">
        <v>395</v>
      </c>
      <c r="C1153" s="450" t="s">
        <v>178</v>
      </c>
      <c r="D1153" s="450">
        <v>12200</v>
      </c>
      <c r="E1153" s="450" t="s">
        <v>85</v>
      </c>
      <c r="F1153" s="450" t="s">
        <v>2242</v>
      </c>
      <c r="G1153" s="450" t="s">
        <v>15</v>
      </c>
      <c r="H1153" s="450">
        <v>1253.3800000000001</v>
      </c>
      <c r="I1153" s="3" t="s">
        <v>2237</v>
      </c>
    </row>
    <row r="1154" spans="1:9" x14ac:dyDescent="0.25">
      <c r="A1154" s="450">
        <v>2018</v>
      </c>
      <c r="B1154" s="450" t="s">
        <v>395</v>
      </c>
      <c r="C1154" s="450" t="s">
        <v>178</v>
      </c>
      <c r="D1154" s="450">
        <v>12900</v>
      </c>
      <c r="E1154" s="450" t="s">
        <v>86</v>
      </c>
      <c r="F1154" s="450" t="s">
        <v>2242</v>
      </c>
      <c r="G1154" s="450" t="s">
        <v>15</v>
      </c>
      <c r="H1154" s="450">
        <v>261.56</v>
      </c>
      <c r="I1154" s="3" t="s">
        <v>2244</v>
      </c>
    </row>
    <row r="1155" spans="1:9" x14ac:dyDescent="0.25">
      <c r="A1155" s="450">
        <v>2018</v>
      </c>
      <c r="B1155" s="450" t="s">
        <v>395</v>
      </c>
      <c r="C1155" s="450" t="s">
        <v>178</v>
      </c>
      <c r="D1155" s="450">
        <v>12910</v>
      </c>
      <c r="E1155" s="450" t="s">
        <v>87</v>
      </c>
      <c r="F1155" s="450" t="s">
        <v>2242</v>
      </c>
      <c r="G1155" s="450" t="s">
        <v>15</v>
      </c>
      <c r="H1155" s="450" t="s">
        <v>110</v>
      </c>
      <c r="I1155" s="3" t="s">
        <v>2237</v>
      </c>
    </row>
    <row r="1156" spans="1:9" x14ac:dyDescent="0.25">
      <c r="A1156" s="450">
        <v>2018</v>
      </c>
      <c r="B1156" s="450" t="s">
        <v>395</v>
      </c>
      <c r="C1156" s="450" t="s">
        <v>178</v>
      </c>
      <c r="D1156" s="450">
        <v>12920</v>
      </c>
      <c r="E1156" s="450" t="s">
        <v>88</v>
      </c>
      <c r="F1156" s="450" t="s">
        <v>2242</v>
      </c>
      <c r="G1156" s="450" t="s">
        <v>15</v>
      </c>
      <c r="H1156" s="450" t="s">
        <v>110</v>
      </c>
      <c r="I1156" s="3" t="s">
        <v>2237</v>
      </c>
    </row>
    <row r="1157" spans="1:9" x14ac:dyDescent="0.25">
      <c r="A1157" s="450">
        <v>2018</v>
      </c>
      <c r="B1157" s="450" t="s">
        <v>395</v>
      </c>
      <c r="C1157" s="450" t="s">
        <v>178</v>
      </c>
      <c r="D1157" s="450">
        <v>12930</v>
      </c>
      <c r="E1157" s="450" t="s">
        <v>89</v>
      </c>
      <c r="F1157" s="450" t="s">
        <v>2242</v>
      </c>
      <c r="G1157" s="450" t="s">
        <v>15</v>
      </c>
      <c r="H1157" s="450" t="s">
        <v>110</v>
      </c>
      <c r="I1157" s="3" t="s">
        <v>2237</v>
      </c>
    </row>
    <row r="1158" spans="1:9" x14ac:dyDescent="0.25">
      <c r="A1158" s="450">
        <v>2018</v>
      </c>
      <c r="B1158" s="450" t="s">
        <v>395</v>
      </c>
      <c r="C1158" s="450" t="s">
        <v>178</v>
      </c>
      <c r="D1158" s="450">
        <v>15100</v>
      </c>
      <c r="E1158" s="450" t="s">
        <v>93</v>
      </c>
      <c r="F1158" s="450" t="s">
        <v>2242</v>
      </c>
      <c r="G1158" s="450" t="s">
        <v>15</v>
      </c>
      <c r="H1158" s="450" t="s">
        <v>110</v>
      </c>
      <c r="I1158" s="3" t="s">
        <v>2237</v>
      </c>
    </row>
    <row r="1159" spans="1:9" x14ac:dyDescent="0.25">
      <c r="A1159" s="450">
        <v>2018</v>
      </c>
      <c r="B1159" s="450" t="s">
        <v>395</v>
      </c>
      <c r="C1159" s="450" t="s">
        <v>178</v>
      </c>
      <c r="D1159" s="450">
        <v>15200</v>
      </c>
      <c r="E1159" s="450" t="s">
        <v>94</v>
      </c>
      <c r="F1159" s="450" t="s">
        <v>2242</v>
      </c>
      <c r="G1159" s="450" t="s">
        <v>15</v>
      </c>
      <c r="H1159" s="450" t="s">
        <v>110</v>
      </c>
      <c r="I1159" s="3" t="s">
        <v>2237</v>
      </c>
    </row>
    <row r="1160" spans="1:9" x14ac:dyDescent="0.25">
      <c r="A1160" s="450">
        <v>2018</v>
      </c>
      <c r="B1160" s="450" t="s">
        <v>395</v>
      </c>
      <c r="C1160" s="450" t="s">
        <v>178</v>
      </c>
      <c r="D1160" s="450">
        <v>17100</v>
      </c>
      <c r="E1160" s="450" t="s">
        <v>97</v>
      </c>
      <c r="F1160" s="450" t="s">
        <v>2242</v>
      </c>
      <c r="G1160" s="450" t="s">
        <v>15</v>
      </c>
      <c r="H1160" s="450">
        <v>159.29</v>
      </c>
      <c r="I1160" s="3" t="s">
        <v>2237</v>
      </c>
    </row>
    <row r="1161" spans="1:9" x14ac:dyDescent="0.25">
      <c r="A1161" s="450">
        <v>2018</v>
      </c>
      <c r="B1161" s="450" t="s">
        <v>395</v>
      </c>
      <c r="C1161" s="450" t="s">
        <v>178</v>
      </c>
      <c r="D1161" s="450">
        <v>17110</v>
      </c>
      <c r="E1161" s="450" t="s">
        <v>98</v>
      </c>
      <c r="F1161" s="450" t="s">
        <v>2242</v>
      </c>
      <c r="G1161" s="450" t="s">
        <v>15</v>
      </c>
      <c r="H1161" s="450" t="s">
        <v>110</v>
      </c>
      <c r="I1161" s="3" t="s">
        <v>2237</v>
      </c>
    </row>
    <row r="1162" spans="1:9" x14ac:dyDescent="0.25">
      <c r="A1162" s="450">
        <v>2018</v>
      </c>
      <c r="B1162" s="450" t="s">
        <v>395</v>
      </c>
      <c r="C1162" s="450" t="s">
        <v>178</v>
      </c>
      <c r="D1162" s="450">
        <v>17120</v>
      </c>
      <c r="E1162" s="450" t="s">
        <v>99</v>
      </c>
      <c r="F1162" s="450" t="s">
        <v>2242</v>
      </c>
      <c r="G1162" s="450" t="s">
        <v>15</v>
      </c>
      <c r="H1162" s="450" t="s">
        <v>110</v>
      </c>
      <c r="I1162" s="3" t="s">
        <v>2237</v>
      </c>
    </row>
    <row r="1163" spans="1:9" x14ac:dyDescent="0.25">
      <c r="A1163" s="450">
        <v>2018</v>
      </c>
      <c r="B1163" s="450" t="s">
        <v>395</v>
      </c>
      <c r="C1163" s="450" t="s">
        <v>178</v>
      </c>
      <c r="D1163" s="450">
        <v>17130</v>
      </c>
      <c r="E1163" s="450" t="s">
        <v>100</v>
      </c>
      <c r="F1163" s="450" t="s">
        <v>2242</v>
      </c>
      <c r="G1163" s="450" t="s">
        <v>15</v>
      </c>
      <c r="H1163" s="450" t="s">
        <v>110</v>
      </c>
      <c r="I1163" s="3" t="s">
        <v>2237</v>
      </c>
    </row>
    <row r="1164" spans="1:9" x14ac:dyDescent="0.25">
      <c r="A1164" s="450">
        <v>2018</v>
      </c>
      <c r="B1164" s="450" t="s">
        <v>395</v>
      </c>
      <c r="C1164" s="450" t="s">
        <v>178</v>
      </c>
      <c r="D1164" s="450">
        <v>17140</v>
      </c>
      <c r="E1164" s="450" t="s">
        <v>101</v>
      </c>
      <c r="F1164" s="450" t="s">
        <v>2242</v>
      </c>
      <c r="G1164" s="450" t="s">
        <v>15</v>
      </c>
      <c r="H1164" s="450" t="s">
        <v>110</v>
      </c>
      <c r="I1164" s="3" t="s">
        <v>2237</v>
      </c>
    </row>
    <row r="1165" spans="1:9" x14ac:dyDescent="0.25">
      <c r="A1165" s="450">
        <v>2018</v>
      </c>
      <c r="B1165" s="450" t="s">
        <v>395</v>
      </c>
      <c r="C1165" s="450" t="s">
        <v>178</v>
      </c>
      <c r="D1165" s="450">
        <v>17150</v>
      </c>
      <c r="E1165" s="450" t="s">
        <v>102</v>
      </c>
      <c r="F1165" s="450" t="s">
        <v>2242</v>
      </c>
      <c r="G1165" s="450" t="s">
        <v>15</v>
      </c>
      <c r="H1165" s="450" t="s">
        <v>110</v>
      </c>
      <c r="I1165" s="3" t="s">
        <v>2237</v>
      </c>
    </row>
    <row r="1166" spans="1:9" x14ac:dyDescent="0.25">
      <c r="A1166" s="450">
        <v>2018</v>
      </c>
      <c r="B1166" s="450" t="s">
        <v>395</v>
      </c>
      <c r="C1166" s="450" t="s">
        <v>178</v>
      </c>
      <c r="D1166" s="450">
        <v>17160</v>
      </c>
      <c r="E1166" s="450" t="s">
        <v>103</v>
      </c>
      <c r="F1166" s="450" t="s">
        <v>2242</v>
      </c>
      <c r="G1166" s="450" t="s">
        <v>15</v>
      </c>
      <c r="H1166" s="450" t="s">
        <v>110</v>
      </c>
      <c r="I1166" s="3" t="s">
        <v>2237</v>
      </c>
    </row>
    <row r="1167" spans="1:9" x14ac:dyDescent="0.25">
      <c r="A1167" s="450">
        <v>2018</v>
      </c>
      <c r="B1167" s="450" t="s">
        <v>395</v>
      </c>
      <c r="C1167" s="450" t="s">
        <v>178</v>
      </c>
      <c r="D1167" s="450">
        <v>17161</v>
      </c>
      <c r="E1167" s="450" t="s">
        <v>104</v>
      </c>
      <c r="F1167" s="450" t="s">
        <v>2242</v>
      </c>
      <c r="G1167" s="450" t="s">
        <v>15</v>
      </c>
      <c r="H1167" s="450" t="s">
        <v>110</v>
      </c>
      <c r="I1167" s="3" t="s">
        <v>2237</v>
      </c>
    </row>
    <row r="1168" spans="1:9" x14ac:dyDescent="0.25">
      <c r="A1168" s="450">
        <v>2018</v>
      </c>
      <c r="B1168" s="450" t="s">
        <v>395</v>
      </c>
      <c r="C1168" s="450" t="s">
        <v>178</v>
      </c>
      <c r="D1168" s="450">
        <v>17162</v>
      </c>
      <c r="E1168" s="450" t="s">
        <v>105</v>
      </c>
      <c r="F1168" s="450" t="s">
        <v>2242</v>
      </c>
      <c r="G1168" s="450" t="s">
        <v>15</v>
      </c>
      <c r="H1168" s="450" t="s">
        <v>110</v>
      </c>
      <c r="I1168" s="3" t="s">
        <v>2237</v>
      </c>
    </row>
    <row r="1169" spans="1:9" x14ac:dyDescent="0.25">
      <c r="A1169" s="450">
        <v>2018</v>
      </c>
      <c r="B1169" s="450" t="s">
        <v>395</v>
      </c>
      <c r="C1169" s="450" t="s">
        <v>178</v>
      </c>
      <c r="D1169" s="450">
        <v>17190</v>
      </c>
      <c r="E1169" s="450" t="s">
        <v>106</v>
      </c>
      <c r="F1169" s="450" t="s">
        <v>2242</v>
      </c>
      <c r="G1169" s="450" t="s">
        <v>15</v>
      </c>
      <c r="H1169" s="450" t="s">
        <v>110</v>
      </c>
      <c r="I1169" s="3" t="s">
        <v>2237</v>
      </c>
    </row>
    <row r="1170" spans="1:9" x14ac:dyDescent="0.25">
      <c r="A1170" s="450">
        <v>2018</v>
      </c>
      <c r="B1170" s="450" t="s">
        <v>395</v>
      </c>
      <c r="C1170" s="450" t="s">
        <v>178</v>
      </c>
      <c r="D1170" s="450">
        <v>17900</v>
      </c>
      <c r="E1170" s="450" t="s">
        <v>107</v>
      </c>
      <c r="F1170" s="450" t="s">
        <v>2242</v>
      </c>
      <c r="G1170" s="450" t="s">
        <v>15</v>
      </c>
      <c r="H1170" s="450">
        <v>1084.94</v>
      </c>
      <c r="I1170" s="3" t="s">
        <v>2237</v>
      </c>
    </row>
    <row r="1171" spans="1:9" x14ac:dyDescent="0.25">
      <c r="A1171" s="450">
        <v>2018</v>
      </c>
      <c r="B1171" s="450" t="s">
        <v>395</v>
      </c>
      <c r="C1171" s="450" t="s">
        <v>178</v>
      </c>
      <c r="D1171" s="450">
        <v>19010</v>
      </c>
      <c r="E1171" s="450" t="s">
        <v>111</v>
      </c>
      <c r="F1171" s="450" t="s">
        <v>2242</v>
      </c>
      <c r="G1171" s="450" t="s">
        <v>15</v>
      </c>
      <c r="H1171" s="450">
        <v>1080.26</v>
      </c>
      <c r="I1171" s="3" t="s">
        <v>2237</v>
      </c>
    </row>
    <row r="1172" spans="1:9" x14ac:dyDescent="0.25">
      <c r="A1172" s="450">
        <v>2018</v>
      </c>
      <c r="B1172" s="450" t="s">
        <v>395</v>
      </c>
      <c r="C1172" s="450" t="s">
        <v>178</v>
      </c>
      <c r="D1172" s="450">
        <v>19011</v>
      </c>
      <c r="E1172" s="450" t="s">
        <v>112</v>
      </c>
      <c r="F1172" s="450" t="s">
        <v>2242</v>
      </c>
      <c r="G1172" s="450" t="s">
        <v>15</v>
      </c>
      <c r="H1172" s="450" t="s">
        <v>110</v>
      </c>
      <c r="I1172" s="3" t="s">
        <v>2237</v>
      </c>
    </row>
    <row r="1173" spans="1:9" x14ac:dyDescent="0.25">
      <c r="A1173" s="450">
        <v>2018</v>
      </c>
      <c r="B1173" s="450" t="s">
        <v>395</v>
      </c>
      <c r="C1173" s="450" t="s">
        <v>178</v>
      </c>
      <c r="D1173" s="450">
        <v>19012</v>
      </c>
      <c r="E1173" s="450" t="s">
        <v>113</v>
      </c>
      <c r="F1173" s="450" t="s">
        <v>2242</v>
      </c>
      <c r="G1173" s="450" t="s">
        <v>15</v>
      </c>
      <c r="H1173" s="450" t="s">
        <v>110</v>
      </c>
      <c r="I1173" s="3" t="s">
        <v>2237</v>
      </c>
    </row>
    <row r="1174" spans="1:9" x14ac:dyDescent="0.25">
      <c r="A1174" s="450">
        <v>2018</v>
      </c>
      <c r="B1174" s="450" t="s">
        <v>395</v>
      </c>
      <c r="C1174" s="450" t="s">
        <v>178</v>
      </c>
      <c r="D1174" s="450">
        <v>19020</v>
      </c>
      <c r="E1174" s="450" t="s">
        <v>114</v>
      </c>
      <c r="F1174" s="450" t="s">
        <v>2242</v>
      </c>
      <c r="G1174" s="450" t="s">
        <v>15</v>
      </c>
      <c r="H1174" s="450">
        <v>2120.9499999999998</v>
      </c>
      <c r="I1174" s="3" t="s">
        <v>2237</v>
      </c>
    </row>
    <row r="1175" spans="1:9" x14ac:dyDescent="0.25">
      <c r="A1175" s="450">
        <v>2018</v>
      </c>
      <c r="B1175" s="450" t="s">
        <v>395</v>
      </c>
      <c r="C1175" s="450" t="s">
        <v>178</v>
      </c>
      <c r="D1175" s="450">
        <v>19021</v>
      </c>
      <c r="E1175" s="450" t="s">
        <v>115</v>
      </c>
      <c r="F1175" s="450" t="s">
        <v>2242</v>
      </c>
      <c r="G1175" s="450" t="s">
        <v>15</v>
      </c>
      <c r="H1175" s="450" t="s">
        <v>110</v>
      </c>
      <c r="I1175" s="3" t="s">
        <v>2237</v>
      </c>
    </row>
    <row r="1176" spans="1:9" x14ac:dyDescent="0.25">
      <c r="A1176" s="450">
        <v>2018</v>
      </c>
      <c r="B1176" s="450" t="s">
        <v>395</v>
      </c>
      <c r="C1176" s="450" t="s">
        <v>178</v>
      </c>
      <c r="D1176" s="450">
        <v>19022</v>
      </c>
      <c r="E1176" s="450" t="s">
        <v>116</v>
      </c>
      <c r="F1176" s="450" t="s">
        <v>2242</v>
      </c>
      <c r="G1176" s="450" t="s">
        <v>15</v>
      </c>
      <c r="H1176" s="450" t="s">
        <v>110</v>
      </c>
      <c r="I1176" s="3" t="s">
        <v>2237</v>
      </c>
    </row>
    <row r="1177" spans="1:9" x14ac:dyDescent="0.25">
      <c r="A1177" s="450">
        <v>2018</v>
      </c>
      <c r="B1177" s="450" t="s">
        <v>395</v>
      </c>
      <c r="C1177" s="450" t="s">
        <v>178</v>
      </c>
      <c r="D1177" s="450">
        <v>19023</v>
      </c>
      <c r="E1177" s="450" t="s">
        <v>117</v>
      </c>
      <c r="F1177" s="450" t="s">
        <v>2242</v>
      </c>
      <c r="G1177" s="450" t="s">
        <v>15</v>
      </c>
      <c r="H1177" s="450" t="s">
        <v>110</v>
      </c>
      <c r="I1177" s="3" t="s">
        <v>2237</v>
      </c>
    </row>
    <row r="1178" spans="1:9" x14ac:dyDescent="0.25">
      <c r="A1178" s="450">
        <v>2018</v>
      </c>
      <c r="B1178" s="450" t="s">
        <v>395</v>
      </c>
      <c r="C1178" s="450" t="s">
        <v>178</v>
      </c>
      <c r="D1178" s="450">
        <v>19029</v>
      </c>
      <c r="E1178" s="450" t="s">
        <v>118</v>
      </c>
      <c r="F1178" s="450" t="s">
        <v>2242</v>
      </c>
      <c r="G1178" s="450" t="s">
        <v>15</v>
      </c>
      <c r="H1178" s="450" t="s">
        <v>110</v>
      </c>
      <c r="I1178" s="3" t="s">
        <v>2237</v>
      </c>
    </row>
    <row r="1179" spans="1:9" x14ac:dyDescent="0.25">
      <c r="A1179" s="450">
        <v>2018</v>
      </c>
      <c r="B1179" s="450" t="s">
        <v>395</v>
      </c>
      <c r="C1179" s="450" t="s">
        <v>178</v>
      </c>
      <c r="D1179" s="450">
        <v>19030</v>
      </c>
      <c r="E1179" s="450" t="s">
        <v>119</v>
      </c>
      <c r="F1179" s="450" t="s">
        <v>2242</v>
      </c>
      <c r="G1179" s="450" t="s">
        <v>15</v>
      </c>
      <c r="H1179" s="450">
        <v>1958.09</v>
      </c>
      <c r="I1179" s="3" t="s">
        <v>2237</v>
      </c>
    </row>
    <row r="1180" spans="1:9" x14ac:dyDescent="0.25">
      <c r="A1180" s="450">
        <v>2018</v>
      </c>
      <c r="B1180" s="450" t="s">
        <v>395</v>
      </c>
      <c r="C1180" s="450" t="s">
        <v>178</v>
      </c>
      <c r="D1180" s="450">
        <v>19031</v>
      </c>
      <c r="E1180" s="450" t="s">
        <v>120</v>
      </c>
      <c r="F1180" s="450" t="s">
        <v>2242</v>
      </c>
      <c r="G1180" s="450" t="s">
        <v>15</v>
      </c>
      <c r="H1180" s="450" t="s">
        <v>110</v>
      </c>
      <c r="I1180" s="3" t="s">
        <v>2237</v>
      </c>
    </row>
    <row r="1181" spans="1:9" x14ac:dyDescent="0.25">
      <c r="A1181" s="450">
        <v>2018</v>
      </c>
      <c r="B1181" s="450" t="s">
        <v>395</v>
      </c>
      <c r="C1181" s="450" t="s">
        <v>178</v>
      </c>
      <c r="D1181" s="450">
        <v>19032</v>
      </c>
      <c r="E1181" s="450" t="s">
        <v>121</v>
      </c>
      <c r="F1181" s="450" t="s">
        <v>2242</v>
      </c>
      <c r="G1181" s="450" t="s">
        <v>15</v>
      </c>
      <c r="H1181" s="450" t="s">
        <v>110</v>
      </c>
      <c r="I1181" s="3" t="s">
        <v>2237</v>
      </c>
    </row>
    <row r="1182" spans="1:9" x14ac:dyDescent="0.25">
      <c r="A1182" s="450">
        <v>2018</v>
      </c>
      <c r="B1182" s="450" t="s">
        <v>395</v>
      </c>
      <c r="C1182" s="450" t="s">
        <v>178</v>
      </c>
      <c r="D1182" s="450">
        <v>19040</v>
      </c>
      <c r="E1182" s="450" t="s">
        <v>122</v>
      </c>
      <c r="F1182" s="450" t="s">
        <v>2242</v>
      </c>
      <c r="G1182" s="450" t="s">
        <v>15</v>
      </c>
      <c r="H1182" s="450">
        <v>1125.6300000000001</v>
      </c>
      <c r="I1182" s="3" t="s">
        <v>2237</v>
      </c>
    </row>
    <row r="1183" spans="1:9" x14ac:dyDescent="0.25">
      <c r="A1183" s="450">
        <v>2018</v>
      </c>
      <c r="B1183" s="450" t="s">
        <v>395</v>
      </c>
      <c r="C1183" s="450" t="s">
        <v>178</v>
      </c>
      <c r="D1183" s="450">
        <v>19050</v>
      </c>
      <c r="E1183" s="450" t="s">
        <v>123</v>
      </c>
      <c r="F1183" s="450" t="s">
        <v>2242</v>
      </c>
      <c r="G1183" s="450" t="s">
        <v>15</v>
      </c>
      <c r="H1183" s="450">
        <v>624.59</v>
      </c>
      <c r="I1183" s="3" t="s">
        <v>2237</v>
      </c>
    </row>
    <row r="1184" spans="1:9" x14ac:dyDescent="0.25">
      <c r="A1184" s="450">
        <v>2018</v>
      </c>
      <c r="B1184" s="450" t="s">
        <v>395</v>
      </c>
      <c r="C1184" s="450" t="s">
        <v>178</v>
      </c>
      <c r="D1184" s="450">
        <v>19060</v>
      </c>
      <c r="E1184" s="450" t="s">
        <v>124</v>
      </c>
      <c r="F1184" s="450" t="s">
        <v>2242</v>
      </c>
      <c r="G1184" s="450" t="s">
        <v>15</v>
      </c>
      <c r="H1184" s="450">
        <v>11628.91</v>
      </c>
      <c r="I1184" s="3" t="s">
        <v>2237</v>
      </c>
    </row>
    <row r="1185" spans="1:9" x14ac:dyDescent="0.25">
      <c r="A1185" s="450">
        <v>2018</v>
      </c>
      <c r="B1185" s="450" t="s">
        <v>395</v>
      </c>
      <c r="C1185" s="450" t="s">
        <v>178</v>
      </c>
      <c r="D1185" s="450">
        <v>19061</v>
      </c>
      <c r="E1185" s="450" t="s">
        <v>125</v>
      </c>
      <c r="F1185" s="450" t="s">
        <v>2242</v>
      </c>
      <c r="G1185" s="450" t="s">
        <v>15</v>
      </c>
      <c r="H1185" s="450">
        <v>1167.55</v>
      </c>
      <c r="I1185" s="3" t="s">
        <v>2237</v>
      </c>
    </row>
    <row r="1186" spans="1:9" x14ac:dyDescent="0.25">
      <c r="A1186" s="450">
        <v>2018</v>
      </c>
      <c r="B1186" s="450" t="s">
        <v>395</v>
      </c>
      <c r="C1186" s="450" t="s">
        <v>178</v>
      </c>
      <c r="D1186" s="450">
        <v>19062</v>
      </c>
      <c r="E1186" s="450" t="s">
        <v>126</v>
      </c>
      <c r="F1186" s="450" t="s">
        <v>2242</v>
      </c>
      <c r="G1186" s="450" t="s">
        <v>15</v>
      </c>
      <c r="H1186" s="450">
        <v>9413.51</v>
      </c>
      <c r="I1186" s="3" t="s">
        <v>2237</v>
      </c>
    </row>
    <row r="1187" spans="1:9" x14ac:dyDescent="0.25">
      <c r="A1187" s="450">
        <v>2018</v>
      </c>
      <c r="B1187" s="450" t="s">
        <v>395</v>
      </c>
      <c r="C1187" s="450" t="s">
        <v>178</v>
      </c>
      <c r="D1187" s="450">
        <v>19063</v>
      </c>
      <c r="E1187" s="450" t="s">
        <v>127</v>
      </c>
      <c r="F1187" s="450" t="s">
        <v>2242</v>
      </c>
      <c r="G1187" s="450" t="s">
        <v>15</v>
      </c>
      <c r="H1187" s="450">
        <v>1047.8399999999999</v>
      </c>
      <c r="I1187" s="3" t="s">
        <v>2237</v>
      </c>
    </row>
    <row r="1188" spans="1:9" x14ac:dyDescent="0.25">
      <c r="A1188" s="450">
        <v>2018</v>
      </c>
      <c r="B1188" s="450" t="s">
        <v>395</v>
      </c>
      <c r="C1188" s="450" t="s">
        <v>178</v>
      </c>
      <c r="D1188" s="450">
        <v>19070</v>
      </c>
      <c r="E1188" s="450" t="s">
        <v>128</v>
      </c>
      <c r="F1188" s="450" t="s">
        <v>2242</v>
      </c>
      <c r="G1188" s="450" t="s">
        <v>15</v>
      </c>
      <c r="H1188" s="450">
        <v>1073.81</v>
      </c>
      <c r="I1188" s="3" t="s">
        <v>2237</v>
      </c>
    </row>
    <row r="1189" spans="1:9" x14ac:dyDescent="0.25">
      <c r="A1189" s="450">
        <v>2018</v>
      </c>
      <c r="B1189" s="450" t="s">
        <v>395</v>
      </c>
      <c r="C1189" s="450" t="s">
        <v>178</v>
      </c>
      <c r="D1189" s="450">
        <v>19080</v>
      </c>
      <c r="E1189" s="450" t="s">
        <v>129</v>
      </c>
      <c r="F1189" s="450" t="s">
        <v>2242</v>
      </c>
      <c r="G1189" s="450" t="s">
        <v>15</v>
      </c>
      <c r="H1189" s="450">
        <v>526.44000000000005</v>
      </c>
      <c r="I1189" s="3" t="s">
        <v>2237</v>
      </c>
    </row>
    <row r="1190" spans="1:9" x14ac:dyDescent="0.25">
      <c r="A1190" s="450">
        <v>2018</v>
      </c>
      <c r="B1190" s="450" t="s">
        <v>395</v>
      </c>
      <c r="C1190" s="450" t="s">
        <v>178</v>
      </c>
      <c r="D1190" s="450">
        <v>19090</v>
      </c>
      <c r="E1190" s="450" t="s">
        <v>130</v>
      </c>
      <c r="F1190" s="450" t="s">
        <v>2242</v>
      </c>
      <c r="G1190" s="450" t="s">
        <v>15</v>
      </c>
      <c r="H1190" s="450">
        <v>519.5</v>
      </c>
      <c r="I1190" s="3" t="s">
        <v>2237</v>
      </c>
    </row>
    <row r="1191" spans="1:9" x14ac:dyDescent="0.25">
      <c r="A1191" s="450">
        <v>2018</v>
      </c>
      <c r="B1191" s="450" t="s">
        <v>395</v>
      </c>
      <c r="C1191" s="450" t="s">
        <v>178</v>
      </c>
      <c r="D1191" s="450">
        <v>19095</v>
      </c>
      <c r="E1191" s="450" t="s">
        <v>131</v>
      </c>
      <c r="F1191" s="450" t="s">
        <v>2242</v>
      </c>
      <c r="G1191" s="450" t="s">
        <v>15</v>
      </c>
      <c r="H1191" s="450">
        <v>318.89</v>
      </c>
      <c r="I1191" s="3" t="s">
        <v>2237</v>
      </c>
    </row>
    <row r="1192" spans="1:9" x14ac:dyDescent="0.25">
      <c r="A1192" s="450">
        <v>2018</v>
      </c>
      <c r="B1192" s="450" t="s">
        <v>395</v>
      </c>
      <c r="C1192" s="450" t="s">
        <v>178</v>
      </c>
      <c r="D1192" s="450">
        <v>19900</v>
      </c>
      <c r="E1192" s="450" t="s">
        <v>132</v>
      </c>
      <c r="F1192" s="450" t="s">
        <v>2242</v>
      </c>
      <c r="G1192" s="450" t="s">
        <v>15</v>
      </c>
      <c r="H1192" s="450">
        <v>2227.63</v>
      </c>
      <c r="I1192" s="3" t="s">
        <v>2237</v>
      </c>
    </row>
    <row r="1193" spans="1:9" x14ac:dyDescent="0.25">
      <c r="A1193" s="450">
        <v>2018</v>
      </c>
      <c r="B1193" s="450" t="s">
        <v>395</v>
      </c>
      <c r="C1193" s="450" t="s">
        <v>178</v>
      </c>
      <c r="D1193" s="450">
        <v>21100</v>
      </c>
      <c r="E1193" s="450" t="s">
        <v>135</v>
      </c>
      <c r="F1193" s="450" t="s">
        <v>2242</v>
      </c>
      <c r="G1193" s="450" t="s">
        <v>15</v>
      </c>
      <c r="H1193" s="450" t="s">
        <v>110</v>
      </c>
      <c r="I1193" s="3" t="s">
        <v>2237</v>
      </c>
    </row>
    <row r="1194" spans="1:9" x14ac:dyDescent="0.25">
      <c r="A1194" s="450">
        <v>2018</v>
      </c>
      <c r="B1194" s="450" t="s">
        <v>395</v>
      </c>
      <c r="C1194" s="450" t="s">
        <v>178</v>
      </c>
      <c r="D1194" s="450">
        <v>21200</v>
      </c>
      <c r="E1194" s="450" t="s">
        <v>136</v>
      </c>
      <c r="F1194" s="450" t="s">
        <v>2242</v>
      </c>
      <c r="G1194" s="450" t="s">
        <v>15</v>
      </c>
      <c r="H1194" s="450" t="s">
        <v>110</v>
      </c>
      <c r="I1194" s="3" t="s">
        <v>2237</v>
      </c>
    </row>
    <row r="1195" spans="1:9" x14ac:dyDescent="0.25">
      <c r="A1195" s="450">
        <v>2018</v>
      </c>
      <c r="B1195" s="450" t="s">
        <v>395</v>
      </c>
      <c r="C1195" s="450" t="s">
        <v>178</v>
      </c>
      <c r="D1195" s="450">
        <v>21300</v>
      </c>
      <c r="E1195" s="450" t="s">
        <v>137</v>
      </c>
      <c r="F1195" s="450" t="s">
        <v>2242</v>
      </c>
      <c r="G1195" s="450" t="s">
        <v>15</v>
      </c>
      <c r="H1195" s="450" t="s">
        <v>110</v>
      </c>
      <c r="I1195" s="3" t="s">
        <v>2237</v>
      </c>
    </row>
    <row r="1196" spans="1:9" x14ac:dyDescent="0.25">
      <c r="A1196" s="450">
        <v>2018</v>
      </c>
      <c r="B1196" s="450" t="s">
        <v>395</v>
      </c>
      <c r="C1196" s="450" t="s">
        <v>178</v>
      </c>
      <c r="D1196" s="450">
        <v>21900</v>
      </c>
      <c r="E1196" s="450" t="s">
        <v>138</v>
      </c>
      <c r="F1196" s="450" t="s">
        <v>2242</v>
      </c>
      <c r="G1196" s="450" t="s">
        <v>15</v>
      </c>
      <c r="H1196" s="450" t="s">
        <v>110</v>
      </c>
      <c r="I1196" s="3" t="s">
        <v>2237</v>
      </c>
    </row>
    <row r="1197" spans="1:9" x14ac:dyDescent="0.25">
      <c r="A1197" s="450">
        <v>2018</v>
      </c>
      <c r="B1197" s="450" t="s">
        <v>395</v>
      </c>
      <c r="C1197" s="450" t="s">
        <v>178</v>
      </c>
      <c r="D1197" s="450">
        <v>32100</v>
      </c>
      <c r="E1197" s="450" t="s">
        <v>150</v>
      </c>
      <c r="F1197" s="450" t="s">
        <v>2242</v>
      </c>
      <c r="G1197" s="450" t="s">
        <v>15</v>
      </c>
      <c r="H1197" s="450" t="s">
        <v>110</v>
      </c>
      <c r="I1197" s="3" t="s">
        <v>2237</v>
      </c>
    </row>
    <row r="1198" spans="1:9" x14ac:dyDescent="0.25">
      <c r="A1198" s="450">
        <v>2018</v>
      </c>
      <c r="B1198" s="450" t="s">
        <v>395</v>
      </c>
      <c r="C1198" s="450" t="s">
        <v>178</v>
      </c>
      <c r="D1198" s="450">
        <v>32200</v>
      </c>
      <c r="E1198" s="450" t="s">
        <v>151</v>
      </c>
      <c r="F1198" s="450" t="s">
        <v>2242</v>
      </c>
      <c r="G1198" s="450" t="s">
        <v>15</v>
      </c>
      <c r="H1198" s="450" t="s">
        <v>110</v>
      </c>
      <c r="I1198" s="3" t="s">
        <v>2237</v>
      </c>
    </row>
    <row r="1199" spans="1:9" x14ac:dyDescent="0.25">
      <c r="A1199" s="450">
        <v>2018</v>
      </c>
      <c r="B1199" s="450" t="s">
        <v>395</v>
      </c>
      <c r="C1199" s="450" t="s">
        <v>178</v>
      </c>
      <c r="D1199" s="450">
        <v>33100</v>
      </c>
      <c r="E1199" s="450" t="s">
        <v>153</v>
      </c>
      <c r="F1199" s="450" t="s">
        <v>2242</v>
      </c>
      <c r="G1199" s="450" t="s">
        <v>15</v>
      </c>
      <c r="H1199" s="450" t="s">
        <v>110</v>
      </c>
      <c r="I1199" s="3" t="s">
        <v>2237</v>
      </c>
    </row>
    <row r="1200" spans="1:9" x14ac:dyDescent="0.25">
      <c r="A1200" s="450">
        <v>2018</v>
      </c>
      <c r="B1200" s="450" t="s">
        <v>395</v>
      </c>
      <c r="C1200" s="450" t="s">
        <v>178</v>
      </c>
      <c r="D1200" s="450">
        <v>33110</v>
      </c>
      <c r="E1200" s="450" t="s">
        <v>154</v>
      </c>
      <c r="F1200" s="450" t="s">
        <v>2242</v>
      </c>
      <c r="G1200" s="450" t="s">
        <v>15</v>
      </c>
      <c r="H1200" s="450" t="s">
        <v>110</v>
      </c>
      <c r="I1200" s="3" t="s">
        <v>2237</v>
      </c>
    </row>
    <row r="1201" spans="1:9" x14ac:dyDescent="0.25">
      <c r="A1201" s="450">
        <v>2018</v>
      </c>
      <c r="B1201" s="450" t="s">
        <v>395</v>
      </c>
      <c r="C1201" s="450" t="s">
        <v>178</v>
      </c>
      <c r="D1201" s="450">
        <v>33120</v>
      </c>
      <c r="E1201" s="450" t="s">
        <v>155</v>
      </c>
      <c r="F1201" s="450" t="s">
        <v>2242</v>
      </c>
      <c r="G1201" s="450" t="s">
        <v>15</v>
      </c>
      <c r="H1201" s="450" t="s">
        <v>110</v>
      </c>
      <c r="I1201" s="3" t="s">
        <v>2237</v>
      </c>
    </row>
    <row r="1202" spans="1:9" x14ac:dyDescent="0.25">
      <c r="A1202" s="450">
        <v>2018</v>
      </c>
      <c r="B1202" s="450" t="s">
        <v>395</v>
      </c>
      <c r="C1202" s="450" t="s">
        <v>178</v>
      </c>
      <c r="D1202" s="450">
        <v>33200</v>
      </c>
      <c r="E1202" s="450" t="s">
        <v>156</v>
      </c>
      <c r="F1202" s="450" t="s">
        <v>2242</v>
      </c>
      <c r="G1202" s="450" t="s">
        <v>15</v>
      </c>
      <c r="H1202" s="450" t="s">
        <v>110</v>
      </c>
      <c r="I1202" s="3" t="s">
        <v>2237</v>
      </c>
    </row>
    <row r="1203" spans="1:9" x14ac:dyDescent="0.25">
      <c r="A1203" s="450">
        <v>2018</v>
      </c>
      <c r="B1203" s="450" t="s">
        <v>395</v>
      </c>
      <c r="C1203" s="450" t="s">
        <v>178</v>
      </c>
      <c r="D1203" s="450">
        <v>33210</v>
      </c>
      <c r="E1203" s="450" t="s">
        <v>157</v>
      </c>
      <c r="F1203" s="450" t="s">
        <v>2242</v>
      </c>
      <c r="G1203" s="450" t="s">
        <v>15</v>
      </c>
      <c r="H1203" s="450" t="s">
        <v>110</v>
      </c>
      <c r="I1203" s="3" t="s">
        <v>2237</v>
      </c>
    </row>
    <row r="1204" spans="1:9" x14ac:dyDescent="0.25">
      <c r="A1204" s="450">
        <v>2018</v>
      </c>
      <c r="B1204" s="450" t="s">
        <v>395</v>
      </c>
      <c r="C1204" s="450" t="s">
        <v>178</v>
      </c>
      <c r="D1204" s="450">
        <v>33220</v>
      </c>
      <c r="E1204" s="450" t="s">
        <v>158</v>
      </c>
      <c r="F1204" s="450" t="s">
        <v>2242</v>
      </c>
      <c r="G1204" s="450" t="s">
        <v>15</v>
      </c>
      <c r="H1204" s="450" t="s">
        <v>110</v>
      </c>
      <c r="I1204" s="3" t="s">
        <v>2237</v>
      </c>
    </row>
    <row r="1205" spans="1:9" x14ac:dyDescent="0.25">
      <c r="A1205" s="450">
        <v>2018</v>
      </c>
      <c r="B1205" s="450" t="s">
        <v>395</v>
      </c>
      <c r="C1205" s="450" t="s">
        <v>178</v>
      </c>
      <c r="D1205" s="450">
        <v>33900</v>
      </c>
      <c r="E1205" s="450" t="s">
        <v>159</v>
      </c>
      <c r="F1205" s="450" t="s">
        <v>2242</v>
      </c>
      <c r="G1205" s="450" t="s">
        <v>15</v>
      </c>
      <c r="H1205" s="450" t="s">
        <v>110</v>
      </c>
      <c r="I1205" s="3" t="s">
        <v>2237</v>
      </c>
    </row>
    <row r="1206" spans="1:9" x14ac:dyDescent="0.25">
      <c r="A1206" s="450">
        <v>2018</v>
      </c>
      <c r="B1206" s="450" t="s">
        <v>395</v>
      </c>
      <c r="C1206" s="450" t="s">
        <v>178</v>
      </c>
      <c r="D1206" s="450">
        <v>33910</v>
      </c>
      <c r="E1206" s="450" t="s">
        <v>160</v>
      </c>
      <c r="F1206" s="450" t="s">
        <v>2242</v>
      </c>
      <c r="G1206" s="450" t="s">
        <v>15</v>
      </c>
      <c r="H1206" s="450" t="s">
        <v>110</v>
      </c>
      <c r="I1206" s="3" t="s">
        <v>2237</v>
      </c>
    </row>
    <row r="1207" spans="1:9" x14ac:dyDescent="0.25">
      <c r="A1207" s="450">
        <v>2018</v>
      </c>
      <c r="B1207" s="450" t="s">
        <v>395</v>
      </c>
      <c r="C1207" s="450" t="s">
        <v>178</v>
      </c>
      <c r="D1207" s="450">
        <v>33920</v>
      </c>
      <c r="E1207" s="450" t="s">
        <v>161</v>
      </c>
      <c r="F1207" s="450" t="s">
        <v>2242</v>
      </c>
      <c r="G1207" s="450" t="s">
        <v>15</v>
      </c>
      <c r="H1207" s="450" t="s">
        <v>110</v>
      </c>
      <c r="I1207" s="3" t="s">
        <v>2237</v>
      </c>
    </row>
    <row r="1208" spans="1:9" x14ac:dyDescent="0.25">
      <c r="A1208" s="450">
        <v>2018</v>
      </c>
      <c r="B1208" s="450" t="s">
        <v>395</v>
      </c>
      <c r="C1208" s="450" t="s">
        <v>178</v>
      </c>
      <c r="D1208" s="450">
        <v>33921</v>
      </c>
      <c r="E1208" s="450" t="s">
        <v>162</v>
      </c>
      <c r="F1208" s="450" t="s">
        <v>2242</v>
      </c>
      <c r="G1208" s="450" t="s">
        <v>15</v>
      </c>
      <c r="H1208" s="450" t="s">
        <v>110</v>
      </c>
      <c r="I1208" s="3" t="s">
        <v>2237</v>
      </c>
    </row>
    <row r="1209" spans="1:9" x14ac:dyDescent="0.25">
      <c r="A1209" s="450">
        <v>2018</v>
      </c>
      <c r="B1209" s="450" t="s">
        <v>395</v>
      </c>
      <c r="C1209" s="450" t="s">
        <v>178</v>
      </c>
      <c r="D1209" s="450">
        <v>33922</v>
      </c>
      <c r="E1209" s="450" t="s">
        <v>163</v>
      </c>
      <c r="F1209" s="450" t="s">
        <v>2242</v>
      </c>
      <c r="G1209" s="450" t="s">
        <v>15</v>
      </c>
      <c r="H1209" s="450" t="s">
        <v>110</v>
      </c>
      <c r="I1209" s="3" t="s">
        <v>2237</v>
      </c>
    </row>
    <row r="1210" spans="1:9" x14ac:dyDescent="0.25">
      <c r="A1210" s="450">
        <v>2018</v>
      </c>
      <c r="B1210" s="450" t="s">
        <v>395</v>
      </c>
      <c r="C1210" s="450" t="s">
        <v>178</v>
      </c>
      <c r="D1210" s="450">
        <v>37100</v>
      </c>
      <c r="E1210" s="450" t="s">
        <v>168</v>
      </c>
      <c r="F1210" s="450" t="s">
        <v>2242</v>
      </c>
      <c r="G1210" s="450" t="s">
        <v>15</v>
      </c>
      <c r="H1210" s="450" t="s">
        <v>110</v>
      </c>
      <c r="I1210" s="3" t="s">
        <v>2237</v>
      </c>
    </row>
    <row r="1211" spans="1:9" x14ac:dyDescent="0.25">
      <c r="A1211" s="450">
        <v>2018</v>
      </c>
      <c r="B1211" s="450" t="s">
        <v>395</v>
      </c>
      <c r="C1211" s="450" t="s">
        <v>178</v>
      </c>
      <c r="D1211" s="450">
        <v>37200</v>
      </c>
      <c r="E1211" s="450" t="s">
        <v>169</v>
      </c>
      <c r="F1211" s="450" t="s">
        <v>2242</v>
      </c>
      <c r="G1211" s="450" t="s">
        <v>15</v>
      </c>
      <c r="H1211" s="450" t="s">
        <v>110</v>
      </c>
      <c r="I1211" s="3" t="s">
        <v>2237</v>
      </c>
    </row>
    <row r="1212" spans="1:9" x14ac:dyDescent="0.25">
      <c r="A1212" s="450">
        <v>2018</v>
      </c>
      <c r="B1212" s="450" t="s">
        <v>379</v>
      </c>
      <c r="C1212" s="450" t="s">
        <v>179</v>
      </c>
      <c r="D1212" s="450">
        <v>1100</v>
      </c>
      <c r="E1212" s="450" t="s">
        <v>2</v>
      </c>
      <c r="F1212" s="450" t="s">
        <v>2242</v>
      </c>
      <c r="G1212" s="450" t="s">
        <v>15</v>
      </c>
      <c r="H1212" s="450">
        <v>5931.36</v>
      </c>
      <c r="I1212" s="3" t="s">
        <v>2237</v>
      </c>
    </row>
    <row r="1213" spans="1:9" x14ac:dyDescent="0.25">
      <c r="A1213" s="450">
        <v>2018</v>
      </c>
      <c r="B1213" s="450" t="s">
        <v>379</v>
      </c>
      <c r="C1213" s="450" t="s">
        <v>179</v>
      </c>
      <c r="D1213" s="450">
        <v>1110</v>
      </c>
      <c r="E1213" s="450" t="s">
        <v>3</v>
      </c>
      <c r="F1213" s="450" t="s">
        <v>2242</v>
      </c>
      <c r="G1213" s="450" t="s">
        <v>15</v>
      </c>
      <c r="H1213" s="450" t="s">
        <v>110</v>
      </c>
      <c r="I1213" s="3" t="s">
        <v>2237</v>
      </c>
    </row>
    <row r="1214" spans="1:9" x14ac:dyDescent="0.25">
      <c r="A1214" s="450">
        <v>2018</v>
      </c>
      <c r="B1214" s="450" t="s">
        <v>379</v>
      </c>
      <c r="C1214" s="450" t="s">
        <v>179</v>
      </c>
      <c r="D1214" s="450">
        <v>1120</v>
      </c>
      <c r="E1214" s="450" t="s">
        <v>4</v>
      </c>
      <c r="F1214" s="450" t="s">
        <v>2242</v>
      </c>
      <c r="G1214" s="450" t="s">
        <v>15</v>
      </c>
      <c r="H1214" s="450" t="s">
        <v>110</v>
      </c>
      <c r="I1214" s="3" t="s">
        <v>2237</v>
      </c>
    </row>
    <row r="1215" spans="1:9" x14ac:dyDescent="0.25">
      <c r="A1215" s="450">
        <v>2018</v>
      </c>
      <c r="B1215" s="450" t="s">
        <v>379</v>
      </c>
      <c r="C1215" s="450" t="s">
        <v>179</v>
      </c>
      <c r="D1215" s="450">
        <v>1200</v>
      </c>
      <c r="E1215" s="450" t="s">
        <v>5</v>
      </c>
      <c r="F1215" s="450" t="s">
        <v>2242</v>
      </c>
      <c r="G1215" s="450" t="s">
        <v>15</v>
      </c>
      <c r="H1215" s="450">
        <v>19.600000000000001</v>
      </c>
      <c r="I1215" s="3" t="s">
        <v>2244</v>
      </c>
    </row>
    <row r="1216" spans="1:9" x14ac:dyDescent="0.25">
      <c r="A1216" s="450">
        <v>2018</v>
      </c>
      <c r="B1216" s="450" t="s">
        <v>379</v>
      </c>
      <c r="C1216" s="450" t="s">
        <v>179</v>
      </c>
      <c r="D1216" s="450">
        <v>1300</v>
      </c>
      <c r="E1216" s="450" t="s">
        <v>17</v>
      </c>
      <c r="F1216" s="450" t="s">
        <v>2242</v>
      </c>
      <c r="G1216" s="450" t="s">
        <v>15</v>
      </c>
      <c r="H1216" s="450">
        <v>1833.32</v>
      </c>
      <c r="I1216" s="3" t="s">
        <v>2237</v>
      </c>
    </row>
    <row r="1217" spans="1:9" x14ac:dyDescent="0.25">
      <c r="A1217" s="450">
        <v>2018</v>
      </c>
      <c r="B1217" s="450" t="s">
        <v>379</v>
      </c>
      <c r="C1217" s="450" t="s">
        <v>179</v>
      </c>
      <c r="D1217" s="450">
        <v>1400</v>
      </c>
      <c r="E1217" s="450" t="s">
        <v>18</v>
      </c>
      <c r="F1217" s="450" t="s">
        <v>2242</v>
      </c>
      <c r="G1217" s="450" t="s">
        <v>15</v>
      </c>
      <c r="H1217" s="450">
        <v>68</v>
      </c>
      <c r="I1217" s="3" t="s">
        <v>2237</v>
      </c>
    </row>
    <row r="1218" spans="1:9" x14ac:dyDescent="0.25">
      <c r="A1218" s="450">
        <v>2018</v>
      </c>
      <c r="B1218" s="450" t="s">
        <v>379</v>
      </c>
      <c r="C1218" s="450" t="s">
        <v>179</v>
      </c>
      <c r="D1218" s="450">
        <v>1500</v>
      </c>
      <c r="E1218" s="450" t="s">
        <v>19</v>
      </c>
      <c r="F1218" s="450" t="s">
        <v>2242</v>
      </c>
      <c r="G1218" s="450" t="s">
        <v>15</v>
      </c>
      <c r="H1218" s="450">
        <v>2018.25</v>
      </c>
      <c r="I1218" s="3" t="s">
        <v>2237</v>
      </c>
    </row>
    <row r="1219" spans="1:9" x14ac:dyDescent="0.25">
      <c r="A1219" s="450">
        <v>2018</v>
      </c>
      <c r="B1219" s="450" t="s">
        <v>379</v>
      </c>
      <c r="C1219" s="450" t="s">
        <v>179</v>
      </c>
      <c r="D1219" s="450">
        <v>1600</v>
      </c>
      <c r="E1219" s="450" t="s">
        <v>20</v>
      </c>
      <c r="F1219" s="450" t="s">
        <v>2242</v>
      </c>
      <c r="G1219" s="450" t="s">
        <v>15</v>
      </c>
      <c r="H1219" s="450">
        <v>23.5</v>
      </c>
      <c r="I1219" s="3" t="s">
        <v>2237</v>
      </c>
    </row>
    <row r="1220" spans="1:9" x14ac:dyDescent="0.25">
      <c r="A1220" s="450">
        <v>2018</v>
      </c>
      <c r="B1220" s="450" t="s">
        <v>379</v>
      </c>
      <c r="C1220" s="450" t="s">
        <v>179</v>
      </c>
      <c r="D1220" s="450">
        <v>1900</v>
      </c>
      <c r="E1220" s="450" t="s">
        <v>21</v>
      </c>
      <c r="F1220" s="450" t="s">
        <v>2242</v>
      </c>
      <c r="G1220" s="450" t="s">
        <v>15</v>
      </c>
      <c r="H1220" s="450">
        <v>255</v>
      </c>
      <c r="I1220" s="3" t="s">
        <v>2244</v>
      </c>
    </row>
    <row r="1221" spans="1:9" x14ac:dyDescent="0.25">
      <c r="A1221" s="450">
        <v>2018</v>
      </c>
      <c r="B1221" s="450" t="s">
        <v>379</v>
      </c>
      <c r="C1221" s="450" t="s">
        <v>179</v>
      </c>
      <c r="D1221" s="450">
        <v>2100</v>
      </c>
      <c r="E1221" s="450" t="s">
        <v>23</v>
      </c>
      <c r="F1221" s="450" t="s">
        <v>2242</v>
      </c>
      <c r="G1221" s="450" t="s">
        <v>15</v>
      </c>
      <c r="H1221" s="450">
        <v>2245.6</v>
      </c>
      <c r="I1221" s="3" t="s">
        <v>2244</v>
      </c>
    </row>
    <row r="1222" spans="1:9" x14ac:dyDescent="0.25">
      <c r="A1222" s="450">
        <v>2018</v>
      </c>
      <c r="B1222" s="450" t="s">
        <v>379</v>
      </c>
      <c r="C1222" s="450" t="s">
        <v>179</v>
      </c>
      <c r="D1222" s="450">
        <v>2110</v>
      </c>
      <c r="E1222" s="450" t="s">
        <v>24</v>
      </c>
      <c r="F1222" s="450" t="s">
        <v>2242</v>
      </c>
      <c r="G1222" s="450" t="s">
        <v>15</v>
      </c>
      <c r="H1222" s="450" t="s">
        <v>110</v>
      </c>
      <c r="I1222" s="3" t="s">
        <v>2237</v>
      </c>
    </row>
    <row r="1223" spans="1:9" x14ac:dyDescent="0.25">
      <c r="A1223" s="450">
        <v>2018</v>
      </c>
      <c r="B1223" s="450" t="s">
        <v>379</v>
      </c>
      <c r="C1223" s="450" t="s">
        <v>179</v>
      </c>
      <c r="D1223" s="450">
        <v>2120</v>
      </c>
      <c r="E1223" s="450" t="s">
        <v>25</v>
      </c>
      <c r="F1223" s="450" t="s">
        <v>2242</v>
      </c>
      <c r="G1223" s="450" t="s">
        <v>15</v>
      </c>
      <c r="H1223" s="450" t="s">
        <v>110</v>
      </c>
      <c r="I1223" s="3" t="s">
        <v>2237</v>
      </c>
    </row>
    <row r="1224" spans="1:9" x14ac:dyDescent="0.25">
      <c r="A1224" s="450">
        <v>2018</v>
      </c>
      <c r="B1224" s="450" t="s">
        <v>379</v>
      </c>
      <c r="C1224" s="450" t="s">
        <v>179</v>
      </c>
      <c r="D1224" s="450">
        <v>2130</v>
      </c>
      <c r="E1224" s="450" t="s">
        <v>26</v>
      </c>
      <c r="F1224" s="450" t="s">
        <v>2242</v>
      </c>
      <c r="G1224" s="450" t="s">
        <v>15</v>
      </c>
      <c r="H1224" s="450" t="s">
        <v>110</v>
      </c>
      <c r="I1224" s="3" t="s">
        <v>2237</v>
      </c>
    </row>
    <row r="1225" spans="1:9" x14ac:dyDescent="0.25">
      <c r="A1225" s="450">
        <v>2018</v>
      </c>
      <c r="B1225" s="450" t="s">
        <v>379</v>
      </c>
      <c r="C1225" s="450" t="s">
        <v>179</v>
      </c>
      <c r="D1225" s="450">
        <v>2190</v>
      </c>
      <c r="E1225" s="450" t="s">
        <v>27</v>
      </c>
      <c r="F1225" s="450" t="s">
        <v>2242</v>
      </c>
      <c r="G1225" s="450" t="s">
        <v>15</v>
      </c>
      <c r="H1225" s="450" t="s">
        <v>110</v>
      </c>
      <c r="I1225" s="3" t="s">
        <v>2237</v>
      </c>
    </row>
    <row r="1226" spans="1:9" x14ac:dyDescent="0.25">
      <c r="A1226" s="450">
        <v>2018</v>
      </c>
      <c r="B1226" s="450" t="s">
        <v>379</v>
      </c>
      <c r="C1226" s="450" t="s">
        <v>179</v>
      </c>
      <c r="D1226" s="450">
        <v>2200</v>
      </c>
      <c r="E1226" s="450" t="s">
        <v>28</v>
      </c>
      <c r="F1226" s="450" t="s">
        <v>2242</v>
      </c>
      <c r="G1226" s="450" t="s">
        <v>15</v>
      </c>
      <c r="H1226" s="450">
        <v>181.99</v>
      </c>
      <c r="I1226" s="3" t="s">
        <v>2244</v>
      </c>
    </row>
    <row r="1227" spans="1:9" x14ac:dyDescent="0.25">
      <c r="A1227" s="450">
        <v>2018</v>
      </c>
      <c r="B1227" s="450" t="s">
        <v>379</v>
      </c>
      <c r="C1227" s="450" t="s">
        <v>179</v>
      </c>
      <c r="D1227" s="450">
        <v>2300</v>
      </c>
      <c r="E1227" s="450" t="s">
        <v>29</v>
      </c>
      <c r="F1227" s="450" t="s">
        <v>2242</v>
      </c>
      <c r="G1227" s="450" t="s">
        <v>15</v>
      </c>
      <c r="H1227" s="450">
        <v>27.59</v>
      </c>
      <c r="I1227" s="3" t="s">
        <v>2244</v>
      </c>
    </row>
    <row r="1228" spans="1:9" x14ac:dyDescent="0.25">
      <c r="A1228" s="450">
        <v>2018</v>
      </c>
      <c r="B1228" s="450" t="s">
        <v>379</v>
      </c>
      <c r="C1228" s="450" t="s">
        <v>179</v>
      </c>
      <c r="D1228" s="450">
        <v>2400</v>
      </c>
      <c r="E1228" s="450" t="s">
        <v>30</v>
      </c>
      <c r="F1228" s="450" t="s">
        <v>2242</v>
      </c>
      <c r="G1228" s="450" t="s">
        <v>15</v>
      </c>
      <c r="H1228" s="450">
        <v>801.42</v>
      </c>
      <c r="I1228" s="3" t="s">
        <v>2237</v>
      </c>
    </row>
    <row r="1229" spans="1:9" x14ac:dyDescent="0.25">
      <c r="A1229" s="450">
        <v>2018</v>
      </c>
      <c r="B1229" s="450" t="s">
        <v>379</v>
      </c>
      <c r="C1229" s="450" t="s">
        <v>179</v>
      </c>
      <c r="D1229" s="450">
        <v>2900</v>
      </c>
      <c r="E1229" s="450" t="s">
        <v>31</v>
      </c>
      <c r="F1229" s="450" t="s">
        <v>2242</v>
      </c>
      <c r="G1229" s="450" t="s">
        <v>15</v>
      </c>
      <c r="H1229" s="450">
        <v>483.09</v>
      </c>
      <c r="I1229" s="3" t="s">
        <v>2244</v>
      </c>
    </row>
    <row r="1230" spans="1:9" x14ac:dyDescent="0.25">
      <c r="A1230" s="450">
        <v>2018</v>
      </c>
      <c r="B1230" s="450" t="s">
        <v>379</v>
      </c>
      <c r="C1230" s="450" t="s">
        <v>179</v>
      </c>
      <c r="D1230" s="450">
        <v>2910</v>
      </c>
      <c r="E1230" s="450" t="s">
        <v>32</v>
      </c>
      <c r="F1230" s="450" t="s">
        <v>2242</v>
      </c>
      <c r="G1230" s="450" t="s">
        <v>15</v>
      </c>
      <c r="H1230" s="450" t="s">
        <v>110</v>
      </c>
      <c r="I1230" s="3" t="s">
        <v>2237</v>
      </c>
    </row>
    <row r="1231" spans="1:9" x14ac:dyDescent="0.25">
      <c r="A1231" s="450">
        <v>2018</v>
      </c>
      <c r="B1231" s="450" t="s">
        <v>379</v>
      </c>
      <c r="C1231" s="450" t="s">
        <v>179</v>
      </c>
      <c r="D1231" s="450">
        <v>2920</v>
      </c>
      <c r="E1231" s="450" t="s">
        <v>33</v>
      </c>
      <c r="F1231" s="450" t="s">
        <v>2242</v>
      </c>
      <c r="G1231" s="450" t="s">
        <v>15</v>
      </c>
      <c r="H1231" s="450" t="s">
        <v>110</v>
      </c>
      <c r="I1231" s="3" t="s">
        <v>2237</v>
      </c>
    </row>
    <row r="1232" spans="1:9" x14ac:dyDescent="0.25">
      <c r="A1232" s="450">
        <v>2018</v>
      </c>
      <c r="B1232" s="450" t="s">
        <v>379</v>
      </c>
      <c r="C1232" s="450" t="s">
        <v>179</v>
      </c>
      <c r="D1232" s="450">
        <v>2930</v>
      </c>
      <c r="E1232" s="450" t="s">
        <v>34</v>
      </c>
      <c r="F1232" s="450" t="s">
        <v>2242</v>
      </c>
      <c r="G1232" s="450" t="s">
        <v>15</v>
      </c>
      <c r="H1232" s="450" t="s">
        <v>110</v>
      </c>
      <c r="I1232" s="3" t="s">
        <v>2237</v>
      </c>
    </row>
    <row r="1233" spans="1:9" x14ac:dyDescent="0.25">
      <c r="A1233" s="450">
        <v>2018</v>
      </c>
      <c r="B1233" s="450" t="s">
        <v>379</v>
      </c>
      <c r="C1233" s="450" t="s">
        <v>179</v>
      </c>
      <c r="D1233" s="450">
        <v>3100</v>
      </c>
      <c r="E1233" s="450" t="s">
        <v>36</v>
      </c>
      <c r="F1233" s="450" t="s">
        <v>2242</v>
      </c>
      <c r="G1233" s="450" t="s">
        <v>15</v>
      </c>
      <c r="H1233" s="450" t="s">
        <v>110</v>
      </c>
      <c r="I1233" s="3" t="s">
        <v>2237</v>
      </c>
    </row>
    <row r="1234" spans="1:9" x14ac:dyDescent="0.25">
      <c r="A1234" s="450">
        <v>2018</v>
      </c>
      <c r="B1234" s="450" t="s">
        <v>379</v>
      </c>
      <c r="C1234" s="450" t="s">
        <v>179</v>
      </c>
      <c r="D1234" s="450">
        <v>3200</v>
      </c>
      <c r="E1234" s="450" t="s">
        <v>37</v>
      </c>
      <c r="F1234" s="450" t="s">
        <v>2242</v>
      </c>
      <c r="G1234" s="450" t="s">
        <v>15</v>
      </c>
      <c r="H1234" s="450" t="s">
        <v>110</v>
      </c>
      <c r="I1234" s="3" t="s">
        <v>2237</v>
      </c>
    </row>
    <row r="1235" spans="1:9" x14ac:dyDescent="0.25">
      <c r="A1235" s="450">
        <v>2018</v>
      </c>
      <c r="B1235" s="450" t="s">
        <v>379</v>
      </c>
      <c r="C1235" s="450" t="s">
        <v>179</v>
      </c>
      <c r="D1235" s="450">
        <v>3900</v>
      </c>
      <c r="E1235" s="450" t="s">
        <v>38</v>
      </c>
      <c r="F1235" s="450" t="s">
        <v>2242</v>
      </c>
      <c r="G1235" s="450" t="s">
        <v>15</v>
      </c>
      <c r="H1235" s="450" t="s">
        <v>110</v>
      </c>
      <c r="I1235" s="3" t="s">
        <v>2237</v>
      </c>
    </row>
    <row r="1236" spans="1:9" x14ac:dyDescent="0.25">
      <c r="A1236" s="450">
        <v>2018</v>
      </c>
      <c r="B1236" s="450" t="s">
        <v>379</v>
      </c>
      <c r="C1236" s="450" t="s">
        <v>179</v>
      </c>
      <c r="D1236" s="450">
        <v>4100</v>
      </c>
      <c r="E1236" s="450" t="s">
        <v>40</v>
      </c>
      <c r="F1236" s="450" t="s">
        <v>2242</v>
      </c>
      <c r="G1236" s="450" t="s">
        <v>15</v>
      </c>
      <c r="H1236" s="450">
        <v>3111.9</v>
      </c>
      <c r="I1236" s="3" t="s">
        <v>2244</v>
      </c>
    </row>
    <row r="1237" spans="1:9" x14ac:dyDescent="0.25">
      <c r="A1237" s="450">
        <v>2018</v>
      </c>
      <c r="B1237" s="450" t="s">
        <v>379</v>
      </c>
      <c r="C1237" s="450" t="s">
        <v>179</v>
      </c>
      <c r="D1237" s="450">
        <v>4110</v>
      </c>
      <c r="E1237" s="450" t="s">
        <v>41</v>
      </c>
      <c r="F1237" s="450" t="s">
        <v>2242</v>
      </c>
      <c r="G1237" s="450" t="s">
        <v>15</v>
      </c>
      <c r="H1237" s="450" t="s">
        <v>110</v>
      </c>
      <c r="I1237" s="3" t="s">
        <v>2237</v>
      </c>
    </row>
    <row r="1238" spans="1:9" x14ac:dyDescent="0.25">
      <c r="A1238" s="450">
        <v>2018</v>
      </c>
      <c r="B1238" s="450" t="s">
        <v>379</v>
      </c>
      <c r="C1238" s="450" t="s">
        <v>179</v>
      </c>
      <c r="D1238" s="450">
        <v>4120</v>
      </c>
      <c r="E1238" s="450" t="s">
        <v>42</v>
      </c>
      <c r="F1238" s="450" t="s">
        <v>2242</v>
      </c>
      <c r="G1238" s="450" t="s">
        <v>15</v>
      </c>
      <c r="H1238" s="450" t="s">
        <v>110</v>
      </c>
      <c r="I1238" s="3" t="s">
        <v>2237</v>
      </c>
    </row>
    <row r="1239" spans="1:9" x14ac:dyDescent="0.25">
      <c r="A1239" s="450">
        <v>2018</v>
      </c>
      <c r="B1239" s="450" t="s">
        <v>379</v>
      </c>
      <c r="C1239" s="450" t="s">
        <v>179</v>
      </c>
      <c r="D1239" s="450">
        <v>4190</v>
      </c>
      <c r="E1239" s="450" t="s">
        <v>43</v>
      </c>
      <c r="F1239" s="450" t="s">
        <v>2242</v>
      </c>
      <c r="G1239" s="450" t="s">
        <v>15</v>
      </c>
      <c r="H1239" s="450" t="s">
        <v>110</v>
      </c>
      <c r="I1239" s="3" t="s">
        <v>2237</v>
      </c>
    </row>
    <row r="1240" spans="1:9" x14ac:dyDescent="0.25">
      <c r="A1240" s="450">
        <v>2018</v>
      </c>
      <c r="B1240" s="450" t="s">
        <v>379</v>
      </c>
      <c r="C1240" s="450" t="s">
        <v>179</v>
      </c>
      <c r="D1240" s="450">
        <v>4200</v>
      </c>
      <c r="E1240" s="450" t="s">
        <v>44</v>
      </c>
      <c r="F1240" s="450" t="s">
        <v>2242</v>
      </c>
      <c r="G1240" s="450" t="s">
        <v>15</v>
      </c>
      <c r="H1240" s="450">
        <v>2766.4</v>
      </c>
      <c r="I1240" s="3" t="s">
        <v>2237</v>
      </c>
    </row>
    <row r="1241" spans="1:9" x14ac:dyDescent="0.25">
      <c r="A1241" s="450">
        <v>2018</v>
      </c>
      <c r="B1241" s="450" t="s">
        <v>379</v>
      </c>
      <c r="C1241" s="450" t="s">
        <v>179</v>
      </c>
      <c r="D1241" s="450">
        <v>4210</v>
      </c>
      <c r="E1241" s="450" t="s">
        <v>45</v>
      </c>
      <c r="F1241" s="450" t="s">
        <v>2242</v>
      </c>
      <c r="G1241" s="450" t="s">
        <v>15</v>
      </c>
      <c r="H1241" s="450" t="s">
        <v>110</v>
      </c>
      <c r="I1241" s="3" t="s">
        <v>2237</v>
      </c>
    </row>
    <row r="1242" spans="1:9" x14ac:dyDescent="0.25">
      <c r="A1242" s="450">
        <v>2018</v>
      </c>
      <c r="B1242" s="450" t="s">
        <v>379</v>
      </c>
      <c r="C1242" s="450" t="s">
        <v>179</v>
      </c>
      <c r="D1242" s="450">
        <v>4220</v>
      </c>
      <c r="E1242" s="450" t="s">
        <v>46</v>
      </c>
      <c r="F1242" s="450" t="s">
        <v>2242</v>
      </c>
      <c r="G1242" s="450" t="s">
        <v>15</v>
      </c>
      <c r="H1242" s="450" t="s">
        <v>110</v>
      </c>
      <c r="I1242" s="3" t="s">
        <v>2237</v>
      </c>
    </row>
    <row r="1243" spans="1:9" x14ac:dyDescent="0.25">
      <c r="A1243" s="450">
        <v>2018</v>
      </c>
      <c r="B1243" s="450" t="s">
        <v>379</v>
      </c>
      <c r="C1243" s="450" t="s">
        <v>179</v>
      </c>
      <c r="D1243" s="450">
        <v>4230</v>
      </c>
      <c r="E1243" s="450" t="s">
        <v>47</v>
      </c>
      <c r="F1243" s="450" t="s">
        <v>2242</v>
      </c>
      <c r="G1243" s="450" t="s">
        <v>15</v>
      </c>
      <c r="H1243" s="450" t="s">
        <v>110</v>
      </c>
      <c r="I1243" s="3" t="s">
        <v>2237</v>
      </c>
    </row>
    <row r="1244" spans="1:9" x14ac:dyDescent="0.25">
      <c r="A1244" s="450">
        <v>2018</v>
      </c>
      <c r="B1244" s="450" t="s">
        <v>379</v>
      </c>
      <c r="C1244" s="450" t="s">
        <v>179</v>
      </c>
      <c r="D1244" s="450">
        <v>5000</v>
      </c>
      <c r="E1244" s="450" t="s">
        <v>48</v>
      </c>
      <c r="F1244" s="450" t="s">
        <v>2242</v>
      </c>
      <c r="G1244" s="450" t="s">
        <v>15</v>
      </c>
      <c r="H1244" s="450">
        <v>2812.9</v>
      </c>
      <c r="I1244" s="3" t="s">
        <v>2237</v>
      </c>
    </row>
    <row r="1245" spans="1:9" x14ac:dyDescent="0.25">
      <c r="A1245" s="450">
        <v>2018</v>
      </c>
      <c r="B1245" s="450" t="s">
        <v>379</v>
      </c>
      <c r="C1245" s="450" t="s">
        <v>179</v>
      </c>
      <c r="D1245" s="450">
        <v>6100</v>
      </c>
      <c r="E1245" s="450" t="s">
        <v>50</v>
      </c>
      <c r="F1245" s="450" t="s">
        <v>2242</v>
      </c>
      <c r="G1245" s="450" t="s">
        <v>15</v>
      </c>
      <c r="H1245" s="450">
        <v>2590.2800000000002</v>
      </c>
      <c r="I1245" s="3" t="s">
        <v>2237</v>
      </c>
    </row>
    <row r="1246" spans="1:9" x14ac:dyDescent="0.25">
      <c r="A1246" s="450">
        <v>2018</v>
      </c>
      <c r="B1246" s="450" t="s">
        <v>379</v>
      </c>
      <c r="C1246" s="450" t="s">
        <v>179</v>
      </c>
      <c r="D1246" s="450">
        <v>6110</v>
      </c>
      <c r="E1246" s="450" t="s">
        <v>51</v>
      </c>
      <c r="F1246" s="450" t="s">
        <v>2242</v>
      </c>
      <c r="G1246" s="450" t="s">
        <v>15</v>
      </c>
      <c r="H1246" s="450" t="s">
        <v>110</v>
      </c>
      <c r="I1246" s="3" t="s">
        <v>2237</v>
      </c>
    </row>
    <row r="1247" spans="1:9" x14ac:dyDescent="0.25">
      <c r="A1247" s="450">
        <v>2018</v>
      </c>
      <c r="B1247" s="450" t="s">
        <v>379</v>
      </c>
      <c r="C1247" s="450" t="s">
        <v>179</v>
      </c>
      <c r="D1247" s="450">
        <v>6120</v>
      </c>
      <c r="E1247" s="450" t="s">
        <v>52</v>
      </c>
      <c r="F1247" s="450" t="s">
        <v>2242</v>
      </c>
      <c r="G1247" s="450" t="s">
        <v>15</v>
      </c>
      <c r="H1247" s="450" t="s">
        <v>110</v>
      </c>
      <c r="I1247" s="3" t="s">
        <v>2237</v>
      </c>
    </row>
    <row r="1248" spans="1:9" x14ac:dyDescent="0.25">
      <c r="A1248" s="450">
        <v>2018</v>
      </c>
      <c r="B1248" s="450" t="s">
        <v>379</v>
      </c>
      <c r="C1248" s="450" t="s">
        <v>179</v>
      </c>
      <c r="D1248" s="450">
        <v>6130</v>
      </c>
      <c r="E1248" s="450" t="s">
        <v>53</v>
      </c>
      <c r="F1248" s="450" t="s">
        <v>2242</v>
      </c>
      <c r="G1248" s="450" t="s">
        <v>15</v>
      </c>
      <c r="H1248" s="450" t="s">
        <v>110</v>
      </c>
      <c r="I1248" s="3" t="s">
        <v>2237</v>
      </c>
    </row>
    <row r="1249" spans="1:9" x14ac:dyDescent="0.25">
      <c r="A1249" s="450">
        <v>2018</v>
      </c>
      <c r="B1249" s="450" t="s">
        <v>379</v>
      </c>
      <c r="C1249" s="450" t="s">
        <v>179</v>
      </c>
      <c r="D1249" s="450">
        <v>6190</v>
      </c>
      <c r="E1249" s="450" t="s">
        <v>54</v>
      </c>
      <c r="F1249" s="450" t="s">
        <v>2242</v>
      </c>
      <c r="G1249" s="450" t="s">
        <v>15</v>
      </c>
      <c r="H1249" s="450" t="s">
        <v>110</v>
      </c>
      <c r="I1249" s="3" t="s">
        <v>2237</v>
      </c>
    </row>
    <row r="1250" spans="1:9" x14ac:dyDescent="0.25">
      <c r="A1250" s="450">
        <v>2018</v>
      </c>
      <c r="B1250" s="450" t="s">
        <v>379</v>
      </c>
      <c r="C1250" s="450" t="s">
        <v>179</v>
      </c>
      <c r="D1250" s="450">
        <v>6200</v>
      </c>
      <c r="E1250" s="450" t="s">
        <v>55</v>
      </c>
      <c r="F1250" s="450" t="s">
        <v>2242</v>
      </c>
      <c r="G1250" s="450" t="s">
        <v>15</v>
      </c>
      <c r="H1250" s="450">
        <v>27.85</v>
      </c>
      <c r="I1250" s="3" t="s">
        <v>2237</v>
      </c>
    </row>
    <row r="1251" spans="1:9" x14ac:dyDescent="0.25">
      <c r="A1251" s="450">
        <v>2018</v>
      </c>
      <c r="B1251" s="450" t="s">
        <v>379</v>
      </c>
      <c r="C1251" s="450" t="s">
        <v>179</v>
      </c>
      <c r="D1251" s="450">
        <v>6210</v>
      </c>
      <c r="E1251" s="450" t="s">
        <v>56</v>
      </c>
      <c r="F1251" s="450" t="s">
        <v>2242</v>
      </c>
      <c r="G1251" s="450" t="s">
        <v>15</v>
      </c>
      <c r="H1251" s="450" t="s">
        <v>110</v>
      </c>
      <c r="I1251" s="3" t="s">
        <v>2237</v>
      </c>
    </row>
    <row r="1252" spans="1:9" x14ac:dyDescent="0.25">
      <c r="A1252" s="450">
        <v>2018</v>
      </c>
      <c r="B1252" s="450" t="s">
        <v>379</v>
      </c>
      <c r="C1252" s="450" t="s">
        <v>179</v>
      </c>
      <c r="D1252" s="450">
        <v>6220</v>
      </c>
      <c r="E1252" s="450" t="s">
        <v>57</v>
      </c>
      <c r="F1252" s="450" t="s">
        <v>2242</v>
      </c>
      <c r="G1252" s="450" t="s">
        <v>15</v>
      </c>
      <c r="H1252" s="450" t="s">
        <v>110</v>
      </c>
      <c r="I1252" s="3" t="s">
        <v>2237</v>
      </c>
    </row>
    <row r="1253" spans="1:9" x14ac:dyDescent="0.25">
      <c r="A1253" s="450">
        <v>2018</v>
      </c>
      <c r="B1253" s="450" t="s">
        <v>379</v>
      </c>
      <c r="C1253" s="450" t="s">
        <v>179</v>
      </c>
      <c r="D1253" s="450">
        <v>6230</v>
      </c>
      <c r="E1253" s="450" t="s">
        <v>58</v>
      </c>
      <c r="F1253" s="450" t="s">
        <v>2242</v>
      </c>
      <c r="G1253" s="450" t="s">
        <v>15</v>
      </c>
      <c r="H1253" s="450" t="s">
        <v>110</v>
      </c>
      <c r="I1253" s="3" t="s">
        <v>2237</v>
      </c>
    </row>
    <row r="1254" spans="1:9" x14ac:dyDescent="0.25">
      <c r="A1254" s="450">
        <v>2018</v>
      </c>
      <c r="B1254" s="450" t="s">
        <v>379</v>
      </c>
      <c r="C1254" s="450" t="s">
        <v>179</v>
      </c>
      <c r="D1254" s="450">
        <v>6290</v>
      </c>
      <c r="E1254" s="450" t="s">
        <v>59</v>
      </c>
      <c r="F1254" s="450" t="s">
        <v>2242</v>
      </c>
      <c r="G1254" s="450" t="s">
        <v>15</v>
      </c>
      <c r="H1254" s="450" t="s">
        <v>110</v>
      </c>
      <c r="I1254" s="3" t="s">
        <v>2237</v>
      </c>
    </row>
    <row r="1255" spans="1:9" x14ac:dyDescent="0.25">
      <c r="A1255" s="450">
        <v>2018</v>
      </c>
      <c r="B1255" s="450" t="s">
        <v>379</v>
      </c>
      <c r="C1255" s="450" t="s">
        <v>179</v>
      </c>
      <c r="D1255" s="450">
        <v>6300</v>
      </c>
      <c r="E1255" s="450" t="s">
        <v>60</v>
      </c>
      <c r="F1255" s="450" t="s">
        <v>2242</v>
      </c>
      <c r="G1255" s="450" t="s">
        <v>15</v>
      </c>
      <c r="H1255" s="450">
        <v>314.16000000000003</v>
      </c>
      <c r="I1255" s="3" t="s">
        <v>2237</v>
      </c>
    </row>
    <row r="1256" spans="1:9" x14ac:dyDescent="0.25">
      <c r="A1256" s="450">
        <v>2018</v>
      </c>
      <c r="B1256" s="450" t="s">
        <v>379</v>
      </c>
      <c r="C1256" s="450" t="s">
        <v>179</v>
      </c>
      <c r="D1256" s="450">
        <v>6400</v>
      </c>
      <c r="E1256" s="450" t="s">
        <v>61</v>
      </c>
      <c r="F1256" s="450" t="s">
        <v>2242</v>
      </c>
      <c r="G1256" s="450" t="s">
        <v>15</v>
      </c>
      <c r="H1256" s="450">
        <v>85.72</v>
      </c>
      <c r="I1256" s="3" t="s">
        <v>2237</v>
      </c>
    </row>
    <row r="1257" spans="1:9" x14ac:dyDescent="0.25">
      <c r="A1257" s="450">
        <v>2018</v>
      </c>
      <c r="B1257" s="450" t="s">
        <v>379</v>
      </c>
      <c r="C1257" s="450" t="s">
        <v>179</v>
      </c>
      <c r="D1257" s="450">
        <v>6410</v>
      </c>
      <c r="E1257" s="450" t="s">
        <v>62</v>
      </c>
      <c r="F1257" s="450" t="s">
        <v>2242</v>
      </c>
      <c r="G1257" s="450" t="s">
        <v>15</v>
      </c>
      <c r="H1257" s="450" t="s">
        <v>110</v>
      </c>
      <c r="I1257" s="3" t="s">
        <v>2237</v>
      </c>
    </row>
    <row r="1258" spans="1:9" x14ac:dyDescent="0.25">
      <c r="A1258" s="450">
        <v>2018</v>
      </c>
      <c r="B1258" s="450" t="s">
        <v>379</v>
      </c>
      <c r="C1258" s="450" t="s">
        <v>179</v>
      </c>
      <c r="D1258" s="450">
        <v>6490</v>
      </c>
      <c r="E1258" s="450" t="s">
        <v>63</v>
      </c>
      <c r="F1258" s="450" t="s">
        <v>2242</v>
      </c>
      <c r="G1258" s="450" t="s">
        <v>15</v>
      </c>
      <c r="H1258" s="450" t="s">
        <v>110</v>
      </c>
      <c r="I1258" s="3" t="s">
        <v>2237</v>
      </c>
    </row>
    <row r="1259" spans="1:9" x14ac:dyDescent="0.25">
      <c r="A1259" s="450">
        <v>2018</v>
      </c>
      <c r="B1259" s="450" t="s">
        <v>379</v>
      </c>
      <c r="C1259" s="450" t="s">
        <v>179</v>
      </c>
      <c r="D1259" s="450">
        <v>6500</v>
      </c>
      <c r="E1259" s="450" t="s">
        <v>64</v>
      </c>
      <c r="F1259" s="450" t="s">
        <v>2242</v>
      </c>
      <c r="G1259" s="450" t="s">
        <v>15</v>
      </c>
      <c r="H1259" s="450">
        <v>37.590000000000003</v>
      </c>
      <c r="I1259" s="3" t="s">
        <v>2237</v>
      </c>
    </row>
    <row r="1260" spans="1:9" x14ac:dyDescent="0.25">
      <c r="A1260" s="450">
        <v>2018</v>
      </c>
      <c r="B1260" s="450" t="s">
        <v>379</v>
      </c>
      <c r="C1260" s="450" t="s">
        <v>179</v>
      </c>
      <c r="D1260" s="450">
        <v>6510</v>
      </c>
      <c r="E1260" s="450" t="s">
        <v>65</v>
      </c>
      <c r="F1260" s="450" t="s">
        <v>2242</v>
      </c>
      <c r="G1260" s="450" t="s">
        <v>15</v>
      </c>
      <c r="H1260" s="450" t="s">
        <v>110</v>
      </c>
      <c r="I1260" s="3" t="s">
        <v>2237</v>
      </c>
    </row>
    <row r="1261" spans="1:9" x14ac:dyDescent="0.25">
      <c r="A1261" s="450">
        <v>2018</v>
      </c>
      <c r="B1261" s="450" t="s">
        <v>379</v>
      </c>
      <c r="C1261" s="450" t="s">
        <v>179</v>
      </c>
      <c r="D1261" s="450">
        <v>6590</v>
      </c>
      <c r="E1261" s="450" t="s">
        <v>66</v>
      </c>
      <c r="F1261" s="450" t="s">
        <v>2242</v>
      </c>
      <c r="G1261" s="450" t="s">
        <v>15</v>
      </c>
      <c r="H1261" s="450" t="s">
        <v>110</v>
      </c>
      <c r="I1261" s="3" t="s">
        <v>2237</v>
      </c>
    </row>
    <row r="1262" spans="1:9" x14ac:dyDescent="0.25">
      <c r="A1262" s="450">
        <v>2018</v>
      </c>
      <c r="B1262" s="450" t="s">
        <v>379</v>
      </c>
      <c r="C1262" s="450" t="s">
        <v>179</v>
      </c>
      <c r="D1262" s="450">
        <v>7000</v>
      </c>
      <c r="E1262" s="450" t="s">
        <v>67</v>
      </c>
      <c r="F1262" s="450" t="s">
        <v>2242</v>
      </c>
      <c r="G1262" s="450" t="s">
        <v>15</v>
      </c>
      <c r="H1262" s="450">
        <v>12571.38</v>
      </c>
      <c r="I1262" s="3" t="s">
        <v>2237</v>
      </c>
    </row>
    <row r="1263" spans="1:9" x14ac:dyDescent="0.25">
      <c r="A1263" s="450">
        <v>2018</v>
      </c>
      <c r="B1263" s="450" t="s">
        <v>379</v>
      </c>
      <c r="C1263" s="450" t="s">
        <v>179</v>
      </c>
      <c r="D1263" s="450">
        <v>8000</v>
      </c>
      <c r="E1263" s="450" t="s">
        <v>70</v>
      </c>
      <c r="F1263" s="450" t="s">
        <v>2242</v>
      </c>
      <c r="G1263" s="450" t="s">
        <v>15</v>
      </c>
      <c r="H1263" s="450">
        <v>0</v>
      </c>
      <c r="I1263" s="3" t="s">
        <v>2244</v>
      </c>
    </row>
    <row r="1264" spans="1:9" x14ac:dyDescent="0.25">
      <c r="A1264" s="450">
        <v>2018</v>
      </c>
      <c r="B1264" s="450" t="s">
        <v>379</v>
      </c>
      <c r="C1264" s="450" t="s">
        <v>179</v>
      </c>
      <c r="D1264" s="450">
        <v>9100</v>
      </c>
      <c r="E1264" s="450" t="s">
        <v>72</v>
      </c>
      <c r="F1264" s="450" t="s">
        <v>2242</v>
      </c>
      <c r="G1264" s="450" t="s">
        <v>15</v>
      </c>
      <c r="H1264" s="450" t="s">
        <v>110</v>
      </c>
      <c r="I1264" s="3" t="s">
        <v>2237</v>
      </c>
    </row>
    <row r="1265" spans="1:9" x14ac:dyDescent="0.25">
      <c r="A1265" s="450">
        <v>2018</v>
      </c>
      <c r="B1265" s="450" t="s">
        <v>379</v>
      </c>
      <c r="C1265" s="450" t="s">
        <v>179</v>
      </c>
      <c r="D1265" s="450">
        <v>9200</v>
      </c>
      <c r="E1265" s="450" t="s">
        <v>73</v>
      </c>
      <c r="F1265" s="450" t="s">
        <v>2242</v>
      </c>
      <c r="G1265" s="450" t="s">
        <v>15</v>
      </c>
      <c r="H1265" s="450" t="s">
        <v>110</v>
      </c>
      <c r="I1265" s="3" t="s">
        <v>2237</v>
      </c>
    </row>
    <row r="1266" spans="1:9" x14ac:dyDescent="0.25">
      <c r="A1266" s="450">
        <v>2018</v>
      </c>
      <c r="B1266" s="450" t="s">
        <v>379</v>
      </c>
      <c r="C1266" s="450" t="s">
        <v>179</v>
      </c>
      <c r="D1266" s="450">
        <v>9900</v>
      </c>
      <c r="E1266" s="450" t="s">
        <v>74</v>
      </c>
      <c r="F1266" s="450" t="s">
        <v>2242</v>
      </c>
      <c r="G1266" s="450" t="s">
        <v>15</v>
      </c>
      <c r="H1266" s="450" t="s">
        <v>110</v>
      </c>
      <c r="I1266" s="3" t="s">
        <v>2237</v>
      </c>
    </row>
    <row r="1267" spans="1:9" x14ac:dyDescent="0.25">
      <c r="A1267" s="450">
        <v>2018</v>
      </c>
      <c r="B1267" s="450" t="s">
        <v>379</v>
      </c>
      <c r="C1267" s="450" t="s">
        <v>179</v>
      </c>
      <c r="D1267" s="450">
        <v>11100</v>
      </c>
      <c r="E1267" s="450" t="s">
        <v>77</v>
      </c>
      <c r="F1267" s="450" t="s">
        <v>2242</v>
      </c>
      <c r="G1267" s="450" t="s">
        <v>15</v>
      </c>
      <c r="H1267" s="450">
        <v>7790</v>
      </c>
      <c r="I1267" s="3" t="s">
        <v>2237</v>
      </c>
    </row>
    <row r="1268" spans="1:9" x14ac:dyDescent="0.25">
      <c r="A1268" s="450">
        <v>2018</v>
      </c>
      <c r="B1268" s="450" t="s">
        <v>379</v>
      </c>
      <c r="C1268" s="450" t="s">
        <v>179</v>
      </c>
      <c r="D1268" s="450">
        <v>11200</v>
      </c>
      <c r="E1268" s="450" t="s">
        <v>78</v>
      </c>
      <c r="F1268" s="450" t="s">
        <v>2242</v>
      </c>
      <c r="G1268" s="450" t="s">
        <v>15</v>
      </c>
      <c r="H1268" s="450">
        <v>2874.3</v>
      </c>
      <c r="I1268" s="3" t="s">
        <v>2237</v>
      </c>
    </row>
    <row r="1269" spans="1:9" x14ac:dyDescent="0.25">
      <c r="A1269" s="450">
        <v>2018</v>
      </c>
      <c r="B1269" s="450" t="s">
        <v>379</v>
      </c>
      <c r="C1269" s="450" t="s">
        <v>179</v>
      </c>
      <c r="D1269" s="450">
        <v>11300</v>
      </c>
      <c r="E1269" s="450" t="s">
        <v>79</v>
      </c>
      <c r="F1269" s="450" t="s">
        <v>2242</v>
      </c>
      <c r="G1269" s="450" t="s">
        <v>15</v>
      </c>
      <c r="H1269" s="450">
        <v>75.62</v>
      </c>
      <c r="I1269" s="3" t="s">
        <v>2244</v>
      </c>
    </row>
    <row r="1270" spans="1:9" x14ac:dyDescent="0.25">
      <c r="A1270" s="450">
        <v>2018</v>
      </c>
      <c r="B1270" s="450" t="s">
        <v>379</v>
      </c>
      <c r="C1270" s="450" t="s">
        <v>179</v>
      </c>
      <c r="D1270" s="450">
        <v>11400</v>
      </c>
      <c r="E1270" s="450" t="s">
        <v>80</v>
      </c>
      <c r="F1270" s="450" t="s">
        <v>2242</v>
      </c>
      <c r="G1270" s="450" t="s">
        <v>15</v>
      </c>
      <c r="H1270" s="450">
        <v>845.93</v>
      </c>
      <c r="I1270" s="3" t="s">
        <v>2237</v>
      </c>
    </row>
    <row r="1271" spans="1:9" x14ac:dyDescent="0.25">
      <c r="A1271" s="450">
        <v>2018</v>
      </c>
      <c r="B1271" s="450" t="s">
        <v>379</v>
      </c>
      <c r="C1271" s="450" t="s">
        <v>179</v>
      </c>
      <c r="D1271" s="450">
        <v>11500</v>
      </c>
      <c r="E1271" s="450" t="s">
        <v>81</v>
      </c>
      <c r="F1271" s="450" t="s">
        <v>2242</v>
      </c>
      <c r="G1271" s="450" t="s">
        <v>15</v>
      </c>
      <c r="H1271" s="450">
        <v>3315.32</v>
      </c>
      <c r="I1271" s="3" t="s">
        <v>2237</v>
      </c>
    </row>
    <row r="1272" spans="1:9" x14ac:dyDescent="0.25">
      <c r="A1272" s="450">
        <v>2018</v>
      </c>
      <c r="B1272" s="450" t="s">
        <v>379</v>
      </c>
      <c r="C1272" s="450" t="s">
        <v>179</v>
      </c>
      <c r="D1272" s="450">
        <v>11900</v>
      </c>
      <c r="E1272" s="450" t="s">
        <v>82</v>
      </c>
      <c r="F1272" s="450" t="s">
        <v>2242</v>
      </c>
      <c r="G1272" s="450" t="s">
        <v>15</v>
      </c>
      <c r="H1272" s="450">
        <v>470.9</v>
      </c>
      <c r="I1272" s="3" t="s">
        <v>2244</v>
      </c>
    </row>
    <row r="1273" spans="1:9" x14ac:dyDescent="0.25">
      <c r="A1273" s="450">
        <v>2018</v>
      </c>
      <c r="B1273" s="450" t="s">
        <v>379</v>
      </c>
      <c r="C1273" s="450" t="s">
        <v>179</v>
      </c>
      <c r="D1273" s="450">
        <v>12100</v>
      </c>
      <c r="E1273" s="450" t="s">
        <v>84</v>
      </c>
      <c r="F1273" s="450" t="s">
        <v>2242</v>
      </c>
      <c r="G1273" s="450" t="s">
        <v>15</v>
      </c>
      <c r="H1273" s="450">
        <v>9152.23</v>
      </c>
      <c r="I1273" s="3" t="s">
        <v>2237</v>
      </c>
    </row>
    <row r="1274" spans="1:9" x14ac:dyDescent="0.25">
      <c r="A1274" s="450">
        <v>2018</v>
      </c>
      <c r="B1274" s="450" t="s">
        <v>379</v>
      </c>
      <c r="C1274" s="450" t="s">
        <v>179</v>
      </c>
      <c r="D1274" s="450">
        <v>12200</v>
      </c>
      <c r="E1274" s="450" t="s">
        <v>85</v>
      </c>
      <c r="F1274" s="450" t="s">
        <v>2242</v>
      </c>
      <c r="G1274" s="450" t="s">
        <v>15</v>
      </c>
      <c r="H1274" s="450">
        <v>1177.6400000000001</v>
      </c>
      <c r="I1274" s="3" t="s">
        <v>2237</v>
      </c>
    </row>
    <row r="1275" spans="1:9" x14ac:dyDescent="0.25">
      <c r="A1275" s="450">
        <v>2018</v>
      </c>
      <c r="B1275" s="450" t="s">
        <v>379</v>
      </c>
      <c r="C1275" s="450" t="s">
        <v>179</v>
      </c>
      <c r="D1275" s="450">
        <v>12900</v>
      </c>
      <c r="E1275" s="450" t="s">
        <v>86</v>
      </c>
      <c r="F1275" s="450" t="s">
        <v>2242</v>
      </c>
      <c r="G1275" s="450" t="s">
        <v>15</v>
      </c>
      <c r="H1275" s="450">
        <v>88.7</v>
      </c>
      <c r="I1275" s="3" t="s">
        <v>2244</v>
      </c>
    </row>
    <row r="1276" spans="1:9" x14ac:dyDescent="0.25">
      <c r="A1276" s="450">
        <v>2018</v>
      </c>
      <c r="B1276" s="450" t="s">
        <v>379</v>
      </c>
      <c r="C1276" s="450" t="s">
        <v>179</v>
      </c>
      <c r="D1276" s="450">
        <v>12910</v>
      </c>
      <c r="E1276" s="450" t="s">
        <v>87</v>
      </c>
      <c r="F1276" s="450" t="s">
        <v>2242</v>
      </c>
      <c r="G1276" s="450" t="s">
        <v>15</v>
      </c>
      <c r="H1276" s="450" t="s">
        <v>110</v>
      </c>
      <c r="I1276" s="3" t="s">
        <v>2237</v>
      </c>
    </row>
    <row r="1277" spans="1:9" x14ac:dyDescent="0.25">
      <c r="A1277" s="450">
        <v>2018</v>
      </c>
      <c r="B1277" s="450" t="s">
        <v>379</v>
      </c>
      <c r="C1277" s="450" t="s">
        <v>179</v>
      </c>
      <c r="D1277" s="450">
        <v>12920</v>
      </c>
      <c r="E1277" s="450" t="s">
        <v>88</v>
      </c>
      <c r="F1277" s="450" t="s">
        <v>2242</v>
      </c>
      <c r="G1277" s="450" t="s">
        <v>15</v>
      </c>
      <c r="H1277" s="450" t="s">
        <v>110</v>
      </c>
      <c r="I1277" s="3" t="s">
        <v>2237</v>
      </c>
    </row>
    <row r="1278" spans="1:9" x14ac:dyDescent="0.25">
      <c r="A1278" s="450">
        <v>2018</v>
      </c>
      <c r="B1278" s="450" t="s">
        <v>379</v>
      </c>
      <c r="C1278" s="450" t="s">
        <v>179</v>
      </c>
      <c r="D1278" s="450">
        <v>12930</v>
      </c>
      <c r="E1278" s="450" t="s">
        <v>89</v>
      </c>
      <c r="F1278" s="450" t="s">
        <v>2242</v>
      </c>
      <c r="G1278" s="450" t="s">
        <v>15</v>
      </c>
      <c r="H1278" s="450" t="s">
        <v>110</v>
      </c>
      <c r="I1278" s="3" t="s">
        <v>2237</v>
      </c>
    </row>
    <row r="1279" spans="1:9" x14ac:dyDescent="0.25">
      <c r="A1279" s="450">
        <v>2018</v>
      </c>
      <c r="B1279" s="450" t="s">
        <v>379</v>
      </c>
      <c r="C1279" s="450" t="s">
        <v>179</v>
      </c>
      <c r="D1279" s="450">
        <v>15100</v>
      </c>
      <c r="E1279" s="450" t="s">
        <v>93</v>
      </c>
      <c r="F1279" s="450" t="s">
        <v>2242</v>
      </c>
      <c r="G1279" s="450" t="s">
        <v>15</v>
      </c>
      <c r="H1279" s="450" t="s">
        <v>110</v>
      </c>
      <c r="I1279" s="3" t="s">
        <v>2237</v>
      </c>
    </row>
    <row r="1280" spans="1:9" x14ac:dyDescent="0.25">
      <c r="A1280" s="450">
        <v>2018</v>
      </c>
      <c r="B1280" s="450" t="s">
        <v>379</v>
      </c>
      <c r="C1280" s="450" t="s">
        <v>179</v>
      </c>
      <c r="D1280" s="450">
        <v>15200</v>
      </c>
      <c r="E1280" s="450" t="s">
        <v>94</v>
      </c>
      <c r="F1280" s="450" t="s">
        <v>2242</v>
      </c>
      <c r="G1280" s="450" t="s">
        <v>15</v>
      </c>
      <c r="H1280" s="450" t="s">
        <v>110</v>
      </c>
      <c r="I1280" s="3" t="s">
        <v>2237</v>
      </c>
    </row>
    <row r="1281" spans="1:9" x14ac:dyDescent="0.25">
      <c r="A1281" s="450">
        <v>2018</v>
      </c>
      <c r="B1281" s="450" t="s">
        <v>379</v>
      </c>
      <c r="C1281" s="450" t="s">
        <v>179</v>
      </c>
      <c r="D1281" s="450">
        <v>17100</v>
      </c>
      <c r="E1281" s="450" t="s">
        <v>97</v>
      </c>
      <c r="F1281" s="450" t="s">
        <v>2242</v>
      </c>
      <c r="G1281" s="450" t="s">
        <v>15</v>
      </c>
      <c r="H1281" s="450">
        <v>2311.94</v>
      </c>
      <c r="I1281" s="3" t="s">
        <v>2237</v>
      </c>
    </row>
    <row r="1282" spans="1:9" x14ac:dyDescent="0.25">
      <c r="A1282" s="450">
        <v>2018</v>
      </c>
      <c r="B1282" s="450" t="s">
        <v>379</v>
      </c>
      <c r="C1282" s="450" t="s">
        <v>179</v>
      </c>
      <c r="D1282" s="450">
        <v>17110</v>
      </c>
      <c r="E1282" s="450" t="s">
        <v>98</v>
      </c>
      <c r="F1282" s="450" t="s">
        <v>2242</v>
      </c>
      <c r="G1282" s="450" t="s">
        <v>15</v>
      </c>
      <c r="H1282" s="450" t="s">
        <v>110</v>
      </c>
      <c r="I1282" s="3" t="s">
        <v>2237</v>
      </c>
    </row>
    <row r="1283" spans="1:9" x14ac:dyDescent="0.25">
      <c r="A1283" s="450">
        <v>2018</v>
      </c>
      <c r="B1283" s="450" t="s">
        <v>379</v>
      </c>
      <c r="C1283" s="450" t="s">
        <v>179</v>
      </c>
      <c r="D1283" s="450">
        <v>17120</v>
      </c>
      <c r="E1283" s="450" t="s">
        <v>99</v>
      </c>
      <c r="F1283" s="450" t="s">
        <v>2242</v>
      </c>
      <c r="G1283" s="450" t="s">
        <v>15</v>
      </c>
      <c r="H1283" s="450" t="s">
        <v>110</v>
      </c>
      <c r="I1283" s="3" t="s">
        <v>2237</v>
      </c>
    </row>
    <row r="1284" spans="1:9" x14ac:dyDescent="0.25">
      <c r="A1284" s="450">
        <v>2018</v>
      </c>
      <c r="B1284" s="450" t="s">
        <v>379</v>
      </c>
      <c r="C1284" s="450" t="s">
        <v>179</v>
      </c>
      <c r="D1284" s="450">
        <v>17130</v>
      </c>
      <c r="E1284" s="450" t="s">
        <v>100</v>
      </c>
      <c r="F1284" s="450" t="s">
        <v>2242</v>
      </c>
      <c r="G1284" s="450" t="s">
        <v>15</v>
      </c>
      <c r="H1284" s="450" t="s">
        <v>110</v>
      </c>
      <c r="I1284" s="3" t="s">
        <v>2237</v>
      </c>
    </row>
    <row r="1285" spans="1:9" x14ac:dyDescent="0.25">
      <c r="A1285" s="450">
        <v>2018</v>
      </c>
      <c r="B1285" s="450" t="s">
        <v>379</v>
      </c>
      <c r="C1285" s="450" t="s">
        <v>179</v>
      </c>
      <c r="D1285" s="450">
        <v>17140</v>
      </c>
      <c r="E1285" s="450" t="s">
        <v>101</v>
      </c>
      <c r="F1285" s="450" t="s">
        <v>2242</v>
      </c>
      <c r="G1285" s="450" t="s">
        <v>15</v>
      </c>
      <c r="H1285" s="450" t="s">
        <v>110</v>
      </c>
      <c r="I1285" s="3" t="s">
        <v>2237</v>
      </c>
    </row>
    <row r="1286" spans="1:9" x14ac:dyDescent="0.25">
      <c r="A1286" s="450">
        <v>2018</v>
      </c>
      <c r="B1286" s="450" t="s">
        <v>379</v>
      </c>
      <c r="C1286" s="450" t="s">
        <v>179</v>
      </c>
      <c r="D1286" s="450">
        <v>17150</v>
      </c>
      <c r="E1286" s="450" t="s">
        <v>102</v>
      </c>
      <c r="F1286" s="450" t="s">
        <v>2242</v>
      </c>
      <c r="G1286" s="450" t="s">
        <v>15</v>
      </c>
      <c r="H1286" s="450" t="s">
        <v>110</v>
      </c>
      <c r="I1286" s="3" t="s">
        <v>2237</v>
      </c>
    </row>
    <row r="1287" spans="1:9" x14ac:dyDescent="0.25">
      <c r="A1287" s="450">
        <v>2018</v>
      </c>
      <c r="B1287" s="450" t="s">
        <v>379</v>
      </c>
      <c r="C1287" s="450" t="s">
        <v>179</v>
      </c>
      <c r="D1287" s="450">
        <v>17160</v>
      </c>
      <c r="E1287" s="450" t="s">
        <v>103</v>
      </c>
      <c r="F1287" s="450" t="s">
        <v>2242</v>
      </c>
      <c r="G1287" s="450" t="s">
        <v>15</v>
      </c>
      <c r="H1287" s="450" t="s">
        <v>110</v>
      </c>
      <c r="I1287" s="3" t="s">
        <v>2237</v>
      </c>
    </row>
    <row r="1288" spans="1:9" x14ac:dyDescent="0.25">
      <c r="A1288" s="450">
        <v>2018</v>
      </c>
      <c r="B1288" s="450" t="s">
        <v>379</v>
      </c>
      <c r="C1288" s="450" t="s">
        <v>179</v>
      </c>
      <c r="D1288" s="450">
        <v>17161</v>
      </c>
      <c r="E1288" s="450" t="s">
        <v>104</v>
      </c>
      <c r="F1288" s="450" t="s">
        <v>2242</v>
      </c>
      <c r="G1288" s="450" t="s">
        <v>15</v>
      </c>
      <c r="H1288" s="450" t="s">
        <v>110</v>
      </c>
      <c r="I1288" s="3" t="s">
        <v>2237</v>
      </c>
    </row>
    <row r="1289" spans="1:9" x14ac:dyDescent="0.25">
      <c r="A1289" s="450">
        <v>2018</v>
      </c>
      <c r="B1289" s="450" t="s">
        <v>379</v>
      </c>
      <c r="C1289" s="450" t="s">
        <v>179</v>
      </c>
      <c r="D1289" s="450">
        <v>17162</v>
      </c>
      <c r="E1289" s="450" t="s">
        <v>105</v>
      </c>
      <c r="F1289" s="450" t="s">
        <v>2242</v>
      </c>
      <c r="G1289" s="450" t="s">
        <v>15</v>
      </c>
      <c r="H1289" s="450" t="s">
        <v>110</v>
      </c>
      <c r="I1289" s="3" t="s">
        <v>2237</v>
      </c>
    </row>
    <row r="1290" spans="1:9" x14ac:dyDescent="0.25">
      <c r="A1290" s="450">
        <v>2018</v>
      </c>
      <c r="B1290" s="450" t="s">
        <v>379</v>
      </c>
      <c r="C1290" s="450" t="s">
        <v>179</v>
      </c>
      <c r="D1290" s="450">
        <v>17190</v>
      </c>
      <c r="E1290" s="450" t="s">
        <v>106</v>
      </c>
      <c r="F1290" s="450" t="s">
        <v>2242</v>
      </c>
      <c r="G1290" s="450" t="s">
        <v>15</v>
      </c>
      <c r="H1290" s="450" t="s">
        <v>110</v>
      </c>
      <c r="I1290" s="3" t="s">
        <v>2237</v>
      </c>
    </row>
    <row r="1291" spans="1:9" x14ac:dyDescent="0.25">
      <c r="A1291" s="450">
        <v>2018</v>
      </c>
      <c r="B1291" s="450" t="s">
        <v>379</v>
      </c>
      <c r="C1291" s="450" t="s">
        <v>179</v>
      </c>
      <c r="D1291" s="450">
        <v>17900</v>
      </c>
      <c r="E1291" s="450" t="s">
        <v>107</v>
      </c>
      <c r="F1291" s="450" t="s">
        <v>2242</v>
      </c>
      <c r="G1291" s="450" t="s">
        <v>15</v>
      </c>
      <c r="H1291" s="450">
        <v>224.43</v>
      </c>
      <c r="I1291" s="3" t="s">
        <v>2237</v>
      </c>
    </row>
    <row r="1292" spans="1:9" x14ac:dyDescent="0.25">
      <c r="A1292" s="450">
        <v>2018</v>
      </c>
      <c r="B1292" s="450" t="s">
        <v>379</v>
      </c>
      <c r="C1292" s="450" t="s">
        <v>179</v>
      </c>
      <c r="D1292" s="450">
        <v>19010</v>
      </c>
      <c r="E1292" s="450" t="s">
        <v>111</v>
      </c>
      <c r="F1292" s="450" t="s">
        <v>2242</v>
      </c>
      <c r="G1292" s="450" t="s">
        <v>15</v>
      </c>
      <c r="H1292" s="450">
        <v>2127.88</v>
      </c>
      <c r="I1292" s="3" t="s">
        <v>2237</v>
      </c>
    </row>
    <row r="1293" spans="1:9" x14ac:dyDescent="0.25">
      <c r="A1293" s="450">
        <v>2018</v>
      </c>
      <c r="B1293" s="450" t="s">
        <v>379</v>
      </c>
      <c r="C1293" s="450" t="s">
        <v>179</v>
      </c>
      <c r="D1293" s="450">
        <v>19011</v>
      </c>
      <c r="E1293" s="450" t="s">
        <v>112</v>
      </c>
      <c r="F1293" s="450" t="s">
        <v>2242</v>
      </c>
      <c r="G1293" s="450" t="s">
        <v>15</v>
      </c>
      <c r="H1293" s="450" t="s">
        <v>110</v>
      </c>
      <c r="I1293" s="3" t="s">
        <v>2237</v>
      </c>
    </row>
    <row r="1294" spans="1:9" x14ac:dyDescent="0.25">
      <c r="A1294" s="450">
        <v>2018</v>
      </c>
      <c r="B1294" s="450" t="s">
        <v>379</v>
      </c>
      <c r="C1294" s="450" t="s">
        <v>179</v>
      </c>
      <c r="D1294" s="450">
        <v>19012</v>
      </c>
      <c r="E1294" s="450" t="s">
        <v>113</v>
      </c>
      <c r="F1294" s="450" t="s">
        <v>2242</v>
      </c>
      <c r="G1294" s="450" t="s">
        <v>15</v>
      </c>
      <c r="H1294" s="450" t="s">
        <v>110</v>
      </c>
      <c r="I1294" s="3" t="s">
        <v>2237</v>
      </c>
    </row>
    <row r="1295" spans="1:9" x14ac:dyDescent="0.25">
      <c r="A1295" s="450">
        <v>2018</v>
      </c>
      <c r="B1295" s="450" t="s">
        <v>379</v>
      </c>
      <c r="C1295" s="450" t="s">
        <v>179</v>
      </c>
      <c r="D1295" s="450">
        <v>19020</v>
      </c>
      <c r="E1295" s="450" t="s">
        <v>114</v>
      </c>
      <c r="F1295" s="450" t="s">
        <v>2242</v>
      </c>
      <c r="G1295" s="450" t="s">
        <v>15</v>
      </c>
      <c r="H1295" s="450">
        <v>4215.57</v>
      </c>
      <c r="I1295" s="3" t="s">
        <v>2237</v>
      </c>
    </row>
    <row r="1296" spans="1:9" x14ac:dyDescent="0.25">
      <c r="A1296" s="450">
        <v>2018</v>
      </c>
      <c r="B1296" s="450" t="s">
        <v>379</v>
      </c>
      <c r="C1296" s="450" t="s">
        <v>179</v>
      </c>
      <c r="D1296" s="450">
        <v>19021</v>
      </c>
      <c r="E1296" s="450" t="s">
        <v>115</v>
      </c>
      <c r="F1296" s="450" t="s">
        <v>2242</v>
      </c>
      <c r="G1296" s="450" t="s">
        <v>15</v>
      </c>
      <c r="H1296" s="450" t="s">
        <v>110</v>
      </c>
      <c r="I1296" s="3" t="s">
        <v>2237</v>
      </c>
    </row>
    <row r="1297" spans="1:9" x14ac:dyDescent="0.25">
      <c r="A1297" s="450">
        <v>2018</v>
      </c>
      <c r="B1297" s="450" t="s">
        <v>379</v>
      </c>
      <c r="C1297" s="450" t="s">
        <v>179</v>
      </c>
      <c r="D1297" s="450">
        <v>19022</v>
      </c>
      <c r="E1297" s="450" t="s">
        <v>116</v>
      </c>
      <c r="F1297" s="450" t="s">
        <v>2242</v>
      </c>
      <c r="G1297" s="450" t="s">
        <v>15</v>
      </c>
      <c r="H1297" s="450" t="s">
        <v>110</v>
      </c>
      <c r="I1297" s="3" t="s">
        <v>2237</v>
      </c>
    </row>
    <row r="1298" spans="1:9" x14ac:dyDescent="0.25">
      <c r="A1298" s="450">
        <v>2018</v>
      </c>
      <c r="B1298" s="450" t="s">
        <v>379</v>
      </c>
      <c r="C1298" s="450" t="s">
        <v>179</v>
      </c>
      <c r="D1298" s="450">
        <v>19023</v>
      </c>
      <c r="E1298" s="450" t="s">
        <v>117</v>
      </c>
      <c r="F1298" s="450" t="s">
        <v>2242</v>
      </c>
      <c r="G1298" s="450" t="s">
        <v>15</v>
      </c>
      <c r="H1298" s="450" t="s">
        <v>110</v>
      </c>
      <c r="I1298" s="3" t="s">
        <v>2237</v>
      </c>
    </row>
    <row r="1299" spans="1:9" x14ac:dyDescent="0.25">
      <c r="A1299" s="450">
        <v>2018</v>
      </c>
      <c r="B1299" s="450" t="s">
        <v>379</v>
      </c>
      <c r="C1299" s="450" t="s">
        <v>179</v>
      </c>
      <c r="D1299" s="450">
        <v>19029</v>
      </c>
      <c r="E1299" s="450" t="s">
        <v>118</v>
      </c>
      <c r="F1299" s="450" t="s">
        <v>2242</v>
      </c>
      <c r="G1299" s="450" t="s">
        <v>15</v>
      </c>
      <c r="H1299" s="450" t="s">
        <v>110</v>
      </c>
      <c r="I1299" s="3" t="s">
        <v>2237</v>
      </c>
    </row>
    <row r="1300" spans="1:9" x14ac:dyDescent="0.25">
      <c r="A1300" s="450">
        <v>2018</v>
      </c>
      <c r="B1300" s="450" t="s">
        <v>379</v>
      </c>
      <c r="C1300" s="450" t="s">
        <v>179</v>
      </c>
      <c r="D1300" s="450">
        <v>19030</v>
      </c>
      <c r="E1300" s="450" t="s">
        <v>119</v>
      </c>
      <c r="F1300" s="450" t="s">
        <v>2242</v>
      </c>
      <c r="G1300" s="450" t="s">
        <v>15</v>
      </c>
      <c r="H1300" s="450">
        <v>3504.99</v>
      </c>
      <c r="I1300" s="3" t="s">
        <v>2237</v>
      </c>
    </row>
    <row r="1301" spans="1:9" x14ac:dyDescent="0.25">
      <c r="A1301" s="450">
        <v>2018</v>
      </c>
      <c r="B1301" s="450" t="s">
        <v>379</v>
      </c>
      <c r="C1301" s="450" t="s">
        <v>179</v>
      </c>
      <c r="D1301" s="450">
        <v>19031</v>
      </c>
      <c r="E1301" s="450" t="s">
        <v>120</v>
      </c>
      <c r="F1301" s="450" t="s">
        <v>2242</v>
      </c>
      <c r="G1301" s="450" t="s">
        <v>15</v>
      </c>
      <c r="H1301" s="450" t="s">
        <v>110</v>
      </c>
      <c r="I1301" s="3" t="s">
        <v>2237</v>
      </c>
    </row>
    <row r="1302" spans="1:9" x14ac:dyDescent="0.25">
      <c r="A1302" s="450">
        <v>2018</v>
      </c>
      <c r="B1302" s="450" t="s">
        <v>379</v>
      </c>
      <c r="C1302" s="450" t="s">
        <v>179</v>
      </c>
      <c r="D1302" s="450">
        <v>19032</v>
      </c>
      <c r="E1302" s="450" t="s">
        <v>121</v>
      </c>
      <c r="F1302" s="450" t="s">
        <v>2242</v>
      </c>
      <c r="G1302" s="450" t="s">
        <v>15</v>
      </c>
      <c r="H1302" s="450" t="s">
        <v>110</v>
      </c>
      <c r="I1302" s="3" t="s">
        <v>2237</v>
      </c>
    </row>
    <row r="1303" spans="1:9" x14ac:dyDescent="0.25">
      <c r="A1303" s="450">
        <v>2018</v>
      </c>
      <c r="B1303" s="450" t="s">
        <v>379</v>
      </c>
      <c r="C1303" s="450" t="s">
        <v>179</v>
      </c>
      <c r="D1303" s="450">
        <v>19040</v>
      </c>
      <c r="E1303" s="450" t="s">
        <v>122</v>
      </c>
      <c r="F1303" s="450" t="s">
        <v>2242</v>
      </c>
      <c r="G1303" s="450" t="s">
        <v>15</v>
      </c>
      <c r="H1303" s="450">
        <v>3299.86</v>
      </c>
      <c r="I1303" s="3" t="s">
        <v>2237</v>
      </c>
    </row>
    <row r="1304" spans="1:9" x14ac:dyDescent="0.25">
      <c r="A1304" s="450">
        <v>2018</v>
      </c>
      <c r="B1304" s="450" t="s">
        <v>379</v>
      </c>
      <c r="C1304" s="450" t="s">
        <v>179</v>
      </c>
      <c r="D1304" s="450">
        <v>19050</v>
      </c>
      <c r="E1304" s="450" t="s">
        <v>123</v>
      </c>
      <c r="F1304" s="450" t="s">
        <v>2242</v>
      </c>
      <c r="G1304" s="450" t="s">
        <v>15</v>
      </c>
      <c r="H1304" s="450">
        <v>1463.7</v>
      </c>
      <c r="I1304" s="3" t="s">
        <v>2237</v>
      </c>
    </row>
    <row r="1305" spans="1:9" x14ac:dyDescent="0.25">
      <c r="A1305" s="450">
        <v>2018</v>
      </c>
      <c r="B1305" s="450" t="s">
        <v>379</v>
      </c>
      <c r="C1305" s="450" t="s">
        <v>179</v>
      </c>
      <c r="D1305" s="450">
        <v>19060</v>
      </c>
      <c r="E1305" s="450" t="s">
        <v>124</v>
      </c>
      <c r="F1305" s="450" t="s">
        <v>2242</v>
      </c>
      <c r="G1305" s="450" t="s">
        <v>15</v>
      </c>
      <c r="H1305" s="450">
        <v>14159.72</v>
      </c>
      <c r="I1305" s="3" t="s">
        <v>2237</v>
      </c>
    </row>
    <row r="1306" spans="1:9" x14ac:dyDescent="0.25">
      <c r="A1306" s="450">
        <v>2018</v>
      </c>
      <c r="B1306" s="450" t="s">
        <v>379</v>
      </c>
      <c r="C1306" s="450" t="s">
        <v>179</v>
      </c>
      <c r="D1306" s="450">
        <v>19061</v>
      </c>
      <c r="E1306" s="450" t="s">
        <v>125</v>
      </c>
      <c r="F1306" s="450" t="s">
        <v>2242</v>
      </c>
      <c r="G1306" s="450" t="s">
        <v>15</v>
      </c>
      <c r="H1306" s="450">
        <v>0</v>
      </c>
      <c r="I1306" s="3" t="s">
        <v>2237</v>
      </c>
    </row>
    <row r="1307" spans="1:9" x14ac:dyDescent="0.25">
      <c r="A1307" s="450">
        <v>2018</v>
      </c>
      <c r="B1307" s="450" t="s">
        <v>379</v>
      </c>
      <c r="C1307" s="450" t="s">
        <v>179</v>
      </c>
      <c r="D1307" s="450">
        <v>19062</v>
      </c>
      <c r="E1307" s="450" t="s">
        <v>126</v>
      </c>
      <c r="F1307" s="450" t="s">
        <v>2242</v>
      </c>
      <c r="G1307" s="450" t="s">
        <v>15</v>
      </c>
      <c r="H1307" s="450">
        <v>7619.76</v>
      </c>
      <c r="I1307" s="3" t="s">
        <v>2237</v>
      </c>
    </row>
    <row r="1308" spans="1:9" x14ac:dyDescent="0.25">
      <c r="A1308" s="450">
        <v>2018</v>
      </c>
      <c r="B1308" s="450" t="s">
        <v>379</v>
      </c>
      <c r="C1308" s="450" t="s">
        <v>179</v>
      </c>
      <c r="D1308" s="450">
        <v>19063</v>
      </c>
      <c r="E1308" s="450" t="s">
        <v>127</v>
      </c>
      <c r="F1308" s="450" t="s">
        <v>2242</v>
      </c>
      <c r="G1308" s="450" t="s">
        <v>15</v>
      </c>
      <c r="H1308" s="450">
        <v>6539.96</v>
      </c>
      <c r="I1308" s="3" t="s">
        <v>2237</v>
      </c>
    </row>
    <row r="1309" spans="1:9" x14ac:dyDescent="0.25">
      <c r="A1309" s="450">
        <v>2018</v>
      </c>
      <c r="B1309" s="450" t="s">
        <v>379</v>
      </c>
      <c r="C1309" s="450" t="s">
        <v>179</v>
      </c>
      <c r="D1309" s="450">
        <v>19070</v>
      </c>
      <c r="E1309" s="450" t="s">
        <v>128</v>
      </c>
      <c r="F1309" s="450" t="s">
        <v>2242</v>
      </c>
      <c r="G1309" s="450" t="s">
        <v>15</v>
      </c>
      <c r="H1309" s="450">
        <v>3507.94</v>
      </c>
      <c r="I1309" s="3" t="s">
        <v>2237</v>
      </c>
    </row>
    <row r="1310" spans="1:9" x14ac:dyDescent="0.25">
      <c r="A1310" s="450">
        <v>2018</v>
      </c>
      <c r="B1310" s="450" t="s">
        <v>379</v>
      </c>
      <c r="C1310" s="450" t="s">
        <v>179</v>
      </c>
      <c r="D1310" s="450">
        <v>19080</v>
      </c>
      <c r="E1310" s="450" t="s">
        <v>129</v>
      </c>
      <c r="F1310" s="450" t="s">
        <v>2242</v>
      </c>
      <c r="G1310" s="450" t="s">
        <v>15</v>
      </c>
      <c r="H1310" s="450">
        <v>349.82</v>
      </c>
      <c r="I1310" s="3" t="s">
        <v>2237</v>
      </c>
    </row>
    <row r="1311" spans="1:9" x14ac:dyDescent="0.25">
      <c r="A1311" s="450">
        <v>2018</v>
      </c>
      <c r="B1311" s="450" t="s">
        <v>379</v>
      </c>
      <c r="C1311" s="450" t="s">
        <v>179</v>
      </c>
      <c r="D1311" s="450">
        <v>19090</v>
      </c>
      <c r="E1311" s="450" t="s">
        <v>130</v>
      </c>
      <c r="F1311" s="450" t="s">
        <v>2242</v>
      </c>
      <c r="G1311" s="450" t="s">
        <v>15</v>
      </c>
      <c r="H1311" s="450">
        <v>4500.8100000000004</v>
      </c>
      <c r="I1311" s="3" t="s">
        <v>2237</v>
      </c>
    </row>
    <row r="1312" spans="1:9" x14ac:dyDescent="0.25">
      <c r="A1312" s="450">
        <v>2018</v>
      </c>
      <c r="B1312" s="450" t="s">
        <v>379</v>
      </c>
      <c r="C1312" s="450" t="s">
        <v>179</v>
      </c>
      <c r="D1312" s="450">
        <v>19095</v>
      </c>
      <c r="E1312" s="450" t="s">
        <v>131</v>
      </c>
      <c r="F1312" s="450" t="s">
        <v>2242</v>
      </c>
      <c r="G1312" s="450" t="s">
        <v>15</v>
      </c>
      <c r="H1312" s="450">
        <v>562.65</v>
      </c>
      <c r="I1312" s="3" t="s">
        <v>2237</v>
      </c>
    </row>
    <row r="1313" spans="1:9" x14ac:dyDescent="0.25">
      <c r="A1313" s="450">
        <v>2018</v>
      </c>
      <c r="B1313" s="450" t="s">
        <v>379</v>
      </c>
      <c r="C1313" s="450" t="s">
        <v>179</v>
      </c>
      <c r="D1313" s="450">
        <v>19900</v>
      </c>
      <c r="E1313" s="450" t="s">
        <v>132</v>
      </c>
      <c r="F1313" s="450" t="s">
        <v>2242</v>
      </c>
      <c r="G1313" s="450" t="s">
        <v>15</v>
      </c>
      <c r="H1313" s="450">
        <v>6173.03</v>
      </c>
      <c r="I1313" s="3" t="s">
        <v>2237</v>
      </c>
    </row>
    <row r="1314" spans="1:9" x14ac:dyDescent="0.25">
      <c r="A1314" s="450">
        <v>2018</v>
      </c>
      <c r="B1314" s="450" t="s">
        <v>379</v>
      </c>
      <c r="C1314" s="450" t="s">
        <v>179</v>
      </c>
      <c r="D1314" s="450">
        <v>21100</v>
      </c>
      <c r="E1314" s="450" t="s">
        <v>135</v>
      </c>
      <c r="F1314" s="450" t="s">
        <v>2242</v>
      </c>
      <c r="G1314" s="450" t="s">
        <v>15</v>
      </c>
      <c r="H1314" s="450" t="s">
        <v>110</v>
      </c>
      <c r="I1314" s="3" t="s">
        <v>2237</v>
      </c>
    </row>
    <row r="1315" spans="1:9" x14ac:dyDescent="0.25">
      <c r="A1315" s="450">
        <v>2018</v>
      </c>
      <c r="B1315" s="450" t="s">
        <v>379</v>
      </c>
      <c r="C1315" s="450" t="s">
        <v>179</v>
      </c>
      <c r="D1315" s="450">
        <v>21200</v>
      </c>
      <c r="E1315" s="450" t="s">
        <v>136</v>
      </c>
      <c r="F1315" s="450" t="s">
        <v>2242</v>
      </c>
      <c r="G1315" s="450" t="s">
        <v>15</v>
      </c>
      <c r="H1315" s="450" t="s">
        <v>110</v>
      </c>
      <c r="I1315" s="3" t="s">
        <v>2237</v>
      </c>
    </row>
    <row r="1316" spans="1:9" x14ac:dyDescent="0.25">
      <c r="A1316" s="450">
        <v>2018</v>
      </c>
      <c r="B1316" s="450" t="s">
        <v>379</v>
      </c>
      <c r="C1316" s="450" t="s">
        <v>179</v>
      </c>
      <c r="D1316" s="450">
        <v>21300</v>
      </c>
      <c r="E1316" s="450" t="s">
        <v>137</v>
      </c>
      <c r="F1316" s="450" t="s">
        <v>2242</v>
      </c>
      <c r="G1316" s="450" t="s">
        <v>15</v>
      </c>
      <c r="H1316" s="450" t="s">
        <v>110</v>
      </c>
      <c r="I1316" s="3" t="s">
        <v>2237</v>
      </c>
    </row>
    <row r="1317" spans="1:9" x14ac:dyDescent="0.25">
      <c r="A1317" s="450">
        <v>2018</v>
      </c>
      <c r="B1317" s="450" t="s">
        <v>379</v>
      </c>
      <c r="C1317" s="450" t="s">
        <v>179</v>
      </c>
      <c r="D1317" s="450">
        <v>21900</v>
      </c>
      <c r="E1317" s="450" t="s">
        <v>138</v>
      </c>
      <c r="F1317" s="450" t="s">
        <v>2242</v>
      </c>
      <c r="G1317" s="450" t="s">
        <v>15</v>
      </c>
      <c r="H1317" s="450" t="s">
        <v>110</v>
      </c>
      <c r="I1317" s="3" t="s">
        <v>2237</v>
      </c>
    </row>
    <row r="1318" spans="1:9" x14ac:dyDescent="0.25">
      <c r="A1318" s="450">
        <v>2018</v>
      </c>
      <c r="B1318" s="450" t="s">
        <v>379</v>
      </c>
      <c r="C1318" s="450" t="s">
        <v>179</v>
      </c>
      <c r="D1318" s="450">
        <v>32100</v>
      </c>
      <c r="E1318" s="450" t="s">
        <v>150</v>
      </c>
      <c r="F1318" s="450" t="s">
        <v>2242</v>
      </c>
      <c r="G1318" s="450" t="s">
        <v>15</v>
      </c>
      <c r="H1318" s="450" t="s">
        <v>110</v>
      </c>
      <c r="I1318" s="3" t="s">
        <v>2237</v>
      </c>
    </row>
    <row r="1319" spans="1:9" x14ac:dyDescent="0.25">
      <c r="A1319" s="450">
        <v>2018</v>
      </c>
      <c r="B1319" s="450" t="s">
        <v>379</v>
      </c>
      <c r="C1319" s="450" t="s">
        <v>179</v>
      </c>
      <c r="D1319" s="450">
        <v>32200</v>
      </c>
      <c r="E1319" s="450" t="s">
        <v>151</v>
      </c>
      <c r="F1319" s="450" t="s">
        <v>2242</v>
      </c>
      <c r="G1319" s="450" t="s">
        <v>15</v>
      </c>
      <c r="H1319" s="450" t="s">
        <v>110</v>
      </c>
      <c r="I1319" s="3" t="s">
        <v>2237</v>
      </c>
    </row>
    <row r="1320" spans="1:9" x14ac:dyDescent="0.25">
      <c r="A1320" s="450">
        <v>2018</v>
      </c>
      <c r="B1320" s="450" t="s">
        <v>379</v>
      </c>
      <c r="C1320" s="450" t="s">
        <v>179</v>
      </c>
      <c r="D1320" s="450">
        <v>33100</v>
      </c>
      <c r="E1320" s="450" t="s">
        <v>153</v>
      </c>
      <c r="F1320" s="450" t="s">
        <v>2242</v>
      </c>
      <c r="G1320" s="450" t="s">
        <v>15</v>
      </c>
      <c r="H1320" s="450" t="s">
        <v>110</v>
      </c>
      <c r="I1320" s="3" t="s">
        <v>2237</v>
      </c>
    </row>
    <row r="1321" spans="1:9" x14ac:dyDescent="0.25">
      <c r="A1321" s="450">
        <v>2018</v>
      </c>
      <c r="B1321" s="450" t="s">
        <v>379</v>
      </c>
      <c r="C1321" s="450" t="s">
        <v>179</v>
      </c>
      <c r="D1321" s="450">
        <v>33110</v>
      </c>
      <c r="E1321" s="450" t="s">
        <v>154</v>
      </c>
      <c r="F1321" s="450" t="s">
        <v>2242</v>
      </c>
      <c r="G1321" s="450" t="s">
        <v>15</v>
      </c>
      <c r="H1321" s="450" t="s">
        <v>110</v>
      </c>
      <c r="I1321" s="3" t="s">
        <v>2237</v>
      </c>
    </row>
    <row r="1322" spans="1:9" x14ac:dyDescent="0.25">
      <c r="A1322" s="450">
        <v>2018</v>
      </c>
      <c r="B1322" s="450" t="s">
        <v>379</v>
      </c>
      <c r="C1322" s="450" t="s">
        <v>179</v>
      </c>
      <c r="D1322" s="450">
        <v>33120</v>
      </c>
      <c r="E1322" s="450" t="s">
        <v>155</v>
      </c>
      <c r="F1322" s="450" t="s">
        <v>2242</v>
      </c>
      <c r="G1322" s="450" t="s">
        <v>15</v>
      </c>
      <c r="H1322" s="450" t="s">
        <v>110</v>
      </c>
      <c r="I1322" s="3" t="s">
        <v>2237</v>
      </c>
    </row>
    <row r="1323" spans="1:9" x14ac:dyDescent="0.25">
      <c r="A1323" s="450">
        <v>2018</v>
      </c>
      <c r="B1323" s="450" t="s">
        <v>379</v>
      </c>
      <c r="C1323" s="450" t="s">
        <v>179</v>
      </c>
      <c r="D1323" s="450">
        <v>33200</v>
      </c>
      <c r="E1323" s="450" t="s">
        <v>156</v>
      </c>
      <c r="F1323" s="450" t="s">
        <v>2242</v>
      </c>
      <c r="G1323" s="450" t="s">
        <v>15</v>
      </c>
      <c r="H1323" s="450" t="s">
        <v>110</v>
      </c>
      <c r="I1323" s="3" t="s">
        <v>2237</v>
      </c>
    </row>
    <row r="1324" spans="1:9" x14ac:dyDescent="0.25">
      <c r="A1324" s="450">
        <v>2018</v>
      </c>
      <c r="B1324" s="450" t="s">
        <v>379</v>
      </c>
      <c r="C1324" s="450" t="s">
        <v>179</v>
      </c>
      <c r="D1324" s="450">
        <v>33210</v>
      </c>
      <c r="E1324" s="450" t="s">
        <v>157</v>
      </c>
      <c r="F1324" s="450" t="s">
        <v>2242</v>
      </c>
      <c r="G1324" s="450" t="s">
        <v>15</v>
      </c>
      <c r="H1324" s="450" t="s">
        <v>110</v>
      </c>
      <c r="I1324" s="3" t="s">
        <v>2237</v>
      </c>
    </row>
    <row r="1325" spans="1:9" x14ac:dyDescent="0.25">
      <c r="A1325" s="450">
        <v>2018</v>
      </c>
      <c r="B1325" s="450" t="s">
        <v>379</v>
      </c>
      <c r="C1325" s="450" t="s">
        <v>179</v>
      </c>
      <c r="D1325" s="450">
        <v>33220</v>
      </c>
      <c r="E1325" s="450" t="s">
        <v>158</v>
      </c>
      <c r="F1325" s="450" t="s">
        <v>2242</v>
      </c>
      <c r="G1325" s="450" t="s">
        <v>15</v>
      </c>
      <c r="H1325" s="450" t="s">
        <v>110</v>
      </c>
      <c r="I1325" s="3" t="s">
        <v>2237</v>
      </c>
    </row>
    <row r="1326" spans="1:9" x14ac:dyDescent="0.25">
      <c r="A1326" s="450">
        <v>2018</v>
      </c>
      <c r="B1326" s="450" t="s">
        <v>379</v>
      </c>
      <c r="C1326" s="450" t="s">
        <v>179</v>
      </c>
      <c r="D1326" s="450">
        <v>33900</v>
      </c>
      <c r="E1326" s="450" t="s">
        <v>159</v>
      </c>
      <c r="F1326" s="450" t="s">
        <v>2242</v>
      </c>
      <c r="G1326" s="450" t="s">
        <v>15</v>
      </c>
      <c r="H1326" s="450" t="s">
        <v>110</v>
      </c>
      <c r="I1326" s="3" t="s">
        <v>2237</v>
      </c>
    </row>
    <row r="1327" spans="1:9" x14ac:dyDescent="0.25">
      <c r="A1327" s="450">
        <v>2018</v>
      </c>
      <c r="B1327" s="450" t="s">
        <v>379</v>
      </c>
      <c r="C1327" s="450" t="s">
        <v>179</v>
      </c>
      <c r="D1327" s="450">
        <v>33910</v>
      </c>
      <c r="E1327" s="450" t="s">
        <v>160</v>
      </c>
      <c r="F1327" s="450" t="s">
        <v>2242</v>
      </c>
      <c r="G1327" s="450" t="s">
        <v>15</v>
      </c>
      <c r="H1327" s="450" t="s">
        <v>110</v>
      </c>
      <c r="I1327" s="3" t="s">
        <v>2237</v>
      </c>
    </row>
    <row r="1328" spans="1:9" x14ac:dyDescent="0.25">
      <c r="A1328" s="450">
        <v>2018</v>
      </c>
      <c r="B1328" s="450" t="s">
        <v>379</v>
      </c>
      <c r="C1328" s="450" t="s">
        <v>179</v>
      </c>
      <c r="D1328" s="450">
        <v>33920</v>
      </c>
      <c r="E1328" s="450" t="s">
        <v>161</v>
      </c>
      <c r="F1328" s="450" t="s">
        <v>2242</v>
      </c>
      <c r="G1328" s="450" t="s">
        <v>15</v>
      </c>
      <c r="H1328" s="450" t="s">
        <v>110</v>
      </c>
      <c r="I1328" s="3" t="s">
        <v>2237</v>
      </c>
    </row>
    <row r="1329" spans="1:9" x14ac:dyDescent="0.25">
      <c r="A1329" s="450">
        <v>2018</v>
      </c>
      <c r="B1329" s="450" t="s">
        <v>379</v>
      </c>
      <c r="C1329" s="450" t="s">
        <v>179</v>
      </c>
      <c r="D1329" s="450">
        <v>33921</v>
      </c>
      <c r="E1329" s="450" t="s">
        <v>162</v>
      </c>
      <c r="F1329" s="450" t="s">
        <v>2242</v>
      </c>
      <c r="G1329" s="450" t="s">
        <v>15</v>
      </c>
      <c r="H1329" s="450" t="s">
        <v>110</v>
      </c>
      <c r="I1329" s="3" t="s">
        <v>2237</v>
      </c>
    </row>
    <row r="1330" spans="1:9" x14ac:dyDescent="0.25">
      <c r="A1330" s="450">
        <v>2018</v>
      </c>
      <c r="B1330" s="450" t="s">
        <v>379</v>
      </c>
      <c r="C1330" s="450" t="s">
        <v>179</v>
      </c>
      <c r="D1330" s="450">
        <v>33922</v>
      </c>
      <c r="E1330" s="450" t="s">
        <v>163</v>
      </c>
      <c r="F1330" s="450" t="s">
        <v>2242</v>
      </c>
      <c r="G1330" s="450" t="s">
        <v>15</v>
      </c>
      <c r="H1330" s="450" t="s">
        <v>110</v>
      </c>
      <c r="I1330" s="3" t="s">
        <v>2237</v>
      </c>
    </row>
    <row r="1331" spans="1:9" x14ac:dyDescent="0.25">
      <c r="A1331" s="450">
        <v>2018</v>
      </c>
      <c r="B1331" s="450" t="s">
        <v>379</v>
      </c>
      <c r="C1331" s="450" t="s">
        <v>179</v>
      </c>
      <c r="D1331" s="450">
        <v>37100</v>
      </c>
      <c r="E1331" s="450" t="s">
        <v>168</v>
      </c>
      <c r="F1331" s="450" t="s">
        <v>2242</v>
      </c>
      <c r="G1331" s="450" t="s">
        <v>15</v>
      </c>
      <c r="H1331" s="450" t="s">
        <v>110</v>
      </c>
      <c r="I1331" s="3" t="s">
        <v>2237</v>
      </c>
    </row>
    <row r="1332" spans="1:9" x14ac:dyDescent="0.25">
      <c r="A1332" s="450">
        <v>2018</v>
      </c>
      <c r="B1332" s="450" t="s">
        <v>379</v>
      </c>
      <c r="C1332" s="450" t="s">
        <v>179</v>
      </c>
      <c r="D1332" s="450">
        <v>37200</v>
      </c>
      <c r="E1332" s="450" t="s">
        <v>169</v>
      </c>
      <c r="F1332" s="450" t="s">
        <v>2242</v>
      </c>
      <c r="G1332" s="450" t="s">
        <v>15</v>
      </c>
      <c r="H1332" s="450" t="s">
        <v>110</v>
      </c>
      <c r="I1332" s="3" t="s">
        <v>2237</v>
      </c>
    </row>
    <row r="1333" spans="1:9" x14ac:dyDescent="0.25">
      <c r="A1333" s="450">
        <v>2018</v>
      </c>
      <c r="B1333" s="450" t="s">
        <v>373</v>
      </c>
      <c r="C1333" s="450" t="s">
        <v>180</v>
      </c>
      <c r="D1333" s="450">
        <v>1100</v>
      </c>
      <c r="E1333" s="450" t="s">
        <v>2</v>
      </c>
      <c r="F1333" s="450" t="s">
        <v>2242</v>
      </c>
      <c r="G1333" s="450" t="s">
        <v>15</v>
      </c>
      <c r="H1333" s="450">
        <v>108.81</v>
      </c>
      <c r="I1333" s="3" t="s">
        <v>2237</v>
      </c>
    </row>
    <row r="1334" spans="1:9" x14ac:dyDescent="0.25">
      <c r="A1334" s="450">
        <v>2018</v>
      </c>
      <c r="B1334" s="450" t="s">
        <v>373</v>
      </c>
      <c r="C1334" s="450" t="s">
        <v>180</v>
      </c>
      <c r="D1334" s="450">
        <v>1110</v>
      </c>
      <c r="E1334" s="450" t="s">
        <v>3</v>
      </c>
      <c r="F1334" s="450" t="s">
        <v>2242</v>
      </c>
      <c r="G1334" s="450" t="s">
        <v>15</v>
      </c>
      <c r="H1334" s="450" t="s">
        <v>110</v>
      </c>
      <c r="I1334" s="3" t="s">
        <v>2237</v>
      </c>
    </row>
    <row r="1335" spans="1:9" x14ac:dyDescent="0.25">
      <c r="A1335" s="450">
        <v>2018</v>
      </c>
      <c r="B1335" s="450" t="s">
        <v>373</v>
      </c>
      <c r="C1335" s="450" t="s">
        <v>180</v>
      </c>
      <c r="D1335" s="450">
        <v>1120</v>
      </c>
      <c r="E1335" s="450" t="s">
        <v>4</v>
      </c>
      <c r="F1335" s="450" t="s">
        <v>2242</v>
      </c>
      <c r="G1335" s="450" t="s">
        <v>15</v>
      </c>
      <c r="H1335" s="450" t="s">
        <v>110</v>
      </c>
      <c r="I1335" s="3" t="s">
        <v>2237</v>
      </c>
    </row>
    <row r="1336" spans="1:9" x14ac:dyDescent="0.25">
      <c r="A1336" s="450">
        <v>2018</v>
      </c>
      <c r="B1336" s="450" t="s">
        <v>373</v>
      </c>
      <c r="C1336" s="450" t="s">
        <v>180</v>
      </c>
      <c r="D1336" s="450">
        <v>1200</v>
      </c>
      <c r="E1336" s="450" t="s">
        <v>5</v>
      </c>
      <c r="F1336" s="450" t="s">
        <v>2242</v>
      </c>
      <c r="G1336" s="450" t="s">
        <v>15</v>
      </c>
      <c r="H1336" s="450">
        <v>0.54</v>
      </c>
      <c r="I1336" s="3" t="s">
        <v>2244</v>
      </c>
    </row>
    <row r="1337" spans="1:9" x14ac:dyDescent="0.25">
      <c r="A1337" s="450">
        <v>2018</v>
      </c>
      <c r="B1337" s="450" t="s">
        <v>373</v>
      </c>
      <c r="C1337" s="450" t="s">
        <v>180</v>
      </c>
      <c r="D1337" s="450">
        <v>1300</v>
      </c>
      <c r="E1337" s="450" t="s">
        <v>17</v>
      </c>
      <c r="F1337" s="450" t="s">
        <v>2242</v>
      </c>
      <c r="G1337" s="450" t="s">
        <v>15</v>
      </c>
      <c r="H1337" s="450">
        <v>31.4</v>
      </c>
      <c r="I1337" s="3" t="s">
        <v>2237</v>
      </c>
    </row>
    <row r="1338" spans="1:9" x14ac:dyDescent="0.25">
      <c r="A1338" s="450">
        <v>2018</v>
      </c>
      <c r="B1338" s="450" t="s">
        <v>373</v>
      </c>
      <c r="C1338" s="450" t="s">
        <v>180</v>
      </c>
      <c r="D1338" s="450">
        <v>1400</v>
      </c>
      <c r="E1338" s="450" t="s">
        <v>18</v>
      </c>
      <c r="F1338" s="450" t="s">
        <v>2242</v>
      </c>
      <c r="G1338" s="450" t="s">
        <v>15</v>
      </c>
      <c r="H1338" s="450">
        <v>6.04</v>
      </c>
      <c r="I1338" s="3" t="s">
        <v>2237</v>
      </c>
    </row>
    <row r="1339" spans="1:9" x14ac:dyDescent="0.25">
      <c r="A1339" s="450">
        <v>2018</v>
      </c>
      <c r="B1339" s="450" t="s">
        <v>373</v>
      </c>
      <c r="C1339" s="450" t="s">
        <v>180</v>
      </c>
      <c r="D1339" s="450">
        <v>1500</v>
      </c>
      <c r="E1339" s="450" t="s">
        <v>19</v>
      </c>
      <c r="F1339" s="450" t="s">
        <v>2242</v>
      </c>
      <c r="G1339" s="450" t="s">
        <v>15</v>
      </c>
      <c r="H1339" s="450">
        <v>222.49</v>
      </c>
      <c r="I1339" s="3" t="s">
        <v>2237</v>
      </c>
    </row>
    <row r="1340" spans="1:9" x14ac:dyDescent="0.25">
      <c r="A1340" s="450">
        <v>2018</v>
      </c>
      <c r="B1340" s="450" t="s">
        <v>373</v>
      </c>
      <c r="C1340" s="450" t="s">
        <v>180</v>
      </c>
      <c r="D1340" s="450">
        <v>1600</v>
      </c>
      <c r="E1340" s="450" t="s">
        <v>20</v>
      </c>
      <c r="F1340" s="450" t="s">
        <v>2242</v>
      </c>
      <c r="G1340" s="450" t="s">
        <v>15</v>
      </c>
      <c r="H1340" s="450">
        <v>0</v>
      </c>
      <c r="I1340" s="3" t="s">
        <v>2237</v>
      </c>
    </row>
    <row r="1341" spans="1:9" x14ac:dyDescent="0.25">
      <c r="A1341" s="450">
        <v>2018</v>
      </c>
      <c r="B1341" s="450" t="s">
        <v>373</v>
      </c>
      <c r="C1341" s="450" t="s">
        <v>180</v>
      </c>
      <c r="D1341" s="450">
        <v>1900</v>
      </c>
      <c r="E1341" s="450" t="s">
        <v>21</v>
      </c>
      <c r="F1341" s="450" t="s">
        <v>2242</v>
      </c>
      <c r="G1341" s="450" t="s">
        <v>15</v>
      </c>
      <c r="H1341" s="450">
        <v>7.75</v>
      </c>
      <c r="I1341" s="3" t="s">
        <v>2244</v>
      </c>
    </row>
    <row r="1342" spans="1:9" x14ac:dyDescent="0.25">
      <c r="A1342" s="450">
        <v>2018</v>
      </c>
      <c r="B1342" s="450" t="s">
        <v>373</v>
      </c>
      <c r="C1342" s="450" t="s">
        <v>180</v>
      </c>
      <c r="D1342" s="450">
        <v>2100</v>
      </c>
      <c r="E1342" s="450" t="s">
        <v>23</v>
      </c>
      <c r="F1342" s="450" t="s">
        <v>2242</v>
      </c>
      <c r="G1342" s="450" t="s">
        <v>15</v>
      </c>
      <c r="H1342" s="450">
        <v>138.87</v>
      </c>
      <c r="I1342" s="3" t="s">
        <v>2244</v>
      </c>
    </row>
    <row r="1343" spans="1:9" x14ac:dyDescent="0.25">
      <c r="A1343" s="450">
        <v>2018</v>
      </c>
      <c r="B1343" s="450" t="s">
        <v>373</v>
      </c>
      <c r="C1343" s="450" t="s">
        <v>180</v>
      </c>
      <c r="D1343" s="450">
        <v>2110</v>
      </c>
      <c r="E1343" s="450" t="s">
        <v>24</v>
      </c>
      <c r="F1343" s="450" t="s">
        <v>2242</v>
      </c>
      <c r="G1343" s="450" t="s">
        <v>15</v>
      </c>
      <c r="H1343" s="450" t="s">
        <v>110</v>
      </c>
      <c r="I1343" s="3" t="s">
        <v>2237</v>
      </c>
    </row>
    <row r="1344" spans="1:9" x14ac:dyDescent="0.25">
      <c r="A1344" s="450">
        <v>2018</v>
      </c>
      <c r="B1344" s="450" t="s">
        <v>373</v>
      </c>
      <c r="C1344" s="450" t="s">
        <v>180</v>
      </c>
      <c r="D1344" s="450">
        <v>2120</v>
      </c>
      <c r="E1344" s="450" t="s">
        <v>25</v>
      </c>
      <c r="F1344" s="450" t="s">
        <v>2242</v>
      </c>
      <c r="G1344" s="450" t="s">
        <v>15</v>
      </c>
      <c r="H1344" s="450" t="s">
        <v>110</v>
      </c>
      <c r="I1344" s="3" t="s">
        <v>2237</v>
      </c>
    </row>
    <row r="1345" spans="1:9" x14ac:dyDescent="0.25">
      <c r="A1345" s="450">
        <v>2018</v>
      </c>
      <c r="B1345" s="450" t="s">
        <v>373</v>
      </c>
      <c r="C1345" s="450" t="s">
        <v>180</v>
      </c>
      <c r="D1345" s="450">
        <v>2130</v>
      </c>
      <c r="E1345" s="450" t="s">
        <v>26</v>
      </c>
      <c r="F1345" s="450" t="s">
        <v>2242</v>
      </c>
      <c r="G1345" s="450" t="s">
        <v>15</v>
      </c>
      <c r="H1345" s="450" t="s">
        <v>110</v>
      </c>
      <c r="I1345" s="3" t="s">
        <v>2237</v>
      </c>
    </row>
    <row r="1346" spans="1:9" x14ac:dyDescent="0.25">
      <c r="A1346" s="450">
        <v>2018</v>
      </c>
      <c r="B1346" s="450" t="s">
        <v>373</v>
      </c>
      <c r="C1346" s="450" t="s">
        <v>180</v>
      </c>
      <c r="D1346" s="450">
        <v>2190</v>
      </c>
      <c r="E1346" s="450" t="s">
        <v>27</v>
      </c>
      <c r="F1346" s="450" t="s">
        <v>2242</v>
      </c>
      <c r="G1346" s="450" t="s">
        <v>15</v>
      </c>
      <c r="H1346" s="450" t="s">
        <v>110</v>
      </c>
      <c r="I1346" s="3" t="s">
        <v>2237</v>
      </c>
    </row>
    <row r="1347" spans="1:9" x14ac:dyDescent="0.25">
      <c r="A1347" s="450">
        <v>2018</v>
      </c>
      <c r="B1347" s="450" t="s">
        <v>373</v>
      </c>
      <c r="C1347" s="450" t="s">
        <v>180</v>
      </c>
      <c r="D1347" s="450">
        <v>2200</v>
      </c>
      <c r="E1347" s="450" t="s">
        <v>28</v>
      </c>
      <c r="F1347" s="450" t="s">
        <v>2242</v>
      </c>
      <c r="G1347" s="450" t="s">
        <v>15</v>
      </c>
      <c r="H1347" s="450">
        <v>7.6</v>
      </c>
      <c r="I1347" s="3" t="s">
        <v>2244</v>
      </c>
    </row>
    <row r="1348" spans="1:9" x14ac:dyDescent="0.25">
      <c r="A1348" s="450">
        <v>2018</v>
      </c>
      <c r="B1348" s="450" t="s">
        <v>373</v>
      </c>
      <c r="C1348" s="450" t="s">
        <v>180</v>
      </c>
      <c r="D1348" s="450">
        <v>2300</v>
      </c>
      <c r="E1348" s="450" t="s">
        <v>29</v>
      </c>
      <c r="F1348" s="450" t="s">
        <v>2242</v>
      </c>
      <c r="G1348" s="450" t="s">
        <v>15</v>
      </c>
      <c r="H1348" s="450">
        <v>19.21</v>
      </c>
      <c r="I1348" s="3" t="s">
        <v>2244</v>
      </c>
    </row>
    <row r="1349" spans="1:9" x14ac:dyDescent="0.25">
      <c r="A1349" s="450">
        <v>2018</v>
      </c>
      <c r="B1349" s="450" t="s">
        <v>373</v>
      </c>
      <c r="C1349" s="450" t="s">
        <v>180</v>
      </c>
      <c r="D1349" s="450">
        <v>2400</v>
      </c>
      <c r="E1349" s="450" t="s">
        <v>30</v>
      </c>
      <c r="F1349" s="450" t="s">
        <v>2242</v>
      </c>
      <c r="G1349" s="450" t="s">
        <v>15</v>
      </c>
      <c r="H1349" s="450">
        <v>26.68</v>
      </c>
      <c r="I1349" s="3" t="s">
        <v>2237</v>
      </c>
    </row>
    <row r="1350" spans="1:9" x14ac:dyDescent="0.25">
      <c r="A1350" s="450">
        <v>2018</v>
      </c>
      <c r="B1350" s="450" t="s">
        <v>373</v>
      </c>
      <c r="C1350" s="450" t="s">
        <v>180</v>
      </c>
      <c r="D1350" s="450">
        <v>2900</v>
      </c>
      <c r="E1350" s="450" t="s">
        <v>31</v>
      </c>
      <c r="F1350" s="450" t="s">
        <v>2242</v>
      </c>
      <c r="G1350" s="450" t="s">
        <v>15</v>
      </c>
      <c r="H1350" s="450">
        <v>10.72</v>
      </c>
      <c r="I1350" s="3" t="s">
        <v>2244</v>
      </c>
    </row>
    <row r="1351" spans="1:9" x14ac:dyDescent="0.25">
      <c r="A1351" s="450">
        <v>2018</v>
      </c>
      <c r="B1351" s="450" t="s">
        <v>373</v>
      </c>
      <c r="C1351" s="450" t="s">
        <v>180</v>
      </c>
      <c r="D1351" s="450">
        <v>2910</v>
      </c>
      <c r="E1351" s="450" t="s">
        <v>32</v>
      </c>
      <c r="F1351" s="450" t="s">
        <v>2242</v>
      </c>
      <c r="G1351" s="450" t="s">
        <v>15</v>
      </c>
      <c r="H1351" s="450" t="s">
        <v>110</v>
      </c>
      <c r="I1351" s="3" t="s">
        <v>2237</v>
      </c>
    </row>
    <row r="1352" spans="1:9" x14ac:dyDescent="0.25">
      <c r="A1352" s="450">
        <v>2018</v>
      </c>
      <c r="B1352" s="450" t="s">
        <v>373</v>
      </c>
      <c r="C1352" s="450" t="s">
        <v>180</v>
      </c>
      <c r="D1352" s="450">
        <v>2920</v>
      </c>
      <c r="E1352" s="450" t="s">
        <v>33</v>
      </c>
      <c r="F1352" s="450" t="s">
        <v>2242</v>
      </c>
      <c r="G1352" s="450" t="s">
        <v>15</v>
      </c>
      <c r="H1352" s="450" t="s">
        <v>110</v>
      </c>
      <c r="I1352" s="3" t="s">
        <v>2237</v>
      </c>
    </row>
    <row r="1353" spans="1:9" x14ac:dyDescent="0.25">
      <c r="A1353" s="450">
        <v>2018</v>
      </c>
      <c r="B1353" s="450" t="s">
        <v>373</v>
      </c>
      <c r="C1353" s="450" t="s">
        <v>180</v>
      </c>
      <c r="D1353" s="450">
        <v>2930</v>
      </c>
      <c r="E1353" s="450" t="s">
        <v>34</v>
      </c>
      <c r="F1353" s="450" t="s">
        <v>2242</v>
      </c>
      <c r="G1353" s="450" t="s">
        <v>15</v>
      </c>
      <c r="H1353" s="450" t="s">
        <v>110</v>
      </c>
      <c r="I1353" s="3" t="s">
        <v>2237</v>
      </c>
    </row>
    <row r="1354" spans="1:9" x14ac:dyDescent="0.25">
      <c r="A1354" s="450">
        <v>2018</v>
      </c>
      <c r="B1354" s="450" t="s">
        <v>373</v>
      </c>
      <c r="C1354" s="450" t="s">
        <v>180</v>
      </c>
      <c r="D1354" s="450">
        <v>3100</v>
      </c>
      <c r="E1354" s="450" t="s">
        <v>36</v>
      </c>
      <c r="F1354" s="450" t="s">
        <v>2242</v>
      </c>
      <c r="G1354" s="450" t="s">
        <v>15</v>
      </c>
      <c r="H1354" s="450" t="s">
        <v>110</v>
      </c>
      <c r="I1354" s="3" t="s">
        <v>2237</v>
      </c>
    </row>
    <row r="1355" spans="1:9" x14ac:dyDescent="0.25">
      <c r="A1355" s="450">
        <v>2018</v>
      </c>
      <c r="B1355" s="450" t="s">
        <v>373</v>
      </c>
      <c r="C1355" s="450" t="s">
        <v>180</v>
      </c>
      <c r="D1355" s="450">
        <v>3200</v>
      </c>
      <c r="E1355" s="450" t="s">
        <v>37</v>
      </c>
      <c r="F1355" s="450" t="s">
        <v>2242</v>
      </c>
      <c r="G1355" s="450" t="s">
        <v>15</v>
      </c>
      <c r="H1355" s="450" t="s">
        <v>110</v>
      </c>
      <c r="I1355" s="3" t="s">
        <v>2237</v>
      </c>
    </row>
    <row r="1356" spans="1:9" x14ac:dyDescent="0.25">
      <c r="A1356" s="450">
        <v>2018</v>
      </c>
      <c r="B1356" s="450" t="s">
        <v>373</v>
      </c>
      <c r="C1356" s="450" t="s">
        <v>180</v>
      </c>
      <c r="D1356" s="450">
        <v>3900</v>
      </c>
      <c r="E1356" s="450" t="s">
        <v>38</v>
      </c>
      <c r="F1356" s="450" t="s">
        <v>2242</v>
      </c>
      <c r="G1356" s="450" t="s">
        <v>15</v>
      </c>
      <c r="H1356" s="450" t="s">
        <v>110</v>
      </c>
      <c r="I1356" s="3" t="s">
        <v>2237</v>
      </c>
    </row>
    <row r="1357" spans="1:9" x14ac:dyDescent="0.25">
      <c r="A1357" s="450">
        <v>2018</v>
      </c>
      <c r="B1357" s="450" t="s">
        <v>373</v>
      </c>
      <c r="C1357" s="450" t="s">
        <v>180</v>
      </c>
      <c r="D1357" s="450">
        <v>4100</v>
      </c>
      <c r="E1357" s="450" t="s">
        <v>40</v>
      </c>
      <c r="F1357" s="450" t="s">
        <v>2242</v>
      </c>
      <c r="G1357" s="450" t="s">
        <v>15</v>
      </c>
      <c r="H1357" s="450">
        <v>96.65</v>
      </c>
      <c r="I1357" s="3" t="s">
        <v>2244</v>
      </c>
    </row>
    <row r="1358" spans="1:9" x14ac:dyDescent="0.25">
      <c r="A1358" s="450">
        <v>2018</v>
      </c>
      <c r="B1358" s="450" t="s">
        <v>373</v>
      </c>
      <c r="C1358" s="450" t="s">
        <v>180</v>
      </c>
      <c r="D1358" s="450">
        <v>4110</v>
      </c>
      <c r="E1358" s="450" t="s">
        <v>41</v>
      </c>
      <c r="F1358" s="450" t="s">
        <v>2242</v>
      </c>
      <c r="G1358" s="450" t="s">
        <v>15</v>
      </c>
      <c r="H1358" s="450" t="s">
        <v>110</v>
      </c>
      <c r="I1358" s="3" t="s">
        <v>2237</v>
      </c>
    </row>
    <row r="1359" spans="1:9" x14ac:dyDescent="0.25">
      <c r="A1359" s="450">
        <v>2018</v>
      </c>
      <c r="B1359" s="450" t="s">
        <v>373</v>
      </c>
      <c r="C1359" s="450" t="s">
        <v>180</v>
      </c>
      <c r="D1359" s="450">
        <v>4120</v>
      </c>
      <c r="E1359" s="450" t="s">
        <v>42</v>
      </c>
      <c r="F1359" s="450" t="s">
        <v>2242</v>
      </c>
      <c r="G1359" s="450" t="s">
        <v>15</v>
      </c>
      <c r="H1359" s="450" t="s">
        <v>110</v>
      </c>
      <c r="I1359" s="3" t="s">
        <v>2237</v>
      </c>
    </row>
    <row r="1360" spans="1:9" x14ac:dyDescent="0.25">
      <c r="A1360" s="450">
        <v>2018</v>
      </c>
      <c r="B1360" s="450" t="s">
        <v>373</v>
      </c>
      <c r="C1360" s="450" t="s">
        <v>180</v>
      </c>
      <c r="D1360" s="450">
        <v>4190</v>
      </c>
      <c r="E1360" s="450" t="s">
        <v>43</v>
      </c>
      <c r="F1360" s="450" t="s">
        <v>2242</v>
      </c>
      <c r="G1360" s="450" t="s">
        <v>15</v>
      </c>
      <c r="H1360" s="450" t="s">
        <v>110</v>
      </c>
      <c r="I1360" s="3" t="s">
        <v>2237</v>
      </c>
    </row>
    <row r="1361" spans="1:9" x14ac:dyDescent="0.25">
      <c r="A1361" s="450">
        <v>2018</v>
      </c>
      <c r="B1361" s="450" t="s">
        <v>373</v>
      </c>
      <c r="C1361" s="450" t="s">
        <v>180</v>
      </c>
      <c r="D1361" s="450">
        <v>4200</v>
      </c>
      <c r="E1361" s="450" t="s">
        <v>44</v>
      </c>
      <c r="F1361" s="450" t="s">
        <v>2242</v>
      </c>
      <c r="G1361" s="450" t="s">
        <v>15</v>
      </c>
      <c r="H1361" s="450">
        <v>116.32</v>
      </c>
      <c r="I1361" s="3" t="s">
        <v>2237</v>
      </c>
    </row>
    <row r="1362" spans="1:9" x14ac:dyDescent="0.25">
      <c r="A1362" s="450">
        <v>2018</v>
      </c>
      <c r="B1362" s="450" t="s">
        <v>373</v>
      </c>
      <c r="C1362" s="450" t="s">
        <v>180</v>
      </c>
      <c r="D1362" s="450">
        <v>4210</v>
      </c>
      <c r="E1362" s="450" t="s">
        <v>45</v>
      </c>
      <c r="F1362" s="450" t="s">
        <v>2242</v>
      </c>
      <c r="G1362" s="450" t="s">
        <v>15</v>
      </c>
      <c r="H1362" s="450" t="s">
        <v>110</v>
      </c>
      <c r="I1362" s="3" t="s">
        <v>2237</v>
      </c>
    </row>
    <row r="1363" spans="1:9" x14ac:dyDescent="0.25">
      <c r="A1363" s="450">
        <v>2018</v>
      </c>
      <c r="B1363" s="450" t="s">
        <v>373</v>
      </c>
      <c r="C1363" s="450" t="s">
        <v>180</v>
      </c>
      <c r="D1363" s="450">
        <v>4220</v>
      </c>
      <c r="E1363" s="450" t="s">
        <v>46</v>
      </c>
      <c r="F1363" s="450" t="s">
        <v>2242</v>
      </c>
      <c r="G1363" s="450" t="s">
        <v>15</v>
      </c>
      <c r="H1363" s="450" t="s">
        <v>110</v>
      </c>
      <c r="I1363" s="3" t="s">
        <v>2237</v>
      </c>
    </row>
    <row r="1364" spans="1:9" x14ac:dyDescent="0.25">
      <c r="A1364" s="450">
        <v>2018</v>
      </c>
      <c r="B1364" s="450" t="s">
        <v>373</v>
      </c>
      <c r="C1364" s="450" t="s">
        <v>180</v>
      </c>
      <c r="D1364" s="450">
        <v>4230</v>
      </c>
      <c r="E1364" s="450" t="s">
        <v>47</v>
      </c>
      <c r="F1364" s="450" t="s">
        <v>2242</v>
      </c>
      <c r="G1364" s="450" t="s">
        <v>15</v>
      </c>
      <c r="H1364" s="450" t="s">
        <v>110</v>
      </c>
      <c r="I1364" s="3" t="s">
        <v>2237</v>
      </c>
    </row>
    <row r="1365" spans="1:9" x14ac:dyDescent="0.25">
      <c r="A1365" s="450">
        <v>2018</v>
      </c>
      <c r="B1365" s="450" t="s">
        <v>373</v>
      </c>
      <c r="C1365" s="450" t="s">
        <v>180</v>
      </c>
      <c r="D1365" s="450">
        <v>5000</v>
      </c>
      <c r="E1365" s="450" t="s">
        <v>48</v>
      </c>
      <c r="F1365" s="450" t="s">
        <v>2242</v>
      </c>
      <c r="G1365" s="450" t="s">
        <v>15</v>
      </c>
      <c r="H1365" s="450">
        <v>29.27</v>
      </c>
      <c r="I1365" s="3" t="s">
        <v>2237</v>
      </c>
    </row>
    <row r="1366" spans="1:9" x14ac:dyDescent="0.25">
      <c r="A1366" s="450">
        <v>2018</v>
      </c>
      <c r="B1366" s="450" t="s">
        <v>373</v>
      </c>
      <c r="C1366" s="450" t="s">
        <v>180</v>
      </c>
      <c r="D1366" s="450">
        <v>6100</v>
      </c>
      <c r="E1366" s="450" t="s">
        <v>50</v>
      </c>
      <c r="F1366" s="450" t="s">
        <v>2242</v>
      </c>
      <c r="G1366" s="450" t="s">
        <v>15</v>
      </c>
      <c r="H1366" s="450">
        <v>36.61</v>
      </c>
      <c r="I1366" s="3" t="s">
        <v>2237</v>
      </c>
    </row>
    <row r="1367" spans="1:9" x14ac:dyDescent="0.25">
      <c r="A1367" s="450">
        <v>2018</v>
      </c>
      <c r="B1367" s="450" t="s">
        <v>373</v>
      </c>
      <c r="C1367" s="450" t="s">
        <v>180</v>
      </c>
      <c r="D1367" s="450">
        <v>6110</v>
      </c>
      <c r="E1367" s="450" t="s">
        <v>51</v>
      </c>
      <c r="F1367" s="450" t="s">
        <v>2242</v>
      </c>
      <c r="G1367" s="450" t="s">
        <v>15</v>
      </c>
      <c r="H1367" s="450" t="s">
        <v>110</v>
      </c>
      <c r="I1367" s="3" t="s">
        <v>2237</v>
      </c>
    </row>
    <row r="1368" spans="1:9" x14ac:dyDescent="0.25">
      <c r="A1368" s="450">
        <v>2018</v>
      </c>
      <c r="B1368" s="450" t="s">
        <v>373</v>
      </c>
      <c r="C1368" s="450" t="s">
        <v>180</v>
      </c>
      <c r="D1368" s="450">
        <v>6120</v>
      </c>
      <c r="E1368" s="450" t="s">
        <v>52</v>
      </c>
      <c r="F1368" s="450" t="s">
        <v>2242</v>
      </c>
      <c r="G1368" s="450" t="s">
        <v>15</v>
      </c>
      <c r="H1368" s="450" t="s">
        <v>110</v>
      </c>
      <c r="I1368" s="3" t="s">
        <v>2237</v>
      </c>
    </row>
    <row r="1369" spans="1:9" x14ac:dyDescent="0.25">
      <c r="A1369" s="450">
        <v>2018</v>
      </c>
      <c r="B1369" s="450" t="s">
        <v>373</v>
      </c>
      <c r="C1369" s="450" t="s">
        <v>180</v>
      </c>
      <c r="D1369" s="450">
        <v>6130</v>
      </c>
      <c r="E1369" s="450" t="s">
        <v>53</v>
      </c>
      <c r="F1369" s="450" t="s">
        <v>2242</v>
      </c>
      <c r="G1369" s="450" t="s">
        <v>15</v>
      </c>
      <c r="H1369" s="450" t="s">
        <v>110</v>
      </c>
      <c r="I1369" s="3" t="s">
        <v>2237</v>
      </c>
    </row>
    <row r="1370" spans="1:9" x14ac:dyDescent="0.25">
      <c r="A1370" s="450">
        <v>2018</v>
      </c>
      <c r="B1370" s="450" t="s">
        <v>373</v>
      </c>
      <c r="C1370" s="450" t="s">
        <v>180</v>
      </c>
      <c r="D1370" s="450">
        <v>6190</v>
      </c>
      <c r="E1370" s="450" t="s">
        <v>54</v>
      </c>
      <c r="F1370" s="450" t="s">
        <v>2242</v>
      </c>
      <c r="G1370" s="450" t="s">
        <v>15</v>
      </c>
      <c r="H1370" s="450" t="s">
        <v>110</v>
      </c>
      <c r="I1370" s="3" t="s">
        <v>2237</v>
      </c>
    </row>
    <row r="1371" spans="1:9" x14ac:dyDescent="0.25">
      <c r="A1371" s="450">
        <v>2018</v>
      </c>
      <c r="B1371" s="450" t="s">
        <v>373</v>
      </c>
      <c r="C1371" s="450" t="s">
        <v>180</v>
      </c>
      <c r="D1371" s="450">
        <v>6200</v>
      </c>
      <c r="E1371" s="450" t="s">
        <v>55</v>
      </c>
      <c r="F1371" s="450" t="s">
        <v>2242</v>
      </c>
      <c r="G1371" s="450" t="s">
        <v>15</v>
      </c>
      <c r="H1371" s="450">
        <v>11.37</v>
      </c>
      <c r="I1371" s="3" t="s">
        <v>2237</v>
      </c>
    </row>
    <row r="1372" spans="1:9" x14ac:dyDescent="0.25">
      <c r="A1372" s="450">
        <v>2018</v>
      </c>
      <c r="B1372" s="450" t="s">
        <v>373</v>
      </c>
      <c r="C1372" s="450" t="s">
        <v>180</v>
      </c>
      <c r="D1372" s="450">
        <v>6210</v>
      </c>
      <c r="E1372" s="450" t="s">
        <v>56</v>
      </c>
      <c r="F1372" s="450" t="s">
        <v>2242</v>
      </c>
      <c r="G1372" s="450" t="s">
        <v>15</v>
      </c>
      <c r="H1372" s="450" t="s">
        <v>110</v>
      </c>
      <c r="I1372" s="3" t="s">
        <v>2237</v>
      </c>
    </row>
    <row r="1373" spans="1:9" x14ac:dyDescent="0.25">
      <c r="A1373" s="450">
        <v>2018</v>
      </c>
      <c r="B1373" s="450" t="s">
        <v>373</v>
      </c>
      <c r="C1373" s="450" t="s">
        <v>180</v>
      </c>
      <c r="D1373" s="450">
        <v>6220</v>
      </c>
      <c r="E1373" s="450" t="s">
        <v>57</v>
      </c>
      <c r="F1373" s="450" t="s">
        <v>2242</v>
      </c>
      <c r="G1373" s="450" t="s">
        <v>15</v>
      </c>
      <c r="H1373" s="450" t="s">
        <v>110</v>
      </c>
      <c r="I1373" s="3" t="s">
        <v>2237</v>
      </c>
    </row>
    <row r="1374" spans="1:9" x14ac:dyDescent="0.25">
      <c r="A1374" s="450">
        <v>2018</v>
      </c>
      <c r="B1374" s="450" t="s">
        <v>373</v>
      </c>
      <c r="C1374" s="450" t="s">
        <v>180</v>
      </c>
      <c r="D1374" s="450">
        <v>6230</v>
      </c>
      <c r="E1374" s="450" t="s">
        <v>58</v>
      </c>
      <c r="F1374" s="450" t="s">
        <v>2242</v>
      </c>
      <c r="G1374" s="450" t="s">
        <v>15</v>
      </c>
      <c r="H1374" s="450" t="s">
        <v>110</v>
      </c>
      <c r="I1374" s="3" t="s">
        <v>2237</v>
      </c>
    </row>
    <row r="1375" spans="1:9" x14ac:dyDescent="0.25">
      <c r="A1375" s="450">
        <v>2018</v>
      </c>
      <c r="B1375" s="450" t="s">
        <v>373</v>
      </c>
      <c r="C1375" s="450" t="s">
        <v>180</v>
      </c>
      <c r="D1375" s="450">
        <v>6290</v>
      </c>
      <c r="E1375" s="450" t="s">
        <v>59</v>
      </c>
      <c r="F1375" s="450" t="s">
        <v>2242</v>
      </c>
      <c r="G1375" s="450" t="s">
        <v>15</v>
      </c>
      <c r="H1375" s="450" t="s">
        <v>110</v>
      </c>
      <c r="I1375" s="3" t="s">
        <v>2237</v>
      </c>
    </row>
    <row r="1376" spans="1:9" x14ac:dyDescent="0.25">
      <c r="A1376" s="450">
        <v>2018</v>
      </c>
      <c r="B1376" s="450" t="s">
        <v>373</v>
      </c>
      <c r="C1376" s="450" t="s">
        <v>180</v>
      </c>
      <c r="D1376" s="450">
        <v>6300</v>
      </c>
      <c r="E1376" s="450" t="s">
        <v>60</v>
      </c>
      <c r="F1376" s="450" t="s">
        <v>2242</v>
      </c>
      <c r="G1376" s="450" t="s">
        <v>15</v>
      </c>
      <c r="H1376" s="450">
        <v>1.01</v>
      </c>
      <c r="I1376" s="3" t="s">
        <v>2237</v>
      </c>
    </row>
    <row r="1377" spans="1:9" x14ac:dyDescent="0.25">
      <c r="A1377" s="450">
        <v>2018</v>
      </c>
      <c r="B1377" s="450" t="s">
        <v>373</v>
      </c>
      <c r="C1377" s="450" t="s">
        <v>180</v>
      </c>
      <c r="D1377" s="450">
        <v>6400</v>
      </c>
      <c r="E1377" s="450" t="s">
        <v>61</v>
      </c>
      <c r="F1377" s="450" t="s">
        <v>2242</v>
      </c>
      <c r="G1377" s="450" t="s">
        <v>15</v>
      </c>
      <c r="H1377" s="450">
        <v>11.57</v>
      </c>
      <c r="I1377" s="3" t="s">
        <v>2237</v>
      </c>
    </row>
    <row r="1378" spans="1:9" x14ac:dyDescent="0.25">
      <c r="A1378" s="450">
        <v>2018</v>
      </c>
      <c r="B1378" s="450" t="s">
        <v>373</v>
      </c>
      <c r="C1378" s="450" t="s">
        <v>180</v>
      </c>
      <c r="D1378" s="450">
        <v>6410</v>
      </c>
      <c r="E1378" s="450" t="s">
        <v>62</v>
      </c>
      <c r="F1378" s="450" t="s">
        <v>2242</v>
      </c>
      <c r="G1378" s="450" t="s">
        <v>15</v>
      </c>
      <c r="H1378" s="450" t="s">
        <v>110</v>
      </c>
      <c r="I1378" s="3" t="s">
        <v>2237</v>
      </c>
    </row>
    <row r="1379" spans="1:9" x14ac:dyDescent="0.25">
      <c r="A1379" s="450">
        <v>2018</v>
      </c>
      <c r="B1379" s="450" t="s">
        <v>373</v>
      </c>
      <c r="C1379" s="450" t="s">
        <v>180</v>
      </c>
      <c r="D1379" s="450">
        <v>6490</v>
      </c>
      <c r="E1379" s="450" t="s">
        <v>63</v>
      </c>
      <c r="F1379" s="450" t="s">
        <v>2242</v>
      </c>
      <c r="G1379" s="450" t="s">
        <v>15</v>
      </c>
      <c r="H1379" s="450" t="s">
        <v>110</v>
      </c>
      <c r="I1379" s="3" t="s">
        <v>2237</v>
      </c>
    </row>
    <row r="1380" spans="1:9" x14ac:dyDescent="0.25">
      <c r="A1380" s="450">
        <v>2018</v>
      </c>
      <c r="B1380" s="450" t="s">
        <v>373</v>
      </c>
      <c r="C1380" s="450" t="s">
        <v>180</v>
      </c>
      <c r="D1380" s="450">
        <v>6500</v>
      </c>
      <c r="E1380" s="450" t="s">
        <v>64</v>
      </c>
      <c r="F1380" s="450" t="s">
        <v>2242</v>
      </c>
      <c r="G1380" s="450" t="s">
        <v>15</v>
      </c>
      <c r="H1380" s="450">
        <v>0.09</v>
      </c>
      <c r="I1380" s="3" t="s">
        <v>2237</v>
      </c>
    </row>
    <row r="1381" spans="1:9" x14ac:dyDescent="0.25">
      <c r="A1381" s="450">
        <v>2018</v>
      </c>
      <c r="B1381" s="450" t="s">
        <v>373</v>
      </c>
      <c r="C1381" s="450" t="s">
        <v>180</v>
      </c>
      <c r="D1381" s="450">
        <v>6510</v>
      </c>
      <c r="E1381" s="450" t="s">
        <v>65</v>
      </c>
      <c r="F1381" s="450" t="s">
        <v>2242</v>
      </c>
      <c r="G1381" s="450" t="s">
        <v>15</v>
      </c>
      <c r="H1381" s="450" t="s">
        <v>110</v>
      </c>
      <c r="I1381" s="3" t="s">
        <v>2237</v>
      </c>
    </row>
    <row r="1382" spans="1:9" x14ac:dyDescent="0.25">
      <c r="A1382" s="450">
        <v>2018</v>
      </c>
      <c r="B1382" s="450" t="s">
        <v>373</v>
      </c>
      <c r="C1382" s="450" t="s">
        <v>180</v>
      </c>
      <c r="D1382" s="450">
        <v>6590</v>
      </c>
      <c r="E1382" s="450" t="s">
        <v>66</v>
      </c>
      <c r="F1382" s="450" t="s">
        <v>2242</v>
      </c>
      <c r="G1382" s="450" t="s">
        <v>15</v>
      </c>
      <c r="H1382" s="450" t="s">
        <v>110</v>
      </c>
      <c r="I1382" s="3" t="s">
        <v>2237</v>
      </c>
    </row>
    <row r="1383" spans="1:9" x14ac:dyDescent="0.25">
      <c r="A1383" s="450">
        <v>2018</v>
      </c>
      <c r="B1383" s="450" t="s">
        <v>373</v>
      </c>
      <c r="C1383" s="450" t="s">
        <v>180</v>
      </c>
      <c r="D1383" s="450">
        <v>7000</v>
      </c>
      <c r="E1383" s="450" t="s">
        <v>67</v>
      </c>
      <c r="F1383" s="450" t="s">
        <v>2242</v>
      </c>
      <c r="G1383" s="450" t="s">
        <v>15</v>
      </c>
      <c r="H1383" s="450">
        <v>258.68</v>
      </c>
      <c r="I1383" s="3" t="s">
        <v>2237</v>
      </c>
    </row>
    <row r="1384" spans="1:9" x14ac:dyDescent="0.25">
      <c r="A1384" s="450">
        <v>2018</v>
      </c>
      <c r="B1384" s="450" t="s">
        <v>373</v>
      </c>
      <c r="C1384" s="450" t="s">
        <v>180</v>
      </c>
      <c r="D1384" s="450">
        <v>8000</v>
      </c>
      <c r="E1384" s="450" t="s">
        <v>70</v>
      </c>
      <c r="F1384" s="450" t="s">
        <v>2242</v>
      </c>
      <c r="G1384" s="450" t="s">
        <v>15</v>
      </c>
      <c r="H1384" s="450">
        <v>21.36</v>
      </c>
      <c r="I1384" s="3" t="s">
        <v>2244</v>
      </c>
    </row>
    <row r="1385" spans="1:9" x14ac:dyDescent="0.25">
      <c r="A1385" s="450">
        <v>2018</v>
      </c>
      <c r="B1385" s="450" t="s">
        <v>373</v>
      </c>
      <c r="C1385" s="450" t="s">
        <v>180</v>
      </c>
      <c r="D1385" s="450">
        <v>9100</v>
      </c>
      <c r="E1385" s="450" t="s">
        <v>72</v>
      </c>
      <c r="F1385" s="450" t="s">
        <v>2242</v>
      </c>
      <c r="G1385" s="450" t="s">
        <v>15</v>
      </c>
      <c r="H1385" s="450" t="s">
        <v>110</v>
      </c>
      <c r="I1385" s="3" t="s">
        <v>2237</v>
      </c>
    </row>
    <row r="1386" spans="1:9" x14ac:dyDescent="0.25">
      <c r="A1386" s="450">
        <v>2018</v>
      </c>
      <c r="B1386" s="450" t="s">
        <v>373</v>
      </c>
      <c r="C1386" s="450" t="s">
        <v>180</v>
      </c>
      <c r="D1386" s="450">
        <v>9200</v>
      </c>
      <c r="E1386" s="450" t="s">
        <v>73</v>
      </c>
      <c r="F1386" s="450" t="s">
        <v>2242</v>
      </c>
      <c r="G1386" s="450" t="s">
        <v>15</v>
      </c>
      <c r="H1386" s="450" t="s">
        <v>110</v>
      </c>
      <c r="I1386" s="3" t="s">
        <v>2237</v>
      </c>
    </row>
    <row r="1387" spans="1:9" x14ac:dyDescent="0.25">
      <c r="A1387" s="450">
        <v>2018</v>
      </c>
      <c r="B1387" s="450" t="s">
        <v>373</v>
      </c>
      <c r="C1387" s="450" t="s">
        <v>180</v>
      </c>
      <c r="D1387" s="450">
        <v>9900</v>
      </c>
      <c r="E1387" s="450" t="s">
        <v>74</v>
      </c>
      <c r="F1387" s="450" t="s">
        <v>2242</v>
      </c>
      <c r="G1387" s="450" t="s">
        <v>15</v>
      </c>
      <c r="H1387" s="450" t="s">
        <v>110</v>
      </c>
      <c r="I1387" s="3" t="s">
        <v>2237</v>
      </c>
    </row>
    <row r="1388" spans="1:9" x14ac:dyDescent="0.25">
      <c r="A1388" s="450">
        <v>2018</v>
      </c>
      <c r="B1388" s="450" t="s">
        <v>373</v>
      </c>
      <c r="C1388" s="450" t="s">
        <v>180</v>
      </c>
      <c r="D1388" s="450">
        <v>11100</v>
      </c>
      <c r="E1388" s="450" t="s">
        <v>77</v>
      </c>
      <c r="F1388" s="450" t="s">
        <v>2242</v>
      </c>
      <c r="G1388" s="450" t="s">
        <v>15</v>
      </c>
      <c r="H1388" s="450">
        <v>203.66</v>
      </c>
      <c r="I1388" s="3" t="s">
        <v>2237</v>
      </c>
    </row>
    <row r="1389" spans="1:9" x14ac:dyDescent="0.25">
      <c r="A1389" s="450">
        <v>2018</v>
      </c>
      <c r="B1389" s="450" t="s">
        <v>373</v>
      </c>
      <c r="C1389" s="450" t="s">
        <v>180</v>
      </c>
      <c r="D1389" s="450">
        <v>11200</v>
      </c>
      <c r="E1389" s="450" t="s">
        <v>78</v>
      </c>
      <c r="F1389" s="450" t="s">
        <v>2242</v>
      </c>
      <c r="G1389" s="450" t="s">
        <v>15</v>
      </c>
      <c r="H1389" s="450">
        <v>212.6</v>
      </c>
      <c r="I1389" s="3" t="s">
        <v>2237</v>
      </c>
    </row>
    <row r="1390" spans="1:9" x14ac:dyDescent="0.25">
      <c r="A1390" s="450">
        <v>2018</v>
      </c>
      <c r="B1390" s="450" t="s">
        <v>373</v>
      </c>
      <c r="C1390" s="450" t="s">
        <v>180</v>
      </c>
      <c r="D1390" s="450">
        <v>11300</v>
      </c>
      <c r="E1390" s="450" t="s">
        <v>79</v>
      </c>
      <c r="F1390" s="450" t="s">
        <v>2242</v>
      </c>
      <c r="G1390" s="450" t="s">
        <v>15</v>
      </c>
      <c r="H1390" s="450">
        <v>0.74</v>
      </c>
      <c r="I1390" s="3" t="s">
        <v>2244</v>
      </c>
    </row>
    <row r="1391" spans="1:9" x14ac:dyDescent="0.25">
      <c r="A1391" s="450">
        <v>2018</v>
      </c>
      <c r="B1391" s="450" t="s">
        <v>373</v>
      </c>
      <c r="C1391" s="450" t="s">
        <v>180</v>
      </c>
      <c r="D1391" s="450">
        <v>11400</v>
      </c>
      <c r="E1391" s="450" t="s">
        <v>80</v>
      </c>
      <c r="F1391" s="450" t="s">
        <v>2242</v>
      </c>
      <c r="G1391" s="450" t="s">
        <v>15</v>
      </c>
      <c r="H1391" s="450">
        <v>42.55</v>
      </c>
      <c r="I1391" s="3" t="s">
        <v>2237</v>
      </c>
    </row>
    <row r="1392" spans="1:9" x14ac:dyDescent="0.25">
      <c r="A1392" s="450">
        <v>2018</v>
      </c>
      <c r="B1392" s="450" t="s">
        <v>373</v>
      </c>
      <c r="C1392" s="450" t="s">
        <v>180</v>
      </c>
      <c r="D1392" s="450">
        <v>11500</v>
      </c>
      <c r="E1392" s="450" t="s">
        <v>81</v>
      </c>
      <c r="F1392" s="450" t="s">
        <v>2242</v>
      </c>
      <c r="G1392" s="450" t="s">
        <v>15</v>
      </c>
      <c r="H1392" s="450">
        <v>101.98</v>
      </c>
      <c r="I1392" s="3" t="s">
        <v>2237</v>
      </c>
    </row>
    <row r="1393" spans="1:9" x14ac:dyDescent="0.25">
      <c r="A1393" s="450">
        <v>2018</v>
      </c>
      <c r="B1393" s="450" t="s">
        <v>373</v>
      </c>
      <c r="C1393" s="450" t="s">
        <v>180</v>
      </c>
      <c r="D1393" s="450">
        <v>11900</v>
      </c>
      <c r="E1393" s="450" t="s">
        <v>82</v>
      </c>
      <c r="F1393" s="450" t="s">
        <v>2242</v>
      </c>
      <c r="G1393" s="450" t="s">
        <v>15</v>
      </c>
      <c r="H1393" s="450">
        <v>4.05</v>
      </c>
      <c r="I1393" s="3" t="s">
        <v>2244</v>
      </c>
    </row>
    <row r="1394" spans="1:9" x14ac:dyDescent="0.25">
      <c r="A1394" s="450">
        <v>2018</v>
      </c>
      <c r="B1394" s="450" t="s">
        <v>373</v>
      </c>
      <c r="C1394" s="450" t="s">
        <v>180</v>
      </c>
      <c r="D1394" s="450">
        <v>12100</v>
      </c>
      <c r="E1394" s="450" t="s">
        <v>84</v>
      </c>
      <c r="F1394" s="450" t="s">
        <v>2242</v>
      </c>
      <c r="G1394" s="450" t="s">
        <v>15</v>
      </c>
      <c r="H1394" s="450">
        <v>176.14</v>
      </c>
      <c r="I1394" s="3" t="s">
        <v>2237</v>
      </c>
    </row>
    <row r="1395" spans="1:9" x14ac:dyDescent="0.25">
      <c r="A1395" s="450">
        <v>2018</v>
      </c>
      <c r="B1395" s="450" t="s">
        <v>373</v>
      </c>
      <c r="C1395" s="450" t="s">
        <v>180</v>
      </c>
      <c r="D1395" s="450">
        <v>12200</v>
      </c>
      <c r="E1395" s="450" t="s">
        <v>85</v>
      </c>
      <c r="F1395" s="450" t="s">
        <v>2242</v>
      </c>
      <c r="G1395" s="450" t="s">
        <v>15</v>
      </c>
      <c r="H1395" s="450">
        <v>63.06</v>
      </c>
      <c r="I1395" s="3" t="s">
        <v>2237</v>
      </c>
    </row>
    <row r="1396" spans="1:9" x14ac:dyDescent="0.25">
      <c r="A1396" s="450">
        <v>2018</v>
      </c>
      <c r="B1396" s="450" t="s">
        <v>373</v>
      </c>
      <c r="C1396" s="450" t="s">
        <v>180</v>
      </c>
      <c r="D1396" s="450">
        <v>12900</v>
      </c>
      <c r="E1396" s="450" t="s">
        <v>86</v>
      </c>
      <c r="F1396" s="450" t="s">
        <v>2242</v>
      </c>
      <c r="G1396" s="450" t="s">
        <v>15</v>
      </c>
      <c r="H1396" s="450">
        <v>0.13</v>
      </c>
      <c r="I1396" s="3" t="s">
        <v>2244</v>
      </c>
    </row>
    <row r="1397" spans="1:9" x14ac:dyDescent="0.25">
      <c r="A1397" s="450">
        <v>2018</v>
      </c>
      <c r="B1397" s="450" t="s">
        <v>373</v>
      </c>
      <c r="C1397" s="450" t="s">
        <v>180</v>
      </c>
      <c r="D1397" s="450">
        <v>12910</v>
      </c>
      <c r="E1397" s="450" t="s">
        <v>87</v>
      </c>
      <c r="F1397" s="450" t="s">
        <v>2242</v>
      </c>
      <c r="G1397" s="450" t="s">
        <v>15</v>
      </c>
      <c r="H1397" s="450" t="s">
        <v>110</v>
      </c>
      <c r="I1397" s="3" t="s">
        <v>2237</v>
      </c>
    </row>
    <row r="1398" spans="1:9" x14ac:dyDescent="0.25">
      <c r="A1398" s="450">
        <v>2018</v>
      </c>
      <c r="B1398" s="450" t="s">
        <v>373</v>
      </c>
      <c r="C1398" s="450" t="s">
        <v>180</v>
      </c>
      <c r="D1398" s="450">
        <v>12920</v>
      </c>
      <c r="E1398" s="450" t="s">
        <v>88</v>
      </c>
      <c r="F1398" s="450" t="s">
        <v>2242</v>
      </c>
      <c r="G1398" s="450" t="s">
        <v>15</v>
      </c>
      <c r="H1398" s="450" t="s">
        <v>110</v>
      </c>
      <c r="I1398" s="3" t="s">
        <v>2237</v>
      </c>
    </row>
    <row r="1399" spans="1:9" x14ac:dyDescent="0.25">
      <c r="A1399" s="450">
        <v>2018</v>
      </c>
      <c r="B1399" s="450" t="s">
        <v>373</v>
      </c>
      <c r="C1399" s="450" t="s">
        <v>180</v>
      </c>
      <c r="D1399" s="450">
        <v>12930</v>
      </c>
      <c r="E1399" s="450" t="s">
        <v>89</v>
      </c>
      <c r="F1399" s="450" t="s">
        <v>2242</v>
      </c>
      <c r="G1399" s="450" t="s">
        <v>15</v>
      </c>
      <c r="H1399" s="450" t="s">
        <v>110</v>
      </c>
      <c r="I1399" s="3" t="s">
        <v>2237</v>
      </c>
    </row>
    <row r="1400" spans="1:9" x14ac:dyDescent="0.25">
      <c r="A1400" s="450">
        <v>2018</v>
      </c>
      <c r="B1400" s="450" t="s">
        <v>373</v>
      </c>
      <c r="C1400" s="450" t="s">
        <v>180</v>
      </c>
      <c r="D1400" s="450">
        <v>15100</v>
      </c>
      <c r="E1400" s="450" t="s">
        <v>93</v>
      </c>
      <c r="F1400" s="450" t="s">
        <v>2242</v>
      </c>
      <c r="G1400" s="450" t="s">
        <v>15</v>
      </c>
      <c r="H1400" s="450" t="s">
        <v>110</v>
      </c>
      <c r="I1400" s="3" t="s">
        <v>2237</v>
      </c>
    </row>
    <row r="1401" spans="1:9" x14ac:dyDescent="0.25">
      <c r="A1401" s="450">
        <v>2018</v>
      </c>
      <c r="B1401" s="450" t="s">
        <v>373</v>
      </c>
      <c r="C1401" s="450" t="s">
        <v>180</v>
      </c>
      <c r="D1401" s="450">
        <v>15200</v>
      </c>
      <c r="E1401" s="450" t="s">
        <v>94</v>
      </c>
      <c r="F1401" s="450" t="s">
        <v>2242</v>
      </c>
      <c r="G1401" s="450" t="s">
        <v>15</v>
      </c>
      <c r="H1401" s="450" t="s">
        <v>110</v>
      </c>
      <c r="I1401" s="3" t="s">
        <v>2237</v>
      </c>
    </row>
    <row r="1402" spans="1:9" x14ac:dyDescent="0.25">
      <c r="A1402" s="450">
        <v>2018</v>
      </c>
      <c r="B1402" s="450" t="s">
        <v>373</v>
      </c>
      <c r="C1402" s="450" t="s">
        <v>180</v>
      </c>
      <c r="D1402" s="450">
        <v>17100</v>
      </c>
      <c r="E1402" s="450" t="s">
        <v>97</v>
      </c>
      <c r="F1402" s="450" t="s">
        <v>2242</v>
      </c>
      <c r="G1402" s="450" t="s">
        <v>15</v>
      </c>
      <c r="H1402" s="450">
        <v>68.400000000000006</v>
      </c>
      <c r="I1402" s="3" t="s">
        <v>2237</v>
      </c>
    </row>
    <row r="1403" spans="1:9" x14ac:dyDescent="0.25">
      <c r="A1403" s="450">
        <v>2018</v>
      </c>
      <c r="B1403" s="450" t="s">
        <v>373</v>
      </c>
      <c r="C1403" s="450" t="s">
        <v>180</v>
      </c>
      <c r="D1403" s="450">
        <v>17110</v>
      </c>
      <c r="E1403" s="450" t="s">
        <v>98</v>
      </c>
      <c r="F1403" s="450" t="s">
        <v>2242</v>
      </c>
      <c r="G1403" s="450" t="s">
        <v>15</v>
      </c>
      <c r="H1403" s="450" t="s">
        <v>110</v>
      </c>
      <c r="I1403" s="3" t="s">
        <v>2237</v>
      </c>
    </row>
    <row r="1404" spans="1:9" x14ac:dyDescent="0.25">
      <c r="A1404" s="450">
        <v>2018</v>
      </c>
      <c r="B1404" s="450" t="s">
        <v>373</v>
      </c>
      <c r="C1404" s="450" t="s">
        <v>180</v>
      </c>
      <c r="D1404" s="450">
        <v>17120</v>
      </c>
      <c r="E1404" s="450" t="s">
        <v>99</v>
      </c>
      <c r="F1404" s="450" t="s">
        <v>2242</v>
      </c>
      <c r="G1404" s="450" t="s">
        <v>15</v>
      </c>
      <c r="H1404" s="450" t="s">
        <v>110</v>
      </c>
      <c r="I1404" s="3" t="s">
        <v>2237</v>
      </c>
    </row>
    <row r="1405" spans="1:9" x14ac:dyDescent="0.25">
      <c r="A1405" s="450">
        <v>2018</v>
      </c>
      <c r="B1405" s="450" t="s">
        <v>373</v>
      </c>
      <c r="C1405" s="450" t="s">
        <v>180</v>
      </c>
      <c r="D1405" s="450">
        <v>17130</v>
      </c>
      <c r="E1405" s="450" t="s">
        <v>100</v>
      </c>
      <c r="F1405" s="450" t="s">
        <v>2242</v>
      </c>
      <c r="G1405" s="450" t="s">
        <v>15</v>
      </c>
      <c r="H1405" s="450" t="s">
        <v>110</v>
      </c>
      <c r="I1405" s="3" t="s">
        <v>2237</v>
      </c>
    </row>
    <row r="1406" spans="1:9" x14ac:dyDescent="0.25">
      <c r="A1406" s="450">
        <v>2018</v>
      </c>
      <c r="B1406" s="450" t="s">
        <v>373</v>
      </c>
      <c r="C1406" s="450" t="s">
        <v>180</v>
      </c>
      <c r="D1406" s="450">
        <v>17140</v>
      </c>
      <c r="E1406" s="450" t="s">
        <v>101</v>
      </c>
      <c r="F1406" s="450" t="s">
        <v>2242</v>
      </c>
      <c r="G1406" s="450" t="s">
        <v>15</v>
      </c>
      <c r="H1406" s="450" t="s">
        <v>110</v>
      </c>
      <c r="I1406" s="3" t="s">
        <v>2237</v>
      </c>
    </row>
    <row r="1407" spans="1:9" x14ac:dyDescent="0.25">
      <c r="A1407" s="450">
        <v>2018</v>
      </c>
      <c r="B1407" s="450" t="s">
        <v>373</v>
      </c>
      <c r="C1407" s="450" t="s">
        <v>180</v>
      </c>
      <c r="D1407" s="450">
        <v>17150</v>
      </c>
      <c r="E1407" s="450" t="s">
        <v>102</v>
      </c>
      <c r="F1407" s="450" t="s">
        <v>2242</v>
      </c>
      <c r="G1407" s="450" t="s">
        <v>15</v>
      </c>
      <c r="H1407" s="450" t="s">
        <v>110</v>
      </c>
      <c r="I1407" s="3" t="s">
        <v>2237</v>
      </c>
    </row>
    <row r="1408" spans="1:9" x14ac:dyDescent="0.25">
      <c r="A1408" s="450">
        <v>2018</v>
      </c>
      <c r="B1408" s="450" t="s">
        <v>373</v>
      </c>
      <c r="C1408" s="450" t="s">
        <v>180</v>
      </c>
      <c r="D1408" s="450">
        <v>17160</v>
      </c>
      <c r="E1408" s="450" t="s">
        <v>103</v>
      </c>
      <c r="F1408" s="450" t="s">
        <v>2242</v>
      </c>
      <c r="G1408" s="450" t="s">
        <v>15</v>
      </c>
      <c r="H1408" s="450" t="s">
        <v>110</v>
      </c>
      <c r="I1408" s="3" t="s">
        <v>2237</v>
      </c>
    </row>
    <row r="1409" spans="1:9" x14ac:dyDescent="0.25">
      <c r="A1409" s="450">
        <v>2018</v>
      </c>
      <c r="B1409" s="450" t="s">
        <v>373</v>
      </c>
      <c r="C1409" s="450" t="s">
        <v>180</v>
      </c>
      <c r="D1409" s="450">
        <v>17161</v>
      </c>
      <c r="E1409" s="450" t="s">
        <v>104</v>
      </c>
      <c r="F1409" s="450" t="s">
        <v>2242</v>
      </c>
      <c r="G1409" s="450" t="s">
        <v>15</v>
      </c>
      <c r="H1409" s="450" t="s">
        <v>110</v>
      </c>
      <c r="I1409" s="3" t="s">
        <v>2237</v>
      </c>
    </row>
    <row r="1410" spans="1:9" x14ac:dyDescent="0.25">
      <c r="A1410" s="450">
        <v>2018</v>
      </c>
      <c r="B1410" s="450" t="s">
        <v>373</v>
      </c>
      <c r="C1410" s="450" t="s">
        <v>180</v>
      </c>
      <c r="D1410" s="450">
        <v>17162</v>
      </c>
      <c r="E1410" s="450" t="s">
        <v>105</v>
      </c>
      <c r="F1410" s="450" t="s">
        <v>2242</v>
      </c>
      <c r="G1410" s="450" t="s">
        <v>15</v>
      </c>
      <c r="H1410" s="450" t="s">
        <v>110</v>
      </c>
      <c r="I1410" s="3" t="s">
        <v>2237</v>
      </c>
    </row>
    <row r="1411" spans="1:9" x14ac:dyDescent="0.25">
      <c r="A1411" s="450">
        <v>2018</v>
      </c>
      <c r="B1411" s="450" t="s">
        <v>373</v>
      </c>
      <c r="C1411" s="450" t="s">
        <v>180</v>
      </c>
      <c r="D1411" s="450">
        <v>17190</v>
      </c>
      <c r="E1411" s="450" t="s">
        <v>106</v>
      </c>
      <c r="F1411" s="450" t="s">
        <v>2242</v>
      </c>
      <c r="G1411" s="450" t="s">
        <v>15</v>
      </c>
      <c r="H1411" s="450" t="s">
        <v>110</v>
      </c>
      <c r="I1411" s="3" t="s">
        <v>2237</v>
      </c>
    </row>
    <row r="1412" spans="1:9" x14ac:dyDescent="0.25">
      <c r="A1412" s="450">
        <v>2018</v>
      </c>
      <c r="B1412" s="450" t="s">
        <v>373</v>
      </c>
      <c r="C1412" s="450" t="s">
        <v>180</v>
      </c>
      <c r="D1412" s="450">
        <v>17900</v>
      </c>
      <c r="E1412" s="450" t="s">
        <v>107</v>
      </c>
      <c r="F1412" s="450" t="s">
        <v>2242</v>
      </c>
      <c r="G1412" s="450" t="s">
        <v>15</v>
      </c>
      <c r="H1412" s="450">
        <v>0</v>
      </c>
      <c r="I1412" s="3" t="s">
        <v>2237</v>
      </c>
    </row>
    <row r="1413" spans="1:9" x14ac:dyDescent="0.25">
      <c r="A1413" s="450">
        <v>2018</v>
      </c>
      <c r="B1413" s="450" t="s">
        <v>373</v>
      </c>
      <c r="C1413" s="450" t="s">
        <v>180</v>
      </c>
      <c r="D1413" s="450">
        <v>19010</v>
      </c>
      <c r="E1413" s="450" t="s">
        <v>111</v>
      </c>
      <c r="F1413" s="450" t="s">
        <v>2242</v>
      </c>
      <c r="G1413" s="450" t="s">
        <v>15</v>
      </c>
      <c r="H1413" s="450">
        <v>93.2</v>
      </c>
      <c r="I1413" s="3" t="s">
        <v>2237</v>
      </c>
    </row>
    <row r="1414" spans="1:9" x14ac:dyDescent="0.25">
      <c r="A1414" s="450">
        <v>2018</v>
      </c>
      <c r="B1414" s="450" t="s">
        <v>373</v>
      </c>
      <c r="C1414" s="450" t="s">
        <v>180</v>
      </c>
      <c r="D1414" s="450">
        <v>19011</v>
      </c>
      <c r="E1414" s="450" t="s">
        <v>112</v>
      </c>
      <c r="F1414" s="450" t="s">
        <v>2242</v>
      </c>
      <c r="G1414" s="450" t="s">
        <v>15</v>
      </c>
      <c r="H1414" s="450" t="s">
        <v>110</v>
      </c>
      <c r="I1414" s="3" t="s">
        <v>2237</v>
      </c>
    </row>
    <row r="1415" spans="1:9" x14ac:dyDescent="0.25">
      <c r="A1415" s="450">
        <v>2018</v>
      </c>
      <c r="B1415" s="450" t="s">
        <v>373</v>
      </c>
      <c r="C1415" s="450" t="s">
        <v>180</v>
      </c>
      <c r="D1415" s="450">
        <v>19012</v>
      </c>
      <c r="E1415" s="450" t="s">
        <v>113</v>
      </c>
      <c r="F1415" s="450" t="s">
        <v>2242</v>
      </c>
      <c r="G1415" s="450" t="s">
        <v>15</v>
      </c>
      <c r="H1415" s="450" t="s">
        <v>110</v>
      </c>
      <c r="I1415" s="3" t="s">
        <v>2237</v>
      </c>
    </row>
    <row r="1416" spans="1:9" x14ac:dyDescent="0.25">
      <c r="A1416" s="450">
        <v>2018</v>
      </c>
      <c r="B1416" s="450" t="s">
        <v>373</v>
      </c>
      <c r="C1416" s="450" t="s">
        <v>180</v>
      </c>
      <c r="D1416" s="450">
        <v>19020</v>
      </c>
      <c r="E1416" s="450" t="s">
        <v>114</v>
      </c>
      <c r="F1416" s="450" t="s">
        <v>2242</v>
      </c>
      <c r="G1416" s="450" t="s">
        <v>15</v>
      </c>
      <c r="H1416" s="450">
        <v>119.69</v>
      </c>
      <c r="I1416" s="3" t="s">
        <v>2237</v>
      </c>
    </row>
    <row r="1417" spans="1:9" x14ac:dyDescent="0.25">
      <c r="A1417" s="450">
        <v>2018</v>
      </c>
      <c r="B1417" s="450" t="s">
        <v>373</v>
      </c>
      <c r="C1417" s="450" t="s">
        <v>180</v>
      </c>
      <c r="D1417" s="450">
        <v>19021</v>
      </c>
      <c r="E1417" s="450" t="s">
        <v>115</v>
      </c>
      <c r="F1417" s="450" t="s">
        <v>2242</v>
      </c>
      <c r="G1417" s="450" t="s">
        <v>15</v>
      </c>
      <c r="H1417" s="450" t="s">
        <v>110</v>
      </c>
      <c r="I1417" s="3" t="s">
        <v>2237</v>
      </c>
    </row>
    <row r="1418" spans="1:9" x14ac:dyDescent="0.25">
      <c r="A1418" s="450">
        <v>2018</v>
      </c>
      <c r="B1418" s="450" t="s">
        <v>373</v>
      </c>
      <c r="C1418" s="450" t="s">
        <v>180</v>
      </c>
      <c r="D1418" s="450">
        <v>19022</v>
      </c>
      <c r="E1418" s="450" t="s">
        <v>116</v>
      </c>
      <c r="F1418" s="450" t="s">
        <v>2242</v>
      </c>
      <c r="G1418" s="450" t="s">
        <v>15</v>
      </c>
      <c r="H1418" s="450" t="s">
        <v>110</v>
      </c>
      <c r="I1418" s="3" t="s">
        <v>2237</v>
      </c>
    </row>
    <row r="1419" spans="1:9" x14ac:dyDescent="0.25">
      <c r="A1419" s="450">
        <v>2018</v>
      </c>
      <c r="B1419" s="450" t="s">
        <v>373</v>
      </c>
      <c r="C1419" s="450" t="s">
        <v>180</v>
      </c>
      <c r="D1419" s="450">
        <v>19023</v>
      </c>
      <c r="E1419" s="450" t="s">
        <v>117</v>
      </c>
      <c r="F1419" s="450" t="s">
        <v>2242</v>
      </c>
      <c r="G1419" s="450" t="s">
        <v>15</v>
      </c>
      <c r="H1419" s="450" t="s">
        <v>110</v>
      </c>
      <c r="I1419" s="3" t="s">
        <v>2237</v>
      </c>
    </row>
    <row r="1420" spans="1:9" x14ac:dyDescent="0.25">
      <c r="A1420" s="450">
        <v>2018</v>
      </c>
      <c r="B1420" s="450" t="s">
        <v>373</v>
      </c>
      <c r="C1420" s="450" t="s">
        <v>180</v>
      </c>
      <c r="D1420" s="450">
        <v>19029</v>
      </c>
      <c r="E1420" s="450" t="s">
        <v>118</v>
      </c>
      <c r="F1420" s="450" t="s">
        <v>2242</v>
      </c>
      <c r="G1420" s="450" t="s">
        <v>15</v>
      </c>
      <c r="H1420" s="450" t="s">
        <v>110</v>
      </c>
      <c r="I1420" s="3" t="s">
        <v>2237</v>
      </c>
    </row>
    <row r="1421" spans="1:9" x14ac:dyDescent="0.25">
      <c r="A1421" s="450">
        <v>2018</v>
      </c>
      <c r="B1421" s="450" t="s">
        <v>373</v>
      </c>
      <c r="C1421" s="450" t="s">
        <v>180</v>
      </c>
      <c r="D1421" s="450">
        <v>19030</v>
      </c>
      <c r="E1421" s="450" t="s">
        <v>119</v>
      </c>
      <c r="F1421" s="450" t="s">
        <v>2242</v>
      </c>
      <c r="G1421" s="450" t="s">
        <v>15</v>
      </c>
      <c r="H1421" s="450">
        <v>153.78</v>
      </c>
      <c r="I1421" s="3" t="s">
        <v>2237</v>
      </c>
    </row>
    <row r="1422" spans="1:9" x14ac:dyDescent="0.25">
      <c r="A1422" s="450">
        <v>2018</v>
      </c>
      <c r="B1422" s="450" t="s">
        <v>373</v>
      </c>
      <c r="C1422" s="450" t="s">
        <v>180</v>
      </c>
      <c r="D1422" s="450">
        <v>19031</v>
      </c>
      <c r="E1422" s="450" t="s">
        <v>120</v>
      </c>
      <c r="F1422" s="450" t="s">
        <v>2242</v>
      </c>
      <c r="G1422" s="450" t="s">
        <v>15</v>
      </c>
      <c r="H1422" s="450" t="s">
        <v>110</v>
      </c>
      <c r="I1422" s="3" t="s">
        <v>2237</v>
      </c>
    </row>
    <row r="1423" spans="1:9" x14ac:dyDescent="0.25">
      <c r="A1423" s="450">
        <v>2018</v>
      </c>
      <c r="B1423" s="450" t="s">
        <v>373</v>
      </c>
      <c r="C1423" s="450" t="s">
        <v>180</v>
      </c>
      <c r="D1423" s="450">
        <v>19032</v>
      </c>
      <c r="E1423" s="450" t="s">
        <v>121</v>
      </c>
      <c r="F1423" s="450" t="s">
        <v>2242</v>
      </c>
      <c r="G1423" s="450" t="s">
        <v>15</v>
      </c>
      <c r="H1423" s="450" t="s">
        <v>110</v>
      </c>
      <c r="I1423" s="3" t="s">
        <v>2237</v>
      </c>
    </row>
    <row r="1424" spans="1:9" x14ac:dyDescent="0.25">
      <c r="A1424" s="450">
        <v>2018</v>
      </c>
      <c r="B1424" s="450" t="s">
        <v>373</v>
      </c>
      <c r="C1424" s="450" t="s">
        <v>180</v>
      </c>
      <c r="D1424" s="450">
        <v>19040</v>
      </c>
      <c r="E1424" s="450" t="s">
        <v>122</v>
      </c>
      <c r="F1424" s="450" t="s">
        <v>2242</v>
      </c>
      <c r="G1424" s="450" t="s">
        <v>15</v>
      </c>
      <c r="H1424" s="450">
        <v>84.65</v>
      </c>
      <c r="I1424" s="3" t="s">
        <v>2237</v>
      </c>
    </row>
    <row r="1425" spans="1:9" x14ac:dyDescent="0.25">
      <c r="A1425" s="450">
        <v>2018</v>
      </c>
      <c r="B1425" s="450" t="s">
        <v>373</v>
      </c>
      <c r="C1425" s="450" t="s">
        <v>180</v>
      </c>
      <c r="D1425" s="450">
        <v>19050</v>
      </c>
      <c r="E1425" s="450" t="s">
        <v>123</v>
      </c>
      <c r="F1425" s="450" t="s">
        <v>2242</v>
      </c>
      <c r="G1425" s="450" t="s">
        <v>15</v>
      </c>
      <c r="H1425" s="450">
        <v>46.2</v>
      </c>
      <c r="I1425" s="3" t="s">
        <v>2237</v>
      </c>
    </row>
    <row r="1426" spans="1:9" x14ac:dyDescent="0.25">
      <c r="A1426" s="450">
        <v>2018</v>
      </c>
      <c r="B1426" s="450" t="s">
        <v>373</v>
      </c>
      <c r="C1426" s="450" t="s">
        <v>180</v>
      </c>
      <c r="D1426" s="450">
        <v>19060</v>
      </c>
      <c r="E1426" s="450" t="s">
        <v>124</v>
      </c>
      <c r="F1426" s="450" t="s">
        <v>2242</v>
      </c>
      <c r="G1426" s="450" t="s">
        <v>15</v>
      </c>
      <c r="H1426" s="450">
        <v>475.78</v>
      </c>
      <c r="I1426" s="3" t="s">
        <v>2237</v>
      </c>
    </row>
    <row r="1427" spans="1:9" x14ac:dyDescent="0.25">
      <c r="A1427" s="450">
        <v>2018</v>
      </c>
      <c r="B1427" s="450" t="s">
        <v>373</v>
      </c>
      <c r="C1427" s="450" t="s">
        <v>180</v>
      </c>
      <c r="D1427" s="450">
        <v>19061</v>
      </c>
      <c r="E1427" s="450" t="s">
        <v>125</v>
      </c>
      <c r="F1427" s="450" t="s">
        <v>2242</v>
      </c>
      <c r="G1427" s="450" t="s">
        <v>15</v>
      </c>
      <c r="H1427" s="450">
        <v>46.29</v>
      </c>
      <c r="I1427" s="3" t="s">
        <v>2237</v>
      </c>
    </row>
    <row r="1428" spans="1:9" x14ac:dyDescent="0.25">
      <c r="A1428" s="450">
        <v>2018</v>
      </c>
      <c r="B1428" s="450" t="s">
        <v>373</v>
      </c>
      <c r="C1428" s="450" t="s">
        <v>180</v>
      </c>
      <c r="D1428" s="450">
        <v>19062</v>
      </c>
      <c r="E1428" s="450" t="s">
        <v>126</v>
      </c>
      <c r="F1428" s="450" t="s">
        <v>2242</v>
      </c>
      <c r="G1428" s="450" t="s">
        <v>15</v>
      </c>
      <c r="H1428" s="450">
        <v>164.62</v>
      </c>
      <c r="I1428" s="3" t="s">
        <v>2237</v>
      </c>
    </row>
    <row r="1429" spans="1:9" x14ac:dyDescent="0.25">
      <c r="A1429" s="450">
        <v>2018</v>
      </c>
      <c r="B1429" s="450" t="s">
        <v>373</v>
      </c>
      <c r="C1429" s="450" t="s">
        <v>180</v>
      </c>
      <c r="D1429" s="450">
        <v>19063</v>
      </c>
      <c r="E1429" s="450" t="s">
        <v>127</v>
      </c>
      <c r="F1429" s="450" t="s">
        <v>2242</v>
      </c>
      <c r="G1429" s="450" t="s">
        <v>15</v>
      </c>
      <c r="H1429" s="450">
        <v>264.87</v>
      </c>
      <c r="I1429" s="3" t="s">
        <v>2237</v>
      </c>
    </row>
    <row r="1430" spans="1:9" x14ac:dyDescent="0.25">
      <c r="A1430" s="450">
        <v>2018</v>
      </c>
      <c r="B1430" s="450" t="s">
        <v>373</v>
      </c>
      <c r="C1430" s="450" t="s">
        <v>180</v>
      </c>
      <c r="D1430" s="450">
        <v>19070</v>
      </c>
      <c r="E1430" s="450" t="s">
        <v>128</v>
      </c>
      <c r="F1430" s="450" t="s">
        <v>2242</v>
      </c>
      <c r="G1430" s="450" t="s">
        <v>15</v>
      </c>
      <c r="H1430" s="450">
        <v>37.75</v>
      </c>
      <c r="I1430" s="3" t="s">
        <v>2237</v>
      </c>
    </row>
    <row r="1431" spans="1:9" x14ac:dyDescent="0.25">
      <c r="A1431" s="450">
        <v>2018</v>
      </c>
      <c r="B1431" s="450" t="s">
        <v>373</v>
      </c>
      <c r="C1431" s="450" t="s">
        <v>180</v>
      </c>
      <c r="D1431" s="450">
        <v>19080</v>
      </c>
      <c r="E1431" s="450" t="s">
        <v>129</v>
      </c>
      <c r="F1431" s="450" t="s">
        <v>2242</v>
      </c>
      <c r="G1431" s="450" t="s">
        <v>15</v>
      </c>
      <c r="H1431" s="450">
        <v>27.21</v>
      </c>
      <c r="I1431" s="3" t="s">
        <v>2237</v>
      </c>
    </row>
    <row r="1432" spans="1:9" x14ac:dyDescent="0.25">
      <c r="A1432" s="450">
        <v>2018</v>
      </c>
      <c r="B1432" s="450" t="s">
        <v>373</v>
      </c>
      <c r="C1432" s="450" t="s">
        <v>180</v>
      </c>
      <c r="D1432" s="450">
        <v>19090</v>
      </c>
      <c r="E1432" s="450" t="s">
        <v>130</v>
      </c>
      <c r="F1432" s="450" t="s">
        <v>2242</v>
      </c>
      <c r="G1432" s="450" t="s">
        <v>15</v>
      </c>
      <c r="H1432" s="450">
        <v>101.14</v>
      </c>
      <c r="I1432" s="3" t="s">
        <v>2237</v>
      </c>
    </row>
    <row r="1433" spans="1:9" x14ac:dyDescent="0.25">
      <c r="A1433" s="450">
        <v>2018</v>
      </c>
      <c r="B1433" s="450" t="s">
        <v>373</v>
      </c>
      <c r="C1433" s="450" t="s">
        <v>180</v>
      </c>
      <c r="D1433" s="450">
        <v>19095</v>
      </c>
      <c r="E1433" s="450" t="s">
        <v>131</v>
      </c>
      <c r="F1433" s="450" t="s">
        <v>2242</v>
      </c>
      <c r="G1433" s="450" t="s">
        <v>15</v>
      </c>
      <c r="H1433" s="450">
        <v>24.13</v>
      </c>
      <c r="I1433" s="3" t="s">
        <v>2237</v>
      </c>
    </row>
    <row r="1434" spans="1:9" x14ac:dyDescent="0.25">
      <c r="A1434" s="450">
        <v>2018</v>
      </c>
      <c r="B1434" s="450" t="s">
        <v>373</v>
      </c>
      <c r="C1434" s="450" t="s">
        <v>180</v>
      </c>
      <c r="D1434" s="450">
        <v>19900</v>
      </c>
      <c r="E1434" s="450" t="s">
        <v>132</v>
      </c>
      <c r="F1434" s="450" t="s">
        <v>2242</v>
      </c>
      <c r="G1434" s="450" t="s">
        <v>15</v>
      </c>
      <c r="H1434" s="450">
        <v>97.21</v>
      </c>
      <c r="I1434" s="3" t="s">
        <v>2237</v>
      </c>
    </row>
    <row r="1435" spans="1:9" x14ac:dyDescent="0.25">
      <c r="A1435" s="450">
        <v>2018</v>
      </c>
      <c r="B1435" s="450" t="s">
        <v>373</v>
      </c>
      <c r="C1435" s="450" t="s">
        <v>180</v>
      </c>
      <c r="D1435" s="450">
        <v>21100</v>
      </c>
      <c r="E1435" s="450" t="s">
        <v>135</v>
      </c>
      <c r="F1435" s="450" t="s">
        <v>2242</v>
      </c>
      <c r="G1435" s="450" t="s">
        <v>15</v>
      </c>
      <c r="H1435" s="450" t="s">
        <v>110</v>
      </c>
      <c r="I1435" s="3" t="s">
        <v>2237</v>
      </c>
    </row>
    <row r="1436" spans="1:9" x14ac:dyDescent="0.25">
      <c r="A1436" s="450">
        <v>2018</v>
      </c>
      <c r="B1436" s="450" t="s">
        <v>373</v>
      </c>
      <c r="C1436" s="450" t="s">
        <v>180</v>
      </c>
      <c r="D1436" s="450">
        <v>21200</v>
      </c>
      <c r="E1436" s="450" t="s">
        <v>136</v>
      </c>
      <c r="F1436" s="450" t="s">
        <v>2242</v>
      </c>
      <c r="G1436" s="450" t="s">
        <v>15</v>
      </c>
      <c r="H1436" s="450" t="s">
        <v>110</v>
      </c>
      <c r="I1436" s="3" t="s">
        <v>2237</v>
      </c>
    </row>
    <row r="1437" spans="1:9" x14ac:dyDescent="0.25">
      <c r="A1437" s="450">
        <v>2018</v>
      </c>
      <c r="B1437" s="450" t="s">
        <v>373</v>
      </c>
      <c r="C1437" s="450" t="s">
        <v>180</v>
      </c>
      <c r="D1437" s="450">
        <v>21300</v>
      </c>
      <c r="E1437" s="450" t="s">
        <v>137</v>
      </c>
      <c r="F1437" s="450" t="s">
        <v>2242</v>
      </c>
      <c r="G1437" s="450" t="s">
        <v>15</v>
      </c>
      <c r="H1437" s="450" t="s">
        <v>110</v>
      </c>
      <c r="I1437" s="3" t="s">
        <v>2237</v>
      </c>
    </row>
    <row r="1438" spans="1:9" x14ac:dyDescent="0.25">
      <c r="A1438" s="450">
        <v>2018</v>
      </c>
      <c r="B1438" s="450" t="s">
        <v>373</v>
      </c>
      <c r="C1438" s="450" t="s">
        <v>180</v>
      </c>
      <c r="D1438" s="450">
        <v>21900</v>
      </c>
      <c r="E1438" s="450" t="s">
        <v>138</v>
      </c>
      <c r="F1438" s="450" t="s">
        <v>2242</v>
      </c>
      <c r="G1438" s="450" t="s">
        <v>15</v>
      </c>
      <c r="H1438" s="450" t="s">
        <v>110</v>
      </c>
      <c r="I1438" s="3" t="s">
        <v>2237</v>
      </c>
    </row>
    <row r="1439" spans="1:9" x14ac:dyDescent="0.25">
      <c r="A1439" s="450">
        <v>2018</v>
      </c>
      <c r="B1439" s="450" t="s">
        <v>373</v>
      </c>
      <c r="C1439" s="450" t="s">
        <v>180</v>
      </c>
      <c r="D1439" s="450">
        <v>32100</v>
      </c>
      <c r="E1439" s="450" t="s">
        <v>150</v>
      </c>
      <c r="F1439" s="450" t="s">
        <v>2242</v>
      </c>
      <c r="G1439" s="450" t="s">
        <v>15</v>
      </c>
      <c r="H1439" s="450" t="s">
        <v>110</v>
      </c>
      <c r="I1439" s="3" t="s">
        <v>2237</v>
      </c>
    </row>
    <row r="1440" spans="1:9" x14ac:dyDescent="0.25">
      <c r="A1440" s="450">
        <v>2018</v>
      </c>
      <c r="B1440" s="450" t="s">
        <v>373</v>
      </c>
      <c r="C1440" s="450" t="s">
        <v>180</v>
      </c>
      <c r="D1440" s="450">
        <v>32200</v>
      </c>
      <c r="E1440" s="450" t="s">
        <v>151</v>
      </c>
      <c r="F1440" s="450" t="s">
        <v>2242</v>
      </c>
      <c r="G1440" s="450" t="s">
        <v>15</v>
      </c>
      <c r="H1440" s="450" t="s">
        <v>110</v>
      </c>
      <c r="I1440" s="3" t="s">
        <v>2237</v>
      </c>
    </row>
    <row r="1441" spans="1:9" x14ac:dyDescent="0.25">
      <c r="A1441" s="450">
        <v>2018</v>
      </c>
      <c r="B1441" s="450" t="s">
        <v>373</v>
      </c>
      <c r="C1441" s="450" t="s">
        <v>180</v>
      </c>
      <c r="D1441" s="450">
        <v>33100</v>
      </c>
      <c r="E1441" s="450" t="s">
        <v>153</v>
      </c>
      <c r="F1441" s="450" t="s">
        <v>2242</v>
      </c>
      <c r="G1441" s="450" t="s">
        <v>15</v>
      </c>
      <c r="H1441" s="450" t="s">
        <v>110</v>
      </c>
      <c r="I1441" s="3" t="s">
        <v>2237</v>
      </c>
    </row>
    <row r="1442" spans="1:9" x14ac:dyDescent="0.25">
      <c r="A1442" s="450">
        <v>2018</v>
      </c>
      <c r="B1442" s="450" t="s">
        <v>373</v>
      </c>
      <c r="C1442" s="450" t="s">
        <v>180</v>
      </c>
      <c r="D1442" s="450">
        <v>33110</v>
      </c>
      <c r="E1442" s="450" t="s">
        <v>154</v>
      </c>
      <c r="F1442" s="450" t="s">
        <v>2242</v>
      </c>
      <c r="G1442" s="450" t="s">
        <v>15</v>
      </c>
      <c r="H1442" s="450" t="s">
        <v>110</v>
      </c>
      <c r="I1442" s="3" t="s">
        <v>2237</v>
      </c>
    </row>
    <row r="1443" spans="1:9" x14ac:dyDescent="0.25">
      <c r="A1443" s="450">
        <v>2018</v>
      </c>
      <c r="B1443" s="450" t="s">
        <v>373</v>
      </c>
      <c r="C1443" s="450" t="s">
        <v>180</v>
      </c>
      <c r="D1443" s="450">
        <v>33120</v>
      </c>
      <c r="E1443" s="450" t="s">
        <v>155</v>
      </c>
      <c r="F1443" s="450" t="s">
        <v>2242</v>
      </c>
      <c r="G1443" s="450" t="s">
        <v>15</v>
      </c>
      <c r="H1443" s="450" t="s">
        <v>110</v>
      </c>
      <c r="I1443" s="3" t="s">
        <v>2237</v>
      </c>
    </row>
    <row r="1444" spans="1:9" x14ac:dyDescent="0.25">
      <c r="A1444" s="450">
        <v>2018</v>
      </c>
      <c r="B1444" s="450" t="s">
        <v>373</v>
      </c>
      <c r="C1444" s="450" t="s">
        <v>180</v>
      </c>
      <c r="D1444" s="450">
        <v>33200</v>
      </c>
      <c r="E1444" s="450" t="s">
        <v>156</v>
      </c>
      <c r="F1444" s="450" t="s">
        <v>2242</v>
      </c>
      <c r="G1444" s="450" t="s">
        <v>15</v>
      </c>
      <c r="H1444" s="450" t="s">
        <v>110</v>
      </c>
      <c r="I1444" s="3" t="s">
        <v>2237</v>
      </c>
    </row>
    <row r="1445" spans="1:9" x14ac:dyDescent="0.25">
      <c r="A1445" s="450">
        <v>2018</v>
      </c>
      <c r="B1445" s="450" t="s">
        <v>373</v>
      </c>
      <c r="C1445" s="450" t="s">
        <v>180</v>
      </c>
      <c r="D1445" s="450">
        <v>33210</v>
      </c>
      <c r="E1445" s="450" t="s">
        <v>157</v>
      </c>
      <c r="F1445" s="450" t="s">
        <v>2242</v>
      </c>
      <c r="G1445" s="450" t="s">
        <v>15</v>
      </c>
      <c r="H1445" s="450" t="s">
        <v>110</v>
      </c>
      <c r="I1445" s="3" t="s">
        <v>2237</v>
      </c>
    </row>
    <row r="1446" spans="1:9" x14ac:dyDescent="0.25">
      <c r="A1446" s="450">
        <v>2018</v>
      </c>
      <c r="B1446" s="450" t="s">
        <v>373</v>
      </c>
      <c r="C1446" s="450" t="s">
        <v>180</v>
      </c>
      <c r="D1446" s="450">
        <v>33220</v>
      </c>
      <c r="E1446" s="450" t="s">
        <v>158</v>
      </c>
      <c r="F1446" s="450" t="s">
        <v>2242</v>
      </c>
      <c r="G1446" s="450" t="s">
        <v>15</v>
      </c>
      <c r="H1446" s="450" t="s">
        <v>110</v>
      </c>
      <c r="I1446" s="3" t="s">
        <v>2237</v>
      </c>
    </row>
    <row r="1447" spans="1:9" x14ac:dyDescent="0.25">
      <c r="A1447" s="450">
        <v>2018</v>
      </c>
      <c r="B1447" s="450" t="s">
        <v>373</v>
      </c>
      <c r="C1447" s="450" t="s">
        <v>180</v>
      </c>
      <c r="D1447" s="450">
        <v>33900</v>
      </c>
      <c r="E1447" s="450" t="s">
        <v>159</v>
      </c>
      <c r="F1447" s="450" t="s">
        <v>2242</v>
      </c>
      <c r="G1447" s="450" t="s">
        <v>15</v>
      </c>
      <c r="H1447" s="450" t="s">
        <v>110</v>
      </c>
      <c r="I1447" s="3" t="s">
        <v>2237</v>
      </c>
    </row>
    <row r="1448" spans="1:9" x14ac:dyDescent="0.25">
      <c r="A1448" s="450">
        <v>2018</v>
      </c>
      <c r="B1448" s="450" t="s">
        <v>373</v>
      </c>
      <c r="C1448" s="450" t="s">
        <v>180</v>
      </c>
      <c r="D1448" s="450">
        <v>33910</v>
      </c>
      <c r="E1448" s="450" t="s">
        <v>160</v>
      </c>
      <c r="F1448" s="450" t="s">
        <v>2242</v>
      </c>
      <c r="G1448" s="450" t="s">
        <v>15</v>
      </c>
      <c r="H1448" s="450" t="s">
        <v>110</v>
      </c>
      <c r="I1448" s="3" t="s">
        <v>2237</v>
      </c>
    </row>
    <row r="1449" spans="1:9" x14ac:dyDescent="0.25">
      <c r="A1449" s="450">
        <v>2018</v>
      </c>
      <c r="B1449" s="450" t="s">
        <v>373</v>
      </c>
      <c r="C1449" s="450" t="s">
        <v>180</v>
      </c>
      <c r="D1449" s="450">
        <v>33920</v>
      </c>
      <c r="E1449" s="450" t="s">
        <v>161</v>
      </c>
      <c r="F1449" s="450" t="s">
        <v>2242</v>
      </c>
      <c r="G1449" s="450" t="s">
        <v>15</v>
      </c>
      <c r="H1449" s="450" t="s">
        <v>110</v>
      </c>
      <c r="I1449" s="3" t="s">
        <v>2237</v>
      </c>
    </row>
    <row r="1450" spans="1:9" x14ac:dyDescent="0.25">
      <c r="A1450" s="450">
        <v>2018</v>
      </c>
      <c r="B1450" s="450" t="s">
        <v>373</v>
      </c>
      <c r="C1450" s="450" t="s">
        <v>180</v>
      </c>
      <c r="D1450" s="450">
        <v>33921</v>
      </c>
      <c r="E1450" s="450" t="s">
        <v>162</v>
      </c>
      <c r="F1450" s="450" t="s">
        <v>2242</v>
      </c>
      <c r="G1450" s="450" t="s">
        <v>15</v>
      </c>
      <c r="H1450" s="450" t="s">
        <v>110</v>
      </c>
      <c r="I1450" s="3" t="s">
        <v>2237</v>
      </c>
    </row>
    <row r="1451" spans="1:9" x14ac:dyDescent="0.25">
      <c r="A1451" s="450">
        <v>2018</v>
      </c>
      <c r="B1451" s="450" t="s">
        <v>373</v>
      </c>
      <c r="C1451" s="450" t="s">
        <v>180</v>
      </c>
      <c r="D1451" s="450">
        <v>33922</v>
      </c>
      <c r="E1451" s="450" t="s">
        <v>163</v>
      </c>
      <c r="F1451" s="450" t="s">
        <v>2242</v>
      </c>
      <c r="G1451" s="450" t="s">
        <v>15</v>
      </c>
      <c r="H1451" s="450" t="s">
        <v>110</v>
      </c>
      <c r="I1451" s="3" t="s">
        <v>2237</v>
      </c>
    </row>
    <row r="1452" spans="1:9" x14ac:dyDescent="0.25">
      <c r="A1452" s="450">
        <v>2018</v>
      </c>
      <c r="B1452" s="450" t="s">
        <v>373</v>
      </c>
      <c r="C1452" s="450" t="s">
        <v>180</v>
      </c>
      <c r="D1452" s="450">
        <v>37100</v>
      </c>
      <c r="E1452" s="450" t="s">
        <v>168</v>
      </c>
      <c r="F1452" s="450" t="s">
        <v>2242</v>
      </c>
      <c r="G1452" s="450" t="s">
        <v>15</v>
      </c>
      <c r="H1452" s="450" t="s">
        <v>110</v>
      </c>
      <c r="I1452" s="3" t="s">
        <v>2237</v>
      </c>
    </row>
    <row r="1453" spans="1:9" x14ac:dyDescent="0.25">
      <c r="A1453" s="450">
        <v>2018</v>
      </c>
      <c r="B1453" s="450" t="s">
        <v>373</v>
      </c>
      <c r="C1453" s="450" t="s">
        <v>180</v>
      </c>
      <c r="D1453" s="450">
        <v>37200</v>
      </c>
      <c r="E1453" s="450" t="s">
        <v>169</v>
      </c>
      <c r="F1453" s="450" t="s">
        <v>2242</v>
      </c>
      <c r="G1453" s="450" t="s">
        <v>15</v>
      </c>
      <c r="H1453" s="450" t="s">
        <v>110</v>
      </c>
      <c r="I1453" s="3" t="s">
        <v>2237</v>
      </c>
    </row>
    <row r="1454" spans="1:9" x14ac:dyDescent="0.25">
      <c r="A1454" s="450">
        <v>2018</v>
      </c>
      <c r="B1454" s="450" t="s">
        <v>384</v>
      </c>
      <c r="C1454" s="450" t="s">
        <v>181</v>
      </c>
      <c r="D1454" s="450">
        <v>1100</v>
      </c>
      <c r="E1454" s="450" t="s">
        <v>2</v>
      </c>
      <c r="F1454" s="450" t="s">
        <v>2242</v>
      </c>
      <c r="G1454" s="450" t="s">
        <v>15</v>
      </c>
      <c r="H1454" s="450">
        <v>1772.78</v>
      </c>
      <c r="I1454" s="3" t="s">
        <v>2237</v>
      </c>
    </row>
    <row r="1455" spans="1:9" x14ac:dyDescent="0.25">
      <c r="A1455" s="450">
        <v>2018</v>
      </c>
      <c r="B1455" s="450" t="s">
        <v>384</v>
      </c>
      <c r="C1455" s="450" t="s">
        <v>181</v>
      </c>
      <c r="D1455" s="450">
        <v>1110</v>
      </c>
      <c r="E1455" s="450" t="s">
        <v>3</v>
      </c>
      <c r="F1455" s="450" t="s">
        <v>2242</v>
      </c>
      <c r="G1455" s="450" t="s">
        <v>15</v>
      </c>
      <c r="H1455" s="450" t="s">
        <v>110</v>
      </c>
      <c r="I1455" s="3" t="s">
        <v>2237</v>
      </c>
    </row>
    <row r="1456" spans="1:9" x14ac:dyDescent="0.25">
      <c r="A1456" s="450">
        <v>2018</v>
      </c>
      <c r="B1456" s="450" t="s">
        <v>384</v>
      </c>
      <c r="C1456" s="450" t="s">
        <v>181</v>
      </c>
      <c r="D1456" s="450">
        <v>1120</v>
      </c>
      <c r="E1456" s="450" t="s">
        <v>4</v>
      </c>
      <c r="F1456" s="450" t="s">
        <v>2242</v>
      </c>
      <c r="G1456" s="450" t="s">
        <v>15</v>
      </c>
      <c r="H1456" s="450" t="s">
        <v>110</v>
      </c>
      <c r="I1456" s="3" t="s">
        <v>2237</v>
      </c>
    </row>
    <row r="1457" spans="1:9" x14ac:dyDescent="0.25">
      <c r="A1457" s="450">
        <v>2018</v>
      </c>
      <c r="B1457" s="450" t="s">
        <v>384</v>
      </c>
      <c r="C1457" s="450" t="s">
        <v>181</v>
      </c>
      <c r="D1457" s="450">
        <v>1200</v>
      </c>
      <c r="E1457" s="450" t="s">
        <v>5</v>
      </c>
      <c r="F1457" s="450" t="s">
        <v>2242</v>
      </c>
      <c r="G1457" s="450" t="s">
        <v>15</v>
      </c>
      <c r="H1457" s="450">
        <v>1.37</v>
      </c>
      <c r="I1457" s="3" t="s">
        <v>2244</v>
      </c>
    </row>
    <row r="1458" spans="1:9" x14ac:dyDescent="0.25">
      <c r="A1458" s="450">
        <v>2018</v>
      </c>
      <c r="B1458" s="450" t="s">
        <v>384</v>
      </c>
      <c r="C1458" s="450" t="s">
        <v>181</v>
      </c>
      <c r="D1458" s="450">
        <v>1300</v>
      </c>
      <c r="E1458" s="450" t="s">
        <v>17</v>
      </c>
      <c r="F1458" s="450" t="s">
        <v>2242</v>
      </c>
      <c r="G1458" s="450" t="s">
        <v>15</v>
      </c>
      <c r="H1458" s="450">
        <v>184.07</v>
      </c>
      <c r="I1458" s="3" t="s">
        <v>2237</v>
      </c>
    </row>
    <row r="1459" spans="1:9" x14ac:dyDescent="0.25">
      <c r="A1459" s="450">
        <v>2018</v>
      </c>
      <c r="B1459" s="450" t="s">
        <v>384</v>
      </c>
      <c r="C1459" s="450" t="s">
        <v>181</v>
      </c>
      <c r="D1459" s="450">
        <v>1400</v>
      </c>
      <c r="E1459" s="450" t="s">
        <v>18</v>
      </c>
      <c r="F1459" s="450" t="s">
        <v>2242</v>
      </c>
      <c r="G1459" s="450" t="s">
        <v>15</v>
      </c>
      <c r="H1459" s="450">
        <v>48.1</v>
      </c>
      <c r="I1459" s="3" t="s">
        <v>2237</v>
      </c>
    </row>
    <row r="1460" spans="1:9" x14ac:dyDescent="0.25">
      <c r="A1460" s="450">
        <v>2018</v>
      </c>
      <c r="B1460" s="450" t="s">
        <v>384</v>
      </c>
      <c r="C1460" s="450" t="s">
        <v>181</v>
      </c>
      <c r="D1460" s="450">
        <v>1500</v>
      </c>
      <c r="E1460" s="450" t="s">
        <v>19</v>
      </c>
      <c r="F1460" s="450" t="s">
        <v>2242</v>
      </c>
      <c r="G1460" s="450" t="s">
        <v>15</v>
      </c>
      <c r="H1460" s="450">
        <v>1186.74</v>
      </c>
      <c r="I1460" s="3" t="s">
        <v>2237</v>
      </c>
    </row>
    <row r="1461" spans="1:9" x14ac:dyDescent="0.25">
      <c r="A1461" s="450">
        <v>2018</v>
      </c>
      <c r="B1461" s="450" t="s">
        <v>384</v>
      </c>
      <c r="C1461" s="450" t="s">
        <v>181</v>
      </c>
      <c r="D1461" s="450">
        <v>1600</v>
      </c>
      <c r="E1461" s="450" t="s">
        <v>20</v>
      </c>
      <c r="F1461" s="450" t="s">
        <v>2242</v>
      </c>
      <c r="G1461" s="450" t="s">
        <v>15</v>
      </c>
      <c r="H1461" s="450">
        <v>281.69</v>
      </c>
      <c r="I1461" s="3" t="s">
        <v>2237</v>
      </c>
    </row>
    <row r="1462" spans="1:9" x14ac:dyDescent="0.25">
      <c r="A1462" s="450">
        <v>2018</v>
      </c>
      <c r="B1462" s="450" t="s">
        <v>384</v>
      </c>
      <c r="C1462" s="450" t="s">
        <v>181</v>
      </c>
      <c r="D1462" s="450">
        <v>1900</v>
      </c>
      <c r="E1462" s="450" t="s">
        <v>21</v>
      </c>
      <c r="F1462" s="450" t="s">
        <v>2242</v>
      </c>
      <c r="G1462" s="450" t="s">
        <v>15</v>
      </c>
      <c r="H1462" s="450">
        <v>220.22</v>
      </c>
      <c r="I1462" s="3" t="s">
        <v>2244</v>
      </c>
    </row>
    <row r="1463" spans="1:9" x14ac:dyDescent="0.25">
      <c r="A1463" s="450">
        <v>2018</v>
      </c>
      <c r="B1463" s="450" t="s">
        <v>384</v>
      </c>
      <c r="C1463" s="450" t="s">
        <v>181</v>
      </c>
      <c r="D1463" s="450">
        <v>2100</v>
      </c>
      <c r="E1463" s="450" t="s">
        <v>23</v>
      </c>
      <c r="F1463" s="450" t="s">
        <v>2242</v>
      </c>
      <c r="G1463" s="450" t="s">
        <v>15</v>
      </c>
      <c r="H1463" s="450">
        <v>389.53</v>
      </c>
      <c r="I1463" s="3" t="s">
        <v>2244</v>
      </c>
    </row>
    <row r="1464" spans="1:9" x14ac:dyDescent="0.25">
      <c r="A1464" s="450">
        <v>2018</v>
      </c>
      <c r="B1464" s="450" t="s">
        <v>384</v>
      </c>
      <c r="C1464" s="450" t="s">
        <v>181</v>
      </c>
      <c r="D1464" s="450">
        <v>2110</v>
      </c>
      <c r="E1464" s="450" t="s">
        <v>24</v>
      </c>
      <c r="F1464" s="450" t="s">
        <v>2242</v>
      </c>
      <c r="G1464" s="450" t="s">
        <v>15</v>
      </c>
      <c r="H1464" s="450" t="s">
        <v>110</v>
      </c>
      <c r="I1464" s="3" t="s">
        <v>2237</v>
      </c>
    </row>
    <row r="1465" spans="1:9" x14ac:dyDescent="0.25">
      <c r="A1465" s="450">
        <v>2018</v>
      </c>
      <c r="B1465" s="450" t="s">
        <v>384</v>
      </c>
      <c r="C1465" s="450" t="s">
        <v>181</v>
      </c>
      <c r="D1465" s="450">
        <v>2120</v>
      </c>
      <c r="E1465" s="450" t="s">
        <v>25</v>
      </c>
      <c r="F1465" s="450" t="s">
        <v>2242</v>
      </c>
      <c r="G1465" s="450" t="s">
        <v>15</v>
      </c>
      <c r="H1465" s="450" t="s">
        <v>110</v>
      </c>
      <c r="I1465" s="3" t="s">
        <v>2237</v>
      </c>
    </row>
    <row r="1466" spans="1:9" x14ac:dyDescent="0.25">
      <c r="A1466" s="450">
        <v>2018</v>
      </c>
      <c r="B1466" s="450" t="s">
        <v>384</v>
      </c>
      <c r="C1466" s="450" t="s">
        <v>181</v>
      </c>
      <c r="D1466" s="450">
        <v>2130</v>
      </c>
      <c r="E1466" s="450" t="s">
        <v>26</v>
      </c>
      <c r="F1466" s="450" t="s">
        <v>2242</v>
      </c>
      <c r="G1466" s="450" t="s">
        <v>15</v>
      </c>
      <c r="H1466" s="450" t="s">
        <v>110</v>
      </c>
      <c r="I1466" s="3" t="s">
        <v>2237</v>
      </c>
    </row>
    <row r="1467" spans="1:9" x14ac:dyDescent="0.25">
      <c r="A1467" s="450">
        <v>2018</v>
      </c>
      <c r="B1467" s="450" t="s">
        <v>384</v>
      </c>
      <c r="C1467" s="450" t="s">
        <v>181</v>
      </c>
      <c r="D1467" s="450">
        <v>2190</v>
      </c>
      <c r="E1467" s="450" t="s">
        <v>27</v>
      </c>
      <c r="F1467" s="450" t="s">
        <v>2242</v>
      </c>
      <c r="G1467" s="450" t="s">
        <v>15</v>
      </c>
      <c r="H1467" s="450" t="s">
        <v>110</v>
      </c>
      <c r="I1467" s="3" t="s">
        <v>2237</v>
      </c>
    </row>
    <row r="1468" spans="1:9" x14ac:dyDescent="0.25">
      <c r="A1468" s="450">
        <v>2018</v>
      </c>
      <c r="B1468" s="450" t="s">
        <v>384</v>
      </c>
      <c r="C1468" s="450" t="s">
        <v>181</v>
      </c>
      <c r="D1468" s="450">
        <v>2200</v>
      </c>
      <c r="E1468" s="450" t="s">
        <v>28</v>
      </c>
      <c r="F1468" s="450" t="s">
        <v>2242</v>
      </c>
      <c r="G1468" s="450" t="s">
        <v>15</v>
      </c>
      <c r="H1468" s="450">
        <v>166.52</v>
      </c>
      <c r="I1468" s="3" t="s">
        <v>2244</v>
      </c>
    </row>
    <row r="1469" spans="1:9" x14ac:dyDescent="0.25">
      <c r="A1469" s="450">
        <v>2018</v>
      </c>
      <c r="B1469" s="450" t="s">
        <v>384</v>
      </c>
      <c r="C1469" s="450" t="s">
        <v>181</v>
      </c>
      <c r="D1469" s="450">
        <v>2300</v>
      </c>
      <c r="E1469" s="450" t="s">
        <v>29</v>
      </c>
      <c r="F1469" s="450" t="s">
        <v>2242</v>
      </c>
      <c r="G1469" s="450" t="s">
        <v>15</v>
      </c>
      <c r="H1469" s="450">
        <v>166.67</v>
      </c>
      <c r="I1469" s="3" t="s">
        <v>2244</v>
      </c>
    </row>
    <row r="1470" spans="1:9" x14ac:dyDescent="0.25">
      <c r="A1470" s="450">
        <v>2018</v>
      </c>
      <c r="B1470" s="450" t="s">
        <v>384</v>
      </c>
      <c r="C1470" s="450" t="s">
        <v>181</v>
      </c>
      <c r="D1470" s="450">
        <v>2400</v>
      </c>
      <c r="E1470" s="450" t="s">
        <v>30</v>
      </c>
      <c r="F1470" s="450" t="s">
        <v>2242</v>
      </c>
      <c r="G1470" s="450" t="s">
        <v>15</v>
      </c>
      <c r="H1470" s="450">
        <v>84.77</v>
      </c>
      <c r="I1470" s="3" t="s">
        <v>2237</v>
      </c>
    </row>
    <row r="1471" spans="1:9" x14ac:dyDescent="0.25">
      <c r="A1471" s="450">
        <v>2018</v>
      </c>
      <c r="B1471" s="450" t="s">
        <v>384</v>
      </c>
      <c r="C1471" s="450" t="s">
        <v>181</v>
      </c>
      <c r="D1471" s="450">
        <v>2900</v>
      </c>
      <c r="E1471" s="450" t="s">
        <v>31</v>
      </c>
      <c r="F1471" s="450" t="s">
        <v>2242</v>
      </c>
      <c r="G1471" s="450" t="s">
        <v>15</v>
      </c>
      <c r="H1471" s="450">
        <v>24.04</v>
      </c>
      <c r="I1471" s="3" t="s">
        <v>2244</v>
      </c>
    </row>
    <row r="1472" spans="1:9" x14ac:dyDescent="0.25">
      <c r="A1472" s="450">
        <v>2018</v>
      </c>
      <c r="B1472" s="450" t="s">
        <v>384</v>
      </c>
      <c r="C1472" s="450" t="s">
        <v>181</v>
      </c>
      <c r="D1472" s="450">
        <v>2910</v>
      </c>
      <c r="E1472" s="450" t="s">
        <v>32</v>
      </c>
      <c r="F1472" s="450" t="s">
        <v>2242</v>
      </c>
      <c r="G1472" s="450" t="s">
        <v>15</v>
      </c>
      <c r="H1472" s="450" t="s">
        <v>110</v>
      </c>
      <c r="I1472" s="3" t="s">
        <v>2237</v>
      </c>
    </row>
    <row r="1473" spans="1:9" x14ac:dyDescent="0.25">
      <c r="A1473" s="450">
        <v>2018</v>
      </c>
      <c r="B1473" s="450" t="s">
        <v>384</v>
      </c>
      <c r="C1473" s="450" t="s">
        <v>181</v>
      </c>
      <c r="D1473" s="450">
        <v>2920</v>
      </c>
      <c r="E1473" s="450" t="s">
        <v>33</v>
      </c>
      <c r="F1473" s="450" t="s">
        <v>2242</v>
      </c>
      <c r="G1473" s="450" t="s">
        <v>15</v>
      </c>
      <c r="H1473" s="450" t="s">
        <v>110</v>
      </c>
      <c r="I1473" s="3" t="s">
        <v>2237</v>
      </c>
    </row>
    <row r="1474" spans="1:9" x14ac:dyDescent="0.25">
      <c r="A1474" s="450">
        <v>2018</v>
      </c>
      <c r="B1474" s="450" t="s">
        <v>384</v>
      </c>
      <c r="C1474" s="450" t="s">
        <v>181</v>
      </c>
      <c r="D1474" s="450">
        <v>2930</v>
      </c>
      <c r="E1474" s="450" t="s">
        <v>34</v>
      </c>
      <c r="F1474" s="450" t="s">
        <v>2242</v>
      </c>
      <c r="G1474" s="450" t="s">
        <v>15</v>
      </c>
      <c r="H1474" s="450" t="s">
        <v>110</v>
      </c>
      <c r="I1474" s="3" t="s">
        <v>2237</v>
      </c>
    </row>
    <row r="1475" spans="1:9" x14ac:dyDescent="0.25">
      <c r="A1475" s="450">
        <v>2018</v>
      </c>
      <c r="B1475" s="450" t="s">
        <v>384</v>
      </c>
      <c r="C1475" s="450" t="s">
        <v>181</v>
      </c>
      <c r="D1475" s="450">
        <v>3100</v>
      </c>
      <c r="E1475" s="450" t="s">
        <v>36</v>
      </c>
      <c r="F1475" s="450" t="s">
        <v>2242</v>
      </c>
      <c r="G1475" s="450" t="s">
        <v>15</v>
      </c>
      <c r="H1475" s="450" t="s">
        <v>110</v>
      </c>
      <c r="I1475" s="3" t="s">
        <v>2237</v>
      </c>
    </row>
    <row r="1476" spans="1:9" x14ac:dyDescent="0.25">
      <c r="A1476" s="450">
        <v>2018</v>
      </c>
      <c r="B1476" s="450" t="s">
        <v>384</v>
      </c>
      <c r="C1476" s="450" t="s">
        <v>181</v>
      </c>
      <c r="D1476" s="450">
        <v>3200</v>
      </c>
      <c r="E1476" s="450" t="s">
        <v>37</v>
      </c>
      <c r="F1476" s="450" t="s">
        <v>2242</v>
      </c>
      <c r="G1476" s="450" t="s">
        <v>15</v>
      </c>
      <c r="H1476" s="450" t="s">
        <v>110</v>
      </c>
      <c r="I1476" s="3" t="s">
        <v>2237</v>
      </c>
    </row>
    <row r="1477" spans="1:9" x14ac:dyDescent="0.25">
      <c r="A1477" s="450">
        <v>2018</v>
      </c>
      <c r="B1477" s="450" t="s">
        <v>384</v>
      </c>
      <c r="C1477" s="450" t="s">
        <v>181</v>
      </c>
      <c r="D1477" s="450">
        <v>3900</v>
      </c>
      <c r="E1477" s="450" t="s">
        <v>38</v>
      </c>
      <c r="F1477" s="450" t="s">
        <v>2242</v>
      </c>
      <c r="G1477" s="450" t="s">
        <v>15</v>
      </c>
      <c r="H1477" s="450" t="s">
        <v>110</v>
      </c>
      <c r="I1477" s="3" t="s">
        <v>2237</v>
      </c>
    </row>
    <row r="1478" spans="1:9" x14ac:dyDescent="0.25">
      <c r="A1478" s="450">
        <v>2018</v>
      </c>
      <c r="B1478" s="450" t="s">
        <v>384</v>
      </c>
      <c r="C1478" s="450" t="s">
        <v>181</v>
      </c>
      <c r="D1478" s="450">
        <v>4100</v>
      </c>
      <c r="E1478" s="450" t="s">
        <v>40</v>
      </c>
      <c r="F1478" s="450" t="s">
        <v>2242</v>
      </c>
      <c r="G1478" s="450" t="s">
        <v>15</v>
      </c>
      <c r="H1478" s="450">
        <v>6319.06</v>
      </c>
      <c r="I1478" s="3" t="s">
        <v>2244</v>
      </c>
    </row>
    <row r="1479" spans="1:9" x14ac:dyDescent="0.25">
      <c r="A1479" s="450">
        <v>2018</v>
      </c>
      <c r="B1479" s="450" t="s">
        <v>384</v>
      </c>
      <c r="C1479" s="450" t="s">
        <v>181</v>
      </c>
      <c r="D1479" s="450">
        <v>4110</v>
      </c>
      <c r="E1479" s="450" t="s">
        <v>41</v>
      </c>
      <c r="F1479" s="450" t="s">
        <v>2242</v>
      </c>
      <c r="G1479" s="450" t="s">
        <v>15</v>
      </c>
      <c r="H1479" s="450" t="s">
        <v>110</v>
      </c>
      <c r="I1479" s="3" t="s">
        <v>2237</v>
      </c>
    </row>
    <row r="1480" spans="1:9" x14ac:dyDescent="0.25">
      <c r="A1480" s="450">
        <v>2018</v>
      </c>
      <c r="B1480" s="450" t="s">
        <v>384</v>
      </c>
      <c r="C1480" s="450" t="s">
        <v>181</v>
      </c>
      <c r="D1480" s="450">
        <v>4120</v>
      </c>
      <c r="E1480" s="450" t="s">
        <v>42</v>
      </c>
      <c r="F1480" s="450" t="s">
        <v>2242</v>
      </c>
      <c r="G1480" s="450" t="s">
        <v>15</v>
      </c>
      <c r="H1480" s="450" t="s">
        <v>110</v>
      </c>
      <c r="I1480" s="3" t="s">
        <v>2237</v>
      </c>
    </row>
    <row r="1481" spans="1:9" x14ac:dyDescent="0.25">
      <c r="A1481" s="450">
        <v>2018</v>
      </c>
      <c r="B1481" s="450" t="s">
        <v>384</v>
      </c>
      <c r="C1481" s="450" t="s">
        <v>181</v>
      </c>
      <c r="D1481" s="450">
        <v>4190</v>
      </c>
      <c r="E1481" s="450" t="s">
        <v>43</v>
      </c>
      <c r="F1481" s="450" t="s">
        <v>2242</v>
      </c>
      <c r="G1481" s="450" t="s">
        <v>15</v>
      </c>
      <c r="H1481" s="450" t="s">
        <v>110</v>
      </c>
      <c r="I1481" s="3" t="s">
        <v>2237</v>
      </c>
    </row>
    <row r="1482" spans="1:9" x14ac:dyDescent="0.25">
      <c r="A1482" s="450">
        <v>2018</v>
      </c>
      <c r="B1482" s="450" t="s">
        <v>384</v>
      </c>
      <c r="C1482" s="450" t="s">
        <v>181</v>
      </c>
      <c r="D1482" s="450">
        <v>4200</v>
      </c>
      <c r="E1482" s="450" t="s">
        <v>44</v>
      </c>
      <c r="F1482" s="450" t="s">
        <v>2242</v>
      </c>
      <c r="G1482" s="450" t="s">
        <v>15</v>
      </c>
      <c r="H1482" s="450">
        <v>2542.81</v>
      </c>
      <c r="I1482" s="3" t="s">
        <v>2237</v>
      </c>
    </row>
    <row r="1483" spans="1:9" x14ac:dyDescent="0.25">
      <c r="A1483" s="450">
        <v>2018</v>
      </c>
      <c r="B1483" s="450" t="s">
        <v>384</v>
      </c>
      <c r="C1483" s="450" t="s">
        <v>181</v>
      </c>
      <c r="D1483" s="450">
        <v>4210</v>
      </c>
      <c r="E1483" s="450" t="s">
        <v>45</v>
      </c>
      <c r="F1483" s="450" t="s">
        <v>2242</v>
      </c>
      <c r="G1483" s="450" t="s">
        <v>15</v>
      </c>
      <c r="H1483" s="450" t="s">
        <v>110</v>
      </c>
      <c r="I1483" s="3" t="s">
        <v>2237</v>
      </c>
    </row>
    <row r="1484" spans="1:9" x14ac:dyDescent="0.25">
      <c r="A1484" s="450">
        <v>2018</v>
      </c>
      <c r="B1484" s="450" t="s">
        <v>384</v>
      </c>
      <c r="C1484" s="450" t="s">
        <v>181</v>
      </c>
      <c r="D1484" s="450">
        <v>4220</v>
      </c>
      <c r="E1484" s="450" t="s">
        <v>46</v>
      </c>
      <c r="F1484" s="450" t="s">
        <v>2242</v>
      </c>
      <c r="G1484" s="450" t="s">
        <v>15</v>
      </c>
      <c r="H1484" s="450" t="s">
        <v>110</v>
      </c>
      <c r="I1484" s="3" t="s">
        <v>2237</v>
      </c>
    </row>
    <row r="1485" spans="1:9" x14ac:dyDescent="0.25">
      <c r="A1485" s="450">
        <v>2018</v>
      </c>
      <c r="B1485" s="450" t="s">
        <v>384</v>
      </c>
      <c r="C1485" s="450" t="s">
        <v>181</v>
      </c>
      <c r="D1485" s="450">
        <v>4230</v>
      </c>
      <c r="E1485" s="450" t="s">
        <v>47</v>
      </c>
      <c r="F1485" s="450" t="s">
        <v>2242</v>
      </c>
      <c r="G1485" s="450" t="s">
        <v>15</v>
      </c>
      <c r="H1485" s="450" t="s">
        <v>110</v>
      </c>
      <c r="I1485" s="3" t="s">
        <v>2237</v>
      </c>
    </row>
    <row r="1486" spans="1:9" x14ac:dyDescent="0.25">
      <c r="A1486" s="450">
        <v>2018</v>
      </c>
      <c r="B1486" s="450" t="s">
        <v>384</v>
      </c>
      <c r="C1486" s="450" t="s">
        <v>181</v>
      </c>
      <c r="D1486" s="450">
        <v>5000</v>
      </c>
      <c r="E1486" s="450" t="s">
        <v>48</v>
      </c>
      <c r="F1486" s="450" t="s">
        <v>2242</v>
      </c>
      <c r="G1486" s="450" t="s">
        <v>15</v>
      </c>
      <c r="H1486" s="450">
        <v>615.98</v>
      </c>
      <c r="I1486" s="3" t="s">
        <v>2237</v>
      </c>
    </row>
    <row r="1487" spans="1:9" x14ac:dyDescent="0.25">
      <c r="A1487" s="450">
        <v>2018</v>
      </c>
      <c r="B1487" s="450" t="s">
        <v>384</v>
      </c>
      <c r="C1487" s="450" t="s">
        <v>181</v>
      </c>
      <c r="D1487" s="450">
        <v>6100</v>
      </c>
      <c r="E1487" s="450" t="s">
        <v>50</v>
      </c>
      <c r="F1487" s="450" t="s">
        <v>2242</v>
      </c>
      <c r="G1487" s="450" t="s">
        <v>15</v>
      </c>
      <c r="H1487" s="450">
        <v>2470.61</v>
      </c>
      <c r="I1487" s="3" t="s">
        <v>2237</v>
      </c>
    </row>
    <row r="1488" spans="1:9" x14ac:dyDescent="0.25">
      <c r="A1488" s="450">
        <v>2018</v>
      </c>
      <c r="B1488" s="450" t="s">
        <v>384</v>
      </c>
      <c r="C1488" s="450" t="s">
        <v>181</v>
      </c>
      <c r="D1488" s="450">
        <v>6110</v>
      </c>
      <c r="E1488" s="450" t="s">
        <v>51</v>
      </c>
      <c r="F1488" s="450" t="s">
        <v>2242</v>
      </c>
      <c r="G1488" s="450" t="s">
        <v>15</v>
      </c>
      <c r="H1488" s="450" t="s">
        <v>110</v>
      </c>
      <c r="I1488" s="3" t="s">
        <v>2237</v>
      </c>
    </row>
    <row r="1489" spans="1:9" x14ac:dyDescent="0.25">
      <c r="A1489" s="450">
        <v>2018</v>
      </c>
      <c r="B1489" s="450" t="s">
        <v>384</v>
      </c>
      <c r="C1489" s="450" t="s">
        <v>181</v>
      </c>
      <c r="D1489" s="450">
        <v>6120</v>
      </c>
      <c r="E1489" s="450" t="s">
        <v>52</v>
      </c>
      <c r="F1489" s="450" t="s">
        <v>2242</v>
      </c>
      <c r="G1489" s="450" t="s">
        <v>15</v>
      </c>
      <c r="H1489" s="450" t="s">
        <v>110</v>
      </c>
      <c r="I1489" s="3" t="s">
        <v>2237</v>
      </c>
    </row>
    <row r="1490" spans="1:9" x14ac:dyDescent="0.25">
      <c r="A1490" s="450">
        <v>2018</v>
      </c>
      <c r="B1490" s="450" t="s">
        <v>384</v>
      </c>
      <c r="C1490" s="450" t="s">
        <v>181</v>
      </c>
      <c r="D1490" s="450">
        <v>6130</v>
      </c>
      <c r="E1490" s="450" t="s">
        <v>53</v>
      </c>
      <c r="F1490" s="450" t="s">
        <v>2242</v>
      </c>
      <c r="G1490" s="450" t="s">
        <v>15</v>
      </c>
      <c r="H1490" s="450" t="s">
        <v>110</v>
      </c>
      <c r="I1490" s="3" t="s">
        <v>2237</v>
      </c>
    </row>
    <row r="1491" spans="1:9" x14ac:dyDescent="0.25">
      <c r="A1491" s="450">
        <v>2018</v>
      </c>
      <c r="B1491" s="450" t="s">
        <v>384</v>
      </c>
      <c r="C1491" s="450" t="s">
        <v>181</v>
      </c>
      <c r="D1491" s="450">
        <v>6190</v>
      </c>
      <c r="E1491" s="450" t="s">
        <v>54</v>
      </c>
      <c r="F1491" s="450" t="s">
        <v>2242</v>
      </c>
      <c r="G1491" s="450" t="s">
        <v>15</v>
      </c>
      <c r="H1491" s="450" t="s">
        <v>110</v>
      </c>
      <c r="I1491" s="3" t="s">
        <v>2237</v>
      </c>
    </row>
    <row r="1492" spans="1:9" x14ac:dyDescent="0.25">
      <c r="A1492" s="450">
        <v>2018</v>
      </c>
      <c r="B1492" s="450" t="s">
        <v>384</v>
      </c>
      <c r="C1492" s="450" t="s">
        <v>181</v>
      </c>
      <c r="D1492" s="450">
        <v>6200</v>
      </c>
      <c r="E1492" s="450" t="s">
        <v>55</v>
      </c>
      <c r="F1492" s="450" t="s">
        <v>2242</v>
      </c>
      <c r="G1492" s="450" t="s">
        <v>15</v>
      </c>
      <c r="H1492" s="450">
        <v>824.14</v>
      </c>
      <c r="I1492" s="3" t="s">
        <v>2237</v>
      </c>
    </row>
    <row r="1493" spans="1:9" x14ac:dyDescent="0.25">
      <c r="A1493" s="450">
        <v>2018</v>
      </c>
      <c r="B1493" s="450" t="s">
        <v>384</v>
      </c>
      <c r="C1493" s="450" t="s">
        <v>181</v>
      </c>
      <c r="D1493" s="450">
        <v>6210</v>
      </c>
      <c r="E1493" s="450" t="s">
        <v>56</v>
      </c>
      <c r="F1493" s="450" t="s">
        <v>2242</v>
      </c>
      <c r="G1493" s="450" t="s">
        <v>15</v>
      </c>
      <c r="H1493" s="450" t="s">
        <v>110</v>
      </c>
      <c r="I1493" s="3" t="s">
        <v>2237</v>
      </c>
    </row>
    <row r="1494" spans="1:9" x14ac:dyDescent="0.25">
      <c r="A1494" s="450">
        <v>2018</v>
      </c>
      <c r="B1494" s="450" t="s">
        <v>384</v>
      </c>
      <c r="C1494" s="450" t="s">
        <v>181</v>
      </c>
      <c r="D1494" s="450">
        <v>6220</v>
      </c>
      <c r="E1494" s="450" t="s">
        <v>57</v>
      </c>
      <c r="F1494" s="450" t="s">
        <v>2242</v>
      </c>
      <c r="G1494" s="450" t="s">
        <v>15</v>
      </c>
      <c r="H1494" s="450" t="s">
        <v>110</v>
      </c>
      <c r="I1494" s="3" t="s">
        <v>2237</v>
      </c>
    </row>
    <row r="1495" spans="1:9" x14ac:dyDescent="0.25">
      <c r="A1495" s="450">
        <v>2018</v>
      </c>
      <c r="B1495" s="450" t="s">
        <v>384</v>
      </c>
      <c r="C1495" s="450" t="s">
        <v>181</v>
      </c>
      <c r="D1495" s="450">
        <v>6230</v>
      </c>
      <c r="E1495" s="450" t="s">
        <v>58</v>
      </c>
      <c r="F1495" s="450" t="s">
        <v>2242</v>
      </c>
      <c r="G1495" s="450" t="s">
        <v>15</v>
      </c>
      <c r="H1495" s="450" t="s">
        <v>110</v>
      </c>
      <c r="I1495" s="3" t="s">
        <v>2237</v>
      </c>
    </row>
    <row r="1496" spans="1:9" x14ac:dyDescent="0.25">
      <c r="A1496" s="450">
        <v>2018</v>
      </c>
      <c r="B1496" s="450" t="s">
        <v>384</v>
      </c>
      <c r="C1496" s="450" t="s">
        <v>181</v>
      </c>
      <c r="D1496" s="450">
        <v>6290</v>
      </c>
      <c r="E1496" s="450" t="s">
        <v>59</v>
      </c>
      <c r="F1496" s="450" t="s">
        <v>2242</v>
      </c>
      <c r="G1496" s="450" t="s">
        <v>15</v>
      </c>
      <c r="H1496" s="450" t="s">
        <v>110</v>
      </c>
      <c r="I1496" s="3" t="s">
        <v>2237</v>
      </c>
    </row>
    <row r="1497" spans="1:9" x14ac:dyDescent="0.25">
      <c r="A1497" s="450">
        <v>2018</v>
      </c>
      <c r="B1497" s="450" t="s">
        <v>384</v>
      </c>
      <c r="C1497" s="450" t="s">
        <v>181</v>
      </c>
      <c r="D1497" s="450">
        <v>6300</v>
      </c>
      <c r="E1497" s="450" t="s">
        <v>60</v>
      </c>
      <c r="F1497" s="450" t="s">
        <v>2242</v>
      </c>
      <c r="G1497" s="450" t="s">
        <v>15</v>
      </c>
      <c r="H1497" s="450">
        <v>359.08</v>
      </c>
      <c r="I1497" s="3" t="s">
        <v>2237</v>
      </c>
    </row>
    <row r="1498" spans="1:9" x14ac:dyDescent="0.25">
      <c r="A1498" s="450">
        <v>2018</v>
      </c>
      <c r="B1498" s="450" t="s">
        <v>384</v>
      </c>
      <c r="C1498" s="450" t="s">
        <v>181</v>
      </c>
      <c r="D1498" s="450">
        <v>6400</v>
      </c>
      <c r="E1498" s="450" t="s">
        <v>61</v>
      </c>
      <c r="F1498" s="450" t="s">
        <v>2242</v>
      </c>
      <c r="G1498" s="450" t="s">
        <v>15</v>
      </c>
      <c r="H1498" s="450">
        <v>867.51</v>
      </c>
      <c r="I1498" s="3" t="s">
        <v>2237</v>
      </c>
    </row>
    <row r="1499" spans="1:9" x14ac:dyDescent="0.25">
      <c r="A1499" s="450">
        <v>2018</v>
      </c>
      <c r="B1499" s="450" t="s">
        <v>384</v>
      </c>
      <c r="C1499" s="450" t="s">
        <v>181</v>
      </c>
      <c r="D1499" s="450">
        <v>6410</v>
      </c>
      <c r="E1499" s="450" t="s">
        <v>62</v>
      </c>
      <c r="F1499" s="450" t="s">
        <v>2242</v>
      </c>
      <c r="G1499" s="450" t="s">
        <v>15</v>
      </c>
      <c r="H1499" s="450" t="s">
        <v>110</v>
      </c>
      <c r="I1499" s="3" t="s">
        <v>2237</v>
      </c>
    </row>
    <row r="1500" spans="1:9" x14ac:dyDescent="0.25">
      <c r="A1500" s="450">
        <v>2018</v>
      </c>
      <c r="B1500" s="450" t="s">
        <v>384</v>
      </c>
      <c r="C1500" s="450" t="s">
        <v>181</v>
      </c>
      <c r="D1500" s="450">
        <v>6490</v>
      </c>
      <c r="E1500" s="450" t="s">
        <v>63</v>
      </c>
      <c r="F1500" s="450" t="s">
        <v>2242</v>
      </c>
      <c r="G1500" s="450" t="s">
        <v>15</v>
      </c>
      <c r="H1500" s="450" t="s">
        <v>110</v>
      </c>
      <c r="I1500" s="3" t="s">
        <v>2237</v>
      </c>
    </row>
    <row r="1501" spans="1:9" x14ac:dyDescent="0.25">
      <c r="A1501" s="450">
        <v>2018</v>
      </c>
      <c r="B1501" s="450" t="s">
        <v>384</v>
      </c>
      <c r="C1501" s="450" t="s">
        <v>181</v>
      </c>
      <c r="D1501" s="450">
        <v>6500</v>
      </c>
      <c r="E1501" s="450" t="s">
        <v>64</v>
      </c>
      <c r="F1501" s="450" t="s">
        <v>2242</v>
      </c>
      <c r="G1501" s="450" t="s">
        <v>15</v>
      </c>
      <c r="H1501" s="450">
        <v>78.290000000000006</v>
      </c>
      <c r="I1501" s="3" t="s">
        <v>2237</v>
      </c>
    </row>
    <row r="1502" spans="1:9" x14ac:dyDescent="0.25">
      <c r="A1502" s="450">
        <v>2018</v>
      </c>
      <c r="B1502" s="450" t="s">
        <v>384</v>
      </c>
      <c r="C1502" s="450" t="s">
        <v>181</v>
      </c>
      <c r="D1502" s="450">
        <v>6510</v>
      </c>
      <c r="E1502" s="450" t="s">
        <v>65</v>
      </c>
      <c r="F1502" s="450" t="s">
        <v>2242</v>
      </c>
      <c r="G1502" s="450" t="s">
        <v>15</v>
      </c>
      <c r="H1502" s="450" t="s">
        <v>110</v>
      </c>
      <c r="I1502" s="3" t="s">
        <v>2237</v>
      </c>
    </row>
    <row r="1503" spans="1:9" x14ac:dyDescent="0.25">
      <c r="A1503" s="450">
        <v>2018</v>
      </c>
      <c r="B1503" s="450" t="s">
        <v>384</v>
      </c>
      <c r="C1503" s="450" t="s">
        <v>181</v>
      </c>
      <c r="D1503" s="450">
        <v>6590</v>
      </c>
      <c r="E1503" s="450" t="s">
        <v>66</v>
      </c>
      <c r="F1503" s="450" t="s">
        <v>2242</v>
      </c>
      <c r="G1503" s="450" t="s">
        <v>15</v>
      </c>
      <c r="H1503" s="450" t="s">
        <v>110</v>
      </c>
      <c r="I1503" s="3" t="s">
        <v>2237</v>
      </c>
    </row>
    <row r="1504" spans="1:9" x14ac:dyDescent="0.25">
      <c r="A1504" s="450">
        <v>2018</v>
      </c>
      <c r="B1504" s="450" t="s">
        <v>384</v>
      </c>
      <c r="C1504" s="450" t="s">
        <v>181</v>
      </c>
      <c r="D1504" s="450">
        <v>7000</v>
      </c>
      <c r="E1504" s="450" t="s">
        <v>67</v>
      </c>
      <c r="F1504" s="450" t="s">
        <v>2242</v>
      </c>
      <c r="G1504" s="450" t="s">
        <v>15</v>
      </c>
      <c r="H1504" s="450">
        <v>9456.39</v>
      </c>
      <c r="I1504" s="3" t="s">
        <v>2237</v>
      </c>
    </row>
    <row r="1505" spans="1:9" x14ac:dyDescent="0.25">
      <c r="A1505" s="450">
        <v>2018</v>
      </c>
      <c r="B1505" s="450" t="s">
        <v>384</v>
      </c>
      <c r="C1505" s="450" t="s">
        <v>181</v>
      </c>
      <c r="D1505" s="450">
        <v>8000</v>
      </c>
      <c r="E1505" s="450" t="s">
        <v>70</v>
      </c>
      <c r="F1505" s="450" t="s">
        <v>2242</v>
      </c>
      <c r="G1505" s="450" t="s">
        <v>15</v>
      </c>
      <c r="H1505" s="450">
        <v>1071.0999999999999</v>
      </c>
      <c r="I1505" s="3" t="s">
        <v>2244</v>
      </c>
    </row>
    <row r="1506" spans="1:9" x14ac:dyDescent="0.25">
      <c r="A1506" s="450">
        <v>2018</v>
      </c>
      <c r="B1506" s="450" t="s">
        <v>384</v>
      </c>
      <c r="C1506" s="450" t="s">
        <v>181</v>
      </c>
      <c r="D1506" s="450">
        <v>9100</v>
      </c>
      <c r="E1506" s="450" t="s">
        <v>72</v>
      </c>
      <c r="F1506" s="450" t="s">
        <v>2242</v>
      </c>
      <c r="G1506" s="450" t="s">
        <v>15</v>
      </c>
      <c r="H1506" s="450" t="s">
        <v>110</v>
      </c>
      <c r="I1506" s="3" t="s">
        <v>2237</v>
      </c>
    </row>
    <row r="1507" spans="1:9" x14ac:dyDescent="0.25">
      <c r="A1507" s="450">
        <v>2018</v>
      </c>
      <c r="B1507" s="450" t="s">
        <v>384</v>
      </c>
      <c r="C1507" s="450" t="s">
        <v>181</v>
      </c>
      <c r="D1507" s="450">
        <v>9200</v>
      </c>
      <c r="E1507" s="450" t="s">
        <v>73</v>
      </c>
      <c r="F1507" s="450" t="s">
        <v>2242</v>
      </c>
      <c r="G1507" s="450" t="s">
        <v>15</v>
      </c>
      <c r="H1507" s="450" t="s">
        <v>110</v>
      </c>
      <c r="I1507" s="3" t="s">
        <v>2237</v>
      </c>
    </row>
    <row r="1508" spans="1:9" x14ac:dyDescent="0.25">
      <c r="A1508" s="450">
        <v>2018</v>
      </c>
      <c r="B1508" s="450" t="s">
        <v>384</v>
      </c>
      <c r="C1508" s="450" t="s">
        <v>181</v>
      </c>
      <c r="D1508" s="450">
        <v>9900</v>
      </c>
      <c r="E1508" s="450" t="s">
        <v>74</v>
      </c>
      <c r="F1508" s="450" t="s">
        <v>2242</v>
      </c>
      <c r="G1508" s="450" t="s">
        <v>15</v>
      </c>
      <c r="H1508" s="450" t="s">
        <v>110</v>
      </c>
      <c r="I1508" s="3" t="s">
        <v>2237</v>
      </c>
    </row>
    <row r="1509" spans="1:9" x14ac:dyDescent="0.25">
      <c r="A1509" s="450">
        <v>2018</v>
      </c>
      <c r="B1509" s="450" t="s">
        <v>384</v>
      </c>
      <c r="C1509" s="450" t="s">
        <v>181</v>
      </c>
      <c r="D1509" s="450">
        <v>11100</v>
      </c>
      <c r="E1509" s="450" t="s">
        <v>77</v>
      </c>
      <c r="F1509" s="450" t="s">
        <v>2242</v>
      </c>
      <c r="G1509" s="450" t="s">
        <v>15</v>
      </c>
      <c r="H1509" s="450">
        <v>2978.58</v>
      </c>
      <c r="I1509" s="3" t="s">
        <v>2237</v>
      </c>
    </row>
    <row r="1510" spans="1:9" x14ac:dyDescent="0.25">
      <c r="A1510" s="450">
        <v>2018</v>
      </c>
      <c r="B1510" s="450" t="s">
        <v>384</v>
      </c>
      <c r="C1510" s="450" t="s">
        <v>181</v>
      </c>
      <c r="D1510" s="450">
        <v>11200</v>
      </c>
      <c r="E1510" s="450" t="s">
        <v>78</v>
      </c>
      <c r="F1510" s="450" t="s">
        <v>2242</v>
      </c>
      <c r="G1510" s="450" t="s">
        <v>15</v>
      </c>
      <c r="H1510" s="450">
        <v>3031.73</v>
      </c>
      <c r="I1510" s="3" t="s">
        <v>2237</v>
      </c>
    </row>
    <row r="1511" spans="1:9" x14ac:dyDescent="0.25">
      <c r="A1511" s="450">
        <v>2018</v>
      </c>
      <c r="B1511" s="450" t="s">
        <v>384</v>
      </c>
      <c r="C1511" s="450" t="s">
        <v>181</v>
      </c>
      <c r="D1511" s="450">
        <v>11300</v>
      </c>
      <c r="E1511" s="450" t="s">
        <v>79</v>
      </c>
      <c r="F1511" s="450" t="s">
        <v>2242</v>
      </c>
      <c r="G1511" s="450" t="s">
        <v>15</v>
      </c>
      <c r="H1511" s="450">
        <v>97.22</v>
      </c>
      <c r="I1511" s="3" t="s">
        <v>2244</v>
      </c>
    </row>
    <row r="1512" spans="1:9" x14ac:dyDescent="0.25">
      <c r="A1512" s="450">
        <v>2018</v>
      </c>
      <c r="B1512" s="450" t="s">
        <v>384</v>
      </c>
      <c r="C1512" s="450" t="s">
        <v>181</v>
      </c>
      <c r="D1512" s="450">
        <v>11400</v>
      </c>
      <c r="E1512" s="450" t="s">
        <v>80</v>
      </c>
      <c r="F1512" s="450" t="s">
        <v>2242</v>
      </c>
      <c r="G1512" s="450" t="s">
        <v>15</v>
      </c>
      <c r="H1512" s="450">
        <v>162.79</v>
      </c>
      <c r="I1512" s="3" t="s">
        <v>2237</v>
      </c>
    </row>
    <row r="1513" spans="1:9" x14ac:dyDescent="0.25">
      <c r="A1513" s="450">
        <v>2018</v>
      </c>
      <c r="B1513" s="450" t="s">
        <v>384</v>
      </c>
      <c r="C1513" s="450" t="s">
        <v>181</v>
      </c>
      <c r="D1513" s="450">
        <v>11500</v>
      </c>
      <c r="E1513" s="450" t="s">
        <v>81</v>
      </c>
      <c r="F1513" s="450" t="s">
        <v>2242</v>
      </c>
      <c r="G1513" s="450" t="s">
        <v>15</v>
      </c>
      <c r="H1513" s="450">
        <v>2500.81</v>
      </c>
      <c r="I1513" s="3" t="s">
        <v>2237</v>
      </c>
    </row>
    <row r="1514" spans="1:9" x14ac:dyDescent="0.25">
      <c r="A1514" s="450">
        <v>2018</v>
      </c>
      <c r="B1514" s="450" t="s">
        <v>384</v>
      </c>
      <c r="C1514" s="450" t="s">
        <v>181</v>
      </c>
      <c r="D1514" s="450">
        <v>11900</v>
      </c>
      <c r="E1514" s="450" t="s">
        <v>82</v>
      </c>
      <c r="F1514" s="450" t="s">
        <v>2242</v>
      </c>
      <c r="G1514" s="450" t="s">
        <v>15</v>
      </c>
      <c r="H1514" s="450">
        <v>690.77</v>
      </c>
      <c r="I1514" s="3" t="s">
        <v>2244</v>
      </c>
    </row>
    <row r="1515" spans="1:9" x14ac:dyDescent="0.25">
      <c r="A1515" s="450">
        <v>2018</v>
      </c>
      <c r="B1515" s="450" t="s">
        <v>384</v>
      </c>
      <c r="C1515" s="450" t="s">
        <v>181</v>
      </c>
      <c r="D1515" s="450">
        <v>12100</v>
      </c>
      <c r="E1515" s="450" t="s">
        <v>84</v>
      </c>
      <c r="F1515" s="450" t="s">
        <v>2242</v>
      </c>
      <c r="G1515" s="450" t="s">
        <v>15</v>
      </c>
      <c r="H1515" s="450">
        <v>4858.79</v>
      </c>
      <c r="I1515" s="3" t="s">
        <v>2237</v>
      </c>
    </row>
    <row r="1516" spans="1:9" x14ac:dyDescent="0.25">
      <c r="A1516" s="450">
        <v>2018</v>
      </c>
      <c r="B1516" s="450" t="s">
        <v>384</v>
      </c>
      <c r="C1516" s="450" t="s">
        <v>181</v>
      </c>
      <c r="D1516" s="450">
        <v>12200</v>
      </c>
      <c r="E1516" s="450" t="s">
        <v>85</v>
      </c>
      <c r="F1516" s="450" t="s">
        <v>2242</v>
      </c>
      <c r="G1516" s="450" t="s">
        <v>15</v>
      </c>
      <c r="H1516" s="450">
        <v>1348.5</v>
      </c>
      <c r="I1516" s="3" t="s">
        <v>2237</v>
      </c>
    </row>
    <row r="1517" spans="1:9" x14ac:dyDescent="0.25">
      <c r="A1517" s="450">
        <v>2018</v>
      </c>
      <c r="B1517" s="450" t="s">
        <v>384</v>
      </c>
      <c r="C1517" s="450" t="s">
        <v>181</v>
      </c>
      <c r="D1517" s="450">
        <v>12900</v>
      </c>
      <c r="E1517" s="450" t="s">
        <v>86</v>
      </c>
      <c r="F1517" s="450" t="s">
        <v>2242</v>
      </c>
      <c r="G1517" s="450" t="s">
        <v>15</v>
      </c>
      <c r="H1517" s="450">
        <v>74.349999999999994</v>
      </c>
      <c r="I1517" s="3" t="s">
        <v>2244</v>
      </c>
    </row>
    <row r="1518" spans="1:9" x14ac:dyDescent="0.25">
      <c r="A1518" s="450">
        <v>2018</v>
      </c>
      <c r="B1518" s="450" t="s">
        <v>384</v>
      </c>
      <c r="C1518" s="450" t="s">
        <v>181</v>
      </c>
      <c r="D1518" s="450">
        <v>12910</v>
      </c>
      <c r="E1518" s="450" t="s">
        <v>87</v>
      </c>
      <c r="F1518" s="450" t="s">
        <v>2242</v>
      </c>
      <c r="G1518" s="450" t="s">
        <v>15</v>
      </c>
      <c r="H1518" s="450" t="s">
        <v>110</v>
      </c>
      <c r="I1518" s="3" t="s">
        <v>2237</v>
      </c>
    </row>
    <row r="1519" spans="1:9" x14ac:dyDescent="0.25">
      <c r="A1519" s="450">
        <v>2018</v>
      </c>
      <c r="B1519" s="450" t="s">
        <v>384</v>
      </c>
      <c r="C1519" s="450" t="s">
        <v>181</v>
      </c>
      <c r="D1519" s="450">
        <v>12920</v>
      </c>
      <c r="E1519" s="450" t="s">
        <v>88</v>
      </c>
      <c r="F1519" s="450" t="s">
        <v>2242</v>
      </c>
      <c r="G1519" s="450" t="s">
        <v>15</v>
      </c>
      <c r="H1519" s="450" t="s">
        <v>110</v>
      </c>
      <c r="I1519" s="3" t="s">
        <v>2237</v>
      </c>
    </row>
    <row r="1520" spans="1:9" x14ac:dyDescent="0.25">
      <c r="A1520" s="450">
        <v>2018</v>
      </c>
      <c r="B1520" s="450" t="s">
        <v>384</v>
      </c>
      <c r="C1520" s="450" t="s">
        <v>181</v>
      </c>
      <c r="D1520" s="450">
        <v>12930</v>
      </c>
      <c r="E1520" s="450" t="s">
        <v>89</v>
      </c>
      <c r="F1520" s="450" t="s">
        <v>2242</v>
      </c>
      <c r="G1520" s="450" t="s">
        <v>15</v>
      </c>
      <c r="H1520" s="450" t="s">
        <v>110</v>
      </c>
      <c r="I1520" s="3" t="s">
        <v>2237</v>
      </c>
    </row>
    <row r="1521" spans="1:9" x14ac:dyDescent="0.25">
      <c r="A1521" s="450">
        <v>2018</v>
      </c>
      <c r="B1521" s="450" t="s">
        <v>384</v>
      </c>
      <c r="C1521" s="450" t="s">
        <v>181</v>
      </c>
      <c r="D1521" s="450">
        <v>15100</v>
      </c>
      <c r="E1521" s="450" t="s">
        <v>93</v>
      </c>
      <c r="F1521" s="450" t="s">
        <v>2242</v>
      </c>
      <c r="G1521" s="450" t="s">
        <v>15</v>
      </c>
      <c r="H1521" s="450" t="s">
        <v>110</v>
      </c>
      <c r="I1521" s="3" t="s">
        <v>2237</v>
      </c>
    </row>
    <row r="1522" spans="1:9" x14ac:dyDescent="0.25">
      <c r="A1522" s="450">
        <v>2018</v>
      </c>
      <c r="B1522" s="450" t="s">
        <v>384</v>
      </c>
      <c r="C1522" s="450" t="s">
        <v>181</v>
      </c>
      <c r="D1522" s="450">
        <v>15200</v>
      </c>
      <c r="E1522" s="450" t="s">
        <v>94</v>
      </c>
      <c r="F1522" s="450" t="s">
        <v>2242</v>
      </c>
      <c r="G1522" s="450" t="s">
        <v>15</v>
      </c>
      <c r="H1522" s="450" t="s">
        <v>110</v>
      </c>
      <c r="I1522" s="3" t="s">
        <v>2237</v>
      </c>
    </row>
    <row r="1523" spans="1:9" x14ac:dyDescent="0.25">
      <c r="A1523" s="450">
        <v>2018</v>
      </c>
      <c r="B1523" s="450" t="s">
        <v>384</v>
      </c>
      <c r="C1523" s="450" t="s">
        <v>181</v>
      </c>
      <c r="D1523" s="450">
        <v>17100</v>
      </c>
      <c r="E1523" s="450" t="s">
        <v>97</v>
      </c>
      <c r="F1523" s="450" t="s">
        <v>2242</v>
      </c>
      <c r="G1523" s="450" t="s">
        <v>15</v>
      </c>
      <c r="H1523" s="450">
        <v>795.8</v>
      </c>
      <c r="I1523" s="3" t="s">
        <v>2237</v>
      </c>
    </row>
    <row r="1524" spans="1:9" x14ac:dyDescent="0.25">
      <c r="A1524" s="450">
        <v>2018</v>
      </c>
      <c r="B1524" s="450" t="s">
        <v>384</v>
      </c>
      <c r="C1524" s="450" t="s">
        <v>181</v>
      </c>
      <c r="D1524" s="450">
        <v>17110</v>
      </c>
      <c r="E1524" s="450" t="s">
        <v>98</v>
      </c>
      <c r="F1524" s="450" t="s">
        <v>2242</v>
      </c>
      <c r="G1524" s="450" t="s">
        <v>15</v>
      </c>
      <c r="H1524" s="450" t="s">
        <v>110</v>
      </c>
      <c r="I1524" s="3" t="s">
        <v>2237</v>
      </c>
    </row>
    <row r="1525" spans="1:9" x14ac:dyDescent="0.25">
      <c r="A1525" s="450">
        <v>2018</v>
      </c>
      <c r="B1525" s="450" t="s">
        <v>384</v>
      </c>
      <c r="C1525" s="450" t="s">
        <v>181</v>
      </c>
      <c r="D1525" s="450">
        <v>17120</v>
      </c>
      <c r="E1525" s="450" t="s">
        <v>99</v>
      </c>
      <c r="F1525" s="450" t="s">
        <v>2242</v>
      </c>
      <c r="G1525" s="450" t="s">
        <v>15</v>
      </c>
      <c r="H1525" s="450" t="s">
        <v>110</v>
      </c>
      <c r="I1525" s="3" t="s">
        <v>2237</v>
      </c>
    </row>
    <row r="1526" spans="1:9" x14ac:dyDescent="0.25">
      <c r="A1526" s="450">
        <v>2018</v>
      </c>
      <c r="B1526" s="450" t="s">
        <v>384</v>
      </c>
      <c r="C1526" s="450" t="s">
        <v>181</v>
      </c>
      <c r="D1526" s="450">
        <v>17130</v>
      </c>
      <c r="E1526" s="450" t="s">
        <v>100</v>
      </c>
      <c r="F1526" s="450" t="s">
        <v>2242</v>
      </c>
      <c r="G1526" s="450" t="s">
        <v>15</v>
      </c>
      <c r="H1526" s="450" t="s">
        <v>110</v>
      </c>
      <c r="I1526" s="3" t="s">
        <v>2237</v>
      </c>
    </row>
    <row r="1527" spans="1:9" x14ac:dyDescent="0.25">
      <c r="A1527" s="450">
        <v>2018</v>
      </c>
      <c r="B1527" s="450" t="s">
        <v>384</v>
      </c>
      <c r="C1527" s="450" t="s">
        <v>181</v>
      </c>
      <c r="D1527" s="450">
        <v>17140</v>
      </c>
      <c r="E1527" s="450" t="s">
        <v>101</v>
      </c>
      <c r="F1527" s="450" t="s">
        <v>2242</v>
      </c>
      <c r="G1527" s="450" t="s">
        <v>15</v>
      </c>
      <c r="H1527" s="450" t="s">
        <v>110</v>
      </c>
      <c r="I1527" s="3" t="s">
        <v>2237</v>
      </c>
    </row>
    <row r="1528" spans="1:9" x14ac:dyDescent="0.25">
      <c r="A1528" s="450">
        <v>2018</v>
      </c>
      <c r="B1528" s="450" t="s">
        <v>384</v>
      </c>
      <c r="C1528" s="450" t="s">
        <v>181</v>
      </c>
      <c r="D1528" s="450">
        <v>17150</v>
      </c>
      <c r="E1528" s="450" t="s">
        <v>102</v>
      </c>
      <c r="F1528" s="450" t="s">
        <v>2242</v>
      </c>
      <c r="G1528" s="450" t="s">
        <v>15</v>
      </c>
      <c r="H1528" s="450" t="s">
        <v>110</v>
      </c>
      <c r="I1528" s="3" t="s">
        <v>2237</v>
      </c>
    </row>
    <row r="1529" spans="1:9" x14ac:dyDescent="0.25">
      <c r="A1529" s="450">
        <v>2018</v>
      </c>
      <c r="B1529" s="450" t="s">
        <v>384</v>
      </c>
      <c r="C1529" s="450" t="s">
        <v>181</v>
      </c>
      <c r="D1529" s="450">
        <v>17160</v>
      </c>
      <c r="E1529" s="450" t="s">
        <v>103</v>
      </c>
      <c r="F1529" s="450" t="s">
        <v>2242</v>
      </c>
      <c r="G1529" s="450" t="s">
        <v>15</v>
      </c>
      <c r="H1529" s="450" t="s">
        <v>110</v>
      </c>
      <c r="I1529" s="3" t="s">
        <v>2237</v>
      </c>
    </row>
    <row r="1530" spans="1:9" x14ac:dyDescent="0.25">
      <c r="A1530" s="450">
        <v>2018</v>
      </c>
      <c r="B1530" s="450" t="s">
        <v>384</v>
      </c>
      <c r="C1530" s="450" t="s">
        <v>181</v>
      </c>
      <c r="D1530" s="450">
        <v>17161</v>
      </c>
      <c r="E1530" s="450" t="s">
        <v>104</v>
      </c>
      <c r="F1530" s="450" t="s">
        <v>2242</v>
      </c>
      <c r="G1530" s="450" t="s">
        <v>15</v>
      </c>
      <c r="H1530" s="450" t="s">
        <v>110</v>
      </c>
      <c r="I1530" s="3" t="s">
        <v>2237</v>
      </c>
    </row>
    <row r="1531" spans="1:9" x14ac:dyDescent="0.25">
      <c r="A1531" s="450">
        <v>2018</v>
      </c>
      <c r="B1531" s="450" t="s">
        <v>384</v>
      </c>
      <c r="C1531" s="450" t="s">
        <v>181</v>
      </c>
      <c r="D1531" s="450">
        <v>17162</v>
      </c>
      <c r="E1531" s="450" t="s">
        <v>105</v>
      </c>
      <c r="F1531" s="450" t="s">
        <v>2242</v>
      </c>
      <c r="G1531" s="450" t="s">
        <v>15</v>
      </c>
      <c r="H1531" s="450" t="s">
        <v>110</v>
      </c>
      <c r="I1531" s="3" t="s">
        <v>2237</v>
      </c>
    </row>
    <row r="1532" spans="1:9" x14ac:dyDescent="0.25">
      <c r="A1532" s="450">
        <v>2018</v>
      </c>
      <c r="B1532" s="450" t="s">
        <v>384</v>
      </c>
      <c r="C1532" s="450" t="s">
        <v>181</v>
      </c>
      <c r="D1532" s="450">
        <v>17190</v>
      </c>
      <c r="E1532" s="450" t="s">
        <v>106</v>
      </c>
      <c r="F1532" s="450" t="s">
        <v>2242</v>
      </c>
      <c r="G1532" s="450" t="s">
        <v>15</v>
      </c>
      <c r="H1532" s="450" t="s">
        <v>110</v>
      </c>
      <c r="I1532" s="3" t="s">
        <v>2237</v>
      </c>
    </row>
    <row r="1533" spans="1:9" x14ac:dyDescent="0.25">
      <c r="A1533" s="450">
        <v>2018</v>
      </c>
      <c r="B1533" s="450" t="s">
        <v>384</v>
      </c>
      <c r="C1533" s="450" t="s">
        <v>181</v>
      </c>
      <c r="D1533" s="450">
        <v>17900</v>
      </c>
      <c r="E1533" s="450" t="s">
        <v>107</v>
      </c>
      <c r="F1533" s="450" t="s">
        <v>2242</v>
      </c>
      <c r="G1533" s="450" t="s">
        <v>15</v>
      </c>
      <c r="H1533" s="450">
        <v>3834.61</v>
      </c>
      <c r="I1533" s="3" t="s">
        <v>2237</v>
      </c>
    </row>
    <row r="1534" spans="1:9" x14ac:dyDescent="0.25">
      <c r="A1534" s="450">
        <v>2018</v>
      </c>
      <c r="B1534" s="450" t="s">
        <v>384</v>
      </c>
      <c r="C1534" s="450" t="s">
        <v>181</v>
      </c>
      <c r="D1534" s="450">
        <v>19010</v>
      </c>
      <c r="E1534" s="450" t="s">
        <v>111</v>
      </c>
      <c r="F1534" s="450" t="s">
        <v>2242</v>
      </c>
      <c r="G1534" s="450" t="s">
        <v>15</v>
      </c>
      <c r="H1534" s="450">
        <v>1366.53</v>
      </c>
      <c r="I1534" s="3" t="s">
        <v>2237</v>
      </c>
    </row>
    <row r="1535" spans="1:9" x14ac:dyDescent="0.25">
      <c r="A1535" s="450">
        <v>2018</v>
      </c>
      <c r="B1535" s="450" t="s">
        <v>384</v>
      </c>
      <c r="C1535" s="450" t="s">
        <v>181</v>
      </c>
      <c r="D1535" s="450">
        <v>19011</v>
      </c>
      <c r="E1535" s="450" t="s">
        <v>112</v>
      </c>
      <c r="F1535" s="450" t="s">
        <v>2242</v>
      </c>
      <c r="G1535" s="450" t="s">
        <v>15</v>
      </c>
      <c r="H1535" s="450" t="s">
        <v>110</v>
      </c>
      <c r="I1535" s="3" t="s">
        <v>2237</v>
      </c>
    </row>
    <row r="1536" spans="1:9" x14ac:dyDescent="0.25">
      <c r="A1536" s="450">
        <v>2018</v>
      </c>
      <c r="B1536" s="450" t="s">
        <v>384</v>
      </c>
      <c r="C1536" s="450" t="s">
        <v>181</v>
      </c>
      <c r="D1536" s="450">
        <v>19012</v>
      </c>
      <c r="E1536" s="450" t="s">
        <v>113</v>
      </c>
      <c r="F1536" s="450" t="s">
        <v>2242</v>
      </c>
      <c r="G1536" s="450" t="s">
        <v>15</v>
      </c>
      <c r="H1536" s="450" t="s">
        <v>110</v>
      </c>
      <c r="I1536" s="3" t="s">
        <v>2237</v>
      </c>
    </row>
    <row r="1537" spans="1:9" x14ac:dyDescent="0.25">
      <c r="A1537" s="450">
        <v>2018</v>
      </c>
      <c r="B1537" s="450" t="s">
        <v>384</v>
      </c>
      <c r="C1537" s="450" t="s">
        <v>181</v>
      </c>
      <c r="D1537" s="450">
        <v>19020</v>
      </c>
      <c r="E1537" s="450" t="s">
        <v>114</v>
      </c>
      <c r="F1537" s="450" t="s">
        <v>2242</v>
      </c>
      <c r="G1537" s="450" t="s">
        <v>15</v>
      </c>
      <c r="H1537" s="450">
        <v>3048.28</v>
      </c>
      <c r="I1537" s="3" t="s">
        <v>2237</v>
      </c>
    </row>
    <row r="1538" spans="1:9" x14ac:dyDescent="0.25">
      <c r="A1538" s="450">
        <v>2018</v>
      </c>
      <c r="B1538" s="450" t="s">
        <v>384</v>
      </c>
      <c r="C1538" s="450" t="s">
        <v>181</v>
      </c>
      <c r="D1538" s="450">
        <v>19021</v>
      </c>
      <c r="E1538" s="450" t="s">
        <v>115</v>
      </c>
      <c r="F1538" s="450" t="s">
        <v>2242</v>
      </c>
      <c r="G1538" s="450" t="s">
        <v>15</v>
      </c>
      <c r="H1538" s="450" t="s">
        <v>110</v>
      </c>
      <c r="I1538" s="3" t="s">
        <v>2237</v>
      </c>
    </row>
    <row r="1539" spans="1:9" x14ac:dyDescent="0.25">
      <c r="A1539" s="450">
        <v>2018</v>
      </c>
      <c r="B1539" s="450" t="s">
        <v>384</v>
      </c>
      <c r="C1539" s="450" t="s">
        <v>181</v>
      </c>
      <c r="D1539" s="450">
        <v>19022</v>
      </c>
      <c r="E1539" s="450" t="s">
        <v>116</v>
      </c>
      <c r="F1539" s="450" t="s">
        <v>2242</v>
      </c>
      <c r="G1539" s="450" t="s">
        <v>15</v>
      </c>
      <c r="H1539" s="450" t="s">
        <v>110</v>
      </c>
      <c r="I1539" s="3" t="s">
        <v>2237</v>
      </c>
    </row>
    <row r="1540" spans="1:9" x14ac:dyDescent="0.25">
      <c r="A1540" s="450">
        <v>2018</v>
      </c>
      <c r="B1540" s="450" t="s">
        <v>384</v>
      </c>
      <c r="C1540" s="450" t="s">
        <v>181</v>
      </c>
      <c r="D1540" s="450">
        <v>19023</v>
      </c>
      <c r="E1540" s="450" t="s">
        <v>117</v>
      </c>
      <c r="F1540" s="450" t="s">
        <v>2242</v>
      </c>
      <c r="G1540" s="450" t="s">
        <v>15</v>
      </c>
      <c r="H1540" s="450" t="s">
        <v>110</v>
      </c>
      <c r="I1540" s="3" t="s">
        <v>2237</v>
      </c>
    </row>
    <row r="1541" spans="1:9" x14ac:dyDescent="0.25">
      <c r="A1541" s="450">
        <v>2018</v>
      </c>
      <c r="B1541" s="450" t="s">
        <v>384</v>
      </c>
      <c r="C1541" s="450" t="s">
        <v>181</v>
      </c>
      <c r="D1541" s="450">
        <v>19029</v>
      </c>
      <c r="E1541" s="450" t="s">
        <v>118</v>
      </c>
      <c r="F1541" s="450" t="s">
        <v>2242</v>
      </c>
      <c r="G1541" s="450" t="s">
        <v>15</v>
      </c>
      <c r="H1541" s="450" t="s">
        <v>110</v>
      </c>
      <c r="I1541" s="3" t="s">
        <v>2237</v>
      </c>
    </row>
    <row r="1542" spans="1:9" x14ac:dyDescent="0.25">
      <c r="A1542" s="450">
        <v>2018</v>
      </c>
      <c r="B1542" s="450" t="s">
        <v>384</v>
      </c>
      <c r="C1542" s="450" t="s">
        <v>181</v>
      </c>
      <c r="D1542" s="450">
        <v>19030</v>
      </c>
      <c r="E1542" s="450" t="s">
        <v>119</v>
      </c>
      <c r="F1542" s="450" t="s">
        <v>2242</v>
      </c>
      <c r="G1542" s="450" t="s">
        <v>15</v>
      </c>
      <c r="H1542" s="450">
        <v>1479.39</v>
      </c>
      <c r="I1542" s="3" t="s">
        <v>2237</v>
      </c>
    </row>
    <row r="1543" spans="1:9" x14ac:dyDescent="0.25">
      <c r="A1543" s="450">
        <v>2018</v>
      </c>
      <c r="B1543" s="450" t="s">
        <v>384</v>
      </c>
      <c r="C1543" s="450" t="s">
        <v>181</v>
      </c>
      <c r="D1543" s="450">
        <v>19031</v>
      </c>
      <c r="E1543" s="450" t="s">
        <v>120</v>
      </c>
      <c r="F1543" s="450" t="s">
        <v>2242</v>
      </c>
      <c r="G1543" s="450" t="s">
        <v>15</v>
      </c>
      <c r="H1543" s="450" t="s">
        <v>110</v>
      </c>
      <c r="I1543" s="3" t="s">
        <v>2237</v>
      </c>
    </row>
    <row r="1544" spans="1:9" x14ac:dyDescent="0.25">
      <c r="A1544" s="450">
        <v>2018</v>
      </c>
      <c r="B1544" s="450" t="s">
        <v>384</v>
      </c>
      <c r="C1544" s="450" t="s">
        <v>181</v>
      </c>
      <c r="D1544" s="450">
        <v>19032</v>
      </c>
      <c r="E1544" s="450" t="s">
        <v>121</v>
      </c>
      <c r="F1544" s="450" t="s">
        <v>2242</v>
      </c>
      <c r="G1544" s="450" t="s">
        <v>15</v>
      </c>
      <c r="H1544" s="450" t="s">
        <v>110</v>
      </c>
      <c r="I1544" s="3" t="s">
        <v>2237</v>
      </c>
    </row>
    <row r="1545" spans="1:9" x14ac:dyDescent="0.25">
      <c r="A1545" s="450">
        <v>2018</v>
      </c>
      <c r="B1545" s="450" t="s">
        <v>384</v>
      </c>
      <c r="C1545" s="450" t="s">
        <v>181</v>
      </c>
      <c r="D1545" s="450">
        <v>19040</v>
      </c>
      <c r="E1545" s="450" t="s">
        <v>122</v>
      </c>
      <c r="F1545" s="450" t="s">
        <v>2242</v>
      </c>
      <c r="G1545" s="450" t="s">
        <v>15</v>
      </c>
      <c r="H1545" s="450">
        <v>982.49</v>
      </c>
      <c r="I1545" s="3" t="s">
        <v>2237</v>
      </c>
    </row>
    <row r="1546" spans="1:9" x14ac:dyDescent="0.25">
      <c r="A1546" s="450">
        <v>2018</v>
      </c>
      <c r="B1546" s="450" t="s">
        <v>384</v>
      </c>
      <c r="C1546" s="450" t="s">
        <v>181</v>
      </c>
      <c r="D1546" s="450">
        <v>19050</v>
      </c>
      <c r="E1546" s="450" t="s">
        <v>123</v>
      </c>
      <c r="F1546" s="450" t="s">
        <v>2242</v>
      </c>
      <c r="G1546" s="450" t="s">
        <v>15</v>
      </c>
      <c r="H1546" s="450">
        <v>758.24</v>
      </c>
      <c r="I1546" s="3" t="s">
        <v>2237</v>
      </c>
    </row>
    <row r="1547" spans="1:9" x14ac:dyDescent="0.25">
      <c r="A1547" s="450">
        <v>2018</v>
      </c>
      <c r="B1547" s="450" t="s">
        <v>384</v>
      </c>
      <c r="C1547" s="450" t="s">
        <v>181</v>
      </c>
      <c r="D1547" s="450">
        <v>19060</v>
      </c>
      <c r="E1547" s="450" t="s">
        <v>124</v>
      </c>
      <c r="F1547" s="450" t="s">
        <v>2242</v>
      </c>
      <c r="G1547" s="450" t="s">
        <v>15</v>
      </c>
      <c r="H1547" s="450">
        <v>8577.77</v>
      </c>
      <c r="I1547" s="3" t="s">
        <v>2237</v>
      </c>
    </row>
    <row r="1548" spans="1:9" x14ac:dyDescent="0.25">
      <c r="A1548" s="450">
        <v>2018</v>
      </c>
      <c r="B1548" s="450" t="s">
        <v>384</v>
      </c>
      <c r="C1548" s="450" t="s">
        <v>181</v>
      </c>
      <c r="D1548" s="450">
        <v>19061</v>
      </c>
      <c r="E1548" s="450" t="s">
        <v>125</v>
      </c>
      <c r="F1548" s="450" t="s">
        <v>2242</v>
      </c>
      <c r="G1548" s="450" t="s">
        <v>15</v>
      </c>
      <c r="H1548" s="450">
        <v>1514.37</v>
      </c>
      <c r="I1548" s="3" t="s">
        <v>2237</v>
      </c>
    </row>
    <row r="1549" spans="1:9" x14ac:dyDescent="0.25">
      <c r="A1549" s="450">
        <v>2018</v>
      </c>
      <c r="B1549" s="450" t="s">
        <v>384</v>
      </c>
      <c r="C1549" s="450" t="s">
        <v>181</v>
      </c>
      <c r="D1549" s="450">
        <v>19062</v>
      </c>
      <c r="E1549" s="450" t="s">
        <v>126</v>
      </c>
      <c r="F1549" s="450" t="s">
        <v>2242</v>
      </c>
      <c r="G1549" s="450" t="s">
        <v>15</v>
      </c>
      <c r="H1549" s="450">
        <v>6094.21</v>
      </c>
      <c r="I1549" s="3" t="s">
        <v>2237</v>
      </c>
    </row>
    <row r="1550" spans="1:9" x14ac:dyDescent="0.25">
      <c r="A1550" s="450">
        <v>2018</v>
      </c>
      <c r="B1550" s="450" t="s">
        <v>384</v>
      </c>
      <c r="C1550" s="450" t="s">
        <v>181</v>
      </c>
      <c r="D1550" s="450">
        <v>19063</v>
      </c>
      <c r="E1550" s="450" t="s">
        <v>127</v>
      </c>
      <c r="F1550" s="450" t="s">
        <v>2242</v>
      </c>
      <c r="G1550" s="450" t="s">
        <v>15</v>
      </c>
      <c r="H1550" s="450">
        <v>969.2</v>
      </c>
      <c r="I1550" s="3" t="s">
        <v>2237</v>
      </c>
    </row>
    <row r="1551" spans="1:9" x14ac:dyDescent="0.25">
      <c r="A1551" s="450">
        <v>2018</v>
      </c>
      <c r="B1551" s="450" t="s">
        <v>384</v>
      </c>
      <c r="C1551" s="450" t="s">
        <v>181</v>
      </c>
      <c r="D1551" s="450">
        <v>19070</v>
      </c>
      <c r="E1551" s="450" t="s">
        <v>128</v>
      </c>
      <c r="F1551" s="450" t="s">
        <v>2242</v>
      </c>
      <c r="G1551" s="450" t="s">
        <v>15</v>
      </c>
      <c r="H1551" s="450">
        <v>814.43</v>
      </c>
      <c r="I1551" s="3" t="s">
        <v>2237</v>
      </c>
    </row>
    <row r="1552" spans="1:9" x14ac:dyDescent="0.25">
      <c r="A1552" s="450">
        <v>2018</v>
      </c>
      <c r="B1552" s="450" t="s">
        <v>384</v>
      </c>
      <c r="C1552" s="450" t="s">
        <v>181</v>
      </c>
      <c r="D1552" s="450">
        <v>19080</v>
      </c>
      <c r="E1552" s="450" t="s">
        <v>129</v>
      </c>
      <c r="F1552" s="450" t="s">
        <v>2242</v>
      </c>
      <c r="G1552" s="450" t="s">
        <v>15</v>
      </c>
      <c r="H1552" s="450">
        <v>345.52</v>
      </c>
      <c r="I1552" s="3" t="s">
        <v>2237</v>
      </c>
    </row>
    <row r="1553" spans="1:9" x14ac:dyDescent="0.25">
      <c r="A1553" s="450">
        <v>2018</v>
      </c>
      <c r="B1553" s="450" t="s">
        <v>384</v>
      </c>
      <c r="C1553" s="450" t="s">
        <v>181</v>
      </c>
      <c r="D1553" s="450">
        <v>19090</v>
      </c>
      <c r="E1553" s="450" t="s">
        <v>130</v>
      </c>
      <c r="F1553" s="450" t="s">
        <v>2242</v>
      </c>
      <c r="G1553" s="450" t="s">
        <v>15</v>
      </c>
      <c r="H1553" s="450">
        <v>2837.51</v>
      </c>
      <c r="I1553" s="3" t="s">
        <v>2237</v>
      </c>
    </row>
    <row r="1554" spans="1:9" x14ac:dyDescent="0.25">
      <c r="A1554" s="450">
        <v>2018</v>
      </c>
      <c r="B1554" s="450" t="s">
        <v>384</v>
      </c>
      <c r="C1554" s="450" t="s">
        <v>181</v>
      </c>
      <c r="D1554" s="450">
        <v>19095</v>
      </c>
      <c r="E1554" s="450" t="s">
        <v>131</v>
      </c>
      <c r="F1554" s="450" t="s">
        <v>2242</v>
      </c>
      <c r="G1554" s="450" t="s">
        <v>15</v>
      </c>
      <c r="H1554" s="450">
        <v>336.36</v>
      </c>
      <c r="I1554" s="3" t="s">
        <v>2237</v>
      </c>
    </row>
    <row r="1555" spans="1:9" x14ac:dyDescent="0.25">
      <c r="A1555" s="450">
        <v>2018</v>
      </c>
      <c r="B1555" s="450" t="s">
        <v>384</v>
      </c>
      <c r="C1555" s="450" t="s">
        <v>181</v>
      </c>
      <c r="D1555" s="450">
        <v>19900</v>
      </c>
      <c r="E1555" s="450" t="s">
        <v>132</v>
      </c>
      <c r="F1555" s="450" t="s">
        <v>2242</v>
      </c>
      <c r="G1555" s="450" t="s">
        <v>15</v>
      </c>
      <c r="H1555" s="450">
        <v>3950.25</v>
      </c>
      <c r="I1555" s="3" t="s">
        <v>2237</v>
      </c>
    </row>
    <row r="1556" spans="1:9" x14ac:dyDescent="0.25">
      <c r="A1556" s="450">
        <v>2018</v>
      </c>
      <c r="B1556" s="450" t="s">
        <v>384</v>
      </c>
      <c r="C1556" s="450" t="s">
        <v>181</v>
      </c>
      <c r="D1556" s="450">
        <v>21100</v>
      </c>
      <c r="E1556" s="450" t="s">
        <v>135</v>
      </c>
      <c r="F1556" s="450" t="s">
        <v>2242</v>
      </c>
      <c r="G1556" s="450" t="s">
        <v>15</v>
      </c>
      <c r="H1556" s="450" t="s">
        <v>110</v>
      </c>
      <c r="I1556" s="3" t="s">
        <v>2237</v>
      </c>
    </row>
    <row r="1557" spans="1:9" x14ac:dyDescent="0.25">
      <c r="A1557" s="450">
        <v>2018</v>
      </c>
      <c r="B1557" s="450" t="s">
        <v>384</v>
      </c>
      <c r="C1557" s="450" t="s">
        <v>181</v>
      </c>
      <c r="D1557" s="450">
        <v>21200</v>
      </c>
      <c r="E1557" s="450" t="s">
        <v>136</v>
      </c>
      <c r="F1557" s="450" t="s">
        <v>2242</v>
      </c>
      <c r="G1557" s="450" t="s">
        <v>15</v>
      </c>
      <c r="H1557" s="450" t="s">
        <v>110</v>
      </c>
      <c r="I1557" s="3" t="s">
        <v>2237</v>
      </c>
    </row>
    <row r="1558" spans="1:9" x14ac:dyDescent="0.25">
      <c r="A1558" s="450">
        <v>2018</v>
      </c>
      <c r="B1558" s="450" t="s">
        <v>384</v>
      </c>
      <c r="C1558" s="450" t="s">
        <v>181</v>
      </c>
      <c r="D1558" s="450">
        <v>21300</v>
      </c>
      <c r="E1558" s="450" t="s">
        <v>137</v>
      </c>
      <c r="F1558" s="450" t="s">
        <v>2242</v>
      </c>
      <c r="G1558" s="450" t="s">
        <v>15</v>
      </c>
      <c r="H1558" s="450" t="s">
        <v>110</v>
      </c>
      <c r="I1558" s="3" t="s">
        <v>2237</v>
      </c>
    </row>
    <row r="1559" spans="1:9" x14ac:dyDescent="0.25">
      <c r="A1559" s="450">
        <v>2018</v>
      </c>
      <c r="B1559" s="450" t="s">
        <v>384</v>
      </c>
      <c r="C1559" s="450" t="s">
        <v>181</v>
      </c>
      <c r="D1559" s="450">
        <v>21900</v>
      </c>
      <c r="E1559" s="450" t="s">
        <v>138</v>
      </c>
      <c r="F1559" s="450" t="s">
        <v>2242</v>
      </c>
      <c r="G1559" s="450" t="s">
        <v>15</v>
      </c>
      <c r="H1559" s="450" t="s">
        <v>110</v>
      </c>
      <c r="I1559" s="3" t="s">
        <v>2237</v>
      </c>
    </row>
    <row r="1560" spans="1:9" x14ac:dyDescent="0.25">
      <c r="A1560" s="450">
        <v>2018</v>
      </c>
      <c r="B1560" s="450" t="s">
        <v>384</v>
      </c>
      <c r="C1560" s="450" t="s">
        <v>181</v>
      </c>
      <c r="D1560" s="450">
        <v>32100</v>
      </c>
      <c r="E1560" s="450" t="s">
        <v>150</v>
      </c>
      <c r="F1560" s="450" t="s">
        <v>2242</v>
      </c>
      <c r="G1560" s="450" t="s">
        <v>15</v>
      </c>
      <c r="H1560" s="450" t="s">
        <v>110</v>
      </c>
      <c r="I1560" s="3" t="s">
        <v>2237</v>
      </c>
    </row>
    <row r="1561" spans="1:9" x14ac:dyDescent="0.25">
      <c r="A1561" s="450">
        <v>2018</v>
      </c>
      <c r="B1561" s="450" t="s">
        <v>384</v>
      </c>
      <c r="C1561" s="450" t="s">
        <v>181</v>
      </c>
      <c r="D1561" s="450">
        <v>32200</v>
      </c>
      <c r="E1561" s="450" t="s">
        <v>151</v>
      </c>
      <c r="F1561" s="450" t="s">
        <v>2242</v>
      </c>
      <c r="G1561" s="450" t="s">
        <v>15</v>
      </c>
      <c r="H1561" s="450" t="s">
        <v>110</v>
      </c>
      <c r="I1561" s="3" t="s">
        <v>2237</v>
      </c>
    </row>
    <row r="1562" spans="1:9" x14ac:dyDescent="0.25">
      <c r="A1562" s="450">
        <v>2018</v>
      </c>
      <c r="B1562" s="450" t="s">
        <v>384</v>
      </c>
      <c r="C1562" s="450" t="s">
        <v>181</v>
      </c>
      <c r="D1562" s="450">
        <v>33100</v>
      </c>
      <c r="E1562" s="450" t="s">
        <v>153</v>
      </c>
      <c r="F1562" s="450" t="s">
        <v>2242</v>
      </c>
      <c r="G1562" s="450" t="s">
        <v>15</v>
      </c>
      <c r="H1562" s="450" t="s">
        <v>110</v>
      </c>
      <c r="I1562" s="3" t="s">
        <v>2237</v>
      </c>
    </row>
    <row r="1563" spans="1:9" x14ac:dyDescent="0.25">
      <c r="A1563" s="450">
        <v>2018</v>
      </c>
      <c r="B1563" s="450" t="s">
        <v>384</v>
      </c>
      <c r="C1563" s="450" t="s">
        <v>181</v>
      </c>
      <c r="D1563" s="450">
        <v>33110</v>
      </c>
      <c r="E1563" s="450" t="s">
        <v>154</v>
      </c>
      <c r="F1563" s="450" t="s">
        <v>2242</v>
      </c>
      <c r="G1563" s="450" t="s">
        <v>15</v>
      </c>
      <c r="H1563" s="450" t="s">
        <v>110</v>
      </c>
      <c r="I1563" s="3" t="s">
        <v>2237</v>
      </c>
    </row>
    <row r="1564" spans="1:9" x14ac:dyDescent="0.25">
      <c r="A1564" s="450">
        <v>2018</v>
      </c>
      <c r="B1564" s="450" t="s">
        <v>384</v>
      </c>
      <c r="C1564" s="450" t="s">
        <v>181</v>
      </c>
      <c r="D1564" s="450">
        <v>33120</v>
      </c>
      <c r="E1564" s="450" t="s">
        <v>155</v>
      </c>
      <c r="F1564" s="450" t="s">
        <v>2242</v>
      </c>
      <c r="G1564" s="450" t="s">
        <v>15</v>
      </c>
      <c r="H1564" s="450" t="s">
        <v>110</v>
      </c>
      <c r="I1564" s="3" t="s">
        <v>2237</v>
      </c>
    </row>
    <row r="1565" spans="1:9" x14ac:dyDescent="0.25">
      <c r="A1565" s="450">
        <v>2018</v>
      </c>
      <c r="B1565" s="450" t="s">
        <v>384</v>
      </c>
      <c r="C1565" s="450" t="s">
        <v>181</v>
      </c>
      <c r="D1565" s="450">
        <v>33200</v>
      </c>
      <c r="E1565" s="450" t="s">
        <v>156</v>
      </c>
      <c r="F1565" s="450" t="s">
        <v>2242</v>
      </c>
      <c r="G1565" s="450" t="s">
        <v>15</v>
      </c>
      <c r="H1565" s="450" t="s">
        <v>110</v>
      </c>
      <c r="I1565" s="3" t="s">
        <v>2237</v>
      </c>
    </row>
    <row r="1566" spans="1:9" x14ac:dyDescent="0.25">
      <c r="A1566" s="450">
        <v>2018</v>
      </c>
      <c r="B1566" s="450" t="s">
        <v>384</v>
      </c>
      <c r="C1566" s="450" t="s">
        <v>181</v>
      </c>
      <c r="D1566" s="450">
        <v>33210</v>
      </c>
      <c r="E1566" s="450" t="s">
        <v>157</v>
      </c>
      <c r="F1566" s="450" t="s">
        <v>2242</v>
      </c>
      <c r="G1566" s="450" t="s">
        <v>15</v>
      </c>
      <c r="H1566" s="450" t="s">
        <v>110</v>
      </c>
      <c r="I1566" s="3" t="s">
        <v>2237</v>
      </c>
    </row>
    <row r="1567" spans="1:9" x14ac:dyDescent="0.25">
      <c r="A1567" s="450">
        <v>2018</v>
      </c>
      <c r="B1567" s="450" t="s">
        <v>384</v>
      </c>
      <c r="C1567" s="450" t="s">
        <v>181</v>
      </c>
      <c r="D1567" s="450">
        <v>33220</v>
      </c>
      <c r="E1567" s="450" t="s">
        <v>158</v>
      </c>
      <c r="F1567" s="450" t="s">
        <v>2242</v>
      </c>
      <c r="G1567" s="450" t="s">
        <v>15</v>
      </c>
      <c r="H1567" s="450" t="s">
        <v>110</v>
      </c>
      <c r="I1567" s="3" t="s">
        <v>2237</v>
      </c>
    </row>
    <row r="1568" spans="1:9" x14ac:dyDescent="0.25">
      <c r="A1568" s="450">
        <v>2018</v>
      </c>
      <c r="B1568" s="450" t="s">
        <v>384</v>
      </c>
      <c r="C1568" s="450" t="s">
        <v>181</v>
      </c>
      <c r="D1568" s="450">
        <v>33900</v>
      </c>
      <c r="E1568" s="450" t="s">
        <v>159</v>
      </c>
      <c r="F1568" s="450" t="s">
        <v>2242</v>
      </c>
      <c r="G1568" s="450" t="s">
        <v>15</v>
      </c>
      <c r="H1568" s="450" t="s">
        <v>110</v>
      </c>
      <c r="I1568" s="3" t="s">
        <v>2237</v>
      </c>
    </row>
    <row r="1569" spans="1:9" x14ac:dyDescent="0.25">
      <c r="A1569" s="450">
        <v>2018</v>
      </c>
      <c r="B1569" s="450" t="s">
        <v>384</v>
      </c>
      <c r="C1569" s="450" t="s">
        <v>181</v>
      </c>
      <c r="D1569" s="450">
        <v>33910</v>
      </c>
      <c r="E1569" s="450" t="s">
        <v>160</v>
      </c>
      <c r="F1569" s="450" t="s">
        <v>2242</v>
      </c>
      <c r="G1569" s="450" t="s">
        <v>15</v>
      </c>
      <c r="H1569" s="450" t="s">
        <v>110</v>
      </c>
      <c r="I1569" s="3" t="s">
        <v>2237</v>
      </c>
    </row>
    <row r="1570" spans="1:9" x14ac:dyDescent="0.25">
      <c r="A1570" s="450">
        <v>2018</v>
      </c>
      <c r="B1570" s="450" t="s">
        <v>384</v>
      </c>
      <c r="C1570" s="450" t="s">
        <v>181</v>
      </c>
      <c r="D1570" s="450">
        <v>33920</v>
      </c>
      <c r="E1570" s="450" t="s">
        <v>161</v>
      </c>
      <c r="F1570" s="450" t="s">
        <v>2242</v>
      </c>
      <c r="G1570" s="450" t="s">
        <v>15</v>
      </c>
      <c r="H1570" s="450" t="s">
        <v>110</v>
      </c>
      <c r="I1570" s="3" t="s">
        <v>2237</v>
      </c>
    </row>
    <row r="1571" spans="1:9" x14ac:dyDescent="0.25">
      <c r="A1571" s="450">
        <v>2018</v>
      </c>
      <c r="B1571" s="450" t="s">
        <v>384</v>
      </c>
      <c r="C1571" s="450" t="s">
        <v>181</v>
      </c>
      <c r="D1571" s="450">
        <v>33921</v>
      </c>
      <c r="E1571" s="450" t="s">
        <v>162</v>
      </c>
      <c r="F1571" s="450" t="s">
        <v>2242</v>
      </c>
      <c r="G1571" s="450" t="s">
        <v>15</v>
      </c>
      <c r="H1571" s="450" t="s">
        <v>110</v>
      </c>
      <c r="I1571" s="3" t="s">
        <v>2237</v>
      </c>
    </row>
    <row r="1572" spans="1:9" x14ac:dyDescent="0.25">
      <c r="A1572" s="450">
        <v>2018</v>
      </c>
      <c r="B1572" s="450" t="s">
        <v>384</v>
      </c>
      <c r="C1572" s="450" t="s">
        <v>181</v>
      </c>
      <c r="D1572" s="450">
        <v>33922</v>
      </c>
      <c r="E1572" s="450" t="s">
        <v>163</v>
      </c>
      <c r="F1572" s="450" t="s">
        <v>2242</v>
      </c>
      <c r="G1572" s="450" t="s">
        <v>15</v>
      </c>
      <c r="H1572" s="450" t="s">
        <v>110</v>
      </c>
      <c r="I1572" s="3" t="s">
        <v>2237</v>
      </c>
    </row>
    <row r="1573" spans="1:9" x14ac:dyDescent="0.25">
      <c r="A1573" s="450">
        <v>2018</v>
      </c>
      <c r="B1573" s="450" t="s">
        <v>384</v>
      </c>
      <c r="C1573" s="450" t="s">
        <v>181</v>
      </c>
      <c r="D1573" s="450">
        <v>37100</v>
      </c>
      <c r="E1573" s="450" t="s">
        <v>168</v>
      </c>
      <c r="F1573" s="450" t="s">
        <v>2242</v>
      </c>
      <c r="G1573" s="450" t="s">
        <v>15</v>
      </c>
      <c r="H1573" s="450" t="s">
        <v>110</v>
      </c>
      <c r="I1573" s="3" t="s">
        <v>2237</v>
      </c>
    </row>
    <row r="1574" spans="1:9" x14ac:dyDescent="0.25">
      <c r="A1574" s="450">
        <v>2018</v>
      </c>
      <c r="B1574" s="450" t="s">
        <v>384</v>
      </c>
      <c r="C1574" s="450" t="s">
        <v>181</v>
      </c>
      <c r="D1574" s="450">
        <v>37200</v>
      </c>
      <c r="E1574" s="450" t="s">
        <v>169</v>
      </c>
      <c r="F1574" s="450" t="s">
        <v>2242</v>
      </c>
      <c r="G1574" s="450" t="s">
        <v>15</v>
      </c>
      <c r="H1574" s="450" t="s">
        <v>110</v>
      </c>
      <c r="I1574" s="3" t="s">
        <v>2237</v>
      </c>
    </row>
    <row r="1575" spans="1:9" x14ac:dyDescent="0.25">
      <c r="A1575" s="450">
        <v>2018</v>
      </c>
      <c r="B1575" s="450" t="s">
        <v>374</v>
      </c>
      <c r="C1575" s="450" t="s">
        <v>182</v>
      </c>
      <c r="D1575" s="450">
        <v>1100</v>
      </c>
      <c r="E1575" s="450" t="s">
        <v>2</v>
      </c>
      <c r="F1575" s="450" t="s">
        <v>2242</v>
      </c>
      <c r="G1575" s="450" t="s">
        <v>15</v>
      </c>
      <c r="H1575" s="450">
        <v>3.77</v>
      </c>
      <c r="I1575" s="3" t="s">
        <v>2237</v>
      </c>
    </row>
    <row r="1576" spans="1:9" x14ac:dyDescent="0.25">
      <c r="A1576" s="450">
        <v>2018</v>
      </c>
      <c r="B1576" s="450" t="s">
        <v>374</v>
      </c>
      <c r="C1576" s="450" t="s">
        <v>182</v>
      </c>
      <c r="D1576" s="450">
        <v>1110</v>
      </c>
      <c r="E1576" s="450" t="s">
        <v>3</v>
      </c>
      <c r="F1576" s="450" t="s">
        <v>2242</v>
      </c>
      <c r="G1576" s="450" t="s">
        <v>15</v>
      </c>
      <c r="H1576" s="450" t="s">
        <v>110</v>
      </c>
      <c r="I1576" s="3" t="s">
        <v>2237</v>
      </c>
    </row>
    <row r="1577" spans="1:9" x14ac:dyDescent="0.25">
      <c r="A1577" s="450">
        <v>2018</v>
      </c>
      <c r="B1577" s="450" t="s">
        <v>374</v>
      </c>
      <c r="C1577" s="450" t="s">
        <v>182</v>
      </c>
      <c r="D1577" s="450">
        <v>1120</v>
      </c>
      <c r="E1577" s="450" t="s">
        <v>4</v>
      </c>
      <c r="F1577" s="450" t="s">
        <v>2242</v>
      </c>
      <c r="G1577" s="450" t="s">
        <v>15</v>
      </c>
      <c r="H1577" s="450" t="s">
        <v>110</v>
      </c>
      <c r="I1577" s="3" t="s">
        <v>2237</v>
      </c>
    </row>
    <row r="1578" spans="1:9" x14ac:dyDescent="0.25">
      <c r="A1578" s="450">
        <v>2018</v>
      </c>
      <c r="B1578" s="450" t="s">
        <v>374</v>
      </c>
      <c r="C1578" s="450" t="s">
        <v>182</v>
      </c>
      <c r="D1578" s="450">
        <v>1200</v>
      </c>
      <c r="E1578" s="450" t="s">
        <v>5</v>
      </c>
      <c r="F1578" s="450" t="s">
        <v>2242</v>
      </c>
      <c r="G1578" s="450" t="s">
        <v>15</v>
      </c>
      <c r="H1578" s="450">
        <v>0</v>
      </c>
      <c r="I1578" s="3" t="s">
        <v>2244</v>
      </c>
    </row>
    <row r="1579" spans="1:9" x14ac:dyDescent="0.25">
      <c r="A1579" s="450">
        <v>2018</v>
      </c>
      <c r="B1579" s="450" t="s">
        <v>374</v>
      </c>
      <c r="C1579" s="450" t="s">
        <v>182</v>
      </c>
      <c r="D1579" s="450">
        <v>1300</v>
      </c>
      <c r="E1579" s="450" t="s">
        <v>17</v>
      </c>
      <c r="F1579" s="450" t="s">
        <v>2242</v>
      </c>
      <c r="G1579" s="450" t="s">
        <v>15</v>
      </c>
      <c r="H1579" s="450">
        <v>3.13</v>
      </c>
      <c r="I1579" s="3" t="s">
        <v>2237</v>
      </c>
    </row>
    <row r="1580" spans="1:9" x14ac:dyDescent="0.25">
      <c r="A1580" s="450">
        <v>2018</v>
      </c>
      <c r="B1580" s="450" t="s">
        <v>374</v>
      </c>
      <c r="C1580" s="450" t="s">
        <v>182</v>
      </c>
      <c r="D1580" s="450">
        <v>1400</v>
      </c>
      <c r="E1580" s="450" t="s">
        <v>18</v>
      </c>
      <c r="F1580" s="450" t="s">
        <v>2242</v>
      </c>
      <c r="G1580" s="450" t="s">
        <v>15</v>
      </c>
      <c r="H1580" s="450">
        <v>0.15</v>
      </c>
      <c r="I1580" s="3" t="s">
        <v>2237</v>
      </c>
    </row>
    <row r="1581" spans="1:9" x14ac:dyDescent="0.25">
      <c r="A1581" s="450">
        <v>2018</v>
      </c>
      <c r="B1581" s="450" t="s">
        <v>374</v>
      </c>
      <c r="C1581" s="450" t="s">
        <v>182</v>
      </c>
      <c r="D1581" s="450">
        <v>1500</v>
      </c>
      <c r="E1581" s="450" t="s">
        <v>19</v>
      </c>
      <c r="F1581" s="450" t="s">
        <v>2242</v>
      </c>
      <c r="G1581" s="450" t="s">
        <v>15</v>
      </c>
      <c r="H1581" s="450">
        <v>0</v>
      </c>
      <c r="I1581" s="3" t="s">
        <v>2237</v>
      </c>
    </row>
    <row r="1582" spans="1:9" x14ac:dyDescent="0.25">
      <c r="A1582" s="450">
        <v>2018</v>
      </c>
      <c r="B1582" s="450" t="s">
        <v>374</v>
      </c>
      <c r="C1582" s="450" t="s">
        <v>182</v>
      </c>
      <c r="D1582" s="450">
        <v>1600</v>
      </c>
      <c r="E1582" s="450" t="s">
        <v>20</v>
      </c>
      <c r="F1582" s="450" t="s">
        <v>2242</v>
      </c>
      <c r="G1582" s="450" t="s">
        <v>15</v>
      </c>
      <c r="H1582" s="450">
        <v>0</v>
      </c>
      <c r="I1582" s="3" t="s">
        <v>2237</v>
      </c>
    </row>
    <row r="1583" spans="1:9" x14ac:dyDescent="0.25">
      <c r="A1583" s="450">
        <v>2018</v>
      </c>
      <c r="B1583" s="450" t="s">
        <v>374</v>
      </c>
      <c r="C1583" s="450" t="s">
        <v>182</v>
      </c>
      <c r="D1583" s="450">
        <v>1900</v>
      </c>
      <c r="E1583" s="450" t="s">
        <v>21</v>
      </c>
      <c r="F1583" s="450" t="s">
        <v>2242</v>
      </c>
      <c r="G1583" s="450" t="s">
        <v>15</v>
      </c>
      <c r="H1583" s="450">
        <v>0.21</v>
      </c>
      <c r="I1583" s="3" t="s">
        <v>2244</v>
      </c>
    </row>
    <row r="1584" spans="1:9" x14ac:dyDescent="0.25">
      <c r="A1584" s="450">
        <v>2018</v>
      </c>
      <c r="B1584" s="450" t="s">
        <v>374</v>
      </c>
      <c r="C1584" s="450" t="s">
        <v>182</v>
      </c>
      <c r="D1584" s="450">
        <v>2100</v>
      </c>
      <c r="E1584" s="450" t="s">
        <v>23</v>
      </c>
      <c r="F1584" s="450" t="s">
        <v>2242</v>
      </c>
      <c r="G1584" s="450" t="s">
        <v>15</v>
      </c>
      <c r="H1584" s="450">
        <v>0.95</v>
      </c>
      <c r="I1584" s="3" t="s">
        <v>2244</v>
      </c>
    </row>
    <row r="1585" spans="1:9" x14ac:dyDescent="0.25">
      <c r="A1585" s="450">
        <v>2018</v>
      </c>
      <c r="B1585" s="450" t="s">
        <v>374</v>
      </c>
      <c r="C1585" s="450" t="s">
        <v>182</v>
      </c>
      <c r="D1585" s="450">
        <v>2110</v>
      </c>
      <c r="E1585" s="450" t="s">
        <v>24</v>
      </c>
      <c r="F1585" s="450" t="s">
        <v>2242</v>
      </c>
      <c r="G1585" s="450" t="s">
        <v>15</v>
      </c>
      <c r="H1585" s="450" t="s">
        <v>110</v>
      </c>
      <c r="I1585" s="3" t="s">
        <v>2237</v>
      </c>
    </row>
    <row r="1586" spans="1:9" x14ac:dyDescent="0.25">
      <c r="A1586" s="450">
        <v>2018</v>
      </c>
      <c r="B1586" s="450" t="s">
        <v>374</v>
      </c>
      <c r="C1586" s="450" t="s">
        <v>182</v>
      </c>
      <c r="D1586" s="450">
        <v>2120</v>
      </c>
      <c r="E1586" s="450" t="s">
        <v>25</v>
      </c>
      <c r="F1586" s="450" t="s">
        <v>2242</v>
      </c>
      <c r="G1586" s="450" t="s">
        <v>15</v>
      </c>
      <c r="H1586" s="450" t="s">
        <v>110</v>
      </c>
      <c r="I1586" s="3" t="s">
        <v>2237</v>
      </c>
    </row>
    <row r="1587" spans="1:9" x14ac:dyDescent="0.25">
      <c r="A1587" s="450">
        <v>2018</v>
      </c>
      <c r="B1587" s="450" t="s">
        <v>374</v>
      </c>
      <c r="C1587" s="450" t="s">
        <v>182</v>
      </c>
      <c r="D1587" s="450">
        <v>2130</v>
      </c>
      <c r="E1587" s="450" t="s">
        <v>26</v>
      </c>
      <c r="F1587" s="450" t="s">
        <v>2242</v>
      </c>
      <c r="G1587" s="450" t="s">
        <v>15</v>
      </c>
      <c r="H1587" s="450" t="s">
        <v>110</v>
      </c>
      <c r="I1587" s="3" t="s">
        <v>2237</v>
      </c>
    </row>
    <row r="1588" spans="1:9" x14ac:dyDescent="0.25">
      <c r="A1588" s="450">
        <v>2018</v>
      </c>
      <c r="B1588" s="450" t="s">
        <v>374</v>
      </c>
      <c r="C1588" s="450" t="s">
        <v>182</v>
      </c>
      <c r="D1588" s="450">
        <v>2190</v>
      </c>
      <c r="E1588" s="450" t="s">
        <v>27</v>
      </c>
      <c r="F1588" s="450" t="s">
        <v>2242</v>
      </c>
      <c r="G1588" s="450" t="s">
        <v>15</v>
      </c>
      <c r="H1588" s="450" t="s">
        <v>110</v>
      </c>
      <c r="I1588" s="3" t="s">
        <v>2237</v>
      </c>
    </row>
    <row r="1589" spans="1:9" x14ac:dyDescent="0.25">
      <c r="A1589" s="450">
        <v>2018</v>
      </c>
      <c r="B1589" s="450" t="s">
        <v>374</v>
      </c>
      <c r="C1589" s="450" t="s">
        <v>182</v>
      </c>
      <c r="D1589" s="450">
        <v>2200</v>
      </c>
      <c r="E1589" s="450" t="s">
        <v>28</v>
      </c>
      <c r="F1589" s="450" t="s">
        <v>2242</v>
      </c>
      <c r="G1589" s="450" t="s">
        <v>15</v>
      </c>
      <c r="H1589" s="450">
        <v>0</v>
      </c>
      <c r="I1589" s="3" t="s">
        <v>2244</v>
      </c>
    </row>
    <row r="1590" spans="1:9" x14ac:dyDescent="0.25">
      <c r="A1590" s="450">
        <v>2018</v>
      </c>
      <c r="B1590" s="450" t="s">
        <v>374</v>
      </c>
      <c r="C1590" s="450" t="s">
        <v>182</v>
      </c>
      <c r="D1590" s="450">
        <v>2300</v>
      </c>
      <c r="E1590" s="450" t="s">
        <v>29</v>
      </c>
      <c r="F1590" s="450" t="s">
        <v>2242</v>
      </c>
      <c r="G1590" s="450" t="s">
        <v>15</v>
      </c>
      <c r="H1590" s="450">
        <v>0</v>
      </c>
      <c r="I1590" s="3" t="s">
        <v>2244</v>
      </c>
    </row>
    <row r="1591" spans="1:9" x14ac:dyDescent="0.25">
      <c r="A1591" s="450">
        <v>2018</v>
      </c>
      <c r="B1591" s="450" t="s">
        <v>374</v>
      </c>
      <c r="C1591" s="450" t="s">
        <v>182</v>
      </c>
      <c r="D1591" s="450">
        <v>2400</v>
      </c>
      <c r="E1591" s="450" t="s">
        <v>30</v>
      </c>
      <c r="F1591" s="450" t="s">
        <v>2242</v>
      </c>
      <c r="G1591" s="450" t="s">
        <v>15</v>
      </c>
      <c r="H1591" s="450">
        <v>0</v>
      </c>
      <c r="I1591" s="3" t="s">
        <v>2237</v>
      </c>
    </row>
    <row r="1592" spans="1:9" x14ac:dyDescent="0.25">
      <c r="A1592" s="450">
        <v>2018</v>
      </c>
      <c r="B1592" s="450" t="s">
        <v>374</v>
      </c>
      <c r="C1592" s="450" t="s">
        <v>182</v>
      </c>
      <c r="D1592" s="450">
        <v>2900</v>
      </c>
      <c r="E1592" s="450" t="s">
        <v>31</v>
      </c>
      <c r="F1592" s="450" t="s">
        <v>2242</v>
      </c>
      <c r="G1592" s="450" t="s">
        <v>15</v>
      </c>
      <c r="H1592" s="450">
        <v>0</v>
      </c>
      <c r="I1592" s="3" t="s">
        <v>2244</v>
      </c>
    </row>
    <row r="1593" spans="1:9" x14ac:dyDescent="0.25">
      <c r="A1593" s="450">
        <v>2018</v>
      </c>
      <c r="B1593" s="450" t="s">
        <v>374</v>
      </c>
      <c r="C1593" s="450" t="s">
        <v>182</v>
      </c>
      <c r="D1593" s="450">
        <v>2910</v>
      </c>
      <c r="E1593" s="450" t="s">
        <v>32</v>
      </c>
      <c r="F1593" s="450" t="s">
        <v>2242</v>
      </c>
      <c r="G1593" s="450" t="s">
        <v>15</v>
      </c>
      <c r="H1593" s="450" t="s">
        <v>110</v>
      </c>
      <c r="I1593" s="3" t="s">
        <v>2237</v>
      </c>
    </row>
    <row r="1594" spans="1:9" x14ac:dyDescent="0.25">
      <c r="A1594" s="450">
        <v>2018</v>
      </c>
      <c r="B1594" s="450" t="s">
        <v>374</v>
      </c>
      <c r="C1594" s="450" t="s">
        <v>182</v>
      </c>
      <c r="D1594" s="450">
        <v>2920</v>
      </c>
      <c r="E1594" s="450" t="s">
        <v>33</v>
      </c>
      <c r="F1594" s="450" t="s">
        <v>2242</v>
      </c>
      <c r="G1594" s="450" t="s">
        <v>15</v>
      </c>
      <c r="H1594" s="450" t="s">
        <v>110</v>
      </c>
      <c r="I1594" s="3" t="s">
        <v>2237</v>
      </c>
    </row>
    <row r="1595" spans="1:9" x14ac:dyDescent="0.25">
      <c r="A1595" s="450">
        <v>2018</v>
      </c>
      <c r="B1595" s="450" t="s">
        <v>374</v>
      </c>
      <c r="C1595" s="450" t="s">
        <v>182</v>
      </c>
      <c r="D1595" s="450">
        <v>2930</v>
      </c>
      <c r="E1595" s="450" t="s">
        <v>34</v>
      </c>
      <c r="F1595" s="450" t="s">
        <v>2242</v>
      </c>
      <c r="G1595" s="450" t="s">
        <v>15</v>
      </c>
      <c r="H1595" s="450" t="s">
        <v>110</v>
      </c>
      <c r="I1595" s="3" t="s">
        <v>2237</v>
      </c>
    </row>
    <row r="1596" spans="1:9" x14ac:dyDescent="0.25">
      <c r="A1596" s="450">
        <v>2018</v>
      </c>
      <c r="B1596" s="450" t="s">
        <v>374</v>
      </c>
      <c r="C1596" s="450" t="s">
        <v>182</v>
      </c>
      <c r="D1596" s="450">
        <v>3100</v>
      </c>
      <c r="E1596" s="450" t="s">
        <v>36</v>
      </c>
      <c r="F1596" s="450" t="s">
        <v>2242</v>
      </c>
      <c r="G1596" s="450" t="s">
        <v>15</v>
      </c>
      <c r="H1596" s="450" t="s">
        <v>110</v>
      </c>
      <c r="I1596" s="3" t="s">
        <v>2237</v>
      </c>
    </row>
    <row r="1597" spans="1:9" x14ac:dyDescent="0.25">
      <c r="A1597" s="450">
        <v>2018</v>
      </c>
      <c r="B1597" s="450" t="s">
        <v>374</v>
      </c>
      <c r="C1597" s="450" t="s">
        <v>182</v>
      </c>
      <c r="D1597" s="450">
        <v>3200</v>
      </c>
      <c r="E1597" s="450" t="s">
        <v>37</v>
      </c>
      <c r="F1597" s="450" t="s">
        <v>2242</v>
      </c>
      <c r="G1597" s="450" t="s">
        <v>15</v>
      </c>
      <c r="H1597" s="450" t="s">
        <v>110</v>
      </c>
      <c r="I1597" s="3" t="s">
        <v>2237</v>
      </c>
    </row>
    <row r="1598" spans="1:9" x14ac:dyDescent="0.25">
      <c r="A1598" s="450">
        <v>2018</v>
      </c>
      <c r="B1598" s="450" t="s">
        <v>374</v>
      </c>
      <c r="C1598" s="450" t="s">
        <v>182</v>
      </c>
      <c r="D1598" s="450">
        <v>3900</v>
      </c>
      <c r="E1598" s="450" t="s">
        <v>38</v>
      </c>
      <c r="F1598" s="450" t="s">
        <v>2242</v>
      </c>
      <c r="G1598" s="450" t="s">
        <v>15</v>
      </c>
      <c r="H1598" s="450" t="s">
        <v>110</v>
      </c>
      <c r="I1598" s="3" t="s">
        <v>2237</v>
      </c>
    </row>
    <row r="1599" spans="1:9" x14ac:dyDescent="0.25">
      <c r="A1599" s="450">
        <v>2018</v>
      </c>
      <c r="B1599" s="450" t="s">
        <v>374</v>
      </c>
      <c r="C1599" s="450" t="s">
        <v>182</v>
      </c>
      <c r="D1599" s="450">
        <v>4100</v>
      </c>
      <c r="E1599" s="450" t="s">
        <v>40</v>
      </c>
      <c r="F1599" s="450" t="s">
        <v>2242</v>
      </c>
      <c r="G1599" s="450" t="s">
        <v>15</v>
      </c>
      <c r="H1599" s="450">
        <v>69.47</v>
      </c>
      <c r="I1599" s="3" t="s">
        <v>2244</v>
      </c>
    </row>
    <row r="1600" spans="1:9" x14ac:dyDescent="0.25">
      <c r="A1600" s="450">
        <v>2018</v>
      </c>
      <c r="B1600" s="450" t="s">
        <v>374</v>
      </c>
      <c r="C1600" s="450" t="s">
        <v>182</v>
      </c>
      <c r="D1600" s="450">
        <v>4110</v>
      </c>
      <c r="E1600" s="450" t="s">
        <v>41</v>
      </c>
      <c r="F1600" s="450" t="s">
        <v>2242</v>
      </c>
      <c r="G1600" s="450" t="s">
        <v>15</v>
      </c>
      <c r="H1600" s="450" t="s">
        <v>110</v>
      </c>
      <c r="I1600" s="3" t="s">
        <v>2237</v>
      </c>
    </row>
    <row r="1601" spans="1:9" x14ac:dyDescent="0.25">
      <c r="A1601" s="450">
        <v>2018</v>
      </c>
      <c r="B1601" s="450" t="s">
        <v>374</v>
      </c>
      <c r="C1601" s="450" t="s">
        <v>182</v>
      </c>
      <c r="D1601" s="450">
        <v>4120</v>
      </c>
      <c r="E1601" s="450" t="s">
        <v>42</v>
      </c>
      <c r="F1601" s="450" t="s">
        <v>2242</v>
      </c>
      <c r="G1601" s="450" t="s">
        <v>15</v>
      </c>
      <c r="H1601" s="450" t="s">
        <v>110</v>
      </c>
      <c r="I1601" s="3" t="s">
        <v>2237</v>
      </c>
    </row>
    <row r="1602" spans="1:9" x14ac:dyDescent="0.25">
      <c r="A1602" s="450">
        <v>2018</v>
      </c>
      <c r="B1602" s="450" t="s">
        <v>374</v>
      </c>
      <c r="C1602" s="450" t="s">
        <v>182</v>
      </c>
      <c r="D1602" s="450">
        <v>4190</v>
      </c>
      <c r="E1602" s="450" t="s">
        <v>43</v>
      </c>
      <c r="F1602" s="450" t="s">
        <v>2242</v>
      </c>
      <c r="G1602" s="450" t="s">
        <v>15</v>
      </c>
      <c r="H1602" s="450" t="s">
        <v>110</v>
      </c>
      <c r="I1602" s="3" t="s">
        <v>2237</v>
      </c>
    </row>
    <row r="1603" spans="1:9" x14ac:dyDescent="0.25">
      <c r="A1603" s="450">
        <v>2018</v>
      </c>
      <c r="B1603" s="450" t="s">
        <v>374</v>
      </c>
      <c r="C1603" s="450" t="s">
        <v>182</v>
      </c>
      <c r="D1603" s="450">
        <v>4200</v>
      </c>
      <c r="E1603" s="450" t="s">
        <v>44</v>
      </c>
      <c r="F1603" s="450" t="s">
        <v>2242</v>
      </c>
      <c r="G1603" s="450" t="s">
        <v>15</v>
      </c>
      <c r="H1603" s="450">
        <v>11.63</v>
      </c>
      <c r="I1603" s="3" t="s">
        <v>2237</v>
      </c>
    </row>
    <row r="1604" spans="1:9" x14ac:dyDescent="0.25">
      <c r="A1604" s="450">
        <v>2018</v>
      </c>
      <c r="B1604" s="450" t="s">
        <v>374</v>
      </c>
      <c r="C1604" s="450" t="s">
        <v>182</v>
      </c>
      <c r="D1604" s="450">
        <v>4210</v>
      </c>
      <c r="E1604" s="450" t="s">
        <v>45</v>
      </c>
      <c r="F1604" s="450" t="s">
        <v>2242</v>
      </c>
      <c r="G1604" s="450" t="s">
        <v>15</v>
      </c>
      <c r="H1604" s="450" t="s">
        <v>110</v>
      </c>
      <c r="I1604" s="3" t="s">
        <v>2237</v>
      </c>
    </row>
    <row r="1605" spans="1:9" x14ac:dyDescent="0.25">
      <c r="A1605" s="450">
        <v>2018</v>
      </c>
      <c r="B1605" s="450" t="s">
        <v>374</v>
      </c>
      <c r="C1605" s="450" t="s">
        <v>182</v>
      </c>
      <c r="D1605" s="450">
        <v>4220</v>
      </c>
      <c r="E1605" s="450" t="s">
        <v>46</v>
      </c>
      <c r="F1605" s="450" t="s">
        <v>2242</v>
      </c>
      <c r="G1605" s="450" t="s">
        <v>15</v>
      </c>
      <c r="H1605" s="450" t="s">
        <v>110</v>
      </c>
      <c r="I1605" s="3" t="s">
        <v>2237</v>
      </c>
    </row>
    <row r="1606" spans="1:9" x14ac:dyDescent="0.25">
      <c r="A1606" s="450">
        <v>2018</v>
      </c>
      <c r="B1606" s="450" t="s">
        <v>374</v>
      </c>
      <c r="C1606" s="450" t="s">
        <v>182</v>
      </c>
      <c r="D1606" s="450">
        <v>4230</v>
      </c>
      <c r="E1606" s="450" t="s">
        <v>47</v>
      </c>
      <c r="F1606" s="450" t="s">
        <v>2242</v>
      </c>
      <c r="G1606" s="450" t="s">
        <v>15</v>
      </c>
      <c r="H1606" s="450" t="s">
        <v>110</v>
      </c>
      <c r="I1606" s="3" t="s">
        <v>2237</v>
      </c>
    </row>
    <row r="1607" spans="1:9" x14ac:dyDescent="0.25">
      <c r="A1607" s="450">
        <v>2018</v>
      </c>
      <c r="B1607" s="450" t="s">
        <v>374</v>
      </c>
      <c r="C1607" s="450" t="s">
        <v>182</v>
      </c>
      <c r="D1607" s="450">
        <v>5000</v>
      </c>
      <c r="E1607" s="450" t="s">
        <v>48</v>
      </c>
      <c r="F1607" s="450" t="s">
        <v>2242</v>
      </c>
      <c r="G1607" s="450" t="s">
        <v>15</v>
      </c>
      <c r="H1607" s="450">
        <v>38.43</v>
      </c>
      <c r="I1607" s="3" t="s">
        <v>2237</v>
      </c>
    </row>
    <row r="1608" spans="1:9" x14ac:dyDescent="0.25">
      <c r="A1608" s="450">
        <v>2018</v>
      </c>
      <c r="B1608" s="450" t="s">
        <v>374</v>
      </c>
      <c r="C1608" s="450" t="s">
        <v>182</v>
      </c>
      <c r="D1608" s="450">
        <v>6100</v>
      </c>
      <c r="E1608" s="450" t="s">
        <v>50</v>
      </c>
      <c r="F1608" s="450" t="s">
        <v>2242</v>
      </c>
      <c r="G1608" s="450" t="s">
        <v>15</v>
      </c>
      <c r="H1608" s="450">
        <v>10.27</v>
      </c>
      <c r="I1608" s="3" t="s">
        <v>2237</v>
      </c>
    </row>
    <row r="1609" spans="1:9" x14ac:dyDescent="0.25">
      <c r="A1609" s="450">
        <v>2018</v>
      </c>
      <c r="B1609" s="450" t="s">
        <v>374</v>
      </c>
      <c r="C1609" s="450" t="s">
        <v>182</v>
      </c>
      <c r="D1609" s="450">
        <v>6110</v>
      </c>
      <c r="E1609" s="450" t="s">
        <v>51</v>
      </c>
      <c r="F1609" s="450" t="s">
        <v>2242</v>
      </c>
      <c r="G1609" s="450" t="s">
        <v>15</v>
      </c>
      <c r="H1609" s="450" t="s">
        <v>110</v>
      </c>
      <c r="I1609" s="3" t="s">
        <v>2237</v>
      </c>
    </row>
    <row r="1610" spans="1:9" x14ac:dyDescent="0.25">
      <c r="A1610" s="450">
        <v>2018</v>
      </c>
      <c r="B1610" s="450" t="s">
        <v>374</v>
      </c>
      <c r="C1610" s="450" t="s">
        <v>182</v>
      </c>
      <c r="D1610" s="450">
        <v>6120</v>
      </c>
      <c r="E1610" s="450" t="s">
        <v>52</v>
      </c>
      <c r="F1610" s="450" t="s">
        <v>2242</v>
      </c>
      <c r="G1610" s="450" t="s">
        <v>15</v>
      </c>
      <c r="H1610" s="450" t="s">
        <v>110</v>
      </c>
      <c r="I1610" s="3" t="s">
        <v>2237</v>
      </c>
    </row>
    <row r="1611" spans="1:9" x14ac:dyDescent="0.25">
      <c r="A1611" s="450">
        <v>2018</v>
      </c>
      <c r="B1611" s="450" t="s">
        <v>374</v>
      </c>
      <c r="C1611" s="450" t="s">
        <v>182</v>
      </c>
      <c r="D1611" s="450">
        <v>6130</v>
      </c>
      <c r="E1611" s="450" t="s">
        <v>53</v>
      </c>
      <c r="F1611" s="450" t="s">
        <v>2242</v>
      </c>
      <c r="G1611" s="450" t="s">
        <v>15</v>
      </c>
      <c r="H1611" s="450" t="s">
        <v>110</v>
      </c>
      <c r="I1611" s="3" t="s">
        <v>2237</v>
      </c>
    </row>
    <row r="1612" spans="1:9" x14ac:dyDescent="0.25">
      <c r="A1612" s="450">
        <v>2018</v>
      </c>
      <c r="B1612" s="450" t="s">
        <v>374</v>
      </c>
      <c r="C1612" s="450" t="s">
        <v>182</v>
      </c>
      <c r="D1612" s="450">
        <v>6190</v>
      </c>
      <c r="E1612" s="450" t="s">
        <v>54</v>
      </c>
      <c r="F1612" s="450" t="s">
        <v>2242</v>
      </c>
      <c r="G1612" s="450" t="s">
        <v>15</v>
      </c>
      <c r="H1612" s="450" t="s">
        <v>110</v>
      </c>
      <c r="I1612" s="3" t="s">
        <v>2237</v>
      </c>
    </row>
    <row r="1613" spans="1:9" x14ac:dyDescent="0.25">
      <c r="A1613" s="450">
        <v>2018</v>
      </c>
      <c r="B1613" s="450" t="s">
        <v>374</v>
      </c>
      <c r="C1613" s="450" t="s">
        <v>182</v>
      </c>
      <c r="D1613" s="450">
        <v>6200</v>
      </c>
      <c r="E1613" s="450" t="s">
        <v>55</v>
      </c>
      <c r="F1613" s="450" t="s">
        <v>2242</v>
      </c>
      <c r="G1613" s="450" t="s">
        <v>15</v>
      </c>
      <c r="H1613" s="450">
        <v>24.3</v>
      </c>
      <c r="I1613" s="3" t="s">
        <v>2237</v>
      </c>
    </row>
    <row r="1614" spans="1:9" x14ac:dyDescent="0.25">
      <c r="A1614" s="450">
        <v>2018</v>
      </c>
      <c r="B1614" s="450" t="s">
        <v>374</v>
      </c>
      <c r="C1614" s="450" t="s">
        <v>182</v>
      </c>
      <c r="D1614" s="450">
        <v>6210</v>
      </c>
      <c r="E1614" s="450" t="s">
        <v>56</v>
      </c>
      <c r="F1614" s="450" t="s">
        <v>2242</v>
      </c>
      <c r="G1614" s="450" t="s">
        <v>15</v>
      </c>
      <c r="H1614" s="450" t="s">
        <v>110</v>
      </c>
      <c r="I1614" s="3" t="s">
        <v>2237</v>
      </c>
    </row>
    <row r="1615" spans="1:9" x14ac:dyDescent="0.25">
      <c r="A1615" s="450">
        <v>2018</v>
      </c>
      <c r="B1615" s="450" t="s">
        <v>374</v>
      </c>
      <c r="C1615" s="450" t="s">
        <v>182</v>
      </c>
      <c r="D1615" s="450">
        <v>6220</v>
      </c>
      <c r="E1615" s="450" t="s">
        <v>57</v>
      </c>
      <c r="F1615" s="450" t="s">
        <v>2242</v>
      </c>
      <c r="G1615" s="450" t="s">
        <v>15</v>
      </c>
      <c r="H1615" s="450" t="s">
        <v>110</v>
      </c>
      <c r="I1615" s="3" t="s">
        <v>2237</v>
      </c>
    </row>
    <row r="1616" spans="1:9" x14ac:dyDescent="0.25">
      <c r="A1616" s="450">
        <v>2018</v>
      </c>
      <c r="B1616" s="450" t="s">
        <v>374</v>
      </c>
      <c r="C1616" s="450" t="s">
        <v>182</v>
      </c>
      <c r="D1616" s="450">
        <v>6230</v>
      </c>
      <c r="E1616" s="450" t="s">
        <v>58</v>
      </c>
      <c r="F1616" s="450" t="s">
        <v>2242</v>
      </c>
      <c r="G1616" s="450" t="s">
        <v>15</v>
      </c>
      <c r="H1616" s="450" t="s">
        <v>110</v>
      </c>
      <c r="I1616" s="3" t="s">
        <v>2237</v>
      </c>
    </row>
    <row r="1617" spans="1:9" x14ac:dyDescent="0.25">
      <c r="A1617" s="450">
        <v>2018</v>
      </c>
      <c r="B1617" s="450" t="s">
        <v>374</v>
      </c>
      <c r="C1617" s="450" t="s">
        <v>182</v>
      </c>
      <c r="D1617" s="450">
        <v>6290</v>
      </c>
      <c r="E1617" s="450" t="s">
        <v>59</v>
      </c>
      <c r="F1617" s="450" t="s">
        <v>2242</v>
      </c>
      <c r="G1617" s="450" t="s">
        <v>15</v>
      </c>
      <c r="H1617" s="450" t="s">
        <v>110</v>
      </c>
      <c r="I1617" s="3" t="s">
        <v>2237</v>
      </c>
    </row>
    <row r="1618" spans="1:9" x14ac:dyDescent="0.25">
      <c r="A1618" s="450">
        <v>2018</v>
      </c>
      <c r="B1618" s="450" t="s">
        <v>374</v>
      </c>
      <c r="C1618" s="450" t="s">
        <v>182</v>
      </c>
      <c r="D1618" s="450">
        <v>6300</v>
      </c>
      <c r="E1618" s="450" t="s">
        <v>60</v>
      </c>
      <c r="F1618" s="450" t="s">
        <v>2242</v>
      </c>
      <c r="G1618" s="450" t="s">
        <v>15</v>
      </c>
      <c r="H1618" s="450">
        <v>11.72</v>
      </c>
      <c r="I1618" s="3" t="s">
        <v>2237</v>
      </c>
    </row>
    <row r="1619" spans="1:9" x14ac:dyDescent="0.25">
      <c r="A1619" s="450">
        <v>2018</v>
      </c>
      <c r="B1619" s="450" t="s">
        <v>374</v>
      </c>
      <c r="C1619" s="450" t="s">
        <v>182</v>
      </c>
      <c r="D1619" s="450">
        <v>6400</v>
      </c>
      <c r="E1619" s="450" t="s">
        <v>61</v>
      </c>
      <c r="F1619" s="450" t="s">
        <v>2242</v>
      </c>
      <c r="G1619" s="450" t="s">
        <v>15</v>
      </c>
      <c r="H1619" s="450">
        <v>8.86</v>
      </c>
      <c r="I1619" s="3" t="s">
        <v>2237</v>
      </c>
    </row>
    <row r="1620" spans="1:9" x14ac:dyDescent="0.25">
      <c r="A1620" s="450">
        <v>2018</v>
      </c>
      <c r="B1620" s="450" t="s">
        <v>374</v>
      </c>
      <c r="C1620" s="450" t="s">
        <v>182</v>
      </c>
      <c r="D1620" s="450">
        <v>6410</v>
      </c>
      <c r="E1620" s="450" t="s">
        <v>62</v>
      </c>
      <c r="F1620" s="450" t="s">
        <v>2242</v>
      </c>
      <c r="G1620" s="450" t="s">
        <v>15</v>
      </c>
      <c r="H1620" s="450" t="s">
        <v>110</v>
      </c>
      <c r="I1620" s="3" t="s">
        <v>2237</v>
      </c>
    </row>
    <row r="1621" spans="1:9" x14ac:dyDescent="0.25">
      <c r="A1621" s="450">
        <v>2018</v>
      </c>
      <c r="B1621" s="450" t="s">
        <v>374</v>
      </c>
      <c r="C1621" s="450" t="s">
        <v>182</v>
      </c>
      <c r="D1621" s="450">
        <v>6490</v>
      </c>
      <c r="E1621" s="450" t="s">
        <v>63</v>
      </c>
      <c r="F1621" s="450" t="s">
        <v>2242</v>
      </c>
      <c r="G1621" s="450" t="s">
        <v>15</v>
      </c>
      <c r="H1621" s="450" t="s">
        <v>110</v>
      </c>
      <c r="I1621" s="3" t="s">
        <v>2237</v>
      </c>
    </row>
    <row r="1622" spans="1:9" x14ac:dyDescent="0.25">
      <c r="A1622" s="450">
        <v>2018</v>
      </c>
      <c r="B1622" s="450" t="s">
        <v>374</v>
      </c>
      <c r="C1622" s="450" t="s">
        <v>182</v>
      </c>
      <c r="D1622" s="450">
        <v>6500</v>
      </c>
      <c r="E1622" s="450" t="s">
        <v>64</v>
      </c>
      <c r="F1622" s="450" t="s">
        <v>2242</v>
      </c>
      <c r="G1622" s="450" t="s">
        <v>15</v>
      </c>
      <c r="H1622" s="450">
        <v>7.12</v>
      </c>
      <c r="I1622" s="3" t="s">
        <v>2237</v>
      </c>
    </row>
    <row r="1623" spans="1:9" x14ac:dyDescent="0.25">
      <c r="A1623" s="450">
        <v>2018</v>
      </c>
      <c r="B1623" s="450" t="s">
        <v>374</v>
      </c>
      <c r="C1623" s="450" t="s">
        <v>182</v>
      </c>
      <c r="D1623" s="450">
        <v>6510</v>
      </c>
      <c r="E1623" s="450" t="s">
        <v>65</v>
      </c>
      <c r="F1623" s="450" t="s">
        <v>2242</v>
      </c>
      <c r="G1623" s="450" t="s">
        <v>15</v>
      </c>
      <c r="H1623" s="450" t="s">
        <v>110</v>
      </c>
      <c r="I1623" s="3" t="s">
        <v>2237</v>
      </c>
    </row>
    <row r="1624" spans="1:9" x14ac:dyDescent="0.25">
      <c r="A1624" s="450">
        <v>2018</v>
      </c>
      <c r="B1624" s="450" t="s">
        <v>374</v>
      </c>
      <c r="C1624" s="450" t="s">
        <v>182</v>
      </c>
      <c r="D1624" s="450">
        <v>6590</v>
      </c>
      <c r="E1624" s="450" t="s">
        <v>66</v>
      </c>
      <c r="F1624" s="450" t="s">
        <v>2242</v>
      </c>
      <c r="G1624" s="450" t="s">
        <v>15</v>
      </c>
      <c r="H1624" s="450" t="s">
        <v>110</v>
      </c>
      <c r="I1624" s="3" t="s">
        <v>2237</v>
      </c>
    </row>
    <row r="1625" spans="1:9" x14ac:dyDescent="0.25">
      <c r="A1625" s="450">
        <v>2018</v>
      </c>
      <c r="B1625" s="450" t="s">
        <v>374</v>
      </c>
      <c r="C1625" s="450" t="s">
        <v>182</v>
      </c>
      <c r="D1625" s="450">
        <v>7000</v>
      </c>
      <c r="E1625" s="450" t="s">
        <v>67</v>
      </c>
      <c r="F1625" s="450" t="s">
        <v>2242</v>
      </c>
      <c r="G1625" s="450" t="s">
        <v>15</v>
      </c>
      <c r="H1625" s="450">
        <v>20.41</v>
      </c>
      <c r="I1625" s="3" t="s">
        <v>2237</v>
      </c>
    </row>
    <row r="1626" spans="1:9" x14ac:dyDescent="0.25">
      <c r="A1626" s="450">
        <v>2018</v>
      </c>
      <c r="B1626" s="450" t="s">
        <v>374</v>
      </c>
      <c r="C1626" s="450" t="s">
        <v>182</v>
      </c>
      <c r="D1626" s="450">
        <v>8000</v>
      </c>
      <c r="E1626" s="450" t="s">
        <v>70</v>
      </c>
      <c r="F1626" s="450" t="s">
        <v>2242</v>
      </c>
      <c r="G1626" s="450" t="s">
        <v>15</v>
      </c>
      <c r="H1626" s="450">
        <v>6.16</v>
      </c>
      <c r="I1626" s="3" t="s">
        <v>2244</v>
      </c>
    </row>
    <row r="1627" spans="1:9" x14ac:dyDescent="0.25">
      <c r="A1627" s="450">
        <v>2018</v>
      </c>
      <c r="B1627" s="450" t="s">
        <v>374</v>
      </c>
      <c r="C1627" s="450" t="s">
        <v>182</v>
      </c>
      <c r="D1627" s="450">
        <v>9100</v>
      </c>
      <c r="E1627" s="450" t="s">
        <v>72</v>
      </c>
      <c r="F1627" s="450" t="s">
        <v>2242</v>
      </c>
      <c r="G1627" s="450" t="s">
        <v>15</v>
      </c>
      <c r="H1627" s="450" t="s">
        <v>110</v>
      </c>
      <c r="I1627" s="3" t="s">
        <v>2237</v>
      </c>
    </row>
    <row r="1628" spans="1:9" x14ac:dyDescent="0.25">
      <c r="A1628" s="450">
        <v>2018</v>
      </c>
      <c r="B1628" s="450" t="s">
        <v>374</v>
      </c>
      <c r="C1628" s="450" t="s">
        <v>182</v>
      </c>
      <c r="D1628" s="450">
        <v>9200</v>
      </c>
      <c r="E1628" s="450" t="s">
        <v>73</v>
      </c>
      <c r="F1628" s="450" t="s">
        <v>2242</v>
      </c>
      <c r="G1628" s="450" t="s">
        <v>15</v>
      </c>
      <c r="H1628" s="450" t="s">
        <v>110</v>
      </c>
      <c r="I1628" s="3" t="s">
        <v>2237</v>
      </c>
    </row>
    <row r="1629" spans="1:9" x14ac:dyDescent="0.25">
      <c r="A1629" s="450">
        <v>2018</v>
      </c>
      <c r="B1629" s="450" t="s">
        <v>374</v>
      </c>
      <c r="C1629" s="450" t="s">
        <v>182</v>
      </c>
      <c r="D1629" s="450">
        <v>9900</v>
      </c>
      <c r="E1629" s="450" t="s">
        <v>74</v>
      </c>
      <c r="F1629" s="450" t="s">
        <v>2242</v>
      </c>
      <c r="G1629" s="450" t="s">
        <v>15</v>
      </c>
      <c r="H1629" s="450" t="s">
        <v>110</v>
      </c>
      <c r="I1629" s="3" t="s">
        <v>2237</v>
      </c>
    </row>
    <row r="1630" spans="1:9" x14ac:dyDescent="0.25">
      <c r="A1630" s="450">
        <v>2018</v>
      </c>
      <c r="B1630" s="450" t="s">
        <v>374</v>
      </c>
      <c r="C1630" s="450" t="s">
        <v>182</v>
      </c>
      <c r="D1630" s="450">
        <v>11100</v>
      </c>
      <c r="E1630" s="450" t="s">
        <v>77</v>
      </c>
      <c r="F1630" s="450" t="s">
        <v>2242</v>
      </c>
      <c r="G1630" s="450" t="s">
        <v>15</v>
      </c>
      <c r="H1630" s="450">
        <v>15.92</v>
      </c>
      <c r="I1630" s="3" t="s">
        <v>2237</v>
      </c>
    </row>
    <row r="1631" spans="1:9" x14ac:dyDescent="0.25">
      <c r="A1631" s="450">
        <v>2018</v>
      </c>
      <c r="B1631" s="450" t="s">
        <v>374</v>
      </c>
      <c r="C1631" s="450" t="s">
        <v>182</v>
      </c>
      <c r="D1631" s="450">
        <v>11200</v>
      </c>
      <c r="E1631" s="450" t="s">
        <v>78</v>
      </c>
      <c r="F1631" s="450" t="s">
        <v>2242</v>
      </c>
      <c r="G1631" s="450" t="s">
        <v>15</v>
      </c>
      <c r="H1631" s="450">
        <v>80.33</v>
      </c>
      <c r="I1631" s="3" t="s">
        <v>2237</v>
      </c>
    </row>
    <row r="1632" spans="1:9" x14ac:dyDescent="0.25">
      <c r="A1632" s="450">
        <v>2018</v>
      </c>
      <c r="B1632" s="450" t="s">
        <v>374</v>
      </c>
      <c r="C1632" s="450" t="s">
        <v>182</v>
      </c>
      <c r="D1632" s="450">
        <v>11300</v>
      </c>
      <c r="E1632" s="450" t="s">
        <v>79</v>
      </c>
      <c r="F1632" s="450" t="s">
        <v>2242</v>
      </c>
      <c r="G1632" s="450" t="s">
        <v>15</v>
      </c>
      <c r="H1632" s="450">
        <v>0</v>
      </c>
      <c r="I1632" s="3" t="s">
        <v>2244</v>
      </c>
    </row>
    <row r="1633" spans="1:9" x14ac:dyDescent="0.25">
      <c r="A1633" s="450">
        <v>2018</v>
      </c>
      <c r="B1633" s="450" t="s">
        <v>374</v>
      </c>
      <c r="C1633" s="450" t="s">
        <v>182</v>
      </c>
      <c r="D1633" s="450">
        <v>11400</v>
      </c>
      <c r="E1633" s="450" t="s">
        <v>80</v>
      </c>
      <c r="F1633" s="450" t="s">
        <v>2242</v>
      </c>
      <c r="G1633" s="450" t="s">
        <v>15</v>
      </c>
      <c r="H1633" s="450">
        <v>26.77</v>
      </c>
      <c r="I1633" s="3" t="s">
        <v>2237</v>
      </c>
    </row>
    <row r="1634" spans="1:9" x14ac:dyDescent="0.25">
      <c r="A1634" s="450">
        <v>2018</v>
      </c>
      <c r="B1634" s="450" t="s">
        <v>374</v>
      </c>
      <c r="C1634" s="450" t="s">
        <v>182</v>
      </c>
      <c r="D1634" s="450">
        <v>11500</v>
      </c>
      <c r="E1634" s="450" t="s">
        <v>81</v>
      </c>
      <c r="F1634" s="450" t="s">
        <v>2242</v>
      </c>
      <c r="G1634" s="450" t="s">
        <v>15</v>
      </c>
      <c r="H1634" s="450">
        <v>64.64</v>
      </c>
      <c r="I1634" s="3" t="s">
        <v>2237</v>
      </c>
    </row>
    <row r="1635" spans="1:9" x14ac:dyDescent="0.25">
      <c r="A1635" s="450">
        <v>2018</v>
      </c>
      <c r="B1635" s="450" t="s">
        <v>374</v>
      </c>
      <c r="C1635" s="450" t="s">
        <v>182</v>
      </c>
      <c r="D1635" s="450">
        <v>11900</v>
      </c>
      <c r="E1635" s="450" t="s">
        <v>82</v>
      </c>
      <c r="F1635" s="450" t="s">
        <v>2242</v>
      </c>
      <c r="G1635" s="450" t="s">
        <v>15</v>
      </c>
      <c r="H1635" s="450">
        <v>19.45</v>
      </c>
      <c r="I1635" s="3" t="s">
        <v>2244</v>
      </c>
    </row>
    <row r="1636" spans="1:9" x14ac:dyDescent="0.25">
      <c r="A1636" s="450">
        <v>2018</v>
      </c>
      <c r="B1636" s="450" t="s">
        <v>374</v>
      </c>
      <c r="C1636" s="450" t="s">
        <v>182</v>
      </c>
      <c r="D1636" s="450">
        <v>12100</v>
      </c>
      <c r="E1636" s="450" t="s">
        <v>84</v>
      </c>
      <c r="F1636" s="450" t="s">
        <v>2242</v>
      </c>
      <c r="G1636" s="450" t="s">
        <v>15</v>
      </c>
      <c r="H1636" s="450">
        <v>182.22</v>
      </c>
      <c r="I1636" s="3" t="s">
        <v>2237</v>
      </c>
    </row>
    <row r="1637" spans="1:9" x14ac:dyDescent="0.25">
      <c r="A1637" s="450">
        <v>2018</v>
      </c>
      <c r="B1637" s="450" t="s">
        <v>374</v>
      </c>
      <c r="C1637" s="450" t="s">
        <v>182</v>
      </c>
      <c r="D1637" s="450">
        <v>12200</v>
      </c>
      <c r="E1637" s="450" t="s">
        <v>85</v>
      </c>
      <c r="F1637" s="450" t="s">
        <v>2242</v>
      </c>
      <c r="G1637" s="450" t="s">
        <v>15</v>
      </c>
      <c r="H1637" s="450">
        <v>16.760000000000002</v>
      </c>
      <c r="I1637" s="3" t="s">
        <v>2237</v>
      </c>
    </row>
    <row r="1638" spans="1:9" x14ac:dyDescent="0.25">
      <c r="A1638" s="450">
        <v>2018</v>
      </c>
      <c r="B1638" s="450" t="s">
        <v>374</v>
      </c>
      <c r="C1638" s="450" t="s">
        <v>182</v>
      </c>
      <c r="D1638" s="450">
        <v>12900</v>
      </c>
      <c r="E1638" s="450" t="s">
        <v>86</v>
      </c>
      <c r="F1638" s="450" t="s">
        <v>2242</v>
      </c>
      <c r="G1638" s="450" t="s">
        <v>15</v>
      </c>
      <c r="H1638" s="450">
        <v>4.62</v>
      </c>
      <c r="I1638" s="3" t="s">
        <v>2244</v>
      </c>
    </row>
    <row r="1639" spans="1:9" x14ac:dyDescent="0.25">
      <c r="A1639" s="450">
        <v>2018</v>
      </c>
      <c r="B1639" s="450" t="s">
        <v>374</v>
      </c>
      <c r="C1639" s="450" t="s">
        <v>182</v>
      </c>
      <c r="D1639" s="450">
        <v>12910</v>
      </c>
      <c r="E1639" s="450" t="s">
        <v>87</v>
      </c>
      <c r="F1639" s="450" t="s">
        <v>2242</v>
      </c>
      <c r="G1639" s="450" t="s">
        <v>15</v>
      </c>
      <c r="H1639" s="450" t="s">
        <v>110</v>
      </c>
      <c r="I1639" s="3" t="s">
        <v>2237</v>
      </c>
    </row>
    <row r="1640" spans="1:9" x14ac:dyDescent="0.25">
      <c r="A1640" s="450">
        <v>2018</v>
      </c>
      <c r="B1640" s="450" t="s">
        <v>374</v>
      </c>
      <c r="C1640" s="450" t="s">
        <v>182</v>
      </c>
      <c r="D1640" s="450">
        <v>12920</v>
      </c>
      <c r="E1640" s="450" t="s">
        <v>88</v>
      </c>
      <c r="F1640" s="450" t="s">
        <v>2242</v>
      </c>
      <c r="G1640" s="450" t="s">
        <v>15</v>
      </c>
      <c r="H1640" s="450" t="s">
        <v>110</v>
      </c>
      <c r="I1640" s="3" t="s">
        <v>2237</v>
      </c>
    </row>
    <row r="1641" spans="1:9" x14ac:dyDescent="0.25">
      <c r="A1641" s="450">
        <v>2018</v>
      </c>
      <c r="B1641" s="450" t="s">
        <v>374</v>
      </c>
      <c r="C1641" s="450" t="s">
        <v>182</v>
      </c>
      <c r="D1641" s="450">
        <v>12930</v>
      </c>
      <c r="E1641" s="450" t="s">
        <v>89</v>
      </c>
      <c r="F1641" s="450" t="s">
        <v>2242</v>
      </c>
      <c r="G1641" s="450" t="s">
        <v>15</v>
      </c>
      <c r="H1641" s="450" t="s">
        <v>110</v>
      </c>
      <c r="I1641" s="3" t="s">
        <v>2237</v>
      </c>
    </row>
    <row r="1642" spans="1:9" x14ac:dyDescent="0.25">
      <c r="A1642" s="450">
        <v>2018</v>
      </c>
      <c r="B1642" s="450" t="s">
        <v>374</v>
      </c>
      <c r="C1642" s="450" t="s">
        <v>182</v>
      </c>
      <c r="D1642" s="450">
        <v>15100</v>
      </c>
      <c r="E1642" s="450" t="s">
        <v>93</v>
      </c>
      <c r="F1642" s="450" t="s">
        <v>2242</v>
      </c>
      <c r="G1642" s="450" t="s">
        <v>15</v>
      </c>
      <c r="H1642" s="450" t="s">
        <v>110</v>
      </c>
      <c r="I1642" s="3" t="s">
        <v>2237</v>
      </c>
    </row>
    <row r="1643" spans="1:9" x14ac:dyDescent="0.25">
      <c r="A1643" s="450">
        <v>2018</v>
      </c>
      <c r="B1643" s="450" t="s">
        <v>374</v>
      </c>
      <c r="C1643" s="450" t="s">
        <v>182</v>
      </c>
      <c r="D1643" s="450">
        <v>15200</v>
      </c>
      <c r="E1643" s="450" t="s">
        <v>94</v>
      </c>
      <c r="F1643" s="450" t="s">
        <v>2242</v>
      </c>
      <c r="G1643" s="450" t="s">
        <v>15</v>
      </c>
      <c r="H1643" s="450" t="s">
        <v>110</v>
      </c>
      <c r="I1643" s="3" t="s">
        <v>2237</v>
      </c>
    </row>
    <row r="1644" spans="1:9" x14ac:dyDescent="0.25">
      <c r="A1644" s="450">
        <v>2018</v>
      </c>
      <c r="B1644" s="450" t="s">
        <v>374</v>
      </c>
      <c r="C1644" s="450" t="s">
        <v>182</v>
      </c>
      <c r="D1644" s="450">
        <v>17100</v>
      </c>
      <c r="E1644" s="450" t="s">
        <v>97</v>
      </c>
      <c r="F1644" s="450" t="s">
        <v>2242</v>
      </c>
      <c r="G1644" s="450" t="s">
        <v>15</v>
      </c>
      <c r="H1644" s="450">
        <v>44.81</v>
      </c>
      <c r="I1644" s="3" t="s">
        <v>2237</v>
      </c>
    </row>
    <row r="1645" spans="1:9" x14ac:dyDescent="0.25">
      <c r="A1645" s="450">
        <v>2018</v>
      </c>
      <c r="B1645" s="450" t="s">
        <v>374</v>
      </c>
      <c r="C1645" s="450" t="s">
        <v>182</v>
      </c>
      <c r="D1645" s="450">
        <v>17110</v>
      </c>
      <c r="E1645" s="450" t="s">
        <v>98</v>
      </c>
      <c r="F1645" s="450" t="s">
        <v>2242</v>
      </c>
      <c r="G1645" s="450" t="s">
        <v>15</v>
      </c>
      <c r="H1645" s="450" t="s">
        <v>110</v>
      </c>
      <c r="I1645" s="3" t="s">
        <v>2237</v>
      </c>
    </row>
    <row r="1646" spans="1:9" x14ac:dyDescent="0.25">
      <c r="A1646" s="450">
        <v>2018</v>
      </c>
      <c r="B1646" s="450" t="s">
        <v>374</v>
      </c>
      <c r="C1646" s="450" t="s">
        <v>182</v>
      </c>
      <c r="D1646" s="450">
        <v>17120</v>
      </c>
      <c r="E1646" s="450" t="s">
        <v>99</v>
      </c>
      <c r="F1646" s="450" t="s">
        <v>2242</v>
      </c>
      <c r="G1646" s="450" t="s">
        <v>15</v>
      </c>
      <c r="H1646" s="450" t="s">
        <v>110</v>
      </c>
      <c r="I1646" s="3" t="s">
        <v>2237</v>
      </c>
    </row>
    <row r="1647" spans="1:9" x14ac:dyDescent="0.25">
      <c r="A1647" s="450">
        <v>2018</v>
      </c>
      <c r="B1647" s="450" t="s">
        <v>374</v>
      </c>
      <c r="C1647" s="450" t="s">
        <v>182</v>
      </c>
      <c r="D1647" s="450">
        <v>17130</v>
      </c>
      <c r="E1647" s="450" t="s">
        <v>100</v>
      </c>
      <c r="F1647" s="450" t="s">
        <v>2242</v>
      </c>
      <c r="G1647" s="450" t="s">
        <v>15</v>
      </c>
      <c r="H1647" s="450" t="s">
        <v>110</v>
      </c>
      <c r="I1647" s="3" t="s">
        <v>2237</v>
      </c>
    </row>
    <row r="1648" spans="1:9" x14ac:dyDescent="0.25">
      <c r="A1648" s="450">
        <v>2018</v>
      </c>
      <c r="B1648" s="450" t="s">
        <v>374</v>
      </c>
      <c r="C1648" s="450" t="s">
        <v>182</v>
      </c>
      <c r="D1648" s="450">
        <v>17140</v>
      </c>
      <c r="E1648" s="450" t="s">
        <v>101</v>
      </c>
      <c r="F1648" s="450" t="s">
        <v>2242</v>
      </c>
      <c r="G1648" s="450" t="s">
        <v>15</v>
      </c>
      <c r="H1648" s="450" t="s">
        <v>110</v>
      </c>
      <c r="I1648" s="3" t="s">
        <v>2237</v>
      </c>
    </row>
    <row r="1649" spans="1:9" x14ac:dyDescent="0.25">
      <c r="A1649" s="450">
        <v>2018</v>
      </c>
      <c r="B1649" s="450" t="s">
        <v>374</v>
      </c>
      <c r="C1649" s="450" t="s">
        <v>182</v>
      </c>
      <c r="D1649" s="450">
        <v>17150</v>
      </c>
      <c r="E1649" s="450" t="s">
        <v>102</v>
      </c>
      <c r="F1649" s="450" t="s">
        <v>2242</v>
      </c>
      <c r="G1649" s="450" t="s">
        <v>15</v>
      </c>
      <c r="H1649" s="450" t="s">
        <v>110</v>
      </c>
      <c r="I1649" s="3" t="s">
        <v>2237</v>
      </c>
    </row>
    <row r="1650" spans="1:9" x14ac:dyDescent="0.25">
      <c r="A1650" s="450">
        <v>2018</v>
      </c>
      <c r="B1650" s="450" t="s">
        <v>374</v>
      </c>
      <c r="C1650" s="450" t="s">
        <v>182</v>
      </c>
      <c r="D1650" s="450">
        <v>17160</v>
      </c>
      <c r="E1650" s="450" t="s">
        <v>103</v>
      </c>
      <c r="F1650" s="450" t="s">
        <v>2242</v>
      </c>
      <c r="G1650" s="450" t="s">
        <v>15</v>
      </c>
      <c r="H1650" s="450" t="s">
        <v>110</v>
      </c>
      <c r="I1650" s="3" t="s">
        <v>2237</v>
      </c>
    </row>
    <row r="1651" spans="1:9" x14ac:dyDescent="0.25">
      <c r="A1651" s="450">
        <v>2018</v>
      </c>
      <c r="B1651" s="450" t="s">
        <v>374</v>
      </c>
      <c r="C1651" s="450" t="s">
        <v>182</v>
      </c>
      <c r="D1651" s="450">
        <v>17161</v>
      </c>
      <c r="E1651" s="450" t="s">
        <v>104</v>
      </c>
      <c r="F1651" s="450" t="s">
        <v>2242</v>
      </c>
      <c r="G1651" s="450" t="s">
        <v>15</v>
      </c>
      <c r="H1651" s="450" t="s">
        <v>110</v>
      </c>
      <c r="I1651" s="3" t="s">
        <v>2237</v>
      </c>
    </row>
    <row r="1652" spans="1:9" x14ac:dyDescent="0.25">
      <c r="A1652" s="450">
        <v>2018</v>
      </c>
      <c r="B1652" s="450" t="s">
        <v>374</v>
      </c>
      <c r="C1652" s="450" t="s">
        <v>182</v>
      </c>
      <c r="D1652" s="450">
        <v>17162</v>
      </c>
      <c r="E1652" s="450" t="s">
        <v>105</v>
      </c>
      <c r="F1652" s="450" t="s">
        <v>2242</v>
      </c>
      <c r="G1652" s="450" t="s">
        <v>15</v>
      </c>
      <c r="H1652" s="450" t="s">
        <v>110</v>
      </c>
      <c r="I1652" s="3" t="s">
        <v>2237</v>
      </c>
    </row>
    <row r="1653" spans="1:9" x14ac:dyDescent="0.25">
      <c r="A1653" s="450">
        <v>2018</v>
      </c>
      <c r="B1653" s="450" t="s">
        <v>374</v>
      </c>
      <c r="C1653" s="450" t="s">
        <v>182</v>
      </c>
      <c r="D1653" s="450">
        <v>17190</v>
      </c>
      <c r="E1653" s="450" t="s">
        <v>106</v>
      </c>
      <c r="F1653" s="450" t="s">
        <v>2242</v>
      </c>
      <c r="G1653" s="450" t="s">
        <v>15</v>
      </c>
      <c r="H1653" s="450" t="s">
        <v>110</v>
      </c>
      <c r="I1653" s="3" t="s">
        <v>2237</v>
      </c>
    </row>
    <row r="1654" spans="1:9" x14ac:dyDescent="0.25">
      <c r="A1654" s="450">
        <v>2018</v>
      </c>
      <c r="B1654" s="450" t="s">
        <v>374</v>
      </c>
      <c r="C1654" s="450" t="s">
        <v>182</v>
      </c>
      <c r="D1654" s="450">
        <v>17900</v>
      </c>
      <c r="E1654" s="450" t="s">
        <v>107</v>
      </c>
      <c r="F1654" s="450" t="s">
        <v>2242</v>
      </c>
      <c r="G1654" s="450" t="s">
        <v>15</v>
      </c>
      <c r="H1654" s="450">
        <v>0</v>
      </c>
      <c r="I1654" s="3" t="s">
        <v>2237</v>
      </c>
    </row>
    <row r="1655" spans="1:9" x14ac:dyDescent="0.25">
      <c r="A1655" s="450">
        <v>2018</v>
      </c>
      <c r="B1655" s="450" t="s">
        <v>374</v>
      </c>
      <c r="C1655" s="450" t="s">
        <v>182</v>
      </c>
      <c r="D1655" s="450">
        <v>19010</v>
      </c>
      <c r="E1655" s="450" t="s">
        <v>111</v>
      </c>
      <c r="F1655" s="450" t="s">
        <v>2242</v>
      </c>
      <c r="G1655" s="450" t="s">
        <v>15</v>
      </c>
      <c r="H1655" s="450">
        <v>12.28</v>
      </c>
      <c r="I1655" s="3" t="s">
        <v>2237</v>
      </c>
    </row>
    <row r="1656" spans="1:9" x14ac:dyDescent="0.25">
      <c r="A1656" s="450">
        <v>2018</v>
      </c>
      <c r="B1656" s="450" t="s">
        <v>374</v>
      </c>
      <c r="C1656" s="450" t="s">
        <v>182</v>
      </c>
      <c r="D1656" s="450">
        <v>19011</v>
      </c>
      <c r="E1656" s="450" t="s">
        <v>112</v>
      </c>
      <c r="F1656" s="450" t="s">
        <v>2242</v>
      </c>
      <c r="G1656" s="450" t="s">
        <v>15</v>
      </c>
      <c r="H1656" s="450" t="s">
        <v>110</v>
      </c>
      <c r="I1656" s="3" t="s">
        <v>2237</v>
      </c>
    </row>
    <row r="1657" spans="1:9" x14ac:dyDescent="0.25">
      <c r="A1657" s="450">
        <v>2018</v>
      </c>
      <c r="B1657" s="450" t="s">
        <v>374</v>
      </c>
      <c r="C1657" s="450" t="s">
        <v>182</v>
      </c>
      <c r="D1657" s="450">
        <v>19012</v>
      </c>
      <c r="E1657" s="450" t="s">
        <v>113</v>
      </c>
      <c r="F1657" s="450" t="s">
        <v>2242</v>
      </c>
      <c r="G1657" s="450" t="s">
        <v>15</v>
      </c>
      <c r="H1657" s="450" t="s">
        <v>110</v>
      </c>
      <c r="I1657" s="3" t="s">
        <v>2237</v>
      </c>
    </row>
    <row r="1658" spans="1:9" x14ac:dyDescent="0.25">
      <c r="A1658" s="450">
        <v>2018</v>
      </c>
      <c r="B1658" s="450" t="s">
        <v>374</v>
      </c>
      <c r="C1658" s="450" t="s">
        <v>182</v>
      </c>
      <c r="D1658" s="450">
        <v>19020</v>
      </c>
      <c r="E1658" s="450" t="s">
        <v>114</v>
      </c>
      <c r="F1658" s="450" t="s">
        <v>2242</v>
      </c>
      <c r="G1658" s="450" t="s">
        <v>15</v>
      </c>
      <c r="H1658" s="450">
        <v>36.04</v>
      </c>
      <c r="I1658" s="3" t="s">
        <v>2237</v>
      </c>
    </row>
    <row r="1659" spans="1:9" x14ac:dyDescent="0.25">
      <c r="A1659" s="450">
        <v>2018</v>
      </c>
      <c r="B1659" s="450" t="s">
        <v>374</v>
      </c>
      <c r="C1659" s="450" t="s">
        <v>182</v>
      </c>
      <c r="D1659" s="450">
        <v>19021</v>
      </c>
      <c r="E1659" s="450" t="s">
        <v>115</v>
      </c>
      <c r="F1659" s="450" t="s">
        <v>2242</v>
      </c>
      <c r="G1659" s="450" t="s">
        <v>15</v>
      </c>
      <c r="H1659" s="450" t="s">
        <v>110</v>
      </c>
      <c r="I1659" s="3" t="s">
        <v>2237</v>
      </c>
    </row>
    <row r="1660" spans="1:9" x14ac:dyDescent="0.25">
      <c r="A1660" s="450">
        <v>2018</v>
      </c>
      <c r="B1660" s="450" t="s">
        <v>374</v>
      </c>
      <c r="C1660" s="450" t="s">
        <v>182</v>
      </c>
      <c r="D1660" s="450">
        <v>19022</v>
      </c>
      <c r="E1660" s="450" t="s">
        <v>116</v>
      </c>
      <c r="F1660" s="450" t="s">
        <v>2242</v>
      </c>
      <c r="G1660" s="450" t="s">
        <v>15</v>
      </c>
      <c r="H1660" s="450" t="s">
        <v>110</v>
      </c>
      <c r="I1660" s="3" t="s">
        <v>2237</v>
      </c>
    </row>
    <row r="1661" spans="1:9" x14ac:dyDescent="0.25">
      <c r="A1661" s="450">
        <v>2018</v>
      </c>
      <c r="B1661" s="450" t="s">
        <v>374</v>
      </c>
      <c r="C1661" s="450" t="s">
        <v>182</v>
      </c>
      <c r="D1661" s="450">
        <v>19023</v>
      </c>
      <c r="E1661" s="450" t="s">
        <v>117</v>
      </c>
      <c r="F1661" s="450" t="s">
        <v>2242</v>
      </c>
      <c r="G1661" s="450" t="s">
        <v>15</v>
      </c>
      <c r="H1661" s="450" t="s">
        <v>110</v>
      </c>
      <c r="I1661" s="3" t="s">
        <v>2237</v>
      </c>
    </row>
    <row r="1662" spans="1:9" x14ac:dyDescent="0.25">
      <c r="A1662" s="450">
        <v>2018</v>
      </c>
      <c r="B1662" s="450" t="s">
        <v>374</v>
      </c>
      <c r="C1662" s="450" t="s">
        <v>182</v>
      </c>
      <c r="D1662" s="450">
        <v>19029</v>
      </c>
      <c r="E1662" s="450" t="s">
        <v>118</v>
      </c>
      <c r="F1662" s="450" t="s">
        <v>2242</v>
      </c>
      <c r="G1662" s="450" t="s">
        <v>15</v>
      </c>
      <c r="H1662" s="450" t="s">
        <v>110</v>
      </c>
      <c r="I1662" s="3" t="s">
        <v>2237</v>
      </c>
    </row>
    <row r="1663" spans="1:9" x14ac:dyDescent="0.25">
      <c r="A1663" s="450">
        <v>2018</v>
      </c>
      <c r="B1663" s="450" t="s">
        <v>374</v>
      </c>
      <c r="C1663" s="450" t="s">
        <v>182</v>
      </c>
      <c r="D1663" s="450">
        <v>19030</v>
      </c>
      <c r="E1663" s="450" t="s">
        <v>119</v>
      </c>
      <c r="F1663" s="450" t="s">
        <v>2242</v>
      </c>
      <c r="G1663" s="450" t="s">
        <v>15</v>
      </c>
      <c r="H1663" s="450">
        <v>18.13</v>
      </c>
      <c r="I1663" s="3" t="s">
        <v>2237</v>
      </c>
    </row>
    <row r="1664" spans="1:9" x14ac:dyDescent="0.25">
      <c r="A1664" s="450">
        <v>2018</v>
      </c>
      <c r="B1664" s="450" t="s">
        <v>374</v>
      </c>
      <c r="C1664" s="450" t="s">
        <v>182</v>
      </c>
      <c r="D1664" s="450">
        <v>19031</v>
      </c>
      <c r="E1664" s="450" t="s">
        <v>120</v>
      </c>
      <c r="F1664" s="450" t="s">
        <v>2242</v>
      </c>
      <c r="G1664" s="450" t="s">
        <v>15</v>
      </c>
      <c r="H1664" s="450" t="s">
        <v>110</v>
      </c>
      <c r="I1664" s="3" t="s">
        <v>2237</v>
      </c>
    </row>
    <row r="1665" spans="1:9" x14ac:dyDescent="0.25">
      <c r="A1665" s="450">
        <v>2018</v>
      </c>
      <c r="B1665" s="450" t="s">
        <v>374</v>
      </c>
      <c r="C1665" s="450" t="s">
        <v>182</v>
      </c>
      <c r="D1665" s="450">
        <v>19032</v>
      </c>
      <c r="E1665" s="450" t="s">
        <v>121</v>
      </c>
      <c r="F1665" s="450" t="s">
        <v>2242</v>
      </c>
      <c r="G1665" s="450" t="s">
        <v>15</v>
      </c>
      <c r="H1665" s="450" t="s">
        <v>110</v>
      </c>
      <c r="I1665" s="3" t="s">
        <v>2237</v>
      </c>
    </row>
    <row r="1666" spans="1:9" x14ac:dyDescent="0.25">
      <c r="A1666" s="450">
        <v>2018</v>
      </c>
      <c r="B1666" s="450" t="s">
        <v>374</v>
      </c>
      <c r="C1666" s="450" t="s">
        <v>182</v>
      </c>
      <c r="D1666" s="450">
        <v>19040</v>
      </c>
      <c r="E1666" s="450" t="s">
        <v>122</v>
      </c>
      <c r="F1666" s="450" t="s">
        <v>2242</v>
      </c>
      <c r="G1666" s="450" t="s">
        <v>15</v>
      </c>
      <c r="H1666" s="450">
        <v>17.27</v>
      </c>
      <c r="I1666" s="3" t="s">
        <v>2237</v>
      </c>
    </row>
    <row r="1667" spans="1:9" x14ac:dyDescent="0.25">
      <c r="A1667" s="450">
        <v>2018</v>
      </c>
      <c r="B1667" s="450" t="s">
        <v>374</v>
      </c>
      <c r="C1667" s="450" t="s">
        <v>182</v>
      </c>
      <c r="D1667" s="450">
        <v>19050</v>
      </c>
      <c r="E1667" s="450" t="s">
        <v>123</v>
      </c>
      <c r="F1667" s="450" t="s">
        <v>2242</v>
      </c>
      <c r="G1667" s="450" t="s">
        <v>15</v>
      </c>
      <c r="H1667" s="450">
        <v>5.67</v>
      </c>
      <c r="I1667" s="3" t="s">
        <v>2237</v>
      </c>
    </row>
    <row r="1668" spans="1:9" x14ac:dyDescent="0.25">
      <c r="A1668" s="450">
        <v>2018</v>
      </c>
      <c r="B1668" s="450" t="s">
        <v>374</v>
      </c>
      <c r="C1668" s="450" t="s">
        <v>182</v>
      </c>
      <c r="D1668" s="450">
        <v>19060</v>
      </c>
      <c r="E1668" s="450" t="s">
        <v>124</v>
      </c>
      <c r="F1668" s="450" t="s">
        <v>2242</v>
      </c>
      <c r="G1668" s="450" t="s">
        <v>15</v>
      </c>
      <c r="H1668" s="450">
        <v>185.25</v>
      </c>
      <c r="I1668" s="3" t="s">
        <v>2237</v>
      </c>
    </row>
    <row r="1669" spans="1:9" x14ac:dyDescent="0.25">
      <c r="A1669" s="450">
        <v>2018</v>
      </c>
      <c r="B1669" s="450" t="s">
        <v>374</v>
      </c>
      <c r="C1669" s="450" t="s">
        <v>182</v>
      </c>
      <c r="D1669" s="450">
        <v>19061</v>
      </c>
      <c r="E1669" s="450" t="s">
        <v>125</v>
      </c>
      <c r="F1669" s="450" t="s">
        <v>2242</v>
      </c>
      <c r="G1669" s="450" t="s">
        <v>15</v>
      </c>
      <c r="H1669" s="450">
        <v>27.79</v>
      </c>
      <c r="I1669" s="3" t="s">
        <v>2237</v>
      </c>
    </row>
    <row r="1670" spans="1:9" x14ac:dyDescent="0.25">
      <c r="A1670" s="450">
        <v>2018</v>
      </c>
      <c r="B1670" s="450" t="s">
        <v>374</v>
      </c>
      <c r="C1670" s="450" t="s">
        <v>182</v>
      </c>
      <c r="D1670" s="450">
        <v>19062</v>
      </c>
      <c r="E1670" s="450" t="s">
        <v>126</v>
      </c>
      <c r="F1670" s="450" t="s">
        <v>2242</v>
      </c>
      <c r="G1670" s="450" t="s">
        <v>15</v>
      </c>
      <c r="H1670" s="450">
        <v>148.19999999999999</v>
      </c>
      <c r="I1670" s="3" t="s">
        <v>2237</v>
      </c>
    </row>
    <row r="1671" spans="1:9" x14ac:dyDescent="0.25">
      <c r="A1671" s="450">
        <v>2018</v>
      </c>
      <c r="B1671" s="450" t="s">
        <v>374</v>
      </c>
      <c r="C1671" s="450" t="s">
        <v>182</v>
      </c>
      <c r="D1671" s="450">
        <v>19063</v>
      </c>
      <c r="E1671" s="450" t="s">
        <v>127</v>
      </c>
      <c r="F1671" s="450" t="s">
        <v>2242</v>
      </c>
      <c r="G1671" s="450" t="s">
        <v>15</v>
      </c>
      <c r="H1671" s="450">
        <v>9.26</v>
      </c>
      <c r="I1671" s="3" t="s">
        <v>2237</v>
      </c>
    </row>
    <row r="1672" spans="1:9" x14ac:dyDescent="0.25">
      <c r="A1672" s="450">
        <v>2018</v>
      </c>
      <c r="B1672" s="450" t="s">
        <v>374</v>
      </c>
      <c r="C1672" s="450" t="s">
        <v>182</v>
      </c>
      <c r="D1672" s="450">
        <v>19070</v>
      </c>
      <c r="E1672" s="450" t="s">
        <v>128</v>
      </c>
      <c r="F1672" s="450" t="s">
        <v>2242</v>
      </c>
      <c r="G1672" s="450" t="s">
        <v>15</v>
      </c>
      <c r="H1672" s="450">
        <v>12.7</v>
      </c>
      <c r="I1672" s="3" t="s">
        <v>2237</v>
      </c>
    </row>
    <row r="1673" spans="1:9" x14ac:dyDescent="0.25">
      <c r="A1673" s="450">
        <v>2018</v>
      </c>
      <c r="B1673" s="450" t="s">
        <v>374</v>
      </c>
      <c r="C1673" s="450" t="s">
        <v>182</v>
      </c>
      <c r="D1673" s="450">
        <v>19080</v>
      </c>
      <c r="E1673" s="450" t="s">
        <v>129</v>
      </c>
      <c r="F1673" s="450" t="s">
        <v>2242</v>
      </c>
      <c r="G1673" s="450" t="s">
        <v>15</v>
      </c>
      <c r="H1673" s="450">
        <v>0.9</v>
      </c>
      <c r="I1673" s="3" t="s">
        <v>2237</v>
      </c>
    </row>
    <row r="1674" spans="1:9" x14ac:dyDescent="0.25">
      <c r="A1674" s="450">
        <v>2018</v>
      </c>
      <c r="B1674" s="450" t="s">
        <v>374</v>
      </c>
      <c r="C1674" s="450" t="s">
        <v>182</v>
      </c>
      <c r="D1674" s="450">
        <v>19090</v>
      </c>
      <c r="E1674" s="450" t="s">
        <v>130</v>
      </c>
      <c r="F1674" s="450" t="s">
        <v>2242</v>
      </c>
      <c r="G1674" s="450" t="s">
        <v>15</v>
      </c>
      <c r="H1674" s="450">
        <v>0</v>
      </c>
      <c r="I1674" s="3" t="s">
        <v>2237</v>
      </c>
    </row>
    <row r="1675" spans="1:9" x14ac:dyDescent="0.25">
      <c r="A1675" s="450">
        <v>2018</v>
      </c>
      <c r="B1675" s="450" t="s">
        <v>374</v>
      </c>
      <c r="C1675" s="450" t="s">
        <v>182</v>
      </c>
      <c r="D1675" s="450">
        <v>19095</v>
      </c>
      <c r="E1675" s="450" t="s">
        <v>131</v>
      </c>
      <c r="F1675" s="450" t="s">
        <v>2242</v>
      </c>
      <c r="G1675" s="450" t="s">
        <v>15</v>
      </c>
      <c r="H1675" s="450">
        <v>22.23</v>
      </c>
      <c r="I1675" s="3" t="s">
        <v>2237</v>
      </c>
    </row>
    <row r="1676" spans="1:9" x14ac:dyDescent="0.25">
      <c r="A1676" s="450">
        <v>2018</v>
      </c>
      <c r="B1676" s="450" t="s">
        <v>374</v>
      </c>
      <c r="C1676" s="450" t="s">
        <v>182</v>
      </c>
      <c r="D1676" s="450">
        <v>19900</v>
      </c>
      <c r="E1676" s="450" t="s">
        <v>132</v>
      </c>
      <c r="F1676" s="450" t="s">
        <v>2242</v>
      </c>
      <c r="G1676" s="450" t="s">
        <v>15</v>
      </c>
      <c r="H1676" s="450">
        <v>70.83</v>
      </c>
      <c r="I1676" s="3" t="s">
        <v>2237</v>
      </c>
    </row>
    <row r="1677" spans="1:9" x14ac:dyDescent="0.25">
      <c r="A1677" s="450">
        <v>2018</v>
      </c>
      <c r="B1677" s="450" t="s">
        <v>374</v>
      </c>
      <c r="C1677" s="450" t="s">
        <v>182</v>
      </c>
      <c r="D1677" s="450">
        <v>21100</v>
      </c>
      <c r="E1677" s="450" t="s">
        <v>135</v>
      </c>
      <c r="F1677" s="450" t="s">
        <v>2242</v>
      </c>
      <c r="G1677" s="450" t="s">
        <v>15</v>
      </c>
      <c r="H1677" s="450" t="s">
        <v>110</v>
      </c>
      <c r="I1677" s="3" t="s">
        <v>2237</v>
      </c>
    </row>
    <row r="1678" spans="1:9" x14ac:dyDescent="0.25">
      <c r="A1678" s="450">
        <v>2018</v>
      </c>
      <c r="B1678" s="450" t="s">
        <v>374</v>
      </c>
      <c r="C1678" s="450" t="s">
        <v>182</v>
      </c>
      <c r="D1678" s="450">
        <v>21200</v>
      </c>
      <c r="E1678" s="450" t="s">
        <v>136</v>
      </c>
      <c r="F1678" s="450" t="s">
        <v>2242</v>
      </c>
      <c r="G1678" s="450" t="s">
        <v>15</v>
      </c>
      <c r="H1678" s="450" t="s">
        <v>110</v>
      </c>
      <c r="I1678" s="3" t="s">
        <v>2237</v>
      </c>
    </row>
    <row r="1679" spans="1:9" x14ac:dyDescent="0.25">
      <c r="A1679" s="450">
        <v>2018</v>
      </c>
      <c r="B1679" s="450" t="s">
        <v>374</v>
      </c>
      <c r="C1679" s="450" t="s">
        <v>182</v>
      </c>
      <c r="D1679" s="450">
        <v>21300</v>
      </c>
      <c r="E1679" s="450" t="s">
        <v>137</v>
      </c>
      <c r="F1679" s="450" t="s">
        <v>2242</v>
      </c>
      <c r="G1679" s="450" t="s">
        <v>15</v>
      </c>
      <c r="H1679" s="450" t="s">
        <v>110</v>
      </c>
      <c r="I1679" s="3" t="s">
        <v>2237</v>
      </c>
    </row>
    <row r="1680" spans="1:9" x14ac:dyDescent="0.25">
      <c r="A1680" s="450">
        <v>2018</v>
      </c>
      <c r="B1680" s="450" t="s">
        <v>374</v>
      </c>
      <c r="C1680" s="450" t="s">
        <v>182</v>
      </c>
      <c r="D1680" s="450">
        <v>21900</v>
      </c>
      <c r="E1680" s="450" t="s">
        <v>138</v>
      </c>
      <c r="F1680" s="450" t="s">
        <v>2242</v>
      </c>
      <c r="G1680" s="450" t="s">
        <v>15</v>
      </c>
      <c r="H1680" s="450" t="s">
        <v>110</v>
      </c>
      <c r="I1680" s="3" t="s">
        <v>2237</v>
      </c>
    </row>
    <row r="1681" spans="1:9" x14ac:dyDescent="0.25">
      <c r="A1681" s="450">
        <v>2018</v>
      </c>
      <c r="B1681" s="450" t="s">
        <v>374</v>
      </c>
      <c r="C1681" s="450" t="s">
        <v>182</v>
      </c>
      <c r="D1681" s="450">
        <v>32100</v>
      </c>
      <c r="E1681" s="450" t="s">
        <v>150</v>
      </c>
      <c r="F1681" s="450" t="s">
        <v>2242</v>
      </c>
      <c r="G1681" s="450" t="s">
        <v>15</v>
      </c>
      <c r="H1681" s="450" t="s">
        <v>110</v>
      </c>
      <c r="I1681" s="3" t="s">
        <v>2237</v>
      </c>
    </row>
    <row r="1682" spans="1:9" x14ac:dyDescent="0.25">
      <c r="A1682" s="450">
        <v>2018</v>
      </c>
      <c r="B1682" s="450" t="s">
        <v>374</v>
      </c>
      <c r="C1682" s="450" t="s">
        <v>182</v>
      </c>
      <c r="D1682" s="450">
        <v>32200</v>
      </c>
      <c r="E1682" s="450" t="s">
        <v>151</v>
      </c>
      <c r="F1682" s="450" t="s">
        <v>2242</v>
      </c>
      <c r="G1682" s="450" t="s">
        <v>15</v>
      </c>
      <c r="H1682" s="450" t="s">
        <v>110</v>
      </c>
      <c r="I1682" s="3" t="s">
        <v>2237</v>
      </c>
    </row>
    <row r="1683" spans="1:9" x14ac:dyDescent="0.25">
      <c r="A1683" s="450">
        <v>2018</v>
      </c>
      <c r="B1683" s="450" t="s">
        <v>374</v>
      </c>
      <c r="C1683" s="450" t="s">
        <v>182</v>
      </c>
      <c r="D1683" s="450">
        <v>33100</v>
      </c>
      <c r="E1683" s="450" t="s">
        <v>153</v>
      </c>
      <c r="F1683" s="450" t="s">
        <v>2242</v>
      </c>
      <c r="G1683" s="450" t="s">
        <v>15</v>
      </c>
      <c r="H1683" s="450" t="s">
        <v>110</v>
      </c>
      <c r="I1683" s="3" t="s">
        <v>2237</v>
      </c>
    </row>
    <row r="1684" spans="1:9" x14ac:dyDescent="0.25">
      <c r="A1684" s="450">
        <v>2018</v>
      </c>
      <c r="B1684" s="450" t="s">
        <v>374</v>
      </c>
      <c r="C1684" s="450" t="s">
        <v>182</v>
      </c>
      <c r="D1684" s="450">
        <v>33110</v>
      </c>
      <c r="E1684" s="450" t="s">
        <v>154</v>
      </c>
      <c r="F1684" s="450" t="s">
        <v>2242</v>
      </c>
      <c r="G1684" s="450" t="s">
        <v>15</v>
      </c>
      <c r="H1684" s="450" t="s">
        <v>110</v>
      </c>
      <c r="I1684" s="3" t="s">
        <v>2237</v>
      </c>
    </row>
    <row r="1685" spans="1:9" x14ac:dyDescent="0.25">
      <c r="A1685" s="450">
        <v>2018</v>
      </c>
      <c r="B1685" s="450" t="s">
        <v>374</v>
      </c>
      <c r="C1685" s="450" t="s">
        <v>182</v>
      </c>
      <c r="D1685" s="450">
        <v>33120</v>
      </c>
      <c r="E1685" s="450" t="s">
        <v>155</v>
      </c>
      <c r="F1685" s="450" t="s">
        <v>2242</v>
      </c>
      <c r="G1685" s="450" t="s">
        <v>15</v>
      </c>
      <c r="H1685" s="450" t="s">
        <v>110</v>
      </c>
      <c r="I1685" s="3" t="s">
        <v>2237</v>
      </c>
    </row>
    <row r="1686" spans="1:9" x14ac:dyDescent="0.25">
      <c r="A1686" s="450">
        <v>2018</v>
      </c>
      <c r="B1686" s="450" t="s">
        <v>374</v>
      </c>
      <c r="C1686" s="450" t="s">
        <v>182</v>
      </c>
      <c r="D1686" s="450">
        <v>33200</v>
      </c>
      <c r="E1686" s="450" t="s">
        <v>156</v>
      </c>
      <c r="F1686" s="450" t="s">
        <v>2242</v>
      </c>
      <c r="G1686" s="450" t="s">
        <v>15</v>
      </c>
      <c r="H1686" s="450" t="s">
        <v>110</v>
      </c>
      <c r="I1686" s="3" t="s">
        <v>2237</v>
      </c>
    </row>
    <row r="1687" spans="1:9" x14ac:dyDescent="0.25">
      <c r="A1687" s="450">
        <v>2018</v>
      </c>
      <c r="B1687" s="450" t="s">
        <v>374</v>
      </c>
      <c r="C1687" s="450" t="s">
        <v>182</v>
      </c>
      <c r="D1687" s="450">
        <v>33210</v>
      </c>
      <c r="E1687" s="450" t="s">
        <v>157</v>
      </c>
      <c r="F1687" s="450" t="s">
        <v>2242</v>
      </c>
      <c r="G1687" s="450" t="s">
        <v>15</v>
      </c>
      <c r="H1687" s="450" t="s">
        <v>110</v>
      </c>
      <c r="I1687" s="3" t="s">
        <v>2237</v>
      </c>
    </row>
    <row r="1688" spans="1:9" x14ac:dyDescent="0.25">
      <c r="A1688" s="450">
        <v>2018</v>
      </c>
      <c r="B1688" s="450" t="s">
        <v>374</v>
      </c>
      <c r="C1688" s="450" t="s">
        <v>182</v>
      </c>
      <c r="D1688" s="450">
        <v>33220</v>
      </c>
      <c r="E1688" s="450" t="s">
        <v>158</v>
      </c>
      <c r="F1688" s="450" t="s">
        <v>2242</v>
      </c>
      <c r="G1688" s="450" t="s">
        <v>15</v>
      </c>
      <c r="H1688" s="450" t="s">
        <v>110</v>
      </c>
      <c r="I1688" s="3" t="s">
        <v>2237</v>
      </c>
    </row>
    <row r="1689" spans="1:9" x14ac:dyDescent="0.25">
      <c r="A1689" s="450">
        <v>2018</v>
      </c>
      <c r="B1689" s="450" t="s">
        <v>374</v>
      </c>
      <c r="C1689" s="450" t="s">
        <v>182</v>
      </c>
      <c r="D1689" s="450">
        <v>33900</v>
      </c>
      <c r="E1689" s="450" t="s">
        <v>159</v>
      </c>
      <c r="F1689" s="450" t="s">
        <v>2242</v>
      </c>
      <c r="G1689" s="450" t="s">
        <v>15</v>
      </c>
      <c r="H1689" s="450" t="s">
        <v>110</v>
      </c>
      <c r="I1689" s="3" t="s">
        <v>2237</v>
      </c>
    </row>
    <row r="1690" spans="1:9" x14ac:dyDescent="0.25">
      <c r="A1690" s="450">
        <v>2018</v>
      </c>
      <c r="B1690" s="450" t="s">
        <v>374</v>
      </c>
      <c r="C1690" s="450" t="s">
        <v>182</v>
      </c>
      <c r="D1690" s="450">
        <v>33910</v>
      </c>
      <c r="E1690" s="450" t="s">
        <v>160</v>
      </c>
      <c r="F1690" s="450" t="s">
        <v>2242</v>
      </c>
      <c r="G1690" s="450" t="s">
        <v>15</v>
      </c>
      <c r="H1690" s="450" t="s">
        <v>110</v>
      </c>
      <c r="I1690" s="3" t="s">
        <v>2237</v>
      </c>
    </row>
    <row r="1691" spans="1:9" x14ac:dyDescent="0.25">
      <c r="A1691" s="450">
        <v>2018</v>
      </c>
      <c r="B1691" s="450" t="s">
        <v>374</v>
      </c>
      <c r="C1691" s="450" t="s">
        <v>182</v>
      </c>
      <c r="D1691" s="450">
        <v>33920</v>
      </c>
      <c r="E1691" s="450" t="s">
        <v>161</v>
      </c>
      <c r="F1691" s="450" t="s">
        <v>2242</v>
      </c>
      <c r="G1691" s="450" t="s">
        <v>15</v>
      </c>
      <c r="H1691" s="450" t="s">
        <v>110</v>
      </c>
      <c r="I1691" s="3" t="s">
        <v>2237</v>
      </c>
    </row>
    <row r="1692" spans="1:9" x14ac:dyDescent="0.25">
      <c r="A1692" s="450">
        <v>2018</v>
      </c>
      <c r="B1692" s="450" t="s">
        <v>374</v>
      </c>
      <c r="C1692" s="450" t="s">
        <v>182</v>
      </c>
      <c r="D1692" s="450">
        <v>33921</v>
      </c>
      <c r="E1692" s="450" t="s">
        <v>162</v>
      </c>
      <c r="F1692" s="450" t="s">
        <v>2242</v>
      </c>
      <c r="G1692" s="450" t="s">
        <v>15</v>
      </c>
      <c r="H1692" s="450" t="s">
        <v>110</v>
      </c>
      <c r="I1692" s="3" t="s">
        <v>2237</v>
      </c>
    </row>
    <row r="1693" spans="1:9" x14ac:dyDescent="0.25">
      <c r="A1693" s="450">
        <v>2018</v>
      </c>
      <c r="B1693" s="450" t="s">
        <v>374</v>
      </c>
      <c r="C1693" s="450" t="s">
        <v>182</v>
      </c>
      <c r="D1693" s="450">
        <v>33922</v>
      </c>
      <c r="E1693" s="450" t="s">
        <v>163</v>
      </c>
      <c r="F1693" s="450" t="s">
        <v>2242</v>
      </c>
      <c r="G1693" s="450" t="s">
        <v>15</v>
      </c>
      <c r="H1693" s="450" t="s">
        <v>110</v>
      </c>
      <c r="I1693" s="3" t="s">
        <v>2237</v>
      </c>
    </row>
    <row r="1694" spans="1:9" x14ac:dyDescent="0.25">
      <c r="A1694" s="450">
        <v>2018</v>
      </c>
      <c r="B1694" s="450" t="s">
        <v>374</v>
      </c>
      <c r="C1694" s="450" t="s">
        <v>182</v>
      </c>
      <c r="D1694" s="450">
        <v>37100</v>
      </c>
      <c r="E1694" s="450" t="s">
        <v>168</v>
      </c>
      <c r="F1694" s="450" t="s">
        <v>2242</v>
      </c>
      <c r="G1694" s="450" t="s">
        <v>15</v>
      </c>
      <c r="H1694" s="450" t="s">
        <v>110</v>
      </c>
      <c r="I1694" s="3" t="s">
        <v>2237</v>
      </c>
    </row>
    <row r="1695" spans="1:9" x14ac:dyDescent="0.25">
      <c r="A1695" s="450">
        <v>2018</v>
      </c>
      <c r="B1695" s="450" t="s">
        <v>374</v>
      </c>
      <c r="C1695" s="450" t="s">
        <v>182</v>
      </c>
      <c r="D1695" s="450">
        <v>37200</v>
      </c>
      <c r="E1695" s="450" t="s">
        <v>169</v>
      </c>
      <c r="F1695" s="450" t="s">
        <v>2242</v>
      </c>
      <c r="G1695" s="450" t="s">
        <v>15</v>
      </c>
      <c r="H1695" s="450" t="s">
        <v>110</v>
      </c>
      <c r="I1695" s="3" t="s">
        <v>2237</v>
      </c>
    </row>
    <row r="1696" spans="1:9" x14ac:dyDescent="0.25">
      <c r="A1696" s="450">
        <v>2018</v>
      </c>
      <c r="B1696" s="450" t="s">
        <v>385</v>
      </c>
      <c r="C1696" s="450" t="s">
        <v>183</v>
      </c>
      <c r="D1696" s="450">
        <v>1100</v>
      </c>
      <c r="E1696" s="450" t="s">
        <v>2</v>
      </c>
      <c r="F1696" s="450" t="s">
        <v>2242</v>
      </c>
      <c r="G1696" s="450" t="s">
        <v>15</v>
      </c>
      <c r="H1696" s="450">
        <v>251.46</v>
      </c>
      <c r="I1696" s="3" t="s">
        <v>2237</v>
      </c>
    </row>
    <row r="1697" spans="1:9" x14ac:dyDescent="0.25">
      <c r="A1697" s="450">
        <v>2018</v>
      </c>
      <c r="B1697" s="450" t="s">
        <v>385</v>
      </c>
      <c r="C1697" s="450" t="s">
        <v>183</v>
      </c>
      <c r="D1697" s="450">
        <v>1110</v>
      </c>
      <c r="E1697" s="450" t="s">
        <v>3</v>
      </c>
      <c r="F1697" s="450" t="s">
        <v>2242</v>
      </c>
      <c r="G1697" s="450" t="s">
        <v>15</v>
      </c>
      <c r="H1697" s="450" t="s">
        <v>110</v>
      </c>
      <c r="I1697" s="3" t="s">
        <v>2237</v>
      </c>
    </row>
    <row r="1698" spans="1:9" x14ac:dyDescent="0.25">
      <c r="A1698" s="450">
        <v>2018</v>
      </c>
      <c r="B1698" s="450" t="s">
        <v>385</v>
      </c>
      <c r="C1698" s="450" t="s">
        <v>183</v>
      </c>
      <c r="D1698" s="450">
        <v>1120</v>
      </c>
      <c r="E1698" s="450" t="s">
        <v>4</v>
      </c>
      <c r="F1698" s="450" t="s">
        <v>2242</v>
      </c>
      <c r="G1698" s="450" t="s">
        <v>15</v>
      </c>
      <c r="H1698" s="450" t="s">
        <v>110</v>
      </c>
      <c r="I1698" s="3" t="s">
        <v>2237</v>
      </c>
    </row>
    <row r="1699" spans="1:9" x14ac:dyDescent="0.25">
      <c r="A1699" s="450">
        <v>2018</v>
      </c>
      <c r="B1699" s="450" t="s">
        <v>385</v>
      </c>
      <c r="C1699" s="450" t="s">
        <v>183</v>
      </c>
      <c r="D1699" s="450">
        <v>1200</v>
      </c>
      <c r="E1699" s="450" t="s">
        <v>5</v>
      </c>
      <c r="F1699" s="450" t="s">
        <v>2242</v>
      </c>
      <c r="G1699" s="450" t="s">
        <v>15</v>
      </c>
      <c r="H1699" s="450">
        <v>12.06</v>
      </c>
      <c r="I1699" s="3" t="s">
        <v>2244</v>
      </c>
    </row>
    <row r="1700" spans="1:9" x14ac:dyDescent="0.25">
      <c r="A1700" s="450">
        <v>2018</v>
      </c>
      <c r="B1700" s="450" t="s">
        <v>385</v>
      </c>
      <c r="C1700" s="450" t="s">
        <v>183</v>
      </c>
      <c r="D1700" s="450">
        <v>1300</v>
      </c>
      <c r="E1700" s="450" t="s">
        <v>17</v>
      </c>
      <c r="F1700" s="450" t="s">
        <v>2242</v>
      </c>
      <c r="G1700" s="450" t="s">
        <v>15</v>
      </c>
      <c r="H1700" s="450">
        <v>50.91</v>
      </c>
      <c r="I1700" s="3" t="s">
        <v>2237</v>
      </c>
    </row>
    <row r="1701" spans="1:9" x14ac:dyDescent="0.25">
      <c r="A1701" s="450">
        <v>2018</v>
      </c>
      <c r="B1701" s="450" t="s">
        <v>385</v>
      </c>
      <c r="C1701" s="450" t="s">
        <v>183</v>
      </c>
      <c r="D1701" s="450">
        <v>1400</v>
      </c>
      <c r="E1701" s="450" t="s">
        <v>18</v>
      </c>
      <c r="F1701" s="450" t="s">
        <v>2242</v>
      </c>
      <c r="G1701" s="450" t="s">
        <v>15</v>
      </c>
      <c r="H1701" s="450">
        <v>26.34</v>
      </c>
      <c r="I1701" s="3" t="s">
        <v>2237</v>
      </c>
    </row>
    <row r="1702" spans="1:9" x14ac:dyDescent="0.25">
      <c r="A1702" s="450">
        <v>2018</v>
      </c>
      <c r="B1702" s="450" t="s">
        <v>385</v>
      </c>
      <c r="C1702" s="450" t="s">
        <v>183</v>
      </c>
      <c r="D1702" s="450">
        <v>1500</v>
      </c>
      <c r="E1702" s="450" t="s">
        <v>19</v>
      </c>
      <c r="F1702" s="450" t="s">
        <v>2242</v>
      </c>
      <c r="G1702" s="450" t="s">
        <v>15</v>
      </c>
      <c r="H1702" s="450">
        <v>0</v>
      </c>
      <c r="I1702" s="3" t="s">
        <v>2237</v>
      </c>
    </row>
    <row r="1703" spans="1:9" x14ac:dyDescent="0.25">
      <c r="A1703" s="450">
        <v>2018</v>
      </c>
      <c r="B1703" s="450" t="s">
        <v>385</v>
      </c>
      <c r="C1703" s="450" t="s">
        <v>183</v>
      </c>
      <c r="D1703" s="450">
        <v>1600</v>
      </c>
      <c r="E1703" s="450" t="s">
        <v>20</v>
      </c>
      <c r="F1703" s="450" t="s">
        <v>2242</v>
      </c>
      <c r="G1703" s="450" t="s">
        <v>15</v>
      </c>
      <c r="H1703" s="450">
        <v>0</v>
      </c>
      <c r="I1703" s="3" t="s">
        <v>2237</v>
      </c>
    </row>
    <row r="1704" spans="1:9" x14ac:dyDescent="0.25">
      <c r="A1704" s="450">
        <v>2018</v>
      </c>
      <c r="B1704" s="450" t="s">
        <v>385</v>
      </c>
      <c r="C1704" s="450" t="s">
        <v>183</v>
      </c>
      <c r="D1704" s="450">
        <v>1900</v>
      </c>
      <c r="E1704" s="450" t="s">
        <v>21</v>
      </c>
      <c r="F1704" s="450" t="s">
        <v>2242</v>
      </c>
      <c r="G1704" s="450" t="s">
        <v>15</v>
      </c>
      <c r="H1704" s="450">
        <v>7.24</v>
      </c>
      <c r="I1704" s="3" t="s">
        <v>2244</v>
      </c>
    </row>
    <row r="1705" spans="1:9" x14ac:dyDescent="0.25">
      <c r="A1705" s="450">
        <v>2018</v>
      </c>
      <c r="B1705" s="450" t="s">
        <v>385</v>
      </c>
      <c r="C1705" s="450" t="s">
        <v>183</v>
      </c>
      <c r="D1705" s="450">
        <v>2100</v>
      </c>
      <c r="E1705" s="450" t="s">
        <v>23</v>
      </c>
      <c r="F1705" s="450" t="s">
        <v>2242</v>
      </c>
      <c r="G1705" s="450" t="s">
        <v>15</v>
      </c>
      <c r="H1705" s="450">
        <v>77.41</v>
      </c>
      <c r="I1705" s="3" t="s">
        <v>2244</v>
      </c>
    </row>
    <row r="1706" spans="1:9" x14ac:dyDescent="0.25">
      <c r="A1706" s="450">
        <v>2018</v>
      </c>
      <c r="B1706" s="450" t="s">
        <v>385</v>
      </c>
      <c r="C1706" s="450" t="s">
        <v>183</v>
      </c>
      <c r="D1706" s="450">
        <v>2110</v>
      </c>
      <c r="E1706" s="450" t="s">
        <v>24</v>
      </c>
      <c r="F1706" s="450" t="s">
        <v>2242</v>
      </c>
      <c r="G1706" s="450" t="s">
        <v>15</v>
      </c>
      <c r="H1706" s="450" t="s">
        <v>110</v>
      </c>
      <c r="I1706" s="3" t="s">
        <v>2237</v>
      </c>
    </row>
    <row r="1707" spans="1:9" x14ac:dyDescent="0.25">
      <c r="A1707" s="450">
        <v>2018</v>
      </c>
      <c r="B1707" s="450" t="s">
        <v>385</v>
      </c>
      <c r="C1707" s="450" t="s">
        <v>183</v>
      </c>
      <c r="D1707" s="450">
        <v>2120</v>
      </c>
      <c r="E1707" s="450" t="s">
        <v>25</v>
      </c>
      <c r="F1707" s="450" t="s">
        <v>2242</v>
      </c>
      <c r="G1707" s="450" t="s">
        <v>15</v>
      </c>
      <c r="H1707" s="450" t="s">
        <v>110</v>
      </c>
      <c r="I1707" s="3" t="s">
        <v>2237</v>
      </c>
    </row>
    <row r="1708" spans="1:9" x14ac:dyDescent="0.25">
      <c r="A1708" s="450">
        <v>2018</v>
      </c>
      <c r="B1708" s="450" t="s">
        <v>385</v>
      </c>
      <c r="C1708" s="450" t="s">
        <v>183</v>
      </c>
      <c r="D1708" s="450">
        <v>2130</v>
      </c>
      <c r="E1708" s="450" t="s">
        <v>26</v>
      </c>
      <c r="F1708" s="450" t="s">
        <v>2242</v>
      </c>
      <c r="G1708" s="450" t="s">
        <v>15</v>
      </c>
      <c r="H1708" s="450" t="s">
        <v>110</v>
      </c>
      <c r="I1708" s="3" t="s">
        <v>2237</v>
      </c>
    </row>
    <row r="1709" spans="1:9" x14ac:dyDescent="0.25">
      <c r="A1709" s="450">
        <v>2018</v>
      </c>
      <c r="B1709" s="450" t="s">
        <v>385</v>
      </c>
      <c r="C1709" s="450" t="s">
        <v>183</v>
      </c>
      <c r="D1709" s="450">
        <v>2190</v>
      </c>
      <c r="E1709" s="450" t="s">
        <v>27</v>
      </c>
      <c r="F1709" s="450" t="s">
        <v>2242</v>
      </c>
      <c r="G1709" s="450" t="s">
        <v>15</v>
      </c>
      <c r="H1709" s="450" t="s">
        <v>110</v>
      </c>
      <c r="I1709" s="3" t="s">
        <v>2237</v>
      </c>
    </row>
    <row r="1710" spans="1:9" x14ac:dyDescent="0.25">
      <c r="A1710" s="450">
        <v>2018</v>
      </c>
      <c r="B1710" s="450" t="s">
        <v>385</v>
      </c>
      <c r="C1710" s="450" t="s">
        <v>183</v>
      </c>
      <c r="D1710" s="450">
        <v>2200</v>
      </c>
      <c r="E1710" s="450" t="s">
        <v>28</v>
      </c>
      <c r="F1710" s="450" t="s">
        <v>2242</v>
      </c>
      <c r="G1710" s="450" t="s">
        <v>15</v>
      </c>
      <c r="H1710" s="450">
        <v>25.87</v>
      </c>
      <c r="I1710" s="3" t="s">
        <v>2244</v>
      </c>
    </row>
    <row r="1711" spans="1:9" x14ac:dyDescent="0.25">
      <c r="A1711" s="450">
        <v>2018</v>
      </c>
      <c r="B1711" s="450" t="s">
        <v>385</v>
      </c>
      <c r="C1711" s="450" t="s">
        <v>183</v>
      </c>
      <c r="D1711" s="450">
        <v>2300</v>
      </c>
      <c r="E1711" s="450" t="s">
        <v>29</v>
      </c>
      <c r="F1711" s="450" t="s">
        <v>2242</v>
      </c>
      <c r="G1711" s="450" t="s">
        <v>15</v>
      </c>
      <c r="H1711" s="450">
        <v>0</v>
      </c>
      <c r="I1711" s="3" t="s">
        <v>2244</v>
      </c>
    </row>
    <row r="1712" spans="1:9" x14ac:dyDescent="0.25">
      <c r="A1712" s="450">
        <v>2018</v>
      </c>
      <c r="B1712" s="450" t="s">
        <v>385</v>
      </c>
      <c r="C1712" s="450" t="s">
        <v>183</v>
      </c>
      <c r="D1712" s="450">
        <v>2400</v>
      </c>
      <c r="E1712" s="450" t="s">
        <v>30</v>
      </c>
      <c r="F1712" s="450" t="s">
        <v>2242</v>
      </c>
      <c r="G1712" s="450" t="s">
        <v>15</v>
      </c>
      <c r="H1712" s="450">
        <v>0</v>
      </c>
      <c r="I1712" s="3" t="s">
        <v>2237</v>
      </c>
    </row>
    <row r="1713" spans="1:9" x14ac:dyDescent="0.25">
      <c r="A1713" s="450">
        <v>2018</v>
      </c>
      <c r="B1713" s="450" t="s">
        <v>385</v>
      </c>
      <c r="C1713" s="450" t="s">
        <v>183</v>
      </c>
      <c r="D1713" s="450">
        <v>2900</v>
      </c>
      <c r="E1713" s="450" t="s">
        <v>31</v>
      </c>
      <c r="F1713" s="450" t="s">
        <v>2242</v>
      </c>
      <c r="G1713" s="450" t="s">
        <v>15</v>
      </c>
      <c r="H1713" s="450">
        <v>0.76</v>
      </c>
      <c r="I1713" s="3" t="s">
        <v>2244</v>
      </c>
    </row>
    <row r="1714" spans="1:9" x14ac:dyDescent="0.25">
      <c r="A1714" s="450">
        <v>2018</v>
      </c>
      <c r="B1714" s="450" t="s">
        <v>385</v>
      </c>
      <c r="C1714" s="450" t="s">
        <v>183</v>
      </c>
      <c r="D1714" s="450">
        <v>2910</v>
      </c>
      <c r="E1714" s="450" t="s">
        <v>32</v>
      </c>
      <c r="F1714" s="450" t="s">
        <v>2242</v>
      </c>
      <c r="G1714" s="450" t="s">
        <v>15</v>
      </c>
      <c r="H1714" s="450" t="s">
        <v>110</v>
      </c>
      <c r="I1714" s="3" t="s">
        <v>2237</v>
      </c>
    </row>
    <row r="1715" spans="1:9" x14ac:dyDescent="0.25">
      <c r="A1715" s="450">
        <v>2018</v>
      </c>
      <c r="B1715" s="450" t="s">
        <v>385</v>
      </c>
      <c r="C1715" s="450" t="s">
        <v>183</v>
      </c>
      <c r="D1715" s="450">
        <v>2920</v>
      </c>
      <c r="E1715" s="450" t="s">
        <v>33</v>
      </c>
      <c r="F1715" s="450" t="s">
        <v>2242</v>
      </c>
      <c r="G1715" s="450" t="s">
        <v>15</v>
      </c>
      <c r="H1715" s="450" t="s">
        <v>110</v>
      </c>
      <c r="I1715" s="3" t="s">
        <v>2237</v>
      </c>
    </row>
    <row r="1716" spans="1:9" x14ac:dyDescent="0.25">
      <c r="A1716" s="450">
        <v>2018</v>
      </c>
      <c r="B1716" s="450" t="s">
        <v>385</v>
      </c>
      <c r="C1716" s="450" t="s">
        <v>183</v>
      </c>
      <c r="D1716" s="450">
        <v>2930</v>
      </c>
      <c r="E1716" s="450" t="s">
        <v>34</v>
      </c>
      <c r="F1716" s="450" t="s">
        <v>2242</v>
      </c>
      <c r="G1716" s="450" t="s">
        <v>15</v>
      </c>
      <c r="H1716" s="450" t="s">
        <v>110</v>
      </c>
      <c r="I1716" s="3" t="s">
        <v>2237</v>
      </c>
    </row>
    <row r="1717" spans="1:9" x14ac:dyDescent="0.25">
      <c r="A1717" s="450">
        <v>2018</v>
      </c>
      <c r="B1717" s="450" t="s">
        <v>385</v>
      </c>
      <c r="C1717" s="450" t="s">
        <v>183</v>
      </c>
      <c r="D1717" s="450">
        <v>3100</v>
      </c>
      <c r="E1717" s="450" t="s">
        <v>36</v>
      </c>
      <c r="F1717" s="450" t="s">
        <v>2242</v>
      </c>
      <c r="G1717" s="450" t="s">
        <v>15</v>
      </c>
      <c r="H1717" s="450" t="s">
        <v>110</v>
      </c>
      <c r="I1717" s="3" t="s">
        <v>2237</v>
      </c>
    </row>
    <row r="1718" spans="1:9" x14ac:dyDescent="0.25">
      <c r="A1718" s="450">
        <v>2018</v>
      </c>
      <c r="B1718" s="450" t="s">
        <v>385</v>
      </c>
      <c r="C1718" s="450" t="s">
        <v>183</v>
      </c>
      <c r="D1718" s="450">
        <v>3200</v>
      </c>
      <c r="E1718" s="450" t="s">
        <v>37</v>
      </c>
      <c r="F1718" s="450" t="s">
        <v>2242</v>
      </c>
      <c r="G1718" s="450" t="s">
        <v>15</v>
      </c>
      <c r="H1718" s="450" t="s">
        <v>110</v>
      </c>
      <c r="I1718" s="3" t="s">
        <v>2237</v>
      </c>
    </row>
    <row r="1719" spans="1:9" x14ac:dyDescent="0.25">
      <c r="A1719" s="450">
        <v>2018</v>
      </c>
      <c r="B1719" s="450" t="s">
        <v>385</v>
      </c>
      <c r="C1719" s="450" t="s">
        <v>183</v>
      </c>
      <c r="D1719" s="450">
        <v>3900</v>
      </c>
      <c r="E1719" s="450" t="s">
        <v>38</v>
      </c>
      <c r="F1719" s="450" t="s">
        <v>2242</v>
      </c>
      <c r="G1719" s="450" t="s">
        <v>15</v>
      </c>
      <c r="H1719" s="450" t="s">
        <v>110</v>
      </c>
      <c r="I1719" s="3" t="s">
        <v>2237</v>
      </c>
    </row>
    <row r="1720" spans="1:9" x14ac:dyDescent="0.25">
      <c r="A1720" s="450">
        <v>2018</v>
      </c>
      <c r="B1720" s="450" t="s">
        <v>385</v>
      </c>
      <c r="C1720" s="450" t="s">
        <v>183</v>
      </c>
      <c r="D1720" s="450">
        <v>4100</v>
      </c>
      <c r="E1720" s="450" t="s">
        <v>40</v>
      </c>
      <c r="F1720" s="450" t="s">
        <v>2242</v>
      </c>
      <c r="G1720" s="450" t="s">
        <v>15</v>
      </c>
      <c r="H1720" s="450">
        <v>46.93</v>
      </c>
      <c r="I1720" s="3" t="s">
        <v>2244</v>
      </c>
    </row>
    <row r="1721" spans="1:9" x14ac:dyDescent="0.25">
      <c r="A1721" s="450">
        <v>2018</v>
      </c>
      <c r="B1721" s="450" t="s">
        <v>385</v>
      </c>
      <c r="C1721" s="450" t="s">
        <v>183</v>
      </c>
      <c r="D1721" s="450">
        <v>4110</v>
      </c>
      <c r="E1721" s="450" t="s">
        <v>41</v>
      </c>
      <c r="F1721" s="450" t="s">
        <v>2242</v>
      </c>
      <c r="G1721" s="450" t="s">
        <v>15</v>
      </c>
      <c r="H1721" s="450" t="s">
        <v>110</v>
      </c>
      <c r="I1721" s="3" t="s">
        <v>2237</v>
      </c>
    </row>
    <row r="1722" spans="1:9" x14ac:dyDescent="0.25">
      <c r="A1722" s="450">
        <v>2018</v>
      </c>
      <c r="B1722" s="450" t="s">
        <v>385</v>
      </c>
      <c r="C1722" s="450" t="s">
        <v>183</v>
      </c>
      <c r="D1722" s="450">
        <v>4120</v>
      </c>
      <c r="E1722" s="450" t="s">
        <v>42</v>
      </c>
      <c r="F1722" s="450" t="s">
        <v>2242</v>
      </c>
      <c r="G1722" s="450" t="s">
        <v>15</v>
      </c>
      <c r="H1722" s="450" t="s">
        <v>110</v>
      </c>
      <c r="I1722" s="3" t="s">
        <v>2237</v>
      </c>
    </row>
    <row r="1723" spans="1:9" x14ac:dyDescent="0.25">
      <c r="A1723" s="450">
        <v>2018</v>
      </c>
      <c r="B1723" s="450" t="s">
        <v>385</v>
      </c>
      <c r="C1723" s="450" t="s">
        <v>183</v>
      </c>
      <c r="D1723" s="450">
        <v>4190</v>
      </c>
      <c r="E1723" s="450" t="s">
        <v>43</v>
      </c>
      <c r="F1723" s="450" t="s">
        <v>2242</v>
      </c>
      <c r="G1723" s="450" t="s">
        <v>15</v>
      </c>
      <c r="H1723" s="450" t="s">
        <v>110</v>
      </c>
      <c r="I1723" s="3" t="s">
        <v>2237</v>
      </c>
    </row>
    <row r="1724" spans="1:9" x14ac:dyDescent="0.25">
      <c r="A1724" s="450">
        <v>2018</v>
      </c>
      <c r="B1724" s="450" t="s">
        <v>385</v>
      </c>
      <c r="C1724" s="450" t="s">
        <v>183</v>
      </c>
      <c r="D1724" s="450">
        <v>4200</v>
      </c>
      <c r="E1724" s="450" t="s">
        <v>44</v>
      </c>
      <c r="F1724" s="450" t="s">
        <v>2242</v>
      </c>
      <c r="G1724" s="450" t="s">
        <v>15</v>
      </c>
      <c r="H1724" s="450">
        <v>11.03</v>
      </c>
      <c r="I1724" s="3" t="s">
        <v>2237</v>
      </c>
    </row>
    <row r="1725" spans="1:9" x14ac:dyDescent="0.25">
      <c r="A1725" s="450">
        <v>2018</v>
      </c>
      <c r="B1725" s="450" t="s">
        <v>385</v>
      </c>
      <c r="C1725" s="450" t="s">
        <v>183</v>
      </c>
      <c r="D1725" s="450">
        <v>4210</v>
      </c>
      <c r="E1725" s="450" t="s">
        <v>45</v>
      </c>
      <c r="F1725" s="450" t="s">
        <v>2242</v>
      </c>
      <c r="G1725" s="450" t="s">
        <v>15</v>
      </c>
      <c r="H1725" s="450" t="s">
        <v>110</v>
      </c>
      <c r="I1725" s="3" t="s">
        <v>2237</v>
      </c>
    </row>
    <row r="1726" spans="1:9" x14ac:dyDescent="0.25">
      <c r="A1726" s="450">
        <v>2018</v>
      </c>
      <c r="B1726" s="450" t="s">
        <v>385</v>
      </c>
      <c r="C1726" s="450" t="s">
        <v>183</v>
      </c>
      <c r="D1726" s="450">
        <v>4220</v>
      </c>
      <c r="E1726" s="450" t="s">
        <v>46</v>
      </c>
      <c r="F1726" s="450" t="s">
        <v>2242</v>
      </c>
      <c r="G1726" s="450" t="s">
        <v>15</v>
      </c>
      <c r="H1726" s="450" t="s">
        <v>110</v>
      </c>
      <c r="I1726" s="3" t="s">
        <v>2237</v>
      </c>
    </row>
    <row r="1727" spans="1:9" x14ac:dyDescent="0.25">
      <c r="A1727" s="450">
        <v>2018</v>
      </c>
      <c r="B1727" s="450" t="s">
        <v>385</v>
      </c>
      <c r="C1727" s="450" t="s">
        <v>183</v>
      </c>
      <c r="D1727" s="450">
        <v>4230</v>
      </c>
      <c r="E1727" s="450" t="s">
        <v>47</v>
      </c>
      <c r="F1727" s="450" t="s">
        <v>2242</v>
      </c>
      <c r="G1727" s="450" t="s">
        <v>15</v>
      </c>
      <c r="H1727" s="450" t="s">
        <v>110</v>
      </c>
      <c r="I1727" s="3" t="s">
        <v>2237</v>
      </c>
    </row>
    <row r="1728" spans="1:9" x14ac:dyDescent="0.25">
      <c r="A1728" s="450">
        <v>2018</v>
      </c>
      <c r="B1728" s="450" t="s">
        <v>385</v>
      </c>
      <c r="C1728" s="450" t="s">
        <v>183</v>
      </c>
      <c r="D1728" s="450">
        <v>5000</v>
      </c>
      <c r="E1728" s="450" t="s">
        <v>48</v>
      </c>
      <c r="F1728" s="450" t="s">
        <v>2242</v>
      </c>
      <c r="G1728" s="450" t="s">
        <v>15</v>
      </c>
      <c r="H1728" s="450">
        <v>65.14</v>
      </c>
      <c r="I1728" s="3" t="s">
        <v>2237</v>
      </c>
    </row>
    <row r="1729" spans="1:9" x14ac:dyDescent="0.25">
      <c r="A1729" s="450">
        <v>2018</v>
      </c>
      <c r="B1729" s="450" t="s">
        <v>385</v>
      </c>
      <c r="C1729" s="450" t="s">
        <v>183</v>
      </c>
      <c r="D1729" s="450">
        <v>6100</v>
      </c>
      <c r="E1729" s="450" t="s">
        <v>50</v>
      </c>
      <c r="F1729" s="450" t="s">
        <v>2242</v>
      </c>
      <c r="G1729" s="450" t="s">
        <v>15</v>
      </c>
      <c r="H1729" s="450">
        <v>17.41</v>
      </c>
      <c r="I1729" s="3" t="s">
        <v>2237</v>
      </c>
    </row>
    <row r="1730" spans="1:9" x14ac:dyDescent="0.25">
      <c r="A1730" s="450">
        <v>2018</v>
      </c>
      <c r="B1730" s="450" t="s">
        <v>385</v>
      </c>
      <c r="C1730" s="450" t="s">
        <v>183</v>
      </c>
      <c r="D1730" s="450">
        <v>6110</v>
      </c>
      <c r="E1730" s="450" t="s">
        <v>51</v>
      </c>
      <c r="F1730" s="450" t="s">
        <v>2242</v>
      </c>
      <c r="G1730" s="450" t="s">
        <v>15</v>
      </c>
      <c r="H1730" s="450" t="s">
        <v>110</v>
      </c>
      <c r="I1730" s="3" t="s">
        <v>2237</v>
      </c>
    </row>
    <row r="1731" spans="1:9" x14ac:dyDescent="0.25">
      <c r="A1731" s="450">
        <v>2018</v>
      </c>
      <c r="B1731" s="450" t="s">
        <v>385</v>
      </c>
      <c r="C1731" s="450" t="s">
        <v>183</v>
      </c>
      <c r="D1731" s="450">
        <v>6120</v>
      </c>
      <c r="E1731" s="450" t="s">
        <v>52</v>
      </c>
      <c r="F1731" s="450" t="s">
        <v>2242</v>
      </c>
      <c r="G1731" s="450" t="s">
        <v>15</v>
      </c>
      <c r="H1731" s="450" t="s">
        <v>110</v>
      </c>
      <c r="I1731" s="3" t="s">
        <v>2237</v>
      </c>
    </row>
    <row r="1732" spans="1:9" x14ac:dyDescent="0.25">
      <c r="A1732" s="450">
        <v>2018</v>
      </c>
      <c r="B1732" s="450" t="s">
        <v>385</v>
      </c>
      <c r="C1732" s="450" t="s">
        <v>183</v>
      </c>
      <c r="D1732" s="450">
        <v>6130</v>
      </c>
      <c r="E1732" s="450" t="s">
        <v>53</v>
      </c>
      <c r="F1732" s="450" t="s">
        <v>2242</v>
      </c>
      <c r="G1732" s="450" t="s">
        <v>15</v>
      </c>
      <c r="H1732" s="450" t="s">
        <v>110</v>
      </c>
      <c r="I1732" s="3" t="s">
        <v>2237</v>
      </c>
    </row>
    <row r="1733" spans="1:9" x14ac:dyDescent="0.25">
      <c r="A1733" s="450">
        <v>2018</v>
      </c>
      <c r="B1733" s="450" t="s">
        <v>385</v>
      </c>
      <c r="C1733" s="450" t="s">
        <v>183</v>
      </c>
      <c r="D1733" s="450">
        <v>6190</v>
      </c>
      <c r="E1733" s="450" t="s">
        <v>54</v>
      </c>
      <c r="F1733" s="450" t="s">
        <v>2242</v>
      </c>
      <c r="G1733" s="450" t="s">
        <v>15</v>
      </c>
      <c r="H1733" s="450" t="s">
        <v>110</v>
      </c>
      <c r="I1733" s="3" t="s">
        <v>2237</v>
      </c>
    </row>
    <row r="1734" spans="1:9" x14ac:dyDescent="0.25">
      <c r="A1734" s="450">
        <v>2018</v>
      </c>
      <c r="B1734" s="450" t="s">
        <v>385</v>
      </c>
      <c r="C1734" s="450" t="s">
        <v>183</v>
      </c>
      <c r="D1734" s="450">
        <v>6200</v>
      </c>
      <c r="E1734" s="450" t="s">
        <v>55</v>
      </c>
      <c r="F1734" s="450" t="s">
        <v>2242</v>
      </c>
      <c r="G1734" s="450" t="s">
        <v>15</v>
      </c>
      <c r="H1734" s="450">
        <v>0</v>
      </c>
      <c r="I1734" s="3" t="s">
        <v>2237</v>
      </c>
    </row>
    <row r="1735" spans="1:9" x14ac:dyDescent="0.25">
      <c r="A1735" s="450">
        <v>2018</v>
      </c>
      <c r="B1735" s="450" t="s">
        <v>385</v>
      </c>
      <c r="C1735" s="450" t="s">
        <v>183</v>
      </c>
      <c r="D1735" s="450">
        <v>6210</v>
      </c>
      <c r="E1735" s="450" t="s">
        <v>56</v>
      </c>
      <c r="F1735" s="450" t="s">
        <v>2242</v>
      </c>
      <c r="G1735" s="450" t="s">
        <v>15</v>
      </c>
      <c r="H1735" s="450" t="s">
        <v>110</v>
      </c>
      <c r="I1735" s="3" t="s">
        <v>2237</v>
      </c>
    </row>
    <row r="1736" spans="1:9" x14ac:dyDescent="0.25">
      <c r="A1736" s="450">
        <v>2018</v>
      </c>
      <c r="B1736" s="450" t="s">
        <v>385</v>
      </c>
      <c r="C1736" s="450" t="s">
        <v>183</v>
      </c>
      <c r="D1736" s="450">
        <v>6220</v>
      </c>
      <c r="E1736" s="450" t="s">
        <v>57</v>
      </c>
      <c r="F1736" s="450" t="s">
        <v>2242</v>
      </c>
      <c r="G1736" s="450" t="s">
        <v>15</v>
      </c>
      <c r="H1736" s="450" t="s">
        <v>110</v>
      </c>
      <c r="I1736" s="3" t="s">
        <v>2237</v>
      </c>
    </row>
    <row r="1737" spans="1:9" x14ac:dyDescent="0.25">
      <c r="A1737" s="450">
        <v>2018</v>
      </c>
      <c r="B1737" s="450" t="s">
        <v>385</v>
      </c>
      <c r="C1737" s="450" t="s">
        <v>183</v>
      </c>
      <c r="D1737" s="450">
        <v>6230</v>
      </c>
      <c r="E1737" s="450" t="s">
        <v>58</v>
      </c>
      <c r="F1737" s="450" t="s">
        <v>2242</v>
      </c>
      <c r="G1737" s="450" t="s">
        <v>15</v>
      </c>
      <c r="H1737" s="450" t="s">
        <v>110</v>
      </c>
      <c r="I1737" s="3" t="s">
        <v>2237</v>
      </c>
    </row>
    <row r="1738" spans="1:9" x14ac:dyDescent="0.25">
      <c r="A1738" s="450">
        <v>2018</v>
      </c>
      <c r="B1738" s="450" t="s">
        <v>385</v>
      </c>
      <c r="C1738" s="450" t="s">
        <v>183</v>
      </c>
      <c r="D1738" s="450">
        <v>6290</v>
      </c>
      <c r="E1738" s="450" t="s">
        <v>59</v>
      </c>
      <c r="F1738" s="450" t="s">
        <v>2242</v>
      </c>
      <c r="G1738" s="450" t="s">
        <v>15</v>
      </c>
      <c r="H1738" s="450" t="s">
        <v>110</v>
      </c>
      <c r="I1738" s="3" t="s">
        <v>2237</v>
      </c>
    </row>
    <row r="1739" spans="1:9" x14ac:dyDescent="0.25">
      <c r="A1739" s="450">
        <v>2018</v>
      </c>
      <c r="B1739" s="450" t="s">
        <v>385</v>
      </c>
      <c r="C1739" s="450" t="s">
        <v>183</v>
      </c>
      <c r="D1739" s="450">
        <v>6300</v>
      </c>
      <c r="E1739" s="450" t="s">
        <v>60</v>
      </c>
      <c r="F1739" s="450" t="s">
        <v>2242</v>
      </c>
      <c r="G1739" s="450" t="s">
        <v>15</v>
      </c>
      <c r="H1739" s="450">
        <v>0</v>
      </c>
      <c r="I1739" s="3" t="s">
        <v>2237</v>
      </c>
    </row>
    <row r="1740" spans="1:9" x14ac:dyDescent="0.25">
      <c r="A1740" s="450">
        <v>2018</v>
      </c>
      <c r="B1740" s="450" t="s">
        <v>385</v>
      </c>
      <c r="C1740" s="450" t="s">
        <v>183</v>
      </c>
      <c r="D1740" s="450">
        <v>6400</v>
      </c>
      <c r="E1740" s="450" t="s">
        <v>61</v>
      </c>
      <c r="F1740" s="450" t="s">
        <v>2242</v>
      </c>
      <c r="G1740" s="450" t="s">
        <v>15</v>
      </c>
      <c r="H1740" s="450">
        <v>0</v>
      </c>
      <c r="I1740" s="3" t="s">
        <v>2237</v>
      </c>
    </row>
    <row r="1741" spans="1:9" x14ac:dyDescent="0.25">
      <c r="A1741" s="450">
        <v>2018</v>
      </c>
      <c r="B1741" s="450" t="s">
        <v>385</v>
      </c>
      <c r="C1741" s="450" t="s">
        <v>183</v>
      </c>
      <c r="D1741" s="450">
        <v>6410</v>
      </c>
      <c r="E1741" s="450" t="s">
        <v>62</v>
      </c>
      <c r="F1741" s="450" t="s">
        <v>2242</v>
      </c>
      <c r="G1741" s="450" t="s">
        <v>15</v>
      </c>
      <c r="H1741" s="450" t="s">
        <v>110</v>
      </c>
      <c r="I1741" s="3" t="s">
        <v>2237</v>
      </c>
    </row>
    <row r="1742" spans="1:9" x14ac:dyDescent="0.25">
      <c r="A1742" s="450">
        <v>2018</v>
      </c>
      <c r="B1742" s="450" t="s">
        <v>385</v>
      </c>
      <c r="C1742" s="450" t="s">
        <v>183</v>
      </c>
      <c r="D1742" s="450">
        <v>6490</v>
      </c>
      <c r="E1742" s="450" t="s">
        <v>63</v>
      </c>
      <c r="F1742" s="450" t="s">
        <v>2242</v>
      </c>
      <c r="G1742" s="450" t="s">
        <v>15</v>
      </c>
      <c r="H1742" s="450" t="s">
        <v>110</v>
      </c>
      <c r="I1742" s="3" t="s">
        <v>2237</v>
      </c>
    </row>
    <row r="1743" spans="1:9" x14ac:dyDescent="0.25">
      <c r="A1743" s="450">
        <v>2018</v>
      </c>
      <c r="B1743" s="450" t="s">
        <v>385</v>
      </c>
      <c r="C1743" s="450" t="s">
        <v>183</v>
      </c>
      <c r="D1743" s="450">
        <v>6500</v>
      </c>
      <c r="E1743" s="450" t="s">
        <v>64</v>
      </c>
      <c r="F1743" s="450" t="s">
        <v>2242</v>
      </c>
      <c r="G1743" s="450" t="s">
        <v>15</v>
      </c>
      <c r="H1743" s="450">
        <v>0</v>
      </c>
      <c r="I1743" s="3" t="s">
        <v>2237</v>
      </c>
    </row>
    <row r="1744" spans="1:9" x14ac:dyDescent="0.25">
      <c r="A1744" s="450">
        <v>2018</v>
      </c>
      <c r="B1744" s="450" t="s">
        <v>385</v>
      </c>
      <c r="C1744" s="450" t="s">
        <v>183</v>
      </c>
      <c r="D1744" s="450">
        <v>6510</v>
      </c>
      <c r="E1744" s="450" t="s">
        <v>65</v>
      </c>
      <c r="F1744" s="450" t="s">
        <v>2242</v>
      </c>
      <c r="G1744" s="450" t="s">
        <v>15</v>
      </c>
      <c r="H1744" s="450" t="s">
        <v>110</v>
      </c>
      <c r="I1744" s="3" t="s">
        <v>2237</v>
      </c>
    </row>
    <row r="1745" spans="1:9" x14ac:dyDescent="0.25">
      <c r="A1745" s="450">
        <v>2018</v>
      </c>
      <c r="B1745" s="450" t="s">
        <v>385</v>
      </c>
      <c r="C1745" s="450" t="s">
        <v>183</v>
      </c>
      <c r="D1745" s="450">
        <v>6590</v>
      </c>
      <c r="E1745" s="450" t="s">
        <v>66</v>
      </c>
      <c r="F1745" s="450" t="s">
        <v>2242</v>
      </c>
      <c r="G1745" s="450" t="s">
        <v>15</v>
      </c>
      <c r="H1745" s="450" t="s">
        <v>110</v>
      </c>
      <c r="I1745" s="3" t="s">
        <v>2237</v>
      </c>
    </row>
    <row r="1746" spans="1:9" x14ac:dyDescent="0.25">
      <c r="A1746" s="450">
        <v>2018</v>
      </c>
      <c r="B1746" s="450" t="s">
        <v>385</v>
      </c>
      <c r="C1746" s="450" t="s">
        <v>183</v>
      </c>
      <c r="D1746" s="450">
        <v>7000</v>
      </c>
      <c r="E1746" s="450" t="s">
        <v>67</v>
      </c>
      <c r="F1746" s="450" t="s">
        <v>2242</v>
      </c>
      <c r="G1746" s="450" t="s">
        <v>15</v>
      </c>
      <c r="H1746" s="450">
        <v>0</v>
      </c>
      <c r="I1746" s="3" t="s">
        <v>2237</v>
      </c>
    </row>
    <row r="1747" spans="1:9" x14ac:dyDescent="0.25">
      <c r="A1747" s="450">
        <v>2018</v>
      </c>
      <c r="B1747" s="450" t="s">
        <v>385</v>
      </c>
      <c r="C1747" s="450" t="s">
        <v>183</v>
      </c>
      <c r="D1747" s="450">
        <v>8000</v>
      </c>
      <c r="E1747" s="450" t="s">
        <v>70</v>
      </c>
      <c r="F1747" s="450" t="s">
        <v>2242</v>
      </c>
      <c r="G1747" s="450" t="s">
        <v>15</v>
      </c>
      <c r="H1747" s="450">
        <v>0</v>
      </c>
      <c r="I1747" s="3" t="s">
        <v>2244</v>
      </c>
    </row>
    <row r="1748" spans="1:9" x14ac:dyDescent="0.25">
      <c r="A1748" s="450">
        <v>2018</v>
      </c>
      <c r="B1748" s="450" t="s">
        <v>385</v>
      </c>
      <c r="C1748" s="450" t="s">
        <v>183</v>
      </c>
      <c r="D1748" s="450">
        <v>9100</v>
      </c>
      <c r="E1748" s="450" t="s">
        <v>72</v>
      </c>
      <c r="F1748" s="450" t="s">
        <v>2242</v>
      </c>
      <c r="G1748" s="450" t="s">
        <v>15</v>
      </c>
      <c r="H1748" s="450" t="s">
        <v>110</v>
      </c>
      <c r="I1748" s="3" t="s">
        <v>2237</v>
      </c>
    </row>
    <row r="1749" spans="1:9" x14ac:dyDescent="0.25">
      <c r="A1749" s="450">
        <v>2018</v>
      </c>
      <c r="B1749" s="450" t="s">
        <v>385</v>
      </c>
      <c r="C1749" s="450" t="s">
        <v>183</v>
      </c>
      <c r="D1749" s="450">
        <v>9200</v>
      </c>
      <c r="E1749" s="450" t="s">
        <v>73</v>
      </c>
      <c r="F1749" s="450" t="s">
        <v>2242</v>
      </c>
      <c r="G1749" s="450" t="s">
        <v>15</v>
      </c>
      <c r="H1749" s="450" t="s">
        <v>110</v>
      </c>
      <c r="I1749" s="3" t="s">
        <v>2237</v>
      </c>
    </row>
    <row r="1750" spans="1:9" x14ac:dyDescent="0.25">
      <c r="A1750" s="450">
        <v>2018</v>
      </c>
      <c r="B1750" s="450" t="s">
        <v>385</v>
      </c>
      <c r="C1750" s="450" t="s">
        <v>183</v>
      </c>
      <c r="D1750" s="450">
        <v>9900</v>
      </c>
      <c r="E1750" s="450" t="s">
        <v>74</v>
      </c>
      <c r="F1750" s="450" t="s">
        <v>2242</v>
      </c>
      <c r="G1750" s="450" t="s">
        <v>15</v>
      </c>
      <c r="H1750" s="450" t="s">
        <v>110</v>
      </c>
      <c r="I1750" s="3" t="s">
        <v>2237</v>
      </c>
    </row>
    <row r="1751" spans="1:9" x14ac:dyDescent="0.25">
      <c r="A1751" s="450">
        <v>2018</v>
      </c>
      <c r="B1751" s="450" t="s">
        <v>385</v>
      </c>
      <c r="C1751" s="450" t="s">
        <v>183</v>
      </c>
      <c r="D1751" s="450">
        <v>11100</v>
      </c>
      <c r="E1751" s="450" t="s">
        <v>77</v>
      </c>
      <c r="F1751" s="450" t="s">
        <v>2242</v>
      </c>
      <c r="G1751" s="450" t="s">
        <v>15</v>
      </c>
      <c r="H1751" s="450">
        <v>50.72</v>
      </c>
      <c r="I1751" s="3" t="s">
        <v>2237</v>
      </c>
    </row>
    <row r="1752" spans="1:9" x14ac:dyDescent="0.25">
      <c r="A1752" s="450">
        <v>2018</v>
      </c>
      <c r="B1752" s="450" t="s">
        <v>385</v>
      </c>
      <c r="C1752" s="450" t="s">
        <v>183</v>
      </c>
      <c r="D1752" s="450">
        <v>11200</v>
      </c>
      <c r="E1752" s="450" t="s">
        <v>78</v>
      </c>
      <c r="F1752" s="450" t="s">
        <v>2242</v>
      </c>
      <c r="G1752" s="450" t="s">
        <v>15</v>
      </c>
      <c r="H1752" s="450">
        <v>68.790000000000006</v>
      </c>
      <c r="I1752" s="3" t="s">
        <v>2237</v>
      </c>
    </row>
    <row r="1753" spans="1:9" x14ac:dyDescent="0.25">
      <c r="A1753" s="450">
        <v>2018</v>
      </c>
      <c r="B1753" s="450" t="s">
        <v>385</v>
      </c>
      <c r="C1753" s="450" t="s">
        <v>183</v>
      </c>
      <c r="D1753" s="450">
        <v>11300</v>
      </c>
      <c r="E1753" s="450" t="s">
        <v>79</v>
      </c>
      <c r="F1753" s="450" t="s">
        <v>2242</v>
      </c>
      <c r="G1753" s="450" t="s">
        <v>15</v>
      </c>
      <c r="H1753" s="450">
        <v>0.33</v>
      </c>
      <c r="I1753" s="3" t="s">
        <v>2244</v>
      </c>
    </row>
    <row r="1754" spans="1:9" x14ac:dyDescent="0.25">
      <c r="A1754" s="450">
        <v>2018</v>
      </c>
      <c r="B1754" s="450" t="s">
        <v>385</v>
      </c>
      <c r="C1754" s="450" t="s">
        <v>183</v>
      </c>
      <c r="D1754" s="450">
        <v>11400</v>
      </c>
      <c r="E1754" s="450" t="s">
        <v>80</v>
      </c>
      <c r="F1754" s="450" t="s">
        <v>2242</v>
      </c>
      <c r="G1754" s="450" t="s">
        <v>15</v>
      </c>
      <c r="H1754" s="450">
        <v>5.01</v>
      </c>
      <c r="I1754" s="3" t="s">
        <v>2237</v>
      </c>
    </row>
    <row r="1755" spans="1:9" x14ac:dyDescent="0.25">
      <c r="A1755" s="450">
        <v>2018</v>
      </c>
      <c r="B1755" s="450" t="s">
        <v>385</v>
      </c>
      <c r="C1755" s="450" t="s">
        <v>183</v>
      </c>
      <c r="D1755" s="450">
        <v>11500</v>
      </c>
      <c r="E1755" s="450" t="s">
        <v>81</v>
      </c>
      <c r="F1755" s="450" t="s">
        <v>2242</v>
      </c>
      <c r="G1755" s="450" t="s">
        <v>15</v>
      </c>
      <c r="H1755" s="450">
        <v>47.82</v>
      </c>
      <c r="I1755" s="3" t="s">
        <v>2237</v>
      </c>
    </row>
    <row r="1756" spans="1:9" x14ac:dyDescent="0.25">
      <c r="A1756" s="450">
        <v>2018</v>
      </c>
      <c r="B1756" s="450" t="s">
        <v>385</v>
      </c>
      <c r="C1756" s="450" t="s">
        <v>183</v>
      </c>
      <c r="D1756" s="450">
        <v>11900</v>
      </c>
      <c r="E1756" s="450" t="s">
        <v>82</v>
      </c>
      <c r="F1756" s="450" t="s">
        <v>2242</v>
      </c>
      <c r="G1756" s="450" t="s">
        <v>15</v>
      </c>
      <c r="H1756" s="450">
        <v>0.37</v>
      </c>
      <c r="I1756" s="3" t="s">
        <v>2244</v>
      </c>
    </row>
    <row r="1757" spans="1:9" x14ac:dyDescent="0.25">
      <c r="A1757" s="450">
        <v>2018</v>
      </c>
      <c r="B1757" s="450" t="s">
        <v>385</v>
      </c>
      <c r="C1757" s="450" t="s">
        <v>183</v>
      </c>
      <c r="D1757" s="450">
        <v>12100</v>
      </c>
      <c r="E1757" s="450" t="s">
        <v>84</v>
      </c>
      <c r="F1757" s="450" t="s">
        <v>2242</v>
      </c>
      <c r="G1757" s="450" t="s">
        <v>15</v>
      </c>
      <c r="H1757" s="450">
        <v>277.62</v>
      </c>
      <c r="I1757" s="3" t="s">
        <v>2237</v>
      </c>
    </row>
    <row r="1758" spans="1:9" x14ac:dyDescent="0.25">
      <c r="A1758" s="450">
        <v>2018</v>
      </c>
      <c r="B1758" s="450" t="s">
        <v>385</v>
      </c>
      <c r="C1758" s="450" t="s">
        <v>183</v>
      </c>
      <c r="D1758" s="450">
        <v>12200</v>
      </c>
      <c r="E1758" s="450" t="s">
        <v>85</v>
      </c>
      <c r="F1758" s="450" t="s">
        <v>2242</v>
      </c>
      <c r="G1758" s="450" t="s">
        <v>15</v>
      </c>
      <c r="H1758" s="450">
        <v>42.42</v>
      </c>
      <c r="I1758" s="3" t="s">
        <v>2237</v>
      </c>
    </row>
    <row r="1759" spans="1:9" x14ac:dyDescent="0.25">
      <c r="A1759" s="450">
        <v>2018</v>
      </c>
      <c r="B1759" s="450" t="s">
        <v>385</v>
      </c>
      <c r="C1759" s="450" t="s">
        <v>183</v>
      </c>
      <c r="D1759" s="450">
        <v>12900</v>
      </c>
      <c r="E1759" s="450" t="s">
        <v>86</v>
      </c>
      <c r="F1759" s="450" t="s">
        <v>2242</v>
      </c>
      <c r="G1759" s="450" t="s">
        <v>15</v>
      </c>
      <c r="H1759" s="450">
        <v>21.94</v>
      </c>
      <c r="I1759" s="3" t="s">
        <v>2244</v>
      </c>
    </row>
    <row r="1760" spans="1:9" x14ac:dyDescent="0.25">
      <c r="A1760" s="450">
        <v>2018</v>
      </c>
      <c r="B1760" s="450" t="s">
        <v>385</v>
      </c>
      <c r="C1760" s="450" t="s">
        <v>183</v>
      </c>
      <c r="D1760" s="450">
        <v>12910</v>
      </c>
      <c r="E1760" s="450" t="s">
        <v>87</v>
      </c>
      <c r="F1760" s="450" t="s">
        <v>2242</v>
      </c>
      <c r="G1760" s="450" t="s">
        <v>15</v>
      </c>
      <c r="H1760" s="450" t="s">
        <v>110</v>
      </c>
      <c r="I1760" s="3" t="s">
        <v>2237</v>
      </c>
    </row>
    <row r="1761" spans="1:9" x14ac:dyDescent="0.25">
      <c r="A1761" s="450">
        <v>2018</v>
      </c>
      <c r="B1761" s="450" t="s">
        <v>385</v>
      </c>
      <c r="C1761" s="450" t="s">
        <v>183</v>
      </c>
      <c r="D1761" s="450">
        <v>12920</v>
      </c>
      <c r="E1761" s="450" t="s">
        <v>88</v>
      </c>
      <c r="F1761" s="450" t="s">
        <v>2242</v>
      </c>
      <c r="G1761" s="450" t="s">
        <v>15</v>
      </c>
      <c r="H1761" s="450" t="s">
        <v>110</v>
      </c>
      <c r="I1761" s="3" t="s">
        <v>2237</v>
      </c>
    </row>
    <row r="1762" spans="1:9" x14ac:dyDescent="0.25">
      <c r="A1762" s="450">
        <v>2018</v>
      </c>
      <c r="B1762" s="450" t="s">
        <v>385</v>
      </c>
      <c r="C1762" s="450" t="s">
        <v>183</v>
      </c>
      <c r="D1762" s="450">
        <v>12930</v>
      </c>
      <c r="E1762" s="450" t="s">
        <v>89</v>
      </c>
      <c r="F1762" s="450" t="s">
        <v>2242</v>
      </c>
      <c r="G1762" s="450" t="s">
        <v>15</v>
      </c>
      <c r="H1762" s="450" t="s">
        <v>110</v>
      </c>
      <c r="I1762" s="3" t="s">
        <v>2237</v>
      </c>
    </row>
    <row r="1763" spans="1:9" x14ac:dyDescent="0.25">
      <c r="A1763" s="450">
        <v>2018</v>
      </c>
      <c r="B1763" s="450" t="s">
        <v>385</v>
      </c>
      <c r="C1763" s="450" t="s">
        <v>183</v>
      </c>
      <c r="D1763" s="450">
        <v>15100</v>
      </c>
      <c r="E1763" s="450" t="s">
        <v>93</v>
      </c>
      <c r="F1763" s="450" t="s">
        <v>2242</v>
      </c>
      <c r="G1763" s="450" t="s">
        <v>15</v>
      </c>
      <c r="H1763" s="450" t="s">
        <v>110</v>
      </c>
      <c r="I1763" s="3" t="s">
        <v>2237</v>
      </c>
    </row>
    <row r="1764" spans="1:9" x14ac:dyDescent="0.25">
      <c r="A1764" s="450">
        <v>2018</v>
      </c>
      <c r="B1764" s="450" t="s">
        <v>385</v>
      </c>
      <c r="C1764" s="450" t="s">
        <v>183</v>
      </c>
      <c r="D1764" s="450">
        <v>15200</v>
      </c>
      <c r="E1764" s="450" t="s">
        <v>94</v>
      </c>
      <c r="F1764" s="450" t="s">
        <v>2242</v>
      </c>
      <c r="G1764" s="450" t="s">
        <v>15</v>
      </c>
      <c r="H1764" s="450" t="s">
        <v>110</v>
      </c>
      <c r="I1764" s="3" t="s">
        <v>2237</v>
      </c>
    </row>
    <row r="1765" spans="1:9" x14ac:dyDescent="0.25">
      <c r="A1765" s="450">
        <v>2018</v>
      </c>
      <c r="B1765" s="450" t="s">
        <v>385</v>
      </c>
      <c r="C1765" s="450" t="s">
        <v>183</v>
      </c>
      <c r="D1765" s="450">
        <v>17100</v>
      </c>
      <c r="E1765" s="450" t="s">
        <v>97</v>
      </c>
      <c r="F1765" s="450" t="s">
        <v>2242</v>
      </c>
      <c r="G1765" s="450" t="s">
        <v>15</v>
      </c>
      <c r="H1765" s="450">
        <v>39.01</v>
      </c>
      <c r="I1765" s="3" t="s">
        <v>2237</v>
      </c>
    </row>
    <row r="1766" spans="1:9" x14ac:dyDescent="0.25">
      <c r="A1766" s="450">
        <v>2018</v>
      </c>
      <c r="B1766" s="450" t="s">
        <v>385</v>
      </c>
      <c r="C1766" s="450" t="s">
        <v>183</v>
      </c>
      <c r="D1766" s="450">
        <v>17110</v>
      </c>
      <c r="E1766" s="450" t="s">
        <v>98</v>
      </c>
      <c r="F1766" s="450" t="s">
        <v>2242</v>
      </c>
      <c r="G1766" s="450" t="s">
        <v>15</v>
      </c>
      <c r="H1766" s="450" t="s">
        <v>110</v>
      </c>
      <c r="I1766" s="3" t="s">
        <v>2237</v>
      </c>
    </row>
    <row r="1767" spans="1:9" x14ac:dyDescent="0.25">
      <c r="A1767" s="450">
        <v>2018</v>
      </c>
      <c r="B1767" s="450" t="s">
        <v>385</v>
      </c>
      <c r="C1767" s="450" t="s">
        <v>183</v>
      </c>
      <c r="D1767" s="450">
        <v>17120</v>
      </c>
      <c r="E1767" s="450" t="s">
        <v>99</v>
      </c>
      <c r="F1767" s="450" t="s">
        <v>2242</v>
      </c>
      <c r="G1767" s="450" t="s">
        <v>15</v>
      </c>
      <c r="H1767" s="450" t="s">
        <v>110</v>
      </c>
      <c r="I1767" s="3" t="s">
        <v>2237</v>
      </c>
    </row>
    <row r="1768" spans="1:9" x14ac:dyDescent="0.25">
      <c r="A1768" s="450">
        <v>2018</v>
      </c>
      <c r="B1768" s="450" t="s">
        <v>385</v>
      </c>
      <c r="C1768" s="450" t="s">
        <v>183</v>
      </c>
      <c r="D1768" s="450">
        <v>17130</v>
      </c>
      <c r="E1768" s="450" t="s">
        <v>100</v>
      </c>
      <c r="F1768" s="450" t="s">
        <v>2242</v>
      </c>
      <c r="G1768" s="450" t="s">
        <v>15</v>
      </c>
      <c r="H1768" s="450" t="s">
        <v>110</v>
      </c>
      <c r="I1768" s="3" t="s">
        <v>2237</v>
      </c>
    </row>
    <row r="1769" spans="1:9" x14ac:dyDescent="0.25">
      <c r="A1769" s="450">
        <v>2018</v>
      </c>
      <c r="B1769" s="450" t="s">
        <v>385</v>
      </c>
      <c r="C1769" s="450" t="s">
        <v>183</v>
      </c>
      <c r="D1769" s="450">
        <v>17140</v>
      </c>
      <c r="E1769" s="450" t="s">
        <v>101</v>
      </c>
      <c r="F1769" s="450" t="s">
        <v>2242</v>
      </c>
      <c r="G1769" s="450" t="s">
        <v>15</v>
      </c>
      <c r="H1769" s="450" t="s">
        <v>110</v>
      </c>
      <c r="I1769" s="3" t="s">
        <v>2237</v>
      </c>
    </row>
    <row r="1770" spans="1:9" x14ac:dyDescent="0.25">
      <c r="A1770" s="450">
        <v>2018</v>
      </c>
      <c r="B1770" s="450" t="s">
        <v>385</v>
      </c>
      <c r="C1770" s="450" t="s">
        <v>183</v>
      </c>
      <c r="D1770" s="450">
        <v>17150</v>
      </c>
      <c r="E1770" s="450" t="s">
        <v>102</v>
      </c>
      <c r="F1770" s="450" t="s">
        <v>2242</v>
      </c>
      <c r="G1770" s="450" t="s">
        <v>15</v>
      </c>
      <c r="H1770" s="450" t="s">
        <v>110</v>
      </c>
      <c r="I1770" s="3" t="s">
        <v>2237</v>
      </c>
    </row>
    <row r="1771" spans="1:9" x14ac:dyDescent="0.25">
      <c r="A1771" s="450">
        <v>2018</v>
      </c>
      <c r="B1771" s="450" t="s">
        <v>385</v>
      </c>
      <c r="C1771" s="450" t="s">
        <v>183</v>
      </c>
      <c r="D1771" s="450">
        <v>17160</v>
      </c>
      <c r="E1771" s="450" t="s">
        <v>103</v>
      </c>
      <c r="F1771" s="450" t="s">
        <v>2242</v>
      </c>
      <c r="G1771" s="450" t="s">
        <v>15</v>
      </c>
      <c r="H1771" s="450" t="s">
        <v>110</v>
      </c>
      <c r="I1771" s="3" t="s">
        <v>2237</v>
      </c>
    </row>
    <row r="1772" spans="1:9" x14ac:dyDescent="0.25">
      <c r="A1772" s="450">
        <v>2018</v>
      </c>
      <c r="B1772" s="450" t="s">
        <v>385</v>
      </c>
      <c r="C1772" s="450" t="s">
        <v>183</v>
      </c>
      <c r="D1772" s="450">
        <v>17161</v>
      </c>
      <c r="E1772" s="450" t="s">
        <v>104</v>
      </c>
      <c r="F1772" s="450" t="s">
        <v>2242</v>
      </c>
      <c r="G1772" s="450" t="s">
        <v>15</v>
      </c>
      <c r="H1772" s="450" t="s">
        <v>110</v>
      </c>
      <c r="I1772" s="3" t="s">
        <v>2237</v>
      </c>
    </row>
    <row r="1773" spans="1:9" x14ac:dyDescent="0.25">
      <c r="A1773" s="450">
        <v>2018</v>
      </c>
      <c r="B1773" s="450" t="s">
        <v>385</v>
      </c>
      <c r="C1773" s="450" t="s">
        <v>183</v>
      </c>
      <c r="D1773" s="450">
        <v>17162</v>
      </c>
      <c r="E1773" s="450" t="s">
        <v>105</v>
      </c>
      <c r="F1773" s="450" t="s">
        <v>2242</v>
      </c>
      <c r="G1773" s="450" t="s">
        <v>15</v>
      </c>
      <c r="H1773" s="450" t="s">
        <v>110</v>
      </c>
      <c r="I1773" s="3" t="s">
        <v>2237</v>
      </c>
    </row>
    <row r="1774" spans="1:9" x14ac:dyDescent="0.25">
      <c r="A1774" s="450">
        <v>2018</v>
      </c>
      <c r="B1774" s="450" t="s">
        <v>385</v>
      </c>
      <c r="C1774" s="450" t="s">
        <v>183</v>
      </c>
      <c r="D1774" s="450">
        <v>17190</v>
      </c>
      <c r="E1774" s="450" t="s">
        <v>106</v>
      </c>
      <c r="F1774" s="450" t="s">
        <v>2242</v>
      </c>
      <c r="G1774" s="450" t="s">
        <v>15</v>
      </c>
      <c r="H1774" s="450" t="s">
        <v>110</v>
      </c>
      <c r="I1774" s="3" t="s">
        <v>2237</v>
      </c>
    </row>
    <row r="1775" spans="1:9" x14ac:dyDescent="0.25">
      <c r="A1775" s="450">
        <v>2018</v>
      </c>
      <c r="B1775" s="450" t="s">
        <v>385</v>
      </c>
      <c r="C1775" s="450" t="s">
        <v>183</v>
      </c>
      <c r="D1775" s="450">
        <v>17900</v>
      </c>
      <c r="E1775" s="450" t="s">
        <v>107</v>
      </c>
      <c r="F1775" s="450" t="s">
        <v>2242</v>
      </c>
      <c r="G1775" s="450" t="s">
        <v>15</v>
      </c>
      <c r="H1775" s="450">
        <v>76.739999999999995</v>
      </c>
      <c r="I1775" s="3" t="s">
        <v>2237</v>
      </c>
    </row>
    <row r="1776" spans="1:9" x14ac:dyDescent="0.25">
      <c r="A1776" s="450">
        <v>2018</v>
      </c>
      <c r="B1776" s="450" t="s">
        <v>385</v>
      </c>
      <c r="C1776" s="450" t="s">
        <v>183</v>
      </c>
      <c r="D1776" s="450">
        <v>19010</v>
      </c>
      <c r="E1776" s="450" t="s">
        <v>111</v>
      </c>
      <c r="F1776" s="450" t="s">
        <v>2242</v>
      </c>
      <c r="G1776" s="450" t="s">
        <v>15</v>
      </c>
      <c r="H1776" s="450">
        <v>38.450000000000003</v>
      </c>
      <c r="I1776" s="3" t="s">
        <v>2237</v>
      </c>
    </row>
    <row r="1777" spans="1:9" x14ac:dyDescent="0.25">
      <c r="A1777" s="450">
        <v>2018</v>
      </c>
      <c r="B1777" s="450" t="s">
        <v>385</v>
      </c>
      <c r="C1777" s="450" t="s">
        <v>183</v>
      </c>
      <c r="D1777" s="450">
        <v>19011</v>
      </c>
      <c r="E1777" s="450" t="s">
        <v>112</v>
      </c>
      <c r="F1777" s="450" t="s">
        <v>2242</v>
      </c>
      <c r="G1777" s="450" t="s">
        <v>15</v>
      </c>
      <c r="H1777" s="450" t="s">
        <v>110</v>
      </c>
      <c r="I1777" s="3" t="s">
        <v>2237</v>
      </c>
    </row>
    <row r="1778" spans="1:9" x14ac:dyDescent="0.25">
      <c r="A1778" s="450">
        <v>2018</v>
      </c>
      <c r="B1778" s="450" t="s">
        <v>385</v>
      </c>
      <c r="C1778" s="450" t="s">
        <v>183</v>
      </c>
      <c r="D1778" s="450">
        <v>19012</v>
      </c>
      <c r="E1778" s="450" t="s">
        <v>113</v>
      </c>
      <c r="F1778" s="450" t="s">
        <v>2242</v>
      </c>
      <c r="G1778" s="450" t="s">
        <v>15</v>
      </c>
      <c r="H1778" s="450" t="s">
        <v>110</v>
      </c>
      <c r="I1778" s="3" t="s">
        <v>2237</v>
      </c>
    </row>
    <row r="1779" spans="1:9" x14ac:dyDescent="0.25">
      <c r="A1779" s="450">
        <v>2018</v>
      </c>
      <c r="B1779" s="450" t="s">
        <v>385</v>
      </c>
      <c r="C1779" s="450" t="s">
        <v>183</v>
      </c>
      <c r="D1779" s="450">
        <v>19020</v>
      </c>
      <c r="E1779" s="450" t="s">
        <v>114</v>
      </c>
      <c r="F1779" s="450" t="s">
        <v>2242</v>
      </c>
      <c r="G1779" s="450" t="s">
        <v>15</v>
      </c>
      <c r="H1779" s="450">
        <v>150.27000000000001</v>
      </c>
      <c r="I1779" s="3" t="s">
        <v>2237</v>
      </c>
    </row>
    <row r="1780" spans="1:9" x14ac:dyDescent="0.25">
      <c r="A1780" s="450">
        <v>2018</v>
      </c>
      <c r="B1780" s="450" t="s">
        <v>385</v>
      </c>
      <c r="C1780" s="450" t="s">
        <v>183</v>
      </c>
      <c r="D1780" s="450">
        <v>19021</v>
      </c>
      <c r="E1780" s="450" t="s">
        <v>115</v>
      </c>
      <c r="F1780" s="450" t="s">
        <v>2242</v>
      </c>
      <c r="G1780" s="450" t="s">
        <v>15</v>
      </c>
      <c r="H1780" s="450" t="s">
        <v>110</v>
      </c>
      <c r="I1780" s="3" t="s">
        <v>2237</v>
      </c>
    </row>
    <row r="1781" spans="1:9" x14ac:dyDescent="0.25">
      <c r="A1781" s="450">
        <v>2018</v>
      </c>
      <c r="B1781" s="450" t="s">
        <v>385</v>
      </c>
      <c r="C1781" s="450" t="s">
        <v>183</v>
      </c>
      <c r="D1781" s="450">
        <v>19022</v>
      </c>
      <c r="E1781" s="450" t="s">
        <v>116</v>
      </c>
      <c r="F1781" s="450" t="s">
        <v>2242</v>
      </c>
      <c r="G1781" s="450" t="s">
        <v>15</v>
      </c>
      <c r="H1781" s="450" t="s">
        <v>110</v>
      </c>
      <c r="I1781" s="3" t="s">
        <v>2237</v>
      </c>
    </row>
    <row r="1782" spans="1:9" x14ac:dyDescent="0.25">
      <c r="A1782" s="450">
        <v>2018</v>
      </c>
      <c r="B1782" s="450" t="s">
        <v>385</v>
      </c>
      <c r="C1782" s="450" t="s">
        <v>183</v>
      </c>
      <c r="D1782" s="450">
        <v>19023</v>
      </c>
      <c r="E1782" s="450" t="s">
        <v>117</v>
      </c>
      <c r="F1782" s="450" t="s">
        <v>2242</v>
      </c>
      <c r="G1782" s="450" t="s">
        <v>15</v>
      </c>
      <c r="H1782" s="450" t="s">
        <v>110</v>
      </c>
      <c r="I1782" s="3" t="s">
        <v>2237</v>
      </c>
    </row>
    <row r="1783" spans="1:9" x14ac:dyDescent="0.25">
      <c r="A1783" s="450">
        <v>2018</v>
      </c>
      <c r="B1783" s="450" t="s">
        <v>385</v>
      </c>
      <c r="C1783" s="450" t="s">
        <v>183</v>
      </c>
      <c r="D1783" s="450">
        <v>19029</v>
      </c>
      <c r="E1783" s="450" t="s">
        <v>118</v>
      </c>
      <c r="F1783" s="450" t="s">
        <v>2242</v>
      </c>
      <c r="G1783" s="450" t="s">
        <v>15</v>
      </c>
      <c r="H1783" s="450" t="s">
        <v>110</v>
      </c>
      <c r="I1783" s="3" t="s">
        <v>2237</v>
      </c>
    </row>
    <row r="1784" spans="1:9" x14ac:dyDescent="0.25">
      <c r="A1784" s="450">
        <v>2018</v>
      </c>
      <c r="B1784" s="450" t="s">
        <v>385</v>
      </c>
      <c r="C1784" s="450" t="s">
        <v>183</v>
      </c>
      <c r="D1784" s="450">
        <v>19030</v>
      </c>
      <c r="E1784" s="450" t="s">
        <v>119</v>
      </c>
      <c r="F1784" s="450" t="s">
        <v>2242</v>
      </c>
      <c r="G1784" s="450" t="s">
        <v>15</v>
      </c>
      <c r="H1784" s="450">
        <v>129.04</v>
      </c>
      <c r="I1784" s="3" t="s">
        <v>2237</v>
      </c>
    </row>
    <row r="1785" spans="1:9" x14ac:dyDescent="0.25">
      <c r="A1785" s="450">
        <v>2018</v>
      </c>
      <c r="B1785" s="450" t="s">
        <v>385</v>
      </c>
      <c r="C1785" s="450" t="s">
        <v>183</v>
      </c>
      <c r="D1785" s="450">
        <v>19031</v>
      </c>
      <c r="E1785" s="450" t="s">
        <v>120</v>
      </c>
      <c r="F1785" s="450" t="s">
        <v>2242</v>
      </c>
      <c r="G1785" s="450" t="s">
        <v>15</v>
      </c>
      <c r="H1785" s="450" t="s">
        <v>110</v>
      </c>
      <c r="I1785" s="3" t="s">
        <v>2237</v>
      </c>
    </row>
    <row r="1786" spans="1:9" x14ac:dyDescent="0.25">
      <c r="A1786" s="450">
        <v>2018</v>
      </c>
      <c r="B1786" s="450" t="s">
        <v>385</v>
      </c>
      <c r="C1786" s="450" t="s">
        <v>183</v>
      </c>
      <c r="D1786" s="450">
        <v>19032</v>
      </c>
      <c r="E1786" s="450" t="s">
        <v>121</v>
      </c>
      <c r="F1786" s="450" t="s">
        <v>2242</v>
      </c>
      <c r="G1786" s="450" t="s">
        <v>15</v>
      </c>
      <c r="H1786" s="450" t="s">
        <v>110</v>
      </c>
      <c r="I1786" s="3" t="s">
        <v>2237</v>
      </c>
    </row>
    <row r="1787" spans="1:9" x14ac:dyDescent="0.25">
      <c r="A1787" s="450">
        <v>2018</v>
      </c>
      <c r="B1787" s="450" t="s">
        <v>385</v>
      </c>
      <c r="C1787" s="450" t="s">
        <v>183</v>
      </c>
      <c r="D1787" s="450">
        <v>19040</v>
      </c>
      <c r="E1787" s="450" t="s">
        <v>122</v>
      </c>
      <c r="F1787" s="450" t="s">
        <v>2242</v>
      </c>
      <c r="G1787" s="450" t="s">
        <v>15</v>
      </c>
      <c r="H1787" s="450">
        <v>87.09</v>
      </c>
      <c r="I1787" s="3" t="s">
        <v>2237</v>
      </c>
    </row>
    <row r="1788" spans="1:9" x14ac:dyDescent="0.25">
      <c r="A1788" s="450">
        <v>2018</v>
      </c>
      <c r="B1788" s="450" t="s">
        <v>385</v>
      </c>
      <c r="C1788" s="450" t="s">
        <v>183</v>
      </c>
      <c r="D1788" s="450">
        <v>19050</v>
      </c>
      <c r="E1788" s="450" t="s">
        <v>123</v>
      </c>
      <c r="F1788" s="450" t="s">
        <v>2242</v>
      </c>
      <c r="G1788" s="450" t="s">
        <v>15</v>
      </c>
      <c r="H1788" s="450">
        <v>15.06</v>
      </c>
      <c r="I1788" s="3" t="s">
        <v>2237</v>
      </c>
    </row>
    <row r="1789" spans="1:9" x14ac:dyDescent="0.25">
      <c r="A1789" s="450">
        <v>2018</v>
      </c>
      <c r="B1789" s="450" t="s">
        <v>385</v>
      </c>
      <c r="C1789" s="450" t="s">
        <v>183</v>
      </c>
      <c r="D1789" s="450">
        <v>19060</v>
      </c>
      <c r="E1789" s="450" t="s">
        <v>124</v>
      </c>
      <c r="F1789" s="450" t="s">
        <v>2242</v>
      </c>
      <c r="G1789" s="450" t="s">
        <v>15</v>
      </c>
      <c r="H1789" s="450">
        <v>254.55</v>
      </c>
      <c r="I1789" s="3" t="s">
        <v>2237</v>
      </c>
    </row>
    <row r="1790" spans="1:9" x14ac:dyDescent="0.25">
      <c r="A1790" s="450">
        <v>2018</v>
      </c>
      <c r="B1790" s="450" t="s">
        <v>385</v>
      </c>
      <c r="C1790" s="450" t="s">
        <v>183</v>
      </c>
      <c r="D1790" s="450">
        <v>19061</v>
      </c>
      <c r="E1790" s="450" t="s">
        <v>125</v>
      </c>
      <c r="F1790" s="450" t="s">
        <v>2242</v>
      </c>
      <c r="G1790" s="450" t="s">
        <v>15</v>
      </c>
      <c r="H1790" s="450">
        <v>22.74</v>
      </c>
      <c r="I1790" s="3" t="s">
        <v>2237</v>
      </c>
    </row>
    <row r="1791" spans="1:9" x14ac:dyDescent="0.25">
      <c r="A1791" s="450">
        <v>2018</v>
      </c>
      <c r="B1791" s="450" t="s">
        <v>385</v>
      </c>
      <c r="C1791" s="450" t="s">
        <v>183</v>
      </c>
      <c r="D1791" s="450">
        <v>19062</v>
      </c>
      <c r="E1791" s="450" t="s">
        <v>126</v>
      </c>
      <c r="F1791" s="450" t="s">
        <v>2242</v>
      </c>
      <c r="G1791" s="450" t="s">
        <v>15</v>
      </c>
      <c r="H1791" s="450">
        <v>123.82</v>
      </c>
      <c r="I1791" s="3" t="s">
        <v>2237</v>
      </c>
    </row>
    <row r="1792" spans="1:9" x14ac:dyDescent="0.25">
      <c r="A1792" s="450">
        <v>2018</v>
      </c>
      <c r="B1792" s="450" t="s">
        <v>385</v>
      </c>
      <c r="C1792" s="450" t="s">
        <v>183</v>
      </c>
      <c r="D1792" s="450">
        <v>19063</v>
      </c>
      <c r="E1792" s="450" t="s">
        <v>127</v>
      </c>
      <c r="F1792" s="450" t="s">
        <v>2242</v>
      </c>
      <c r="G1792" s="450" t="s">
        <v>15</v>
      </c>
      <c r="H1792" s="450">
        <v>107.99</v>
      </c>
      <c r="I1792" s="3" t="s">
        <v>2237</v>
      </c>
    </row>
    <row r="1793" spans="1:9" x14ac:dyDescent="0.25">
      <c r="A1793" s="450">
        <v>2018</v>
      </c>
      <c r="B1793" s="450" t="s">
        <v>385</v>
      </c>
      <c r="C1793" s="450" t="s">
        <v>183</v>
      </c>
      <c r="D1793" s="450">
        <v>19070</v>
      </c>
      <c r="E1793" s="450" t="s">
        <v>128</v>
      </c>
      <c r="F1793" s="450" t="s">
        <v>2242</v>
      </c>
      <c r="G1793" s="450" t="s">
        <v>15</v>
      </c>
      <c r="H1793" s="450">
        <v>85.26</v>
      </c>
      <c r="I1793" s="3" t="s">
        <v>2237</v>
      </c>
    </row>
    <row r="1794" spans="1:9" x14ac:dyDescent="0.25">
      <c r="A1794" s="450">
        <v>2018</v>
      </c>
      <c r="B1794" s="450" t="s">
        <v>385</v>
      </c>
      <c r="C1794" s="450" t="s">
        <v>183</v>
      </c>
      <c r="D1794" s="450">
        <v>19080</v>
      </c>
      <c r="E1794" s="450" t="s">
        <v>129</v>
      </c>
      <c r="F1794" s="450" t="s">
        <v>2242</v>
      </c>
      <c r="G1794" s="450" t="s">
        <v>15</v>
      </c>
      <c r="H1794" s="450">
        <v>19.71</v>
      </c>
      <c r="I1794" s="3" t="s">
        <v>2237</v>
      </c>
    </row>
    <row r="1795" spans="1:9" x14ac:dyDescent="0.25">
      <c r="A1795" s="450">
        <v>2018</v>
      </c>
      <c r="B1795" s="450" t="s">
        <v>385</v>
      </c>
      <c r="C1795" s="450" t="s">
        <v>183</v>
      </c>
      <c r="D1795" s="450">
        <v>19090</v>
      </c>
      <c r="E1795" s="450" t="s">
        <v>130</v>
      </c>
      <c r="F1795" s="450" t="s">
        <v>2242</v>
      </c>
      <c r="G1795" s="450" t="s">
        <v>15</v>
      </c>
      <c r="H1795" s="450">
        <v>29.35</v>
      </c>
      <c r="I1795" s="3" t="s">
        <v>2237</v>
      </c>
    </row>
    <row r="1796" spans="1:9" x14ac:dyDescent="0.25">
      <c r="A1796" s="450">
        <v>2018</v>
      </c>
      <c r="B1796" s="450" t="s">
        <v>385</v>
      </c>
      <c r="C1796" s="450" t="s">
        <v>183</v>
      </c>
      <c r="D1796" s="450">
        <v>19095</v>
      </c>
      <c r="E1796" s="450" t="s">
        <v>131</v>
      </c>
      <c r="F1796" s="450" t="s">
        <v>2242</v>
      </c>
      <c r="G1796" s="450" t="s">
        <v>15</v>
      </c>
      <c r="H1796" s="450">
        <v>17.309999999999999</v>
      </c>
      <c r="I1796" s="3" t="s">
        <v>2237</v>
      </c>
    </row>
    <row r="1797" spans="1:9" x14ac:dyDescent="0.25">
      <c r="A1797" s="450">
        <v>2018</v>
      </c>
      <c r="B1797" s="450" t="s">
        <v>385</v>
      </c>
      <c r="C1797" s="450" t="s">
        <v>183</v>
      </c>
      <c r="D1797" s="450">
        <v>19900</v>
      </c>
      <c r="E1797" s="450" t="s">
        <v>132</v>
      </c>
      <c r="F1797" s="450" t="s">
        <v>2242</v>
      </c>
      <c r="G1797" s="450" t="s">
        <v>15</v>
      </c>
      <c r="H1797" s="450">
        <v>183.34</v>
      </c>
      <c r="I1797" s="3" t="s">
        <v>2237</v>
      </c>
    </row>
    <row r="1798" spans="1:9" x14ac:dyDescent="0.25">
      <c r="A1798" s="450">
        <v>2018</v>
      </c>
      <c r="B1798" s="450" t="s">
        <v>385</v>
      </c>
      <c r="C1798" s="450" t="s">
        <v>183</v>
      </c>
      <c r="D1798" s="450">
        <v>21100</v>
      </c>
      <c r="E1798" s="450" t="s">
        <v>135</v>
      </c>
      <c r="F1798" s="450" t="s">
        <v>2242</v>
      </c>
      <c r="G1798" s="450" t="s">
        <v>15</v>
      </c>
      <c r="H1798" s="450" t="s">
        <v>110</v>
      </c>
      <c r="I1798" s="3" t="s">
        <v>2237</v>
      </c>
    </row>
    <row r="1799" spans="1:9" x14ac:dyDescent="0.25">
      <c r="A1799" s="450">
        <v>2018</v>
      </c>
      <c r="B1799" s="450" t="s">
        <v>385</v>
      </c>
      <c r="C1799" s="450" t="s">
        <v>183</v>
      </c>
      <c r="D1799" s="450">
        <v>21200</v>
      </c>
      <c r="E1799" s="450" t="s">
        <v>136</v>
      </c>
      <c r="F1799" s="450" t="s">
        <v>2242</v>
      </c>
      <c r="G1799" s="450" t="s">
        <v>15</v>
      </c>
      <c r="H1799" s="450" t="s">
        <v>110</v>
      </c>
      <c r="I1799" s="3" t="s">
        <v>2237</v>
      </c>
    </row>
    <row r="1800" spans="1:9" x14ac:dyDescent="0.25">
      <c r="A1800" s="450">
        <v>2018</v>
      </c>
      <c r="B1800" s="450" t="s">
        <v>385</v>
      </c>
      <c r="C1800" s="450" t="s">
        <v>183</v>
      </c>
      <c r="D1800" s="450">
        <v>21300</v>
      </c>
      <c r="E1800" s="450" t="s">
        <v>137</v>
      </c>
      <c r="F1800" s="450" t="s">
        <v>2242</v>
      </c>
      <c r="G1800" s="450" t="s">
        <v>15</v>
      </c>
      <c r="H1800" s="450" t="s">
        <v>110</v>
      </c>
      <c r="I1800" s="3" t="s">
        <v>2237</v>
      </c>
    </row>
    <row r="1801" spans="1:9" x14ac:dyDescent="0.25">
      <c r="A1801" s="450">
        <v>2018</v>
      </c>
      <c r="B1801" s="450" t="s">
        <v>385</v>
      </c>
      <c r="C1801" s="450" t="s">
        <v>183</v>
      </c>
      <c r="D1801" s="450">
        <v>21900</v>
      </c>
      <c r="E1801" s="450" t="s">
        <v>138</v>
      </c>
      <c r="F1801" s="450" t="s">
        <v>2242</v>
      </c>
      <c r="G1801" s="450" t="s">
        <v>15</v>
      </c>
      <c r="H1801" s="450" t="s">
        <v>110</v>
      </c>
      <c r="I1801" s="3" t="s">
        <v>2237</v>
      </c>
    </row>
    <row r="1802" spans="1:9" x14ac:dyDescent="0.25">
      <c r="A1802" s="450">
        <v>2018</v>
      </c>
      <c r="B1802" s="450" t="s">
        <v>385</v>
      </c>
      <c r="C1802" s="450" t="s">
        <v>183</v>
      </c>
      <c r="D1802" s="450">
        <v>32100</v>
      </c>
      <c r="E1802" s="450" t="s">
        <v>150</v>
      </c>
      <c r="F1802" s="450" t="s">
        <v>2242</v>
      </c>
      <c r="G1802" s="450" t="s">
        <v>15</v>
      </c>
      <c r="H1802" s="450" t="s">
        <v>110</v>
      </c>
      <c r="I1802" s="3" t="s">
        <v>2237</v>
      </c>
    </row>
    <row r="1803" spans="1:9" x14ac:dyDescent="0.25">
      <c r="A1803" s="450">
        <v>2018</v>
      </c>
      <c r="B1803" s="450" t="s">
        <v>385</v>
      </c>
      <c r="C1803" s="450" t="s">
        <v>183</v>
      </c>
      <c r="D1803" s="450">
        <v>32200</v>
      </c>
      <c r="E1803" s="450" t="s">
        <v>151</v>
      </c>
      <c r="F1803" s="450" t="s">
        <v>2242</v>
      </c>
      <c r="G1803" s="450" t="s">
        <v>15</v>
      </c>
      <c r="H1803" s="450" t="s">
        <v>110</v>
      </c>
      <c r="I1803" s="3" t="s">
        <v>2237</v>
      </c>
    </row>
    <row r="1804" spans="1:9" x14ac:dyDescent="0.25">
      <c r="A1804" s="450">
        <v>2018</v>
      </c>
      <c r="B1804" s="450" t="s">
        <v>385</v>
      </c>
      <c r="C1804" s="450" t="s">
        <v>183</v>
      </c>
      <c r="D1804" s="450">
        <v>33100</v>
      </c>
      <c r="E1804" s="450" t="s">
        <v>153</v>
      </c>
      <c r="F1804" s="450" t="s">
        <v>2242</v>
      </c>
      <c r="G1804" s="450" t="s">
        <v>15</v>
      </c>
      <c r="H1804" s="450" t="s">
        <v>110</v>
      </c>
      <c r="I1804" s="3" t="s">
        <v>2237</v>
      </c>
    </row>
    <row r="1805" spans="1:9" x14ac:dyDescent="0.25">
      <c r="A1805" s="450">
        <v>2018</v>
      </c>
      <c r="B1805" s="450" t="s">
        <v>385</v>
      </c>
      <c r="C1805" s="450" t="s">
        <v>183</v>
      </c>
      <c r="D1805" s="450">
        <v>33110</v>
      </c>
      <c r="E1805" s="450" t="s">
        <v>154</v>
      </c>
      <c r="F1805" s="450" t="s">
        <v>2242</v>
      </c>
      <c r="G1805" s="450" t="s">
        <v>15</v>
      </c>
      <c r="H1805" s="450" t="s">
        <v>110</v>
      </c>
      <c r="I1805" s="3" t="s">
        <v>2237</v>
      </c>
    </row>
    <row r="1806" spans="1:9" x14ac:dyDescent="0.25">
      <c r="A1806" s="450">
        <v>2018</v>
      </c>
      <c r="B1806" s="450" t="s">
        <v>385</v>
      </c>
      <c r="C1806" s="450" t="s">
        <v>183</v>
      </c>
      <c r="D1806" s="450">
        <v>33120</v>
      </c>
      <c r="E1806" s="450" t="s">
        <v>155</v>
      </c>
      <c r="F1806" s="450" t="s">
        <v>2242</v>
      </c>
      <c r="G1806" s="450" t="s">
        <v>15</v>
      </c>
      <c r="H1806" s="450" t="s">
        <v>110</v>
      </c>
      <c r="I1806" s="3" t="s">
        <v>2237</v>
      </c>
    </row>
    <row r="1807" spans="1:9" x14ac:dyDescent="0.25">
      <c r="A1807" s="450">
        <v>2018</v>
      </c>
      <c r="B1807" s="450" t="s">
        <v>385</v>
      </c>
      <c r="C1807" s="450" t="s">
        <v>183</v>
      </c>
      <c r="D1807" s="450">
        <v>33200</v>
      </c>
      <c r="E1807" s="450" t="s">
        <v>156</v>
      </c>
      <c r="F1807" s="450" t="s">
        <v>2242</v>
      </c>
      <c r="G1807" s="450" t="s">
        <v>15</v>
      </c>
      <c r="H1807" s="450" t="s">
        <v>110</v>
      </c>
      <c r="I1807" s="3" t="s">
        <v>2237</v>
      </c>
    </row>
    <row r="1808" spans="1:9" x14ac:dyDescent="0.25">
      <c r="A1808" s="450">
        <v>2018</v>
      </c>
      <c r="B1808" s="450" t="s">
        <v>385</v>
      </c>
      <c r="C1808" s="450" t="s">
        <v>183</v>
      </c>
      <c r="D1808" s="450">
        <v>33210</v>
      </c>
      <c r="E1808" s="450" t="s">
        <v>157</v>
      </c>
      <c r="F1808" s="450" t="s">
        <v>2242</v>
      </c>
      <c r="G1808" s="450" t="s">
        <v>15</v>
      </c>
      <c r="H1808" s="450" t="s">
        <v>110</v>
      </c>
      <c r="I1808" s="3" t="s">
        <v>2237</v>
      </c>
    </row>
    <row r="1809" spans="1:9" x14ac:dyDescent="0.25">
      <c r="A1809" s="450">
        <v>2018</v>
      </c>
      <c r="B1809" s="450" t="s">
        <v>385</v>
      </c>
      <c r="C1809" s="450" t="s">
        <v>183</v>
      </c>
      <c r="D1809" s="450">
        <v>33220</v>
      </c>
      <c r="E1809" s="450" t="s">
        <v>158</v>
      </c>
      <c r="F1809" s="450" t="s">
        <v>2242</v>
      </c>
      <c r="G1809" s="450" t="s">
        <v>15</v>
      </c>
      <c r="H1809" s="450" t="s">
        <v>110</v>
      </c>
      <c r="I1809" s="3" t="s">
        <v>2237</v>
      </c>
    </row>
    <row r="1810" spans="1:9" x14ac:dyDescent="0.25">
      <c r="A1810" s="450">
        <v>2018</v>
      </c>
      <c r="B1810" s="450" t="s">
        <v>385</v>
      </c>
      <c r="C1810" s="450" t="s">
        <v>183</v>
      </c>
      <c r="D1810" s="450">
        <v>33900</v>
      </c>
      <c r="E1810" s="450" t="s">
        <v>159</v>
      </c>
      <c r="F1810" s="450" t="s">
        <v>2242</v>
      </c>
      <c r="G1810" s="450" t="s">
        <v>15</v>
      </c>
      <c r="H1810" s="450" t="s">
        <v>110</v>
      </c>
      <c r="I1810" s="3" t="s">
        <v>2237</v>
      </c>
    </row>
    <row r="1811" spans="1:9" x14ac:dyDescent="0.25">
      <c r="A1811" s="450">
        <v>2018</v>
      </c>
      <c r="B1811" s="450" t="s">
        <v>385</v>
      </c>
      <c r="C1811" s="450" t="s">
        <v>183</v>
      </c>
      <c r="D1811" s="450">
        <v>33910</v>
      </c>
      <c r="E1811" s="450" t="s">
        <v>160</v>
      </c>
      <c r="F1811" s="450" t="s">
        <v>2242</v>
      </c>
      <c r="G1811" s="450" t="s">
        <v>15</v>
      </c>
      <c r="H1811" s="450" t="s">
        <v>110</v>
      </c>
      <c r="I1811" s="3" t="s">
        <v>2237</v>
      </c>
    </row>
    <row r="1812" spans="1:9" x14ac:dyDescent="0.25">
      <c r="A1812" s="450">
        <v>2018</v>
      </c>
      <c r="B1812" s="450" t="s">
        <v>385</v>
      </c>
      <c r="C1812" s="450" t="s">
        <v>183</v>
      </c>
      <c r="D1812" s="450">
        <v>33920</v>
      </c>
      <c r="E1812" s="450" t="s">
        <v>161</v>
      </c>
      <c r="F1812" s="450" t="s">
        <v>2242</v>
      </c>
      <c r="G1812" s="450" t="s">
        <v>15</v>
      </c>
      <c r="H1812" s="450" t="s">
        <v>110</v>
      </c>
      <c r="I1812" s="3" t="s">
        <v>2237</v>
      </c>
    </row>
    <row r="1813" spans="1:9" x14ac:dyDescent="0.25">
      <c r="A1813" s="450">
        <v>2018</v>
      </c>
      <c r="B1813" s="450" t="s">
        <v>385</v>
      </c>
      <c r="C1813" s="450" t="s">
        <v>183</v>
      </c>
      <c r="D1813" s="450">
        <v>33921</v>
      </c>
      <c r="E1813" s="450" t="s">
        <v>162</v>
      </c>
      <c r="F1813" s="450" t="s">
        <v>2242</v>
      </c>
      <c r="G1813" s="450" t="s">
        <v>15</v>
      </c>
      <c r="H1813" s="450" t="s">
        <v>110</v>
      </c>
      <c r="I1813" s="3" t="s">
        <v>2237</v>
      </c>
    </row>
    <row r="1814" spans="1:9" x14ac:dyDescent="0.25">
      <c r="A1814" s="450">
        <v>2018</v>
      </c>
      <c r="B1814" s="450" t="s">
        <v>385</v>
      </c>
      <c r="C1814" s="450" t="s">
        <v>183</v>
      </c>
      <c r="D1814" s="450">
        <v>33922</v>
      </c>
      <c r="E1814" s="450" t="s">
        <v>163</v>
      </c>
      <c r="F1814" s="450" t="s">
        <v>2242</v>
      </c>
      <c r="G1814" s="450" t="s">
        <v>15</v>
      </c>
      <c r="H1814" s="450" t="s">
        <v>110</v>
      </c>
      <c r="I1814" s="3" t="s">
        <v>2237</v>
      </c>
    </row>
    <row r="1815" spans="1:9" x14ac:dyDescent="0.25">
      <c r="A1815" s="450">
        <v>2018</v>
      </c>
      <c r="B1815" s="450" t="s">
        <v>385</v>
      </c>
      <c r="C1815" s="450" t="s">
        <v>183</v>
      </c>
      <c r="D1815" s="450">
        <v>37100</v>
      </c>
      <c r="E1815" s="450" t="s">
        <v>168</v>
      </c>
      <c r="F1815" s="450" t="s">
        <v>2242</v>
      </c>
      <c r="G1815" s="450" t="s">
        <v>15</v>
      </c>
      <c r="H1815" s="450" t="s">
        <v>110</v>
      </c>
      <c r="I1815" s="3" t="s">
        <v>2237</v>
      </c>
    </row>
    <row r="1816" spans="1:9" x14ac:dyDescent="0.25">
      <c r="A1816" s="450">
        <v>2018</v>
      </c>
      <c r="B1816" s="450" t="s">
        <v>385</v>
      </c>
      <c r="C1816" s="450" t="s">
        <v>183</v>
      </c>
      <c r="D1816" s="450">
        <v>37200</v>
      </c>
      <c r="E1816" s="450" t="s">
        <v>169</v>
      </c>
      <c r="F1816" s="450" t="s">
        <v>2242</v>
      </c>
      <c r="G1816" s="450" t="s">
        <v>15</v>
      </c>
      <c r="H1816" s="450" t="s">
        <v>110</v>
      </c>
      <c r="I1816" s="3" t="s">
        <v>2237</v>
      </c>
    </row>
    <row r="1817" spans="1:9" x14ac:dyDescent="0.25">
      <c r="A1817" s="450">
        <v>2018</v>
      </c>
      <c r="B1817" s="450" t="s">
        <v>386</v>
      </c>
      <c r="C1817" s="450" t="s">
        <v>184</v>
      </c>
      <c r="D1817" s="450">
        <v>1100</v>
      </c>
      <c r="E1817" s="450" t="s">
        <v>2</v>
      </c>
      <c r="F1817" s="450" t="s">
        <v>2242</v>
      </c>
      <c r="G1817" s="450" t="s">
        <v>15</v>
      </c>
      <c r="H1817" s="450">
        <v>555.20000000000005</v>
      </c>
      <c r="I1817" s="3" t="s">
        <v>2237</v>
      </c>
    </row>
    <row r="1818" spans="1:9" x14ac:dyDescent="0.25">
      <c r="A1818" s="450">
        <v>2018</v>
      </c>
      <c r="B1818" s="450" t="s">
        <v>386</v>
      </c>
      <c r="C1818" s="450" t="s">
        <v>184</v>
      </c>
      <c r="D1818" s="450">
        <v>1110</v>
      </c>
      <c r="E1818" s="450" t="s">
        <v>3</v>
      </c>
      <c r="F1818" s="450" t="s">
        <v>2242</v>
      </c>
      <c r="G1818" s="450" t="s">
        <v>15</v>
      </c>
      <c r="H1818" s="450" t="s">
        <v>110</v>
      </c>
      <c r="I1818" s="3" t="s">
        <v>2237</v>
      </c>
    </row>
    <row r="1819" spans="1:9" x14ac:dyDescent="0.25">
      <c r="A1819" s="450">
        <v>2018</v>
      </c>
      <c r="B1819" s="450" t="s">
        <v>386</v>
      </c>
      <c r="C1819" s="450" t="s">
        <v>184</v>
      </c>
      <c r="D1819" s="450">
        <v>1120</v>
      </c>
      <c r="E1819" s="450" t="s">
        <v>4</v>
      </c>
      <c r="F1819" s="450" t="s">
        <v>2242</v>
      </c>
      <c r="G1819" s="450" t="s">
        <v>15</v>
      </c>
      <c r="H1819" s="450" t="s">
        <v>110</v>
      </c>
      <c r="I1819" s="3" t="s">
        <v>2237</v>
      </c>
    </row>
    <row r="1820" spans="1:9" x14ac:dyDescent="0.25">
      <c r="A1820" s="450">
        <v>2018</v>
      </c>
      <c r="B1820" s="450" t="s">
        <v>386</v>
      </c>
      <c r="C1820" s="450" t="s">
        <v>184</v>
      </c>
      <c r="D1820" s="450">
        <v>1200</v>
      </c>
      <c r="E1820" s="450" t="s">
        <v>5</v>
      </c>
      <c r="F1820" s="450" t="s">
        <v>2242</v>
      </c>
      <c r="G1820" s="450" t="s">
        <v>15</v>
      </c>
      <c r="H1820" s="450">
        <v>8.67</v>
      </c>
      <c r="I1820" s="3" t="s">
        <v>2244</v>
      </c>
    </row>
    <row r="1821" spans="1:9" x14ac:dyDescent="0.25">
      <c r="A1821" s="450">
        <v>2018</v>
      </c>
      <c r="B1821" s="450" t="s">
        <v>386</v>
      </c>
      <c r="C1821" s="450" t="s">
        <v>184</v>
      </c>
      <c r="D1821" s="450">
        <v>1300</v>
      </c>
      <c r="E1821" s="450" t="s">
        <v>17</v>
      </c>
      <c r="F1821" s="450" t="s">
        <v>2242</v>
      </c>
      <c r="G1821" s="450" t="s">
        <v>15</v>
      </c>
      <c r="H1821" s="450">
        <v>122.67</v>
      </c>
      <c r="I1821" s="3" t="s">
        <v>2237</v>
      </c>
    </row>
    <row r="1822" spans="1:9" x14ac:dyDescent="0.25">
      <c r="A1822" s="450">
        <v>2018</v>
      </c>
      <c r="B1822" s="450" t="s">
        <v>386</v>
      </c>
      <c r="C1822" s="450" t="s">
        <v>184</v>
      </c>
      <c r="D1822" s="450">
        <v>1400</v>
      </c>
      <c r="E1822" s="450" t="s">
        <v>18</v>
      </c>
      <c r="F1822" s="450" t="s">
        <v>2242</v>
      </c>
      <c r="G1822" s="450" t="s">
        <v>15</v>
      </c>
      <c r="H1822" s="450">
        <v>36.21</v>
      </c>
      <c r="I1822" s="3" t="s">
        <v>2237</v>
      </c>
    </row>
    <row r="1823" spans="1:9" x14ac:dyDescent="0.25">
      <c r="A1823" s="450">
        <v>2018</v>
      </c>
      <c r="B1823" s="450" t="s">
        <v>386</v>
      </c>
      <c r="C1823" s="450" t="s">
        <v>184</v>
      </c>
      <c r="D1823" s="450">
        <v>1500</v>
      </c>
      <c r="E1823" s="450" t="s">
        <v>19</v>
      </c>
      <c r="F1823" s="450" t="s">
        <v>2242</v>
      </c>
      <c r="G1823" s="450" t="s">
        <v>15</v>
      </c>
      <c r="H1823" s="450">
        <v>13.62</v>
      </c>
      <c r="I1823" s="3" t="s">
        <v>2237</v>
      </c>
    </row>
    <row r="1824" spans="1:9" x14ac:dyDescent="0.25">
      <c r="A1824" s="450">
        <v>2018</v>
      </c>
      <c r="B1824" s="450" t="s">
        <v>386</v>
      </c>
      <c r="C1824" s="450" t="s">
        <v>184</v>
      </c>
      <c r="D1824" s="450">
        <v>1600</v>
      </c>
      <c r="E1824" s="450" t="s">
        <v>20</v>
      </c>
      <c r="F1824" s="450" t="s">
        <v>2242</v>
      </c>
      <c r="G1824" s="450" t="s">
        <v>15</v>
      </c>
      <c r="H1824" s="450">
        <v>0</v>
      </c>
      <c r="I1824" s="3" t="s">
        <v>2237</v>
      </c>
    </row>
    <row r="1825" spans="1:9" x14ac:dyDescent="0.25">
      <c r="A1825" s="450">
        <v>2018</v>
      </c>
      <c r="B1825" s="450" t="s">
        <v>386</v>
      </c>
      <c r="C1825" s="450" t="s">
        <v>184</v>
      </c>
      <c r="D1825" s="450">
        <v>1900</v>
      </c>
      <c r="E1825" s="450" t="s">
        <v>21</v>
      </c>
      <c r="F1825" s="450" t="s">
        <v>2242</v>
      </c>
      <c r="G1825" s="450" t="s">
        <v>15</v>
      </c>
      <c r="H1825" s="450">
        <v>49.46</v>
      </c>
      <c r="I1825" s="3" t="s">
        <v>2244</v>
      </c>
    </row>
    <row r="1826" spans="1:9" x14ac:dyDescent="0.25">
      <c r="A1826" s="450">
        <v>2018</v>
      </c>
      <c r="B1826" s="450" t="s">
        <v>386</v>
      </c>
      <c r="C1826" s="450" t="s">
        <v>184</v>
      </c>
      <c r="D1826" s="450">
        <v>2100</v>
      </c>
      <c r="E1826" s="450" t="s">
        <v>23</v>
      </c>
      <c r="F1826" s="450" t="s">
        <v>2242</v>
      </c>
      <c r="G1826" s="450" t="s">
        <v>15</v>
      </c>
      <c r="H1826" s="450">
        <v>175.25</v>
      </c>
      <c r="I1826" s="3" t="s">
        <v>2244</v>
      </c>
    </row>
    <row r="1827" spans="1:9" x14ac:dyDescent="0.25">
      <c r="A1827" s="450">
        <v>2018</v>
      </c>
      <c r="B1827" s="450" t="s">
        <v>386</v>
      </c>
      <c r="C1827" s="450" t="s">
        <v>184</v>
      </c>
      <c r="D1827" s="450">
        <v>2110</v>
      </c>
      <c r="E1827" s="450" t="s">
        <v>24</v>
      </c>
      <c r="F1827" s="450" t="s">
        <v>2242</v>
      </c>
      <c r="G1827" s="450" t="s">
        <v>15</v>
      </c>
      <c r="H1827" s="450" t="s">
        <v>110</v>
      </c>
      <c r="I1827" s="3" t="s">
        <v>2237</v>
      </c>
    </row>
    <row r="1828" spans="1:9" x14ac:dyDescent="0.25">
      <c r="A1828" s="450">
        <v>2018</v>
      </c>
      <c r="B1828" s="450" t="s">
        <v>386</v>
      </c>
      <c r="C1828" s="450" t="s">
        <v>184</v>
      </c>
      <c r="D1828" s="450">
        <v>2120</v>
      </c>
      <c r="E1828" s="450" t="s">
        <v>25</v>
      </c>
      <c r="F1828" s="450" t="s">
        <v>2242</v>
      </c>
      <c r="G1828" s="450" t="s">
        <v>15</v>
      </c>
      <c r="H1828" s="450" t="s">
        <v>110</v>
      </c>
      <c r="I1828" s="3" t="s">
        <v>2237</v>
      </c>
    </row>
    <row r="1829" spans="1:9" x14ac:dyDescent="0.25">
      <c r="A1829" s="450">
        <v>2018</v>
      </c>
      <c r="B1829" s="450" t="s">
        <v>386</v>
      </c>
      <c r="C1829" s="450" t="s">
        <v>184</v>
      </c>
      <c r="D1829" s="450">
        <v>2130</v>
      </c>
      <c r="E1829" s="450" t="s">
        <v>26</v>
      </c>
      <c r="F1829" s="450" t="s">
        <v>2242</v>
      </c>
      <c r="G1829" s="450" t="s">
        <v>15</v>
      </c>
      <c r="H1829" s="450" t="s">
        <v>110</v>
      </c>
      <c r="I1829" s="3" t="s">
        <v>2237</v>
      </c>
    </row>
    <row r="1830" spans="1:9" x14ac:dyDescent="0.25">
      <c r="A1830" s="450">
        <v>2018</v>
      </c>
      <c r="B1830" s="450" t="s">
        <v>386</v>
      </c>
      <c r="C1830" s="450" t="s">
        <v>184</v>
      </c>
      <c r="D1830" s="450">
        <v>2190</v>
      </c>
      <c r="E1830" s="450" t="s">
        <v>27</v>
      </c>
      <c r="F1830" s="450" t="s">
        <v>2242</v>
      </c>
      <c r="G1830" s="450" t="s">
        <v>15</v>
      </c>
      <c r="H1830" s="450" t="s">
        <v>110</v>
      </c>
      <c r="I1830" s="3" t="s">
        <v>2237</v>
      </c>
    </row>
    <row r="1831" spans="1:9" x14ac:dyDescent="0.25">
      <c r="A1831" s="450">
        <v>2018</v>
      </c>
      <c r="B1831" s="450" t="s">
        <v>386</v>
      </c>
      <c r="C1831" s="450" t="s">
        <v>184</v>
      </c>
      <c r="D1831" s="450">
        <v>2200</v>
      </c>
      <c r="E1831" s="450" t="s">
        <v>28</v>
      </c>
      <c r="F1831" s="450" t="s">
        <v>2242</v>
      </c>
      <c r="G1831" s="450" t="s">
        <v>15</v>
      </c>
      <c r="H1831" s="450">
        <v>100.62</v>
      </c>
      <c r="I1831" s="3" t="s">
        <v>2244</v>
      </c>
    </row>
    <row r="1832" spans="1:9" x14ac:dyDescent="0.25">
      <c r="A1832" s="450">
        <v>2018</v>
      </c>
      <c r="B1832" s="450" t="s">
        <v>386</v>
      </c>
      <c r="C1832" s="450" t="s">
        <v>184</v>
      </c>
      <c r="D1832" s="450">
        <v>2300</v>
      </c>
      <c r="E1832" s="450" t="s">
        <v>29</v>
      </c>
      <c r="F1832" s="450" t="s">
        <v>2242</v>
      </c>
      <c r="G1832" s="450" t="s">
        <v>15</v>
      </c>
      <c r="H1832" s="450">
        <v>0</v>
      </c>
      <c r="I1832" s="3" t="s">
        <v>2244</v>
      </c>
    </row>
    <row r="1833" spans="1:9" x14ac:dyDescent="0.25">
      <c r="A1833" s="450">
        <v>2018</v>
      </c>
      <c r="B1833" s="450" t="s">
        <v>386</v>
      </c>
      <c r="C1833" s="450" t="s">
        <v>184</v>
      </c>
      <c r="D1833" s="450">
        <v>2400</v>
      </c>
      <c r="E1833" s="450" t="s">
        <v>30</v>
      </c>
      <c r="F1833" s="450" t="s">
        <v>2242</v>
      </c>
      <c r="G1833" s="450" t="s">
        <v>15</v>
      </c>
      <c r="H1833" s="450">
        <v>29.03</v>
      </c>
      <c r="I1833" s="3" t="s">
        <v>2237</v>
      </c>
    </row>
    <row r="1834" spans="1:9" x14ac:dyDescent="0.25">
      <c r="A1834" s="450">
        <v>2018</v>
      </c>
      <c r="B1834" s="450" t="s">
        <v>386</v>
      </c>
      <c r="C1834" s="450" t="s">
        <v>184</v>
      </c>
      <c r="D1834" s="450">
        <v>2900</v>
      </c>
      <c r="E1834" s="450" t="s">
        <v>31</v>
      </c>
      <c r="F1834" s="450" t="s">
        <v>2242</v>
      </c>
      <c r="G1834" s="450" t="s">
        <v>15</v>
      </c>
      <c r="H1834" s="450">
        <v>0</v>
      </c>
      <c r="I1834" s="3" t="s">
        <v>2244</v>
      </c>
    </row>
    <row r="1835" spans="1:9" x14ac:dyDescent="0.25">
      <c r="A1835" s="450">
        <v>2018</v>
      </c>
      <c r="B1835" s="450" t="s">
        <v>386</v>
      </c>
      <c r="C1835" s="450" t="s">
        <v>184</v>
      </c>
      <c r="D1835" s="450">
        <v>2910</v>
      </c>
      <c r="E1835" s="450" t="s">
        <v>32</v>
      </c>
      <c r="F1835" s="450" t="s">
        <v>2242</v>
      </c>
      <c r="G1835" s="450" t="s">
        <v>15</v>
      </c>
      <c r="H1835" s="450" t="s">
        <v>110</v>
      </c>
      <c r="I1835" s="3" t="s">
        <v>2237</v>
      </c>
    </row>
    <row r="1836" spans="1:9" x14ac:dyDescent="0.25">
      <c r="A1836" s="450">
        <v>2018</v>
      </c>
      <c r="B1836" s="450" t="s">
        <v>386</v>
      </c>
      <c r="C1836" s="450" t="s">
        <v>184</v>
      </c>
      <c r="D1836" s="450">
        <v>2920</v>
      </c>
      <c r="E1836" s="450" t="s">
        <v>33</v>
      </c>
      <c r="F1836" s="450" t="s">
        <v>2242</v>
      </c>
      <c r="G1836" s="450" t="s">
        <v>15</v>
      </c>
      <c r="H1836" s="450" t="s">
        <v>110</v>
      </c>
      <c r="I1836" s="3" t="s">
        <v>2237</v>
      </c>
    </row>
    <row r="1837" spans="1:9" x14ac:dyDescent="0.25">
      <c r="A1837" s="450">
        <v>2018</v>
      </c>
      <c r="B1837" s="450" t="s">
        <v>386</v>
      </c>
      <c r="C1837" s="450" t="s">
        <v>184</v>
      </c>
      <c r="D1837" s="450">
        <v>2930</v>
      </c>
      <c r="E1837" s="450" t="s">
        <v>34</v>
      </c>
      <c r="F1837" s="450" t="s">
        <v>2242</v>
      </c>
      <c r="G1837" s="450" t="s">
        <v>15</v>
      </c>
      <c r="H1837" s="450" t="s">
        <v>110</v>
      </c>
      <c r="I1837" s="3" t="s">
        <v>2237</v>
      </c>
    </row>
    <row r="1838" spans="1:9" x14ac:dyDescent="0.25">
      <c r="A1838" s="450">
        <v>2018</v>
      </c>
      <c r="B1838" s="450" t="s">
        <v>386</v>
      </c>
      <c r="C1838" s="450" t="s">
        <v>184</v>
      </c>
      <c r="D1838" s="450">
        <v>3100</v>
      </c>
      <c r="E1838" s="450" t="s">
        <v>36</v>
      </c>
      <c r="F1838" s="450" t="s">
        <v>2242</v>
      </c>
      <c r="G1838" s="450" t="s">
        <v>15</v>
      </c>
      <c r="H1838" s="450" t="s">
        <v>110</v>
      </c>
      <c r="I1838" s="3" t="s">
        <v>2237</v>
      </c>
    </row>
    <row r="1839" spans="1:9" x14ac:dyDescent="0.25">
      <c r="A1839" s="450">
        <v>2018</v>
      </c>
      <c r="B1839" s="450" t="s">
        <v>386</v>
      </c>
      <c r="C1839" s="450" t="s">
        <v>184</v>
      </c>
      <c r="D1839" s="450">
        <v>3200</v>
      </c>
      <c r="E1839" s="450" t="s">
        <v>37</v>
      </c>
      <c r="F1839" s="450" t="s">
        <v>2242</v>
      </c>
      <c r="G1839" s="450" t="s">
        <v>15</v>
      </c>
      <c r="H1839" s="450" t="s">
        <v>110</v>
      </c>
      <c r="I1839" s="3" t="s">
        <v>2237</v>
      </c>
    </row>
    <row r="1840" spans="1:9" x14ac:dyDescent="0.25">
      <c r="A1840" s="450">
        <v>2018</v>
      </c>
      <c r="B1840" s="450" t="s">
        <v>386</v>
      </c>
      <c r="C1840" s="450" t="s">
        <v>184</v>
      </c>
      <c r="D1840" s="450">
        <v>3900</v>
      </c>
      <c r="E1840" s="450" t="s">
        <v>38</v>
      </c>
      <c r="F1840" s="450" t="s">
        <v>2242</v>
      </c>
      <c r="G1840" s="450" t="s">
        <v>15</v>
      </c>
      <c r="H1840" s="450" t="s">
        <v>110</v>
      </c>
      <c r="I1840" s="3" t="s">
        <v>2237</v>
      </c>
    </row>
    <row r="1841" spans="1:9" x14ac:dyDescent="0.25">
      <c r="A1841" s="450">
        <v>2018</v>
      </c>
      <c r="B1841" s="450" t="s">
        <v>386</v>
      </c>
      <c r="C1841" s="450" t="s">
        <v>184</v>
      </c>
      <c r="D1841" s="450">
        <v>4100</v>
      </c>
      <c r="E1841" s="450" t="s">
        <v>40</v>
      </c>
      <c r="F1841" s="450" t="s">
        <v>2242</v>
      </c>
      <c r="G1841" s="450" t="s">
        <v>15</v>
      </c>
      <c r="H1841" s="450">
        <v>69.34</v>
      </c>
      <c r="I1841" s="3" t="s">
        <v>2244</v>
      </c>
    </row>
    <row r="1842" spans="1:9" x14ac:dyDescent="0.25">
      <c r="A1842" s="450">
        <v>2018</v>
      </c>
      <c r="B1842" s="450" t="s">
        <v>386</v>
      </c>
      <c r="C1842" s="450" t="s">
        <v>184</v>
      </c>
      <c r="D1842" s="450">
        <v>4110</v>
      </c>
      <c r="E1842" s="450" t="s">
        <v>41</v>
      </c>
      <c r="F1842" s="450" t="s">
        <v>2242</v>
      </c>
      <c r="G1842" s="450" t="s">
        <v>15</v>
      </c>
      <c r="H1842" s="450" t="s">
        <v>110</v>
      </c>
      <c r="I1842" s="3" t="s">
        <v>2237</v>
      </c>
    </row>
    <row r="1843" spans="1:9" x14ac:dyDescent="0.25">
      <c r="A1843" s="450">
        <v>2018</v>
      </c>
      <c r="B1843" s="450" t="s">
        <v>386</v>
      </c>
      <c r="C1843" s="450" t="s">
        <v>184</v>
      </c>
      <c r="D1843" s="450">
        <v>4120</v>
      </c>
      <c r="E1843" s="450" t="s">
        <v>42</v>
      </c>
      <c r="F1843" s="450" t="s">
        <v>2242</v>
      </c>
      <c r="G1843" s="450" t="s">
        <v>15</v>
      </c>
      <c r="H1843" s="450" t="s">
        <v>110</v>
      </c>
      <c r="I1843" s="3" t="s">
        <v>2237</v>
      </c>
    </row>
    <row r="1844" spans="1:9" x14ac:dyDescent="0.25">
      <c r="A1844" s="450">
        <v>2018</v>
      </c>
      <c r="B1844" s="450" t="s">
        <v>386</v>
      </c>
      <c r="C1844" s="450" t="s">
        <v>184</v>
      </c>
      <c r="D1844" s="450">
        <v>4190</v>
      </c>
      <c r="E1844" s="450" t="s">
        <v>43</v>
      </c>
      <c r="F1844" s="450" t="s">
        <v>2242</v>
      </c>
      <c r="G1844" s="450" t="s">
        <v>15</v>
      </c>
      <c r="H1844" s="450" t="s">
        <v>110</v>
      </c>
      <c r="I1844" s="3" t="s">
        <v>2237</v>
      </c>
    </row>
    <row r="1845" spans="1:9" x14ac:dyDescent="0.25">
      <c r="A1845" s="450">
        <v>2018</v>
      </c>
      <c r="B1845" s="450" t="s">
        <v>386</v>
      </c>
      <c r="C1845" s="450" t="s">
        <v>184</v>
      </c>
      <c r="D1845" s="450">
        <v>4200</v>
      </c>
      <c r="E1845" s="450" t="s">
        <v>44</v>
      </c>
      <c r="F1845" s="450" t="s">
        <v>2242</v>
      </c>
      <c r="G1845" s="450" t="s">
        <v>15</v>
      </c>
      <c r="H1845" s="450">
        <v>20.65</v>
      </c>
      <c r="I1845" s="3" t="s">
        <v>2237</v>
      </c>
    </row>
    <row r="1846" spans="1:9" x14ac:dyDescent="0.25">
      <c r="A1846" s="450">
        <v>2018</v>
      </c>
      <c r="B1846" s="450" t="s">
        <v>386</v>
      </c>
      <c r="C1846" s="450" t="s">
        <v>184</v>
      </c>
      <c r="D1846" s="450">
        <v>4210</v>
      </c>
      <c r="E1846" s="450" t="s">
        <v>45</v>
      </c>
      <c r="F1846" s="450" t="s">
        <v>2242</v>
      </c>
      <c r="G1846" s="450" t="s">
        <v>15</v>
      </c>
      <c r="H1846" s="450" t="s">
        <v>110</v>
      </c>
      <c r="I1846" s="3" t="s">
        <v>2237</v>
      </c>
    </row>
    <row r="1847" spans="1:9" x14ac:dyDescent="0.25">
      <c r="A1847" s="450">
        <v>2018</v>
      </c>
      <c r="B1847" s="450" t="s">
        <v>386</v>
      </c>
      <c r="C1847" s="450" t="s">
        <v>184</v>
      </c>
      <c r="D1847" s="450">
        <v>4220</v>
      </c>
      <c r="E1847" s="450" t="s">
        <v>46</v>
      </c>
      <c r="F1847" s="450" t="s">
        <v>2242</v>
      </c>
      <c r="G1847" s="450" t="s">
        <v>15</v>
      </c>
      <c r="H1847" s="450" t="s">
        <v>110</v>
      </c>
      <c r="I1847" s="3" t="s">
        <v>2237</v>
      </c>
    </row>
    <row r="1848" spans="1:9" x14ac:dyDescent="0.25">
      <c r="A1848" s="450">
        <v>2018</v>
      </c>
      <c r="B1848" s="450" t="s">
        <v>386</v>
      </c>
      <c r="C1848" s="450" t="s">
        <v>184</v>
      </c>
      <c r="D1848" s="450">
        <v>4230</v>
      </c>
      <c r="E1848" s="450" t="s">
        <v>47</v>
      </c>
      <c r="F1848" s="450" t="s">
        <v>2242</v>
      </c>
      <c r="G1848" s="450" t="s">
        <v>15</v>
      </c>
      <c r="H1848" s="450" t="s">
        <v>110</v>
      </c>
      <c r="I1848" s="3" t="s">
        <v>2237</v>
      </c>
    </row>
    <row r="1849" spans="1:9" x14ac:dyDescent="0.25">
      <c r="A1849" s="450">
        <v>2018</v>
      </c>
      <c r="B1849" s="450" t="s">
        <v>386</v>
      </c>
      <c r="C1849" s="450" t="s">
        <v>184</v>
      </c>
      <c r="D1849" s="450">
        <v>5000</v>
      </c>
      <c r="E1849" s="450" t="s">
        <v>48</v>
      </c>
      <c r="F1849" s="450" t="s">
        <v>2242</v>
      </c>
      <c r="G1849" s="450" t="s">
        <v>15</v>
      </c>
      <c r="H1849" s="450">
        <v>44.46</v>
      </c>
      <c r="I1849" s="3" t="s">
        <v>2237</v>
      </c>
    </row>
    <row r="1850" spans="1:9" x14ac:dyDescent="0.25">
      <c r="A1850" s="450">
        <v>2018</v>
      </c>
      <c r="B1850" s="450" t="s">
        <v>386</v>
      </c>
      <c r="C1850" s="450" t="s">
        <v>184</v>
      </c>
      <c r="D1850" s="450">
        <v>6100</v>
      </c>
      <c r="E1850" s="450" t="s">
        <v>50</v>
      </c>
      <c r="F1850" s="450" t="s">
        <v>2242</v>
      </c>
      <c r="G1850" s="450" t="s">
        <v>15</v>
      </c>
      <c r="H1850" s="450">
        <v>20.21</v>
      </c>
      <c r="I1850" s="3" t="s">
        <v>2237</v>
      </c>
    </row>
    <row r="1851" spans="1:9" x14ac:dyDescent="0.25">
      <c r="A1851" s="450">
        <v>2018</v>
      </c>
      <c r="B1851" s="450" t="s">
        <v>386</v>
      </c>
      <c r="C1851" s="450" t="s">
        <v>184</v>
      </c>
      <c r="D1851" s="450">
        <v>6110</v>
      </c>
      <c r="E1851" s="450" t="s">
        <v>51</v>
      </c>
      <c r="F1851" s="450" t="s">
        <v>2242</v>
      </c>
      <c r="G1851" s="450" t="s">
        <v>15</v>
      </c>
      <c r="H1851" s="450" t="s">
        <v>110</v>
      </c>
      <c r="I1851" s="3" t="s">
        <v>2237</v>
      </c>
    </row>
    <row r="1852" spans="1:9" x14ac:dyDescent="0.25">
      <c r="A1852" s="450">
        <v>2018</v>
      </c>
      <c r="B1852" s="450" t="s">
        <v>386</v>
      </c>
      <c r="C1852" s="450" t="s">
        <v>184</v>
      </c>
      <c r="D1852" s="450">
        <v>6120</v>
      </c>
      <c r="E1852" s="450" t="s">
        <v>52</v>
      </c>
      <c r="F1852" s="450" t="s">
        <v>2242</v>
      </c>
      <c r="G1852" s="450" t="s">
        <v>15</v>
      </c>
      <c r="H1852" s="450" t="s">
        <v>110</v>
      </c>
      <c r="I1852" s="3" t="s">
        <v>2237</v>
      </c>
    </row>
    <row r="1853" spans="1:9" x14ac:dyDescent="0.25">
      <c r="A1853" s="450">
        <v>2018</v>
      </c>
      <c r="B1853" s="450" t="s">
        <v>386</v>
      </c>
      <c r="C1853" s="450" t="s">
        <v>184</v>
      </c>
      <c r="D1853" s="450">
        <v>6130</v>
      </c>
      <c r="E1853" s="450" t="s">
        <v>53</v>
      </c>
      <c r="F1853" s="450" t="s">
        <v>2242</v>
      </c>
      <c r="G1853" s="450" t="s">
        <v>15</v>
      </c>
      <c r="H1853" s="450" t="s">
        <v>110</v>
      </c>
      <c r="I1853" s="3" t="s">
        <v>2237</v>
      </c>
    </row>
    <row r="1854" spans="1:9" x14ac:dyDescent="0.25">
      <c r="A1854" s="450">
        <v>2018</v>
      </c>
      <c r="B1854" s="450" t="s">
        <v>386</v>
      </c>
      <c r="C1854" s="450" t="s">
        <v>184</v>
      </c>
      <c r="D1854" s="450">
        <v>6190</v>
      </c>
      <c r="E1854" s="450" t="s">
        <v>54</v>
      </c>
      <c r="F1854" s="450" t="s">
        <v>2242</v>
      </c>
      <c r="G1854" s="450" t="s">
        <v>15</v>
      </c>
      <c r="H1854" s="450" t="s">
        <v>110</v>
      </c>
      <c r="I1854" s="3" t="s">
        <v>2237</v>
      </c>
    </row>
    <row r="1855" spans="1:9" x14ac:dyDescent="0.25">
      <c r="A1855" s="450">
        <v>2018</v>
      </c>
      <c r="B1855" s="450" t="s">
        <v>386</v>
      </c>
      <c r="C1855" s="450" t="s">
        <v>184</v>
      </c>
      <c r="D1855" s="450">
        <v>6200</v>
      </c>
      <c r="E1855" s="450" t="s">
        <v>55</v>
      </c>
      <c r="F1855" s="450" t="s">
        <v>2242</v>
      </c>
      <c r="G1855" s="450" t="s">
        <v>15</v>
      </c>
      <c r="H1855" s="450">
        <v>0</v>
      </c>
      <c r="I1855" s="3" t="s">
        <v>2237</v>
      </c>
    </row>
    <row r="1856" spans="1:9" x14ac:dyDescent="0.25">
      <c r="A1856" s="450">
        <v>2018</v>
      </c>
      <c r="B1856" s="450" t="s">
        <v>386</v>
      </c>
      <c r="C1856" s="450" t="s">
        <v>184</v>
      </c>
      <c r="D1856" s="450">
        <v>6210</v>
      </c>
      <c r="E1856" s="450" t="s">
        <v>56</v>
      </c>
      <c r="F1856" s="450" t="s">
        <v>2242</v>
      </c>
      <c r="G1856" s="450" t="s">
        <v>15</v>
      </c>
      <c r="H1856" s="450" t="s">
        <v>110</v>
      </c>
      <c r="I1856" s="3" t="s">
        <v>2237</v>
      </c>
    </row>
    <row r="1857" spans="1:9" x14ac:dyDescent="0.25">
      <c r="A1857" s="450">
        <v>2018</v>
      </c>
      <c r="B1857" s="450" t="s">
        <v>386</v>
      </c>
      <c r="C1857" s="450" t="s">
        <v>184</v>
      </c>
      <c r="D1857" s="450">
        <v>6220</v>
      </c>
      <c r="E1857" s="450" t="s">
        <v>57</v>
      </c>
      <c r="F1857" s="450" t="s">
        <v>2242</v>
      </c>
      <c r="G1857" s="450" t="s">
        <v>15</v>
      </c>
      <c r="H1857" s="450" t="s">
        <v>110</v>
      </c>
      <c r="I1857" s="3" t="s">
        <v>2237</v>
      </c>
    </row>
    <row r="1858" spans="1:9" x14ac:dyDescent="0.25">
      <c r="A1858" s="450">
        <v>2018</v>
      </c>
      <c r="B1858" s="450" t="s">
        <v>386</v>
      </c>
      <c r="C1858" s="450" t="s">
        <v>184</v>
      </c>
      <c r="D1858" s="450">
        <v>6230</v>
      </c>
      <c r="E1858" s="450" t="s">
        <v>58</v>
      </c>
      <c r="F1858" s="450" t="s">
        <v>2242</v>
      </c>
      <c r="G1858" s="450" t="s">
        <v>15</v>
      </c>
      <c r="H1858" s="450" t="s">
        <v>110</v>
      </c>
      <c r="I1858" s="3" t="s">
        <v>2237</v>
      </c>
    </row>
    <row r="1859" spans="1:9" x14ac:dyDescent="0.25">
      <c r="A1859" s="450">
        <v>2018</v>
      </c>
      <c r="B1859" s="450" t="s">
        <v>386</v>
      </c>
      <c r="C1859" s="450" t="s">
        <v>184</v>
      </c>
      <c r="D1859" s="450">
        <v>6290</v>
      </c>
      <c r="E1859" s="450" t="s">
        <v>59</v>
      </c>
      <c r="F1859" s="450" t="s">
        <v>2242</v>
      </c>
      <c r="G1859" s="450" t="s">
        <v>15</v>
      </c>
      <c r="H1859" s="450" t="s">
        <v>110</v>
      </c>
      <c r="I1859" s="3" t="s">
        <v>2237</v>
      </c>
    </row>
    <row r="1860" spans="1:9" x14ac:dyDescent="0.25">
      <c r="A1860" s="450">
        <v>2018</v>
      </c>
      <c r="B1860" s="450" t="s">
        <v>386</v>
      </c>
      <c r="C1860" s="450" t="s">
        <v>184</v>
      </c>
      <c r="D1860" s="450">
        <v>6300</v>
      </c>
      <c r="E1860" s="450" t="s">
        <v>60</v>
      </c>
      <c r="F1860" s="450" t="s">
        <v>2242</v>
      </c>
      <c r="G1860" s="450" t="s">
        <v>15</v>
      </c>
      <c r="H1860" s="450">
        <v>0</v>
      </c>
      <c r="I1860" s="3" t="s">
        <v>2237</v>
      </c>
    </row>
    <row r="1861" spans="1:9" x14ac:dyDescent="0.25">
      <c r="A1861" s="450">
        <v>2018</v>
      </c>
      <c r="B1861" s="450" t="s">
        <v>386</v>
      </c>
      <c r="C1861" s="450" t="s">
        <v>184</v>
      </c>
      <c r="D1861" s="450">
        <v>6400</v>
      </c>
      <c r="E1861" s="450" t="s">
        <v>61</v>
      </c>
      <c r="F1861" s="450" t="s">
        <v>2242</v>
      </c>
      <c r="G1861" s="450" t="s">
        <v>15</v>
      </c>
      <c r="H1861" s="450">
        <v>0</v>
      </c>
      <c r="I1861" s="3" t="s">
        <v>2237</v>
      </c>
    </row>
    <row r="1862" spans="1:9" x14ac:dyDescent="0.25">
      <c r="A1862" s="450">
        <v>2018</v>
      </c>
      <c r="B1862" s="450" t="s">
        <v>386</v>
      </c>
      <c r="C1862" s="450" t="s">
        <v>184</v>
      </c>
      <c r="D1862" s="450">
        <v>6410</v>
      </c>
      <c r="E1862" s="450" t="s">
        <v>62</v>
      </c>
      <c r="F1862" s="450" t="s">
        <v>2242</v>
      </c>
      <c r="G1862" s="450" t="s">
        <v>15</v>
      </c>
      <c r="H1862" s="450" t="s">
        <v>110</v>
      </c>
      <c r="I1862" s="3" t="s">
        <v>2237</v>
      </c>
    </row>
    <row r="1863" spans="1:9" x14ac:dyDescent="0.25">
      <c r="A1863" s="450">
        <v>2018</v>
      </c>
      <c r="B1863" s="450" t="s">
        <v>386</v>
      </c>
      <c r="C1863" s="450" t="s">
        <v>184</v>
      </c>
      <c r="D1863" s="450">
        <v>6490</v>
      </c>
      <c r="E1863" s="450" t="s">
        <v>63</v>
      </c>
      <c r="F1863" s="450" t="s">
        <v>2242</v>
      </c>
      <c r="G1863" s="450" t="s">
        <v>15</v>
      </c>
      <c r="H1863" s="450" t="s">
        <v>110</v>
      </c>
      <c r="I1863" s="3" t="s">
        <v>2237</v>
      </c>
    </row>
    <row r="1864" spans="1:9" x14ac:dyDescent="0.25">
      <c r="A1864" s="450">
        <v>2018</v>
      </c>
      <c r="B1864" s="450" t="s">
        <v>386</v>
      </c>
      <c r="C1864" s="450" t="s">
        <v>184</v>
      </c>
      <c r="D1864" s="450">
        <v>6500</v>
      </c>
      <c r="E1864" s="450" t="s">
        <v>64</v>
      </c>
      <c r="F1864" s="450" t="s">
        <v>2242</v>
      </c>
      <c r="G1864" s="450" t="s">
        <v>15</v>
      </c>
      <c r="H1864" s="450">
        <v>0</v>
      </c>
      <c r="I1864" s="3" t="s">
        <v>2237</v>
      </c>
    </row>
    <row r="1865" spans="1:9" x14ac:dyDescent="0.25">
      <c r="A1865" s="450">
        <v>2018</v>
      </c>
      <c r="B1865" s="450" t="s">
        <v>386</v>
      </c>
      <c r="C1865" s="450" t="s">
        <v>184</v>
      </c>
      <c r="D1865" s="450">
        <v>6510</v>
      </c>
      <c r="E1865" s="450" t="s">
        <v>65</v>
      </c>
      <c r="F1865" s="450" t="s">
        <v>2242</v>
      </c>
      <c r="G1865" s="450" t="s">
        <v>15</v>
      </c>
      <c r="H1865" s="450" t="s">
        <v>110</v>
      </c>
      <c r="I1865" s="3" t="s">
        <v>2237</v>
      </c>
    </row>
    <row r="1866" spans="1:9" x14ac:dyDescent="0.25">
      <c r="A1866" s="450">
        <v>2018</v>
      </c>
      <c r="B1866" s="450" t="s">
        <v>386</v>
      </c>
      <c r="C1866" s="450" t="s">
        <v>184</v>
      </c>
      <c r="D1866" s="450">
        <v>6590</v>
      </c>
      <c r="E1866" s="450" t="s">
        <v>66</v>
      </c>
      <c r="F1866" s="450" t="s">
        <v>2242</v>
      </c>
      <c r="G1866" s="450" t="s">
        <v>15</v>
      </c>
      <c r="H1866" s="450" t="s">
        <v>110</v>
      </c>
      <c r="I1866" s="3" t="s">
        <v>2237</v>
      </c>
    </row>
    <row r="1867" spans="1:9" x14ac:dyDescent="0.25">
      <c r="A1867" s="450">
        <v>2018</v>
      </c>
      <c r="B1867" s="450" t="s">
        <v>386</v>
      </c>
      <c r="C1867" s="450" t="s">
        <v>184</v>
      </c>
      <c r="D1867" s="450">
        <v>7000</v>
      </c>
      <c r="E1867" s="450" t="s">
        <v>67</v>
      </c>
      <c r="F1867" s="450" t="s">
        <v>2242</v>
      </c>
      <c r="G1867" s="450" t="s">
        <v>15</v>
      </c>
      <c r="H1867" s="450">
        <v>0</v>
      </c>
      <c r="I1867" s="3" t="s">
        <v>2237</v>
      </c>
    </row>
    <row r="1868" spans="1:9" x14ac:dyDescent="0.25">
      <c r="A1868" s="450">
        <v>2018</v>
      </c>
      <c r="B1868" s="450" t="s">
        <v>386</v>
      </c>
      <c r="C1868" s="450" t="s">
        <v>184</v>
      </c>
      <c r="D1868" s="450">
        <v>8000</v>
      </c>
      <c r="E1868" s="450" t="s">
        <v>70</v>
      </c>
      <c r="F1868" s="450" t="s">
        <v>2242</v>
      </c>
      <c r="G1868" s="450" t="s">
        <v>15</v>
      </c>
      <c r="H1868" s="450">
        <v>0</v>
      </c>
      <c r="I1868" s="3" t="s">
        <v>2244</v>
      </c>
    </row>
    <row r="1869" spans="1:9" x14ac:dyDescent="0.25">
      <c r="A1869" s="450">
        <v>2018</v>
      </c>
      <c r="B1869" s="450" t="s">
        <v>386</v>
      </c>
      <c r="C1869" s="450" t="s">
        <v>184</v>
      </c>
      <c r="D1869" s="450">
        <v>9100</v>
      </c>
      <c r="E1869" s="450" t="s">
        <v>72</v>
      </c>
      <c r="F1869" s="450" t="s">
        <v>2242</v>
      </c>
      <c r="G1869" s="450" t="s">
        <v>15</v>
      </c>
      <c r="H1869" s="450" t="s">
        <v>110</v>
      </c>
      <c r="I1869" s="3" t="s">
        <v>2237</v>
      </c>
    </row>
    <row r="1870" spans="1:9" x14ac:dyDescent="0.25">
      <c r="A1870" s="450">
        <v>2018</v>
      </c>
      <c r="B1870" s="450" t="s">
        <v>386</v>
      </c>
      <c r="C1870" s="450" t="s">
        <v>184</v>
      </c>
      <c r="D1870" s="450">
        <v>9200</v>
      </c>
      <c r="E1870" s="450" t="s">
        <v>73</v>
      </c>
      <c r="F1870" s="450" t="s">
        <v>2242</v>
      </c>
      <c r="G1870" s="450" t="s">
        <v>15</v>
      </c>
      <c r="H1870" s="450" t="s">
        <v>110</v>
      </c>
      <c r="I1870" s="3" t="s">
        <v>2237</v>
      </c>
    </row>
    <row r="1871" spans="1:9" x14ac:dyDescent="0.25">
      <c r="A1871" s="450">
        <v>2018</v>
      </c>
      <c r="B1871" s="450" t="s">
        <v>386</v>
      </c>
      <c r="C1871" s="450" t="s">
        <v>184</v>
      </c>
      <c r="D1871" s="450">
        <v>9900</v>
      </c>
      <c r="E1871" s="450" t="s">
        <v>74</v>
      </c>
      <c r="F1871" s="450" t="s">
        <v>2242</v>
      </c>
      <c r="G1871" s="450" t="s">
        <v>15</v>
      </c>
      <c r="H1871" s="450" t="s">
        <v>110</v>
      </c>
      <c r="I1871" s="3" t="s">
        <v>2237</v>
      </c>
    </row>
    <row r="1872" spans="1:9" x14ac:dyDescent="0.25">
      <c r="A1872" s="450">
        <v>2018</v>
      </c>
      <c r="B1872" s="450" t="s">
        <v>386</v>
      </c>
      <c r="C1872" s="450" t="s">
        <v>184</v>
      </c>
      <c r="D1872" s="450">
        <v>11100</v>
      </c>
      <c r="E1872" s="450" t="s">
        <v>77</v>
      </c>
      <c r="F1872" s="450" t="s">
        <v>2242</v>
      </c>
      <c r="G1872" s="450" t="s">
        <v>15</v>
      </c>
      <c r="H1872" s="450">
        <v>151.82</v>
      </c>
      <c r="I1872" s="3" t="s">
        <v>2237</v>
      </c>
    </row>
    <row r="1873" spans="1:9" x14ac:dyDescent="0.25">
      <c r="A1873" s="450">
        <v>2018</v>
      </c>
      <c r="B1873" s="450" t="s">
        <v>386</v>
      </c>
      <c r="C1873" s="450" t="s">
        <v>184</v>
      </c>
      <c r="D1873" s="450">
        <v>11200</v>
      </c>
      <c r="E1873" s="450" t="s">
        <v>78</v>
      </c>
      <c r="F1873" s="450" t="s">
        <v>2242</v>
      </c>
      <c r="G1873" s="450" t="s">
        <v>15</v>
      </c>
      <c r="H1873" s="450">
        <v>129.86000000000001</v>
      </c>
      <c r="I1873" s="3" t="s">
        <v>2237</v>
      </c>
    </row>
    <row r="1874" spans="1:9" x14ac:dyDescent="0.25">
      <c r="A1874" s="450">
        <v>2018</v>
      </c>
      <c r="B1874" s="450" t="s">
        <v>386</v>
      </c>
      <c r="C1874" s="450" t="s">
        <v>184</v>
      </c>
      <c r="D1874" s="450">
        <v>11300</v>
      </c>
      <c r="E1874" s="450" t="s">
        <v>79</v>
      </c>
      <c r="F1874" s="450" t="s">
        <v>2242</v>
      </c>
      <c r="G1874" s="450" t="s">
        <v>15</v>
      </c>
      <c r="H1874" s="450">
        <v>0.21</v>
      </c>
      <c r="I1874" s="3" t="s">
        <v>2244</v>
      </c>
    </row>
    <row r="1875" spans="1:9" x14ac:dyDescent="0.25">
      <c r="A1875" s="450">
        <v>2018</v>
      </c>
      <c r="B1875" s="450" t="s">
        <v>386</v>
      </c>
      <c r="C1875" s="450" t="s">
        <v>184</v>
      </c>
      <c r="D1875" s="450">
        <v>11400</v>
      </c>
      <c r="E1875" s="450" t="s">
        <v>80</v>
      </c>
      <c r="F1875" s="450" t="s">
        <v>2242</v>
      </c>
      <c r="G1875" s="450" t="s">
        <v>15</v>
      </c>
      <c r="H1875" s="450">
        <v>8.3800000000000008</v>
      </c>
      <c r="I1875" s="3" t="s">
        <v>2237</v>
      </c>
    </row>
    <row r="1876" spans="1:9" x14ac:dyDescent="0.25">
      <c r="A1876" s="450">
        <v>2018</v>
      </c>
      <c r="B1876" s="450" t="s">
        <v>386</v>
      </c>
      <c r="C1876" s="450" t="s">
        <v>184</v>
      </c>
      <c r="D1876" s="450">
        <v>11500</v>
      </c>
      <c r="E1876" s="450" t="s">
        <v>81</v>
      </c>
      <c r="F1876" s="450" t="s">
        <v>2242</v>
      </c>
      <c r="G1876" s="450" t="s">
        <v>15</v>
      </c>
      <c r="H1876" s="450">
        <v>141.01</v>
      </c>
      <c r="I1876" s="3" t="s">
        <v>2237</v>
      </c>
    </row>
    <row r="1877" spans="1:9" x14ac:dyDescent="0.25">
      <c r="A1877" s="450">
        <v>2018</v>
      </c>
      <c r="B1877" s="450" t="s">
        <v>386</v>
      </c>
      <c r="C1877" s="450" t="s">
        <v>184</v>
      </c>
      <c r="D1877" s="450">
        <v>11900</v>
      </c>
      <c r="E1877" s="450" t="s">
        <v>82</v>
      </c>
      <c r="F1877" s="450" t="s">
        <v>2242</v>
      </c>
      <c r="G1877" s="450" t="s">
        <v>15</v>
      </c>
      <c r="H1877" s="450">
        <v>0.71</v>
      </c>
      <c r="I1877" s="3" t="s">
        <v>2244</v>
      </c>
    </row>
    <row r="1878" spans="1:9" x14ac:dyDescent="0.25">
      <c r="A1878" s="450">
        <v>2018</v>
      </c>
      <c r="B1878" s="450" t="s">
        <v>386</v>
      </c>
      <c r="C1878" s="450" t="s">
        <v>184</v>
      </c>
      <c r="D1878" s="450">
        <v>12100</v>
      </c>
      <c r="E1878" s="450" t="s">
        <v>84</v>
      </c>
      <c r="F1878" s="450" t="s">
        <v>2242</v>
      </c>
      <c r="G1878" s="450" t="s">
        <v>15</v>
      </c>
      <c r="H1878" s="450">
        <v>406.9</v>
      </c>
      <c r="I1878" s="3" t="s">
        <v>2237</v>
      </c>
    </row>
    <row r="1879" spans="1:9" x14ac:dyDescent="0.25">
      <c r="A1879" s="450">
        <v>2018</v>
      </c>
      <c r="B1879" s="450" t="s">
        <v>386</v>
      </c>
      <c r="C1879" s="450" t="s">
        <v>184</v>
      </c>
      <c r="D1879" s="450">
        <v>12200</v>
      </c>
      <c r="E1879" s="450" t="s">
        <v>85</v>
      </c>
      <c r="F1879" s="450" t="s">
        <v>2242</v>
      </c>
      <c r="G1879" s="450" t="s">
        <v>15</v>
      </c>
      <c r="H1879" s="450">
        <v>44.75</v>
      </c>
      <c r="I1879" s="3" t="s">
        <v>2237</v>
      </c>
    </row>
    <row r="1880" spans="1:9" x14ac:dyDescent="0.25">
      <c r="A1880" s="450">
        <v>2018</v>
      </c>
      <c r="B1880" s="450" t="s">
        <v>386</v>
      </c>
      <c r="C1880" s="450" t="s">
        <v>184</v>
      </c>
      <c r="D1880" s="450">
        <v>12900</v>
      </c>
      <c r="E1880" s="450" t="s">
        <v>86</v>
      </c>
      <c r="F1880" s="450" t="s">
        <v>2242</v>
      </c>
      <c r="G1880" s="450" t="s">
        <v>15</v>
      </c>
      <c r="H1880" s="450">
        <v>67.040000000000006</v>
      </c>
      <c r="I1880" s="3" t="s">
        <v>2244</v>
      </c>
    </row>
    <row r="1881" spans="1:9" x14ac:dyDescent="0.25">
      <c r="A1881" s="450">
        <v>2018</v>
      </c>
      <c r="B1881" s="450" t="s">
        <v>386</v>
      </c>
      <c r="C1881" s="450" t="s">
        <v>184</v>
      </c>
      <c r="D1881" s="450">
        <v>12910</v>
      </c>
      <c r="E1881" s="450" t="s">
        <v>87</v>
      </c>
      <c r="F1881" s="450" t="s">
        <v>2242</v>
      </c>
      <c r="G1881" s="450" t="s">
        <v>15</v>
      </c>
      <c r="H1881" s="450" t="s">
        <v>110</v>
      </c>
      <c r="I1881" s="3" t="s">
        <v>2237</v>
      </c>
    </row>
    <row r="1882" spans="1:9" x14ac:dyDescent="0.25">
      <c r="A1882" s="450">
        <v>2018</v>
      </c>
      <c r="B1882" s="450" t="s">
        <v>386</v>
      </c>
      <c r="C1882" s="450" t="s">
        <v>184</v>
      </c>
      <c r="D1882" s="450">
        <v>12920</v>
      </c>
      <c r="E1882" s="450" t="s">
        <v>88</v>
      </c>
      <c r="F1882" s="450" t="s">
        <v>2242</v>
      </c>
      <c r="G1882" s="450" t="s">
        <v>15</v>
      </c>
      <c r="H1882" s="450" t="s">
        <v>110</v>
      </c>
      <c r="I1882" s="3" t="s">
        <v>2237</v>
      </c>
    </row>
    <row r="1883" spans="1:9" x14ac:dyDescent="0.25">
      <c r="A1883" s="450">
        <v>2018</v>
      </c>
      <c r="B1883" s="450" t="s">
        <v>386</v>
      </c>
      <c r="C1883" s="450" t="s">
        <v>184</v>
      </c>
      <c r="D1883" s="450">
        <v>12930</v>
      </c>
      <c r="E1883" s="450" t="s">
        <v>89</v>
      </c>
      <c r="F1883" s="450" t="s">
        <v>2242</v>
      </c>
      <c r="G1883" s="450" t="s">
        <v>15</v>
      </c>
      <c r="H1883" s="450" t="s">
        <v>110</v>
      </c>
      <c r="I1883" s="3" t="s">
        <v>2237</v>
      </c>
    </row>
    <row r="1884" spans="1:9" x14ac:dyDescent="0.25">
      <c r="A1884" s="450">
        <v>2018</v>
      </c>
      <c r="B1884" s="450" t="s">
        <v>386</v>
      </c>
      <c r="C1884" s="450" t="s">
        <v>184</v>
      </c>
      <c r="D1884" s="450">
        <v>15100</v>
      </c>
      <c r="E1884" s="450" t="s">
        <v>93</v>
      </c>
      <c r="F1884" s="450" t="s">
        <v>2242</v>
      </c>
      <c r="G1884" s="450" t="s">
        <v>15</v>
      </c>
      <c r="H1884" s="450" t="s">
        <v>110</v>
      </c>
      <c r="I1884" s="3" t="s">
        <v>2237</v>
      </c>
    </row>
    <row r="1885" spans="1:9" x14ac:dyDescent="0.25">
      <c r="A1885" s="450">
        <v>2018</v>
      </c>
      <c r="B1885" s="450" t="s">
        <v>386</v>
      </c>
      <c r="C1885" s="450" t="s">
        <v>184</v>
      </c>
      <c r="D1885" s="450">
        <v>15200</v>
      </c>
      <c r="E1885" s="450" t="s">
        <v>94</v>
      </c>
      <c r="F1885" s="450" t="s">
        <v>2242</v>
      </c>
      <c r="G1885" s="450" t="s">
        <v>15</v>
      </c>
      <c r="H1885" s="450" t="s">
        <v>110</v>
      </c>
      <c r="I1885" s="3" t="s">
        <v>2237</v>
      </c>
    </row>
    <row r="1886" spans="1:9" x14ac:dyDescent="0.25">
      <c r="A1886" s="450">
        <v>2018</v>
      </c>
      <c r="B1886" s="450" t="s">
        <v>386</v>
      </c>
      <c r="C1886" s="450" t="s">
        <v>184</v>
      </c>
      <c r="D1886" s="450">
        <v>17100</v>
      </c>
      <c r="E1886" s="450" t="s">
        <v>97</v>
      </c>
      <c r="F1886" s="450" t="s">
        <v>2242</v>
      </c>
      <c r="G1886" s="450" t="s">
        <v>15</v>
      </c>
      <c r="H1886" s="450">
        <v>91.09</v>
      </c>
      <c r="I1886" s="3" t="s">
        <v>2237</v>
      </c>
    </row>
    <row r="1887" spans="1:9" x14ac:dyDescent="0.25">
      <c r="A1887" s="450">
        <v>2018</v>
      </c>
      <c r="B1887" s="450" t="s">
        <v>386</v>
      </c>
      <c r="C1887" s="450" t="s">
        <v>184</v>
      </c>
      <c r="D1887" s="450">
        <v>17110</v>
      </c>
      <c r="E1887" s="450" t="s">
        <v>98</v>
      </c>
      <c r="F1887" s="450" t="s">
        <v>2242</v>
      </c>
      <c r="G1887" s="450" t="s">
        <v>15</v>
      </c>
      <c r="H1887" s="450" t="s">
        <v>110</v>
      </c>
      <c r="I1887" s="3" t="s">
        <v>2237</v>
      </c>
    </row>
    <row r="1888" spans="1:9" x14ac:dyDescent="0.25">
      <c r="A1888" s="450">
        <v>2018</v>
      </c>
      <c r="B1888" s="450" t="s">
        <v>386</v>
      </c>
      <c r="C1888" s="450" t="s">
        <v>184</v>
      </c>
      <c r="D1888" s="450">
        <v>17120</v>
      </c>
      <c r="E1888" s="450" t="s">
        <v>99</v>
      </c>
      <c r="F1888" s="450" t="s">
        <v>2242</v>
      </c>
      <c r="G1888" s="450" t="s">
        <v>15</v>
      </c>
      <c r="H1888" s="450" t="s">
        <v>110</v>
      </c>
      <c r="I1888" s="3" t="s">
        <v>2237</v>
      </c>
    </row>
    <row r="1889" spans="1:9" x14ac:dyDescent="0.25">
      <c r="A1889" s="450">
        <v>2018</v>
      </c>
      <c r="B1889" s="450" t="s">
        <v>386</v>
      </c>
      <c r="C1889" s="450" t="s">
        <v>184</v>
      </c>
      <c r="D1889" s="450">
        <v>17130</v>
      </c>
      <c r="E1889" s="450" t="s">
        <v>100</v>
      </c>
      <c r="F1889" s="450" t="s">
        <v>2242</v>
      </c>
      <c r="G1889" s="450" t="s">
        <v>15</v>
      </c>
      <c r="H1889" s="450" t="s">
        <v>110</v>
      </c>
      <c r="I1889" s="3" t="s">
        <v>2237</v>
      </c>
    </row>
    <row r="1890" spans="1:9" x14ac:dyDescent="0.25">
      <c r="A1890" s="450">
        <v>2018</v>
      </c>
      <c r="B1890" s="450" t="s">
        <v>386</v>
      </c>
      <c r="C1890" s="450" t="s">
        <v>184</v>
      </c>
      <c r="D1890" s="450">
        <v>17140</v>
      </c>
      <c r="E1890" s="450" t="s">
        <v>101</v>
      </c>
      <c r="F1890" s="450" t="s">
        <v>2242</v>
      </c>
      <c r="G1890" s="450" t="s">
        <v>15</v>
      </c>
      <c r="H1890" s="450" t="s">
        <v>110</v>
      </c>
      <c r="I1890" s="3" t="s">
        <v>2237</v>
      </c>
    </row>
    <row r="1891" spans="1:9" x14ac:dyDescent="0.25">
      <c r="A1891" s="450">
        <v>2018</v>
      </c>
      <c r="B1891" s="450" t="s">
        <v>386</v>
      </c>
      <c r="C1891" s="450" t="s">
        <v>184</v>
      </c>
      <c r="D1891" s="450">
        <v>17150</v>
      </c>
      <c r="E1891" s="450" t="s">
        <v>102</v>
      </c>
      <c r="F1891" s="450" t="s">
        <v>2242</v>
      </c>
      <c r="G1891" s="450" t="s">
        <v>15</v>
      </c>
      <c r="H1891" s="450" t="s">
        <v>110</v>
      </c>
      <c r="I1891" s="3" t="s">
        <v>2237</v>
      </c>
    </row>
    <row r="1892" spans="1:9" x14ac:dyDescent="0.25">
      <c r="A1892" s="450">
        <v>2018</v>
      </c>
      <c r="B1892" s="450" t="s">
        <v>386</v>
      </c>
      <c r="C1892" s="450" t="s">
        <v>184</v>
      </c>
      <c r="D1892" s="450">
        <v>17160</v>
      </c>
      <c r="E1892" s="450" t="s">
        <v>103</v>
      </c>
      <c r="F1892" s="450" t="s">
        <v>2242</v>
      </c>
      <c r="G1892" s="450" t="s">
        <v>15</v>
      </c>
      <c r="H1892" s="450" t="s">
        <v>110</v>
      </c>
      <c r="I1892" s="3" t="s">
        <v>2237</v>
      </c>
    </row>
    <row r="1893" spans="1:9" x14ac:dyDescent="0.25">
      <c r="A1893" s="450">
        <v>2018</v>
      </c>
      <c r="B1893" s="450" t="s">
        <v>386</v>
      </c>
      <c r="C1893" s="450" t="s">
        <v>184</v>
      </c>
      <c r="D1893" s="450">
        <v>17161</v>
      </c>
      <c r="E1893" s="450" t="s">
        <v>104</v>
      </c>
      <c r="F1893" s="450" t="s">
        <v>2242</v>
      </c>
      <c r="G1893" s="450" t="s">
        <v>15</v>
      </c>
      <c r="H1893" s="450" t="s">
        <v>110</v>
      </c>
      <c r="I1893" s="3" t="s">
        <v>2237</v>
      </c>
    </row>
    <row r="1894" spans="1:9" x14ac:dyDescent="0.25">
      <c r="A1894" s="450">
        <v>2018</v>
      </c>
      <c r="B1894" s="450" t="s">
        <v>386</v>
      </c>
      <c r="C1894" s="450" t="s">
        <v>184</v>
      </c>
      <c r="D1894" s="450">
        <v>17162</v>
      </c>
      <c r="E1894" s="450" t="s">
        <v>105</v>
      </c>
      <c r="F1894" s="450" t="s">
        <v>2242</v>
      </c>
      <c r="G1894" s="450" t="s">
        <v>15</v>
      </c>
      <c r="H1894" s="450" t="s">
        <v>110</v>
      </c>
      <c r="I1894" s="3" t="s">
        <v>2237</v>
      </c>
    </row>
    <row r="1895" spans="1:9" x14ac:dyDescent="0.25">
      <c r="A1895" s="450">
        <v>2018</v>
      </c>
      <c r="B1895" s="450" t="s">
        <v>386</v>
      </c>
      <c r="C1895" s="450" t="s">
        <v>184</v>
      </c>
      <c r="D1895" s="450">
        <v>17190</v>
      </c>
      <c r="E1895" s="450" t="s">
        <v>106</v>
      </c>
      <c r="F1895" s="450" t="s">
        <v>2242</v>
      </c>
      <c r="G1895" s="450" t="s">
        <v>15</v>
      </c>
      <c r="H1895" s="450" t="s">
        <v>110</v>
      </c>
      <c r="I1895" s="3" t="s">
        <v>2237</v>
      </c>
    </row>
    <row r="1896" spans="1:9" x14ac:dyDescent="0.25">
      <c r="A1896" s="450">
        <v>2018</v>
      </c>
      <c r="B1896" s="450" t="s">
        <v>386</v>
      </c>
      <c r="C1896" s="450" t="s">
        <v>184</v>
      </c>
      <c r="D1896" s="450">
        <v>17900</v>
      </c>
      <c r="E1896" s="450" t="s">
        <v>107</v>
      </c>
      <c r="F1896" s="450" t="s">
        <v>2242</v>
      </c>
      <c r="G1896" s="450" t="s">
        <v>15</v>
      </c>
      <c r="H1896" s="450">
        <v>242.35</v>
      </c>
      <c r="I1896" s="3" t="s">
        <v>2237</v>
      </c>
    </row>
    <row r="1897" spans="1:9" x14ac:dyDescent="0.25">
      <c r="A1897" s="450">
        <v>2018</v>
      </c>
      <c r="B1897" s="450" t="s">
        <v>386</v>
      </c>
      <c r="C1897" s="450" t="s">
        <v>184</v>
      </c>
      <c r="D1897" s="450">
        <v>19010</v>
      </c>
      <c r="E1897" s="450" t="s">
        <v>111</v>
      </c>
      <c r="F1897" s="450" t="s">
        <v>2242</v>
      </c>
      <c r="G1897" s="450" t="s">
        <v>15</v>
      </c>
      <c r="H1897" s="450">
        <v>93.6</v>
      </c>
      <c r="I1897" s="3" t="s">
        <v>2237</v>
      </c>
    </row>
    <row r="1898" spans="1:9" x14ac:dyDescent="0.25">
      <c r="A1898" s="450">
        <v>2018</v>
      </c>
      <c r="B1898" s="450" t="s">
        <v>386</v>
      </c>
      <c r="C1898" s="450" t="s">
        <v>184</v>
      </c>
      <c r="D1898" s="450">
        <v>19011</v>
      </c>
      <c r="E1898" s="450" t="s">
        <v>112</v>
      </c>
      <c r="F1898" s="450" t="s">
        <v>2242</v>
      </c>
      <c r="G1898" s="450" t="s">
        <v>15</v>
      </c>
      <c r="H1898" s="450" t="s">
        <v>110</v>
      </c>
      <c r="I1898" s="3" t="s">
        <v>2237</v>
      </c>
    </row>
    <row r="1899" spans="1:9" x14ac:dyDescent="0.25">
      <c r="A1899" s="450">
        <v>2018</v>
      </c>
      <c r="B1899" s="450" t="s">
        <v>386</v>
      </c>
      <c r="C1899" s="450" t="s">
        <v>184</v>
      </c>
      <c r="D1899" s="450">
        <v>19012</v>
      </c>
      <c r="E1899" s="450" t="s">
        <v>113</v>
      </c>
      <c r="F1899" s="450" t="s">
        <v>2242</v>
      </c>
      <c r="G1899" s="450" t="s">
        <v>15</v>
      </c>
      <c r="H1899" s="450" t="s">
        <v>110</v>
      </c>
      <c r="I1899" s="3" t="s">
        <v>2237</v>
      </c>
    </row>
    <row r="1900" spans="1:9" x14ac:dyDescent="0.25">
      <c r="A1900" s="450">
        <v>2018</v>
      </c>
      <c r="B1900" s="450" t="s">
        <v>386</v>
      </c>
      <c r="C1900" s="450" t="s">
        <v>184</v>
      </c>
      <c r="D1900" s="450">
        <v>19020</v>
      </c>
      <c r="E1900" s="450" t="s">
        <v>114</v>
      </c>
      <c r="F1900" s="450" t="s">
        <v>2242</v>
      </c>
      <c r="G1900" s="450" t="s">
        <v>15</v>
      </c>
      <c r="H1900" s="450">
        <v>261.06</v>
      </c>
      <c r="I1900" s="3" t="s">
        <v>2237</v>
      </c>
    </row>
    <row r="1901" spans="1:9" x14ac:dyDescent="0.25">
      <c r="A1901" s="450">
        <v>2018</v>
      </c>
      <c r="B1901" s="450" t="s">
        <v>386</v>
      </c>
      <c r="C1901" s="450" t="s">
        <v>184</v>
      </c>
      <c r="D1901" s="450">
        <v>19021</v>
      </c>
      <c r="E1901" s="450" t="s">
        <v>115</v>
      </c>
      <c r="F1901" s="450" t="s">
        <v>2242</v>
      </c>
      <c r="G1901" s="450" t="s">
        <v>15</v>
      </c>
      <c r="H1901" s="450" t="s">
        <v>110</v>
      </c>
      <c r="I1901" s="3" t="s">
        <v>2237</v>
      </c>
    </row>
    <row r="1902" spans="1:9" x14ac:dyDescent="0.25">
      <c r="A1902" s="450">
        <v>2018</v>
      </c>
      <c r="B1902" s="450" t="s">
        <v>386</v>
      </c>
      <c r="C1902" s="450" t="s">
        <v>184</v>
      </c>
      <c r="D1902" s="450">
        <v>19022</v>
      </c>
      <c r="E1902" s="450" t="s">
        <v>116</v>
      </c>
      <c r="F1902" s="450" t="s">
        <v>2242</v>
      </c>
      <c r="G1902" s="450" t="s">
        <v>15</v>
      </c>
      <c r="H1902" s="450" t="s">
        <v>110</v>
      </c>
      <c r="I1902" s="3" t="s">
        <v>2237</v>
      </c>
    </row>
    <row r="1903" spans="1:9" x14ac:dyDescent="0.25">
      <c r="A1903" s="450">
        <v>2018</v>
      </c>
      <c r="B1903" s="450" t="s">
        <v>386</v>
      </c>
      <c r="C1903" s="450" t="s">
        <v>184</v>
      </c>
      <c r="D1903" s="450">
        <v>19023</v>
      </c>
      <c r="E1903" s="450" t="s">
        <v>117</v>
      </c>
      <c r="F1903" s="450" t="s">
        <v>2242</v>
      </c>
      <c r="G1903" s="450" t="s">
        <v>15</v>
      </c>
      <c r="H1903" s="450" t="s">
        <v>110</v>
      </c>
      <c r="I1903" s="3" t="s">
        <v>2237</v>
      </c>
    </row>
    <row r="1904" spans="1:9" x14ac:dyDescent="0.25">
      <c r="A1904" s="450">
        <v>2018</v>
      </c>
      <c r="B1904" s="450" t="s">
        <v>386</v>
      </c>
      <c r="C1904" s="450" t="s">
        <v>184</v>
      </c>
      <c r="D1904" s="450">
        <v>19029</v>
      </c>
      <c r="E1904" s="450" t="s">
        <v>118</v>
      </c>
      <c r="F1904" s="450" t="s">
        <v>2242</v>
      </c>
      <c r="G1904" s="450" t="s">
        <v>15</v>
      </c>
      <c r="H1904" s="450" t="s">
        <v>110</v>
      </c>
      <c r="I1904" s="3" t="s">
        <v>2237</v>
      </c>
    </row>
    <row r="1905" spans="1:9" x14ac:dyDescent="0.25">
      <c r="A1905" s="450">
        <v>2018</v>
      </c>
      <c r="B1905" s="450" t="s">
        <v>386</v>
      </c>
      <c r="C1905" s="450" t="s">
        <v>184</v>
      </c>
      <c r="D1905" s="450">
        <v>19030</v>
      </c>
      <c r="E1905" s="450" t="s">
        <v>119</v>
      </c>
      <c r="F1905" s="450" t="s">
        <v>2242</v>
      </c>
      <c r="G1905" s="450" t="s">
        <v>15</v>
      </c>
      <c r="H1905" s="450">
        <v>327.68</v>
      </c>
      <c r="I1905" s="3" t="s">
        <v>2237</v>
      </c>
    </row>
    <row r="1906" spans="1:9" x14ac:dyDescent="0.25">
      <c r="A1906" s="450">
        <v>2018</v>
      </c>
      <c r="B1906" s="450" t="s">
        <v>386</v>
      </c>
      <c r="C1906" s="450" t="s">
        <v>184</v>
      </c>
      <c r="D1906" s="450">
        <v>19031</v>
      </c>
      <c r="E1906" s="450" t="s">
        <v>120</v>
      </c>
      <c r="F1906" s="450" t="s">
        <v>2242</v>
      </c>
      <c r="G1906" s="450" t="s">
        <v>15</v>
      </c>
      <c r="H1906" s="450" t="s">
        <v>110</v>
      </c>
      <c r="I1906" s="3" t="s">
        <v>2237</v>
      </c>
    </row>
    <row r="1907" spans="1:9" x14ac:dyDescent="0.25">
      <c r="A1907" s="450">
        <v>2018</v>
      </c>
      <c r="B1907" s="450" t="s">
        <v>386</v>
      </c>
      <c r="C1907" s="450" t="s">
        <v>184</v>
      </c>
      <c r="D1907" s="450">
        <v>19032</v>
      </c>
      <c r="E1907" s="450" t="s">
        <v>121</v>
      </c>
      <c r="F1907" s="450" t="s">
        <v>2242</v>
      </c>
      <c r="G1907" s="450" t="s">
        <v>15</v>
      </c>
      <c r="H1907" s="450" t="s">
        <v>110</v>
      </c>
      <c r="I1907" s="3" t="s">
        <v>2237</v>
      </c>
    </row>
    <row r="1908" spans="1:9" x14ac:dyDescent="0.25">
      <c r="A1908" s="450">
        <v>2018</v>
      </c>
      <c r="B1908" s="450" t="s">
        <v>386</v>
      </c>
      <c r="C1908" s="450" t="s">
        <v>184</v>
      </c>
      <c r="D1908" s="450">
        <v>19040</v>
      </c>
      <c r="E1908" s="450" t="s">
        <v>122</v>
      </c>
      <c r="F1908" s="450" t="s">
        <v>2242</v>
      </c>
      <c r="G1908" s="450" t="s">
        <v>15</v>
      </c>
      <c r="H1908" s="450">
        <v>144.84</v>
      </c>
      <c r="I1908" s="3" t="s">
        <v>2237</v>
      </c>
    </row>
    <row r="1909" spans="1:9" x14ac:dyDescent="0.25">
      <c r="A1909" s="450">
        <v>2018</v>
      </c>
      <c r="B1909" s="450" t="s">
        <v>386</v>
      </c>
      <c r="C1909" s="450" t="s">
        <v>184</v>
      </c>
      <c r="D1909" s="450">
        <v>19050</v>
      </c>
      <c r="E1909" s="450" t="s">
        <v>123</v>
      </c>
      <c r="F1909" s="450" t="s">
        <v>2242</v>
      </c>
      <c r="G1909" s="450" t="s">
        <v>15</v>
      </c>
      <c r="H1909" s="450">
        <v>18.97</v>
      </c>
      <c r="I1909" s="3" t="s">
        <v>2237</v>
      </c>
    </row>
    <row r="1910" spans="1:9" x14ac:dyDescent="0.25">
      <c r="A1910" s="450">
        <v>2018</v>
      </c>
      <c r="B1910" s="450" t="s">
        <v>386</v>
      </c>
      <c r="C1910" s="450" t="s">
        <v>184</v>
      </c>
      <c r="D1910" s="450">
        <v>19060</v>
      </c>
      <c r="E1910" s="450" t="s">
        <v>124</v>
      </c>
      <c r="F1910" s="450" t="s">
        <v>2242</v>
      </c>
      <c r="G1910" s="450" t="s">
        <v>15</v>
      </c>
      <c r="H1910" s="450">
        <v>493.49</v>
      </c>
      <c r="I1910" s="3" t="s">
        <v>2237</v>
      </c>
    </row>
    <row r="1911" spans="1:9" x14ac:dyDescent="0.25">
      <c r="A1911" s="450">
        <v>2018</v>
      </c>
      <c r="B1911" s="450" t="s">
        <v>386</v>
      </c>
      <c r="C1911" s="450" t="s">
        <v>184</v>
      </c>
      <c r="D1911" s="450">
        <v>19061</v>
      </c>
      <c r="E1911" s="450" t="s">
        <v>125</v>
      </c>
      <c r="F1911" s="450" t="s">
        <v>2242</v>
      </c>
      <c r="G1911" s="450" t="s">
        <v>15</v>
      </c>
      <c r="H1911" s="450">
        <v>0</v>
      </c>
      <c r="I1911" s="3" t="s">
        <v>2237</v>
      </c>
    </row>
    <row r="1912" spans="1:9" x14ac:dyDescent="0.25">
      <c r="A1912" s="450">
        <v>2018</v>
      </c>
      <c r="B1912" s="450" t="s">
        <v>386</v>
      </c>
      <c r="C1912" s="450" t="s">
        <v>184</v>
      </c>
      <c r="D1912" s="450">
        <v>19062</v>
      </c>
      <c r="E1912" s="450" t="s">
        <v>126</v>
      </c>
      <c r="F1912" s="450" t="s">
        <v>2242</v>
      </c>
      <c r="G1912" s="450" t="s">
        <v>15</v>
      </c>
      <c r="H1912" s="450">
        <v>181.18</v>
      </c>
      <c r="I1912" s="3" t="s">
        <v>2237</v>
      </c>
    </row>
    <row r="1913" spans="1:9" x14ac:dyDescent="0.25">
      <c r="A1913" s="450">
        <v>2018</v>
      </c>
      <c r="B1913" s="450" t="s">
        <v>386</v>
      </c>
      <c r="C1913" s="450" t="s">
        <v>184</v>
      </c>
      <c r="D1913" s="450">
        <v>19063</v>
      </c>
      <c r="E1913" s="450" t="s">
        <v>127</v>
      </c>
      <c r="F1913" s="450" t="s">
        <v>2242</v>
      </c>
      <c r="G1913" s="450" t="s">
        <v>15</v>
      </c>
      <c r="H1913" s="450">
        <v>312.31</v>
      </c>
      <c r="I1913" s="3" t="s">
        <v>2237</v>
      </c>
    </row>
    <row r="1914" spans="1:9" x14ac:dyDescent="0.25">
      <c r="A1914" s="450">
        <v>2018</v>
      </c>
      <c r="B1914" s="450" t="s">
        <v>386</v>
      </c>
      <c r="C1914" s="450" t="s">
        <v>184</v>
      </c>
      <c r="D1914" s="450">
        <v>19070</v>
      </c>
      <c r="E1914" s="450" t="s">
        <v>128</v>
      </c>
      <c r="F1914" s="450" t="s">
        <v>2242</v>
      </c>
      <c r="G1914" s="450" t="s">
        <v>15</v>
      </c>
      <c r="H1914" s="450">
        <v>138.21</v>
      </c>
      <c r="I1914" s="3" t="s">
        <v>2237</v>
      </c>
    </row>
    <row r="1915" spans="1:9" x14ac:dyDescent="0.25">
      <c r="A1915" s="450">
        <v>2018</v>
      </c>
      <c r="B1915" s="450" t="s">
        <v>386</v>
      </c>
      <c r="C1915" s="450" t="s">
        <v>184</v>
      </c>
      <c r="D1915" s="450">
        <v>19080</v>
      </c>
      <c r="E1915" s="450" t="s">
        <v>129</v>
      </c>
      <c r="F1915" s="450" t="s">
        <v>2242</v>
      </c>
      <c r="G1915" s="450" t="s">
        <v>15</v>
      </c>
      <c r="H1915" s="450">
        <v>30.23</v>
      </c>
      <c r="I1915" s="3" t="s">
        <v>2237</v>
      </c>
    </row>
    <row r="1916" spans="1:9" x14ac:dyDescent="0.25">
      <c r="A1916" s="450">
        <v>2018</v>
      </c>
      <c r="B1916" s="450" t="s">
        <v>386</v>
      </c>
      <c r="C1916" s="450" t="s">
        <v>184</v>
      </c>
      <c r="D1916" s="450">
        <v>19090</v>
      </c>
      <c r="E1916" s="450" t="s">
        <v>130</v>
      </c>
      <c r="F1916" s="450" t="s">
        <v>2242</v>
      </c>
      <c r="G1916" s="450" t="s">
        <v>15</v>
      </c>
      <c r="H1916" s="450">
        <v>40.950000000000003</v>
      </c>
      <c r="I1916" s="3" t="s">
        <v>2237</v>
      </c>
    </row>
    <row r="1917" spans="1:9" x14ac:dyDescent="0.25">
      <c r="A1917" s="450">
        <v>2018</v>
      </c>
      <c r="B1917" s="450" t="s">
        <v>386</v>
      </c>
      <c r="C1917" s="450" t="s">
        <v>184</v>
      </c>
      <c r="D1917" s="450">
        <v>19095</v>
      </c>
      <c r="E1917" s="450" t="s">
        <v>131</v>
      </c>
      <c r="F1917" s="450" t="s">
        <v>2242</v>
      </c>
      <c r="G1917" s="450" t="s">
        <v>15</v>
      </c>
      <c r="H1917" s="450">
        <v>18.68</v>
      </c>
      <c r="I1917" s="3" t="s">
        <v>2237</v>
      </c>
    </row>
    <row r="1918" spans="1:9" x14ac:dyDescent="0.25">
      <c r="A1918" s="450">
        <v>2018</v>
      </c>
      <c r="B1918" s="450" t="s">
        <v>386</v>
      </c>
      <c r="C1918" s="450" t="s">
        <v>184</v>
      </c>
      <c r="D1918" s="450">
        <v>19900</v>
      </c>
      <c r="E1918" s="450" t="s">
        <v>132</v>
      </c>
      <c r="F1918" s="450" t="s">
        <v>2242</v>
      </c>
      <c r="G1918" s="450" t="s">
        <v>15</v>
      </c>
      <c r="H1918" s="450">
        <v>398.44</v>
      </c>
      <c r="I1918" s="3" t="s">
        <v>2237</v>
      </c>
    </row>
    <row r="1919" spans="1:9" x14ac:dyDescent="0.25">
      <c r="A1919" s="450">
        <v>2018</v>
      </c>
      <c r="B1919" s="450" t="s">
        <v>386</v>
      </c>
      <c r="C1919" s="450" t="s">
        <v>184</v>
      </c>
      <c r="D1919" s="450">
        <v>21100</v>
      </c>
      <c r="E1919" s="450" t="s">
        <v>135</v>
      </c>
      <c r="F1919" s="450" t="s">
        <v>2242</v>
      </c>
      <c r="G1919" s="450" t="s">
        <v>15</v>
      </c>
      <c r="H1919" s="450" t="s">
        <v>110</v>
      </c>
      <c r="I1919" s="3" t="s">
        <v>2237</v>
      </c>
    </row>
    <row r="1920" spans="1:9" x14ac:dyDescent="0.25">
      <c r="A1920" s="450">
        <v>2018</v>
      </c>
      <c r="B1920" s="450" t="s">
        <v>386</v>
      </c>
      <c r="C1920" s="450" t="s">
        <v>184</v>
      </c>
      <c r="D1920" s="450">
        <v>21200</v>
      </c>
      <c r="E1920" s="450" t="s">
        <v>136</v>
      </c>
      <c r="F1920" s="450" t="s">
        <v>2242</v>
      </c>
      <c r="G1920" s="450" t="s">
        <v>15</v>
      </c>
      <c r="H1920" s="450" t="s">
        <v>110</v>
      </c>
      <c r="I1920" s="3" t="s">
        <v>2237</v>
      </c>
    </row>
    <row r="1921" spans="1:9" x14ac:dyDescent="0.25">
      <c r="A1921" s="450">
        <v>2018</v>
      </c>
      <c r="B1921" s="450" t="s">
        <v>386</v>
      </c>
      <c r="C1921" s="450" t="s">
        <v>184</v>
      </c>
      <c r="D1921" s="450">
        <v>21300</v>
      </c>
      <c r="E1921" s="450" t="s">
        <v>137</v>
      </c>
      <c r="F1921" s="450" t="s">
        <v>2242</v>
      </c>
      <c r="G1921" s="450" t="s">
        <v>15</v>
      </c>
      <c r="H1921" s="450" t="s">
        <v>110</v>
      </c>
      <c r="I1921" s="3" t="s">
        <v>2237</v>
      </c>
    </row>
    <row r="1922" spans="1:9" x14ac:dyDescent="0.25">
      <c r="A1922" s="450">
        <v>2018</v>
      </c>
      <c r="B1922" s="450" t="s">
        <v>386</v>
      </c>
      <c r="C1922" s="450" t="s">
        <v>184</v>
      </c>
      <c r="D1922" s="450">
        <v>21900</v>
      </c>
      <c r="E1922" s="450" t="s">
        <v>138</v>
      </c>
      <c r="F1922" s="450" t="s">
        <v>2242</v>
      </c>
      <c r="G1922" s="450" t="s">
        <v>15</v>
      </c>
      <c r="H1922" s="450" t="s">
        <v>110</v>
      </c>
      <c r="I1922" s="3" t="s">
        <v>2237</v>
      </c>
    </row>
    <row r="1923" spans="1:9" x14ac:dyDescent="0.25">
      <c r="A1923" s="450">
        <v>2018</v>
      </c>
      <c r="B1923" s="450" t="s">
        <v>386</v>
      </c>
      <c r="C1923" s="450" t="s">
        <v>184</v>
      </c>
      <c r="D1923" s="450">
        <v>32100</v>
      </c>
      <c r="E1923" s="450" t="s">
        <v>150</v>
      </c>
      <c r="F1923" s="450" t="s">
        <v>2242</v>
      </c>
      <c r="G1923" s="450" t="s">
        <v>15</v>
      </c>
      <c r="H1923" s="450" t="s">
        <v>110</v>
      </c>
      <c r="I1923" s="3" t="s">
        <v>2237</v>
      </c>
    </row>
    <row r="1924" spans="1:9" x14ac:dyDescent="0.25">
      <c r="A1924" s="450">
        <v>2018</v>
      </c>
      <c r="B1924" s="450" t="s">
        <v>386</v>
      </c>
      <c r="C1924" s="450" t="s">
        <v>184</v>
      </c>
      <c r="D1924" s="450">
        <v>32200</v>
      </c>
      <c r="E1924" s="450" t="s">
        <v>151</v>
      </c>
      <c r="F1924" s="450" t="s">
        <v>2242</v>
      </c>
      <c r="G1924" s="450" t="s">
        <v>15</v>
      </c>
      <c r="H1924" s="450" t="s">
        <v>110</v>
      </c>
      <c r="I1924" s="3" t="s">
        <v>2237</v>
      </c>
    </row>
    <row r="1925" spans="1:9" x14ac:dyDescent="0.25">
      <c r="A1925" s="450">
        <v>2018</v>
      </c>
      <c r="B1925" s="450" t="s">
        <v>386</v>
      </c>
      <c r="C1925" s="450" t="s">
        <v>184</v>
      </c>
      <c r="D1925" s="450">
        <v>33100</v>
      </c>
      <c r="E1925" s="450" t="s">
        <v>153</v>
      </c>
      <c r="F1925" s="450" t="s">
        <v>2242</v>
      </c>
      <c r="G1925" s="450" t="s">
        <v>15</v>
      </c>
      <c r="H1925" s="450" t="s">
        <v>110</v>
      </c>
      <c r="I1925" s="3" t="s">
        <v>2237</v>
      </c>
    </row>
    <row r="1926" spans="1:9" x14ac:dyDescent="0.25">
      <c r="A1926" s="450">
        <v>2018</v>
      </c>
      <c r="B1926" s="450" t="s">
        <v>386</v>
      </c>
      <c r="C1926" s="450" t="s">
        <v>184</v>
      </c>
      <c r="D1926" s="450">
        <v>33110</v>
      </c>
      <c r="E1926" s="450" t="s">
        <v>154</v>
      </c>
      <c r="F1926" s="450" t="s">
        <v>2242</v>
      </c>
      <c r="G1926" s="450" t="s">
        <v>15</v>
      </c>
      <c r="H1926" s="450" t="s">
        <v>110</v>
      </c>
      <c r="I1926" s="3" t="s">
        <v>2237</v>
      </c>
    </row>
    <row r="1927" spans="1:9" x14ac:dyDescent="0.25">
      <c r="A1927" s="450">
        <v>2018</v>
      </c>
      <c r="B1927" s="450" t="s">
        <v>386</v>
      </c>
      <c r="C1927" s="450" t="s">
        <v>184</v>
      </c>
      <c r="D1927" s="450">
        <v>33120</v>
      </c>
      <c r="E1927" s="450" t="s">
        <v>155</v>
      </c>
      <c r="F1927" s="450" t="s">
        <v>2242</v>
      </c>
      <c r="G1927" s="450" t="s">
        <v>15</v>
      </c>
      <c r="H1927" s="450" t="s">
        <v>110</v>
      </c>
      <c r="I1927" s="3" t="s">
        <v>2237</v>
      </c>
    </row>
    <row r="1928" spans="1:9" x14ac:dyDescent="0.25">
      <c r="A1928" s="450">
        <v>2018</v>
      </c>
      <c r="B1928" s="450" t="s">
        <v>386</v>
      </c>
      <c r="C1928" s="450" t="s">
        <v>184</v>
      </c>
      <c r="D1928" s="450">
        <v>33200</v>
      </c>
      <c r="E1928" s="450" t="s">
        <v>156</v>
      </c>
      <c r="F1928" s="450" t="s">
        <v>2242</v>
      </c>
      <c r="G1928" s="450" t="s">
        <v>15</v>
      </c>
      <c r="H1928" s="450" t="s">
        <v>110</v>
      </c>
      <c r="I1928" s="3" t="s">
        <v>2237</v>
      </c>
    </row>
    <row r="1929" spans="1:9" x14ac:dyDescent="0.25">
      <c r="A1929" s="450">
        <v>2018</v>
      </c>
      <c r="B1929" s="450" t="s">
        <v>386</v>
      </c>
      <c r="C1929" s="450" t="s">
        <v>184</v>
      </c>
      <c r="D1929" s="450">
        <v>33210</v>
      </c>
      <c r="E1929" s="450" t="s">
        <v>157</v>
      </c>
      <c r="F1929" s="450" t="s">
        <v>2242</v>
      </c>
      <c r="G1929" s="450" t="s">
        <v>15</v>
      </c>
      <c r="H1929" s="450" t="s">
        <v>110</v>
      </c>
      <c r="I1929" s="3" t="s">
        <v>2237</v>
      </c>
    </row>
    <row r="1930" spans="1:9" x14ac:dyDescent="0.25">
      <c r="A1930" s="450">
        <v>2018</v>
      </c>
      <c r="B1930" s="450" t="s">
        <v>386</v>
      </c>
      <c r="C1930" s="450" t="s">
        <v>184</v>
      </c>
      <c r="D1930" s="450">
        <v>33220</v>
      </c>
      <c r="E1930" s="450" t="s">
        <v>158</v>
      </c>
      <c r="F1930" s="450" t="s">
        <v>2242</v>
      </c>
      <c r="G1930" s="450" t="s">
        <v>15</v>
      </c>
      <c r="H1930" s="450" t="s">
        <v>110</v>
      </c>
      <c r="I1930" s="3" t="s">
        <v>2237</v>
      </c>
    </row>
    <row r="1931" spans="1:9" x14ac:dyDescent="0.25">
      <c r="A1931" s="450">
        <v>2018</v>
      </c>
      <c r="B1931" s="450" t="s">
        <v>386</v>
      </c>
      <c r="C1931" s="450" t="s">
        <v>184</v>
      </c>
      <c r="D1931" s="450">
        <v>33900</v>
      </c>
      <c r="E1931" s="450" t="s">
        <v>159</v>
      </c>
      <c r="F1931" s="450" t="s">
        <v>2242</v>
      </c>
      <c r="G1931" s="450" t="s">
        <v>15</v>
      </c>
      <c r="H1931" s="450" t="s">
        <v>110</v>
      </c>
      <c r="I1931" s="3" t="s">
        <v>2237</v>
      </c>
    </row>
    <row r="1932" spans="1:9" x14ac:dyDescent="0.25">
      <c r="A1932" s="450">
        <v>2018</v>
      </c>
      <c r="B1932" s="450" t="s">
        <v>386</v>
      </c>
      <c r="C1932" s="450" t="s">
        <v>184</v>
      </c>
      <c r="D1932" s="450">
        <v>33910</v>
      </c>
      <c r="E1932" s="450" t="s">
        <v>160</v>
      </c>
      <c r="F1932" s="450" t="s">
        <v>2242</v>
      </c>
      <c r="G1932" s="450" t="s">
        <v>15</v>
      </c>
      <c r="H1932" s="450" t="s">
        <v>110</v>
      </c>
      <c r="I1932" s="3" t="s">
        <v>2237</v>
      </c>
    </row>
    <row r="1933" spans="1:9" x14ac:dyDescent="0.25">
      <c r="A1933" s="450">
        <v>2018</v>
      </c>
      <c r="B1933" s="450" t="s">
        <v>386</v>
      </c>
      <c r="C1933" s="450" t="s">
        <v>184</v>
      </c>
      <c r="D1933" s="450">
        <v>33920</v>
      </c>
      <c r="E1933" s="450" t="s">
        <v>161</v>
      </c>
      <c r="F1933" s="450" t="s">
        <v>2242</v>
      </c>
      <c r="G1933" s="450" t="s">
        <v>15</v>
      </c>
      <c r="H1933" s="450" t="s">
        <v>110</v>
      </c>
      <c r="I1933" s="3" t="s">
        <v>2237</v>
      </c>
    </row>
    <row r="1934" spans="1:9" x14ac:dyDescent="0.25">
      <c r="A1934" s="450">
        <v>2018</v>
      </c>
      <c r="B1934" s="450" t="s">
        <v>386</v>
      </c>
      <c r="C1934" s="450" t="s">
        <v>184</v>
      </c>
      <c r="D1934" s="450">
        <v>33921</v>
      </c>
      <c r="E1934" s="450" t="s">
        <v>162</v>
      </c>
      <c r="F1934" s="450" t="s">
        <v>2242</v>
      </c>
      <c r="G1934" s="450" t="s">
        <v>15</v>
      </c>
      <c r="H1934" s="450" t="s">
        <v>110</v>
      </c>
      <c r="I1934" s="3" t="s">
        <v>2237</v>
      </c>
    </row>
    <row r="1935" spans="1:9" x14ac:dyDescent="0.25">
      <c r="A1935" s="450">
        <v>2018</v>
      </c>
      <c r="B1935" s="450" t="s">
        <v>386</v>
      </c>
      <c r="C1935" s="450" t="s">
        <v>184</v>
      </c>
      <c r="D1935" s="450">
        <v>33922</v>
      </c>
      <c r="E1935" s="450" t="s">
        <v>163</v>
      </c>
      <c r="F1935" s="450" t="s">
        <v>2242</v>
      </c>
      <c r="G1935" s="450" t="s">
        <v>15</v>
      </c>
      <c r="H1935" s="450" t="s">
        <v>110</v>
      </c>
      <c r="I1935" s="3" t="s">
        <v>2237</v>
      </c>
    </row>
    <row r="1936" spans="1:9" x14ac:dyDescent="0.25">
      <c r="A1936" s="450">
        <v>2018</v>
      </c>
      <c r="B1936" s="450" t="s">
        <v>386</v>
      </c>
      <c r="C1936" s="450" t="s">
        <v>184</v>
      </c>
      <c r="D1936" s="450">
        <v>37100</v>
      </c>
      <c r="E1936" s="450" t="s">
        <v>168</v>
      </c>
      <c r="F1936" s="450" t="s">
        <v>2242</v>
      </c>
      <c r="G1936" s="450" t="s">
        <v>15</v>
      </c>
      <c r="H1936" s="450" t="s">
        <v>110</v>
      </c>
      <c r="I1936" s="3" t="s">
        <v>2237</v>
      </c>
    </row>
    <row r="1937" spans="1:9" x14ac:dyDescent="0.25">
      <c r="A1937" s="450">
        <v>2018</v>
      </c>
      <c r="B1937" s="450" t="s">
        <v>386</v>
      </c>
      <c r="C1937" s="450" t="s">
        <v>184</v>
      </c>
      <c r="D1937" s="450">
        <v>37200</v>
      </c>
      <c r="E1937" s="450" t="s">
        <v>169</v>
      </c>
      <c r="F1937" s="450" t="s">
        <v>2242</v>
      </c>
      <c r="G1937" s="450" t="s">
        <v>15</v>
      </c>
      <c r="H1937" s="450" t="s">
        <v>110</v>
      </c>
      <c r="I1937" s="3" t="s">
        <v>2237</v>
      </c>
    </row>
    <row r="1938" spans="1:9" x14ac:dyDescent="0.25">
      <c r="A1938" s="450">
        <v>2018</v>
      </c>
      <c r="B1938" s="450" t="s">
        <v>387</v>
      </c>
      <c r="C1938" s="450" t="s">
        <v>185</v>
      </c>
      <c r="D1938" s="450">
        <v>1100</v>
      </c>
      <c r="E1938" s="450" t="s">
        <v>2</v>
      </c>
      <c r="F1938" s="450" t="s">
        <v>2242</v>
      </c>
      <c r="G1938" s="450" t="s">
        <v>15</v>
      </c>
      <c r="H1938" s="450">
        <v>14.08</v>
      </c>
      <c r="I1938" s="3" t="s">
        <v>2237</v>
      </c>
    </row>
    <row r="1939" spans="1:9" x14ac:dyDescent="0.25">
      <c r="A1939" s="450">
        <v>2018</v>
      </c>
      <c r="B1939" s="450" t="s">
        <v>387</v>
      </c>
      <c r="C1939" s="450" t="s">
        <v>185</v>
      </c>
      <c r="D1939" s="450">
        <v>1110</v>
      </c>
      <c r="E1939" s="450" t="s">
        <v>3</v>
      </c>
      <c r="F1939" s="450" t="s">
        <v>2242</v>
      </c>
      <c r="G1939" s="450" t="s">
        <v>15</v>
      </c>
      <c r="H1939" s="450" t="s">
        <v>110</v>
      </c>
      <c r="I1939" s="3" t="s">
        <v>2237</v>
      </c>
    </row>
    <row r="1940" spans="1:9" x14ac:dyDescent="0.25">
      <c r="A1940" s="450">
        <v>2018</v>
      </c>
      <c r="B1940" s="450" t="s">
        <v>387</v>
      </c>
      <c r="C1940" s="450" t="s">
        <v>185</v>
      </c>
      <c r="D1940" s="450">
        <v>1120</v>
      </c>
      <c r="E1940" s="450" t="s">
        <v>4</v>
      </c>
      <c r="F1940" s="450" t="s">
        <v>2242</v>
      </c>
      <c r="G1940" s="450" t="s">
        <v>15</v>
      </c>
      <c r="H1940" s="450" t="s">
        <v>110</v>
      </c>
      <c r="I1940" s="3" t="s">
        <v>2237</v>
      </c>
    </row>
    <row r="1941" spans="1:9" x14ac:dyDescent="0.25">
      <c r="A1941" s="450">
        <v>2018</v>
      </c>
      <c r="B1941" s="450" t="s">
        <v>387</v>
      </c>
      <c r="C1941" s="450" t="s">
        <v>185</v>
      </c>
      <c r="D1941" s="450">
        <v>1200</v>
      </c>
      <c r="E1941" s="450" t="s">
        <v>5</v>
      </c>
      <c r="F1941" s="450" t="s">
        <v>2242</v>
      </c>
      <c r="G1941" s="450" t="s">
        <v>15</v>
      </c>
      <c r="H1941" s="450">
        <v>0.99</v>
      </c>
      <c r="I1941" s="3" t="s">
        <v>2244</v>
      </c>
    </row>
    <row r="1942" spans="1:9" x14ac:dyDescent="0.25">
      <c r="A1942" s="450">
        <v>2018</v>
      </c>
      <c r="B1942" s="450" t="s">
        <v>387</v>
      </c>
      <c r="C1942" s="450" t="s">
        <v>185</v>
      </c>
      <c r="D1942" s="450">
        <v>1300</v>
      </c>
      <c r="E1942" s="450" t="s">
        <v>17</v>
      </c>
      <c r="F1942" s="450" t="s">
        <v>2242</v>
      </c>
      <c r="G1942" s="450" t="s">
        <v>15</v>
      </c>
      <c r="H1942" s="450">
        <v>5.53</v>
      </c>
      <c r="I1942" s="3" t="s">
        <v>2237</v>
      </c>
    </row>
    <row r="1943" spans="1:9" x14ac:dyDescent="0.25">
      <c r="A1943" s="450">
        <v>2018</v>
      </c>
      <c r="B1943" s="450" t="s">
        <v>387</v>
      </c>
      <c r="C1943" s="450" t="s">
        <v>185</v>
      </c>
      <c r="D1943" s="450">
        <v>1400</v>
      </c>
      <c r="E1943" s="450" t="s">
        <v>18</v>
      </c>
      <c r="F1943" s="450" t="s">
        <v>2242</v>
      </c>
      <c r="G1943" s="450" t="s">
        <v>15</v>
      </c>
      <c r="H1943" s="450">
        <v>1.1200000000000001</v>
      </c>
      <c r="I1943" s="3" t="s">
        <v>2237</v>
      </c>
    </row>
    <row r="1944" spans="1:9" x14ac:dyDescent="0.25">
      <c r="A1944" s="450">
        <v>2018</v>
      </c>
      <c r="B1944" s="450" t="s">
        <v>387</v>
      </c>
      <c r="C1944" s="450" t="s">
        <v>185</v>
      </c>
      <c r="D1944" s="450">
        <v>1500</v>
      </c>
      <c r="E1944" s="450" t="s">
        <v>19</v>
      </c>
      <c r="F1944" s="450" t="s">
        <v>2242</v>
      </c>
      <c r="G1944" s="450" t="s">
        <v>15</v>
      </c>
      <c r="H1944" s="450">
        <v>0.09</v>
      </c>
      <c r="I1944" s="3" t="s">
        <v>2237</v>
      </c>
    </row>
    <row r="1945" spans="1:9" x14ac:dyDescent="0.25">
      <c r="A1945" s="450">
        <v>2018</v>
      </c>
      <c r="B1945" s="450" t="s">
        <v>387</v>
      </c>
      <c r="C1945" s="450" t="s">
        <v>185</v>
      </c>
      <c r="D1945" s="450">
        <v>1600</v>
      </c>
      <c r="E1945" s="450" t="s">
        <v>20</v>
      </c>
      <c r="F1945" s="450" t="s">
        <v>2242</v>
      </c>
      <c r="G1945" s="450" t="s">
        <v>15</v>
      </c>
      <c r="H1945" s="450">
        <v>0</v>
      </c>
      <c r="I1945" s="3" t="s">
        <v>2237</v>
      </c>
    </row>
    <row r="1946" spans="1:9" x14ac:dyDescent="0.25">
      <c r="A1946" s="450">
        <v>2018</v>
      </c>
      <c r="B1946" s="450" t="s">
        <v>387</v>
      </c>
      <c r="C1946" s="450" t="s">
        <v>185</v>
      </c>
      <c r="D1946" s="450">
        <v>1900</v>
      </c>
      <c r="E1946" s="450" t="s">
        <v>21</v>
      </c>
      <c r="F1946" s="450" t="s">
        <v>2242</v>
      </c>
      <c r="G1946" s="450" t="s">
        <v>15</v>
      </c>
      <c r="H1946" s="450">
        <v>4.33</v>
      </c>
      <c r="I1946" s="3" t="s">
        <v>2244</v>
      </c>
    </row>
    <row r="1947" spans="1:9" x14ac:dyDescent="0.25">
      <c r="A1947" s="450">
        <v>2018</v>
      </c>
      <c r="B1947" s="450" t="s">
        <v>387</v>
      </c>
      <c r="C1947" s="450" t="s">
        <v>185</v>
      </c>
      <c r="D1947" s="450">
        <v>2100</v>
      </c>
      <c r="E1947" s="450" t="s">
        <v>23</v>
      </c>
      <c r="F1947" s="450" t="s">
        <v>2242</v>
      </c>
      <c r="G1947" s="450" t="s">
        <v>15</v>
      </c>
      <c r="H1947" s="450">
        <v>3.87</v>
      </c>
      <c r="I1947" s="3" t="s">
        <v>2244</v>
      </c>
    </row>
    <row r="1948" spans="1:9" x14ac:dyDescent="0.25">
      <c r="A1948" s="450">
        <v>2018</v>
      </c>
      <c r="B1948" s="450" t="s">
        <v>387</v>
      </c>
      <c r="C1948" s="450" t="s">
        <v>185</v>
      </c>
      <c r="D1948" s="450">
        <v>2110</v>
      </c>
      <c r="E1948" s="450" t="s">
        <v>24</v>
      </c>
      <c r="F1948" s="450" t="s">
        <v>2242</v>
      </c>
      <c r="G1948" s="450" t="s">
        <v>15</v>
      </c>
      <c r="H1948" s="450" t="s">
        <v>110</v>
      </c>
      <c r="I1948" s="3" t="s">
        <v>2237</v>
      </c>
    </row>
    <row r="1949" spans="1:9" x14ac:dyDescent="0.25">
      <c r="A1949" s="450">
        <v>2018</v>
      </c>
      <c r="B1949" s="450" t="s">
        <v>387</v>
      </c>
      <c r="C1949" s="450" t="s">
        <v>185</v>
      </c>
      <c r="D1949" s="450">
        <v>2120</v>
      </c>
      <c r="E1949" s="450" t="s">
        <v>25</v>
      </c>
      <c r="F1949" s="450" t="s">
        <v>2242</v>
      </c>
      <c r="G1949" s="450" t="s">
        <v>15</v>
      </c>
      <c r="H1949" s="450" t="s">
        <v>110</v>
      </c>
      <c r="I1949" s="3" t="s">
        <v>2237</v>
      </c>
    </row>
    <row r="1950" spans="1:9" x14ac:dyDescent="0.25">
      <c r="A1950" s="450">
        <v>2018</v>
      </c>
      <c r="B1950" s="450" t="s">
        <v>387</v>
      </c>
      <c r="C1950" s="450" t="s">
        <v>185</v>
      </c>
      <c r="D1950" s="450">
        <v>2130</v>
      </c>
      <c r="E1950" s="450" t="s">
        <v>26</v>
      </c>
      <c r="F1950" s="450" t="s">
        <v>2242</v>
      </c>
      <c r="G1950" s="450" t="s">
        <v>15</v>
      </c>
      <c r="H1950" s="450" t="s">
        <v>110</v>
      </c>
      <c r="I1950" s="3" t="s">
        <v>2237</v>
      </c>
    </row>
    <row r="1951" spans="1:9" x14ac:dyDescent="0.25">
      <c r="A1951" s="450">
        <v>2018</v>
      </c>
      <c r="B1951" s="450" t="s">
        <v>387</v>
      </c>
      <c r="C1951" s="450" t="s">
        <v>185</v>
      </c>
      <c r="D1951" s="450">
        <v>2190</v>
      </c>
      <c r="E1951" s="450" t="s">
        <v>27</v>
      </c>
      <c r="F1951" s="450" t="s">
        <v>2242</v>
      </c>
      <c r="G1951" s="450" t="s">
        <v>15</v>
      </c>
      <c r="H1951" s="450" t="s">
        <v>110</v>
      </c>
      <c r="I1951" s="3" t="s">
        <v>2237</v>
      </c>
    </row>
    <row r="1952" spans="1:9" x14ac:dyDescent="0.25">
      <c r="A1952" s="450">
        <v>2018</v>
      </c>
      <c r="B1952" s="450" t="s">
        <v>387</v>
      </c>
      <c r="C1952" s="450" t="s">
        <v>185</v>
      </c>
      <c r="D1952" s="450">
        <v>2200</v>
      </c>
      <c r="E1952" s="450" t="s">
        <v>28</v>
      </c>
      <c r="F1952" s="450" t="s">
        <v>2242</v>
      </c>
      <c r="G1952" s="450" t="s">
        <v>15</v>
      </c>
      <c r="H1952" s="450">
        <v>0.41</v>
      </c>
      <c r="I1952" s="3" t="s">
        <v>2244</v>
      </c>
    </row>
    <row r="1953" spans="1:9" x14ac:dyDescent="0.25">
      <c r="A1953" s="450">
        <v>2018</v>
      </c>
      <c r="B1953" s="450" t="s">
        <v>387</v>
      </c>
      <c r="C1953" s="450" t="s">
        <v>185</v>
      </c>
      <c r="D1953" s="450">
        <v>2300</v>
      </c>
      <c r="E1953" s="450" t="s">
        <v>29</v>
      </c>
      <c r="F1953" s="450" t="s">
        <v>2242</v>
      </c>
      <c r="G1953" s="450" t="s">
        <v>15</v>
      </c>
      <c r="H1953" s="450">
        <v>0</v>
      </c>
      <c r="I1953" s="3" t="s">
        <v>2244</v>
      </c>
    </row>
    <row r="1954" spans="1:9" x14ac:dyDescent="0.25">
      <c r="A1954" s="450">
        <v>2018</v>
      </c>
      <c r="B1954" s="450" t="s">
        <v>387</v>
      </c>
      <c r="C1954" s="450" t="s">
        <v>185</v>
      </c>
      <c r="D1954" s="450">
        <v>2400</v>
      </c>
      <c r="E1954" s="450" t="s">
        <v>30</v>
      </c>
      <c r="F1954" s="450" t="s">
        <v>2242</v>
      </c>
      <c r="G1954" s="450" t="s">
        <v>15</v>
      </c>
      <c r="H1954" s="450">
        <v>0</v>
      </c>
      <c r="I1954" s="3" t="s">
        <v>2237</v>
      </c>
    </row>
    <row r="1955" spans="1:9" x14ac:dyDescent="0.25">
      <c r="A1955" s="450">
        <v>2018</v>
      </c>
      <c r="B1955" s="450" t="s">
        <v>387</v>
      </c>
      <c r="C1955" s="450" t="s">
        <v>185</v>
      </c>
      <c r="D1955" s="450">
        <v>2900</v>
      </c>
      <c r="E1955" s="450" t="s">
        <v>31</v>
      </c>
      <c r="F1955" s="450" t="s">
        <v>2242</v>
      </c>
      <c r="G1955" s="450" t="s">
        <v>15</v>
      </c>
      <c r="H1955" s="450">
        <v>0.05</v>
      </c>
      <c r="I1955" s="3" t="s">
        <v>2244</v>
      </c>
    </row>
    <row r="1956" spans="1:9" x14ac:dyDescent="0.25">
      <c r="A1956" s="450">
        <v>2018</v>
      </c>
      <c r="B1956" s="450" t="s">
        <v>387</v>
      </c>
      <c r="C1956" s="450" t="s">
        <v>185</v>
      </c>
      <c r="D1956" s="450">
        <v>2910</v>
      </c>
      <c r="E1956" s="450" t="s">
        <v>32</v>
      </c>
      <c r="F1956" s="450" t="s">
        <v>2242</v>
      </c>
      <c r="G1956" s="450" t="s">
        <v>15</v>
      </c>
      <c r="H1956" s="450" t="s">
        <v>110</v>
      </c>
      <c r="I1956" s="3" t="s">
        <v>2237</v>
      </c>
    </row>
    <row r="1957" spans="1:9" x14ac:dyDescent="0.25">
      <c r="A1957" s="450">
        <v>2018</v>
      </c>
      <c r="B1957" s="450" t="s">
        <v>387</v>
      </c>
      <c r="C1957" s="450" t="s">
        <v>185</v>
      </c>
      <c r="D1957" s="450">
        <v>2920</v>
      </c>
      <c r="E1957" s="450" t="s">
        <v>33</v>
      </c>
      <c r="F1957" s="450" t="s">
        <v>2242</v>
      </c>
      <c r="G1957" s="450" t="s">
        <v>15</v>
      </c>
      <c r="H1957" s="450" t="s">
        <v>110</v>
      </c>
      <c r="I1957" s="3" t="s">
        <v>2237</v>
      </c>
    </row>
    <row r="1958" spans="1:9" x14ac:dyDescent="0.25">
      <c r="A1958" s="450">
        <v>2018</v>
      </c>
      <c r="B1958" s="450" t="s">
        <v>387</v>
      </c>
      <c r="C1958" s="450" t="s">
        <v>185</v>
      </c>
      <c r="D1958" s="450">
        <v>2930</v>
      </c>
      <c r="E1958" s="450" t="s">
        <v>34</v>
      </c>
      <c r="F1958" s="450" t="s">
        <v>2242</v>
      </c>
      <c r="G1958" s="450" t="s">
        <v>15</v>
      </c>
      <c r="H1958" s="450" t="s">
        <v>110</v>
      </c>
      <c r="I1958" s="3" t="s">
        <v>2237</v>
      </c>
    </row>
    <row r="1959" spans="1:9" x14ac:dyDescent="0.25">
      <c r="A1959" s="450">
        <v>2018</v>
      </c>
      <c r="B1959" s="450" t="s">
        <v>387</v>
      </c>
      <c r="C1959" s="450" t="s">
        <v>185</v>
      </c>
      <c r="D1959" s="450">
        <v>3100</v>
      </c>
      <c r="E1959" s="450" t="s">
        <v>36</v>
      </c>
      <c r="F1959" s="450" t="s">
        <v>2242</v>
      </c>
      <c r="G1959" s="450" t="s">
        <v>15</v>
      </c>
      <c r="H1959" s="450" t="s">
        <v>110</v>
      </c>
      <c r="I1959" s="3" t="s">
        <v>2237</v>
      </c>
    </row>
    <row r="1960" spans="1:9" x14ac:dyDescent="0.25">
      <c r="A1960" s="450">
        <v>2018</v>
      </c>
      <c r="B1960" s="450" t="s">
        <v>387</v>
      </c>
      <c r="C1960" s="450" t="s">
        <v>185</v>
      </c>
      <c r="D1960" s="450">
        <v>3200</v>
      </c>
      <c r="E1960" s="450" t="s">
        <v>37</v>
      </c>
      <c r="F1960" s="450" t="s">
        <v>2242</v>
      </c>
      <c r="G1960" s="450" t="s">
        <v>15</v>
      </c>
      <c r="H1960" s="450" t="s">
        <v>110</v>
      </c>
      <c r="I1960" s="3" t="s">
        <v>2237</v>
      </c>
    </row>
    <row r="1961" spans="1:9" x14ac:dyDescent="0.25">
      <c r="A1961" s="450">
        <v>2018</v>
      </c>
      <c r="B1961" s="450" t="s">
        <v>387</v>
      </c>
      <c r="C1961" s="450" t="s">
        <v>185</v>
      </c>
      <c r="D1961" s="450">
        <v>3900</v>
      </c>
      <c r="E1961" s="450" t="s">
        <v>38</v>
      </c>
      <c r="F1961" s="450" t="s">
        <v>2242</v>
      </c>
      <c r="G1961" s="450" t="s">
        <v>15</v>
      </c>
      <c r="H1961" s="450" t="s">
        <v>110</v>
      </c>
      <c r="I1961" s="3" t="s">
        <v>2237</v>
      </c>
    </row>
    <row r="1962" spans="1:9" x14ac:dyDescent="0.25">
      <c r="A1962" s="450">
        <v>2018</v>
      </c>
      <c r="B1962" s="450" t="s">
        <v>387</v>
      </c>
      <c r="C1962" s="450" t="s">
        <v>185</v>
      </c>
      <c r="D1962" s="450">
        <v>4100</v>
      </c>
      <c r="E1962" s="450" t="s">
        <v>40</v>
      </c>
      <c r="F1962" s="450" t="s">
        <v>2242</v>
      </c>
      <c r="G1962" s="450" t="s">
        <v>15</v>
      </c>
      <c r="H1962" s="450">
        <v>2.15</v>
      </c>
      <c r="I1962" s="3" t="s">
        <v>2244</v>
      </c>
    </row>
    <row r="1963" spans="1:9" x14ac:dyDescent="0.25">
      <c r="A1963" s="450">
        <v>2018</v>
      </c>
      <c r="B1963" s="450" t="s">
        <v>387</v>
      </c>
      <c r="C1963" s="450" t="s">
        <v>185</v>
      </c>
      <c r="D1963" s="450">
        <v>4110</v>
      </c>
      <c r="E1963" s="450" t="s">
        <v>41</v>
      </c>
      <c r="F1963" s="450" t="s">
        <v>2242</v>
      </c>
      <c r="G1963" s="450" t="s">
        <v>15</v>
      </c>
      <c r="H1963" s="450" t="s">
        <v>110</v>
      </c>
      <c r="I1963" s="3" t="s">
        <v>2237</v>
      </c>
    </row>
    <row r="1964" spans="1:9" x14ac:dyDescent="0.25">
      <c r="A1964" s="450">
        <v>2018</v>
      </c>
      <c r="B1964" s="450" t="s">
        <v>387</v>
      </c>
      <c r="C1964" s="450" t="s">
        <v>185</v>
      </c>
      <c r="D1964" s="450">
        <v>4120</v>
      </c>
      <c r="E1964" s="450" t="s">
        <v>42</v>
      </c>
      <c r="F1964" s="450" t="s">
        <v>2242</v>
      </c>
      <c r="G1964" s="450" t="s">
        <v>15</v>
      </c>
      <c r="H1964" s="450" t="s">
        <v>110</v>
      </c>
      <c r="I1964" s="3" t="s">
        <v>2237</v>
      </c>
    </row>
    <row r="1965" spans="1:9" x14ac:dyDescent="0.25">
      <c r="A1965" s="450">
        <v>2018</v>
      </c>
      <c r="B1965" s="450" t="s">
        <v>387</v>
      </c>
      <c r="C1965" s="450" t="s">
        <v>185</v>
      </c>
      <c r="D1965" s="450">
        <v>4190</v>
      </c>
      <c r="E1965" s="450" t="s">
        <v>43</v>
      </c>
      <c r="F1965" s="450" t="s">
        <v>2242</v>
      </c>
      <c r="G1965" s="450" t="s">
        <v>15</v>
      </c>
      <c r="H1965" s="450" t="s">
        <v>110</v>
      </c>
      <c r="I1965" s="3" t="s">
        <v>2237</v>
      </c>
    </row>
    <row r="1966" spans="1:9" x14ac:dyDescent="0.25">
      <c r="A1966" s="450">
        <v>2018</v>
      </c>
      <c r="B1966" s="450" t="s">
        <v>387</v>
      </c>
      <c r="C1966" s="450" t="s">
        <v>185</v>
      </c>
      <c r="D1966" s="450">
        <v>4200</v>
      </c>
      <c r="E1966" s="450" t="s">
        <v>44</v>
      </c>
      <c r="F1966" s="450" t="s">
        <v>2242</v>
      </c>
      <c r="G1966" s="450" t="s">
        <v>15</v>
      </c>
      <c r="H1966" s="450">
        <v>4.03</v>
      </c>
      <c r="I1966" s="3" t="s">
        <v>2237</v>
      </c>
    </row>
    <row r="1967" spans="1:9" x14ac:dyDescent="0.25">
      <c r="A1967" s="450">
        <v>2018</v>
      </c>
      <c r="B1967" s="450" t="s">
        <v>387</v>
      </c>
      <c r="C1967" s="450" t="s">
        <v>185</v>
      </c>
      <c r="D1967" s="450">
        <v>4210</v>
      </c>
      <c r="E1967" s="450" t="s">
        <v>45</v>
      </c>
      <c r="F1967" s="450" t="s">
        <v>2242</v>
      </c>
      <c r="G1967" s="450" t="s">
        <v>15</v>
      </c>
      <c r="H1967" s="450" t="s">
        <v>110</v>
      </c>
      <c r="I1967" s="3" t="s">
        <v>2237</v>
      </c>
    </row>
    <row r="1968" spans="1:9" x14ac:dyDescent="0.25">
      <c r="A1968" s="450">
        <v>2018</v>
      </c>
      <c r="B1968" s="450" t="s">
        <v>387</v>
      </c>
      <c r="C1968" s="450" t="s">
        <v>185</v>
      </c>
      <c r="D1968" s="450">
        <v>4220</v>
      </c>
      <c r="E1968" s="450" t="s">
        <v>46</v>
      </c>
      <c r="F1968" s="450" t="s">
        <v>2242</v>
      </c>
      <c r="G1968" s="450" t="s">
        <v>15</v>
      </c>
      <c r="H1968" s="450" t="s">
        <v>110</v>
      </c>
      <c r="I1968" s="3" t="s">
        <v>2237</v>
      </c>
    </row>
    <row r="1969" spans="1:9" x14ac:dyDescent="0.25">
      <c r="A1969" s="450">
        <v>2018</v>
      </c>
      <c r="B1969" s="450" t="s">
        <v>387</v>
      </c>
      <c r="C1969" s="450" t="s">
        <v>185</v>
      </c>
      <c r="D1969" s="450">
        <v>4230</v>
      </c>
      <c r="E1969" s="450" t="s">
        <v>47</v>
      </c>
      <c r="F1969" s="450" t="s">
        <v>2242</v>
      </c>
      <c r="G1969" s="450" t="s">
        <v>15</v>
      </c>
      <c r="H1969" s="450" t="s">
        <v>110</v>
      </c>
      <c r="I1969" s="3" t="s">
        <v>2237</v>
      </c>
    </row>
    <row r="1970" spans="1:9" x14ac:dyDescent="0.25">
      <c r="A1970" s="450">
        <v>2018</v>
      </c>
      <c r="B1970" s="450" t="s">
        <v>387</v>
      </c>
      <c r="C1970" s="450" t="s">
        <v>185</v>
      </c>
      <c r="D1970" s="450">
        <v>5000</v>
      </c>
      <c r="E1970" s="450" t="s">
        <v>48</v>
      </c>
      <c r="F1970" s="450" t="s">
        <v>2242</v>
      </c>
      <c r="G1970" s="450" t="s">
        <v>15</v>
      </c>
      <c r="H1970" s="450">
        <v>3.82</v>
      </c>
      <c r="I1970" s="3" t="s">
        <v>2237</v>
      </c>
    </row>
    <row r="1971" spans="1:9" x14ac:dyDescent="0.25">
      <c r="A1971" s="450">
        <v>2018</v>
      </c>
      <c r="B1971" s="450" t="s">
        <v>387</v>
      </c>
      <c r="C1971" s="450" t="s">
        <v>185</v>
      </c>
      <c r="D1971" s="450">
        <v>6100</v>
      </c>
      <c r="E1971" s="450" t="s">
        <v>50</v>
      </c>
      <c r="F1971" s="450" t="s">
        <v>2242</v>
      </c>
      <c r="G1971" s="450" t="s">
        <v>15</v>
      </c>
      <c r="H1971" s="450">
        <v>1.83</v>
      </c>
      <c r="I1971" s="3" t="s">
        <v>2237</v>
      </c>
    </row>
    <row r="1972" spans="1:9" x14ac:dyDescent="0.25">
      <c r="A1972" s="450">
        <v>2018</v>
      </c>
      <c r="B1972" s="450" t="s">
        <v>387</v>
      </c>
      <c r="C1972" s="450" t="s">
        <v>185</v>
      </c>
      <c r="D1972" s="450">
        <v>6110</v>
      </c>
      <c r="E1972" s="450" t="s">
        <v>51</v>
      </c>
      <c r="F1972" s="450" t="s">
        <v>2242</v>
      </c>
      <c r="G1972" s="450" t="s">
        <v>15</v>
      </c>
      <c r="H1972" s="450" t="s">
        <v>110</v>
      </c>
      <c r="I1972" s="3" t="s">
        <v>2237</v>
      </c>
    </row>
    <row r="1973" spans="1:9" x14ac:dyDescent="0.25">
      <c r="A1973" s="450">
        <v>2018</v>
      </c>
      <c r="B1973" s="450" t="s">
        <v>387</v>
      </c>
      <c r="C1973" s="450" t="s">
        <v>185</v>
      </c>
      <c r="D1973" s="450">
        <v>6120</v>
      </c>
      <c r="E1973" s="450" t="s">
        <v>52</v>
      </c>
      <c r="F1973" s="450" t="s">
        <v>2242</v>
      </c>
      <c r="G1973" s="450" t="s">
        <v>15</v>
      </c>
      <c r="H1973" s="450" t="s">
        <v>110</v>
      </c>
      <c r="I1973" s="3" t="s">
        <v>2237</v>
      </c>
    </row>
    <row r="1974" spans="1:9" x14ac:dyDescent="0.25">
      <c r="A1974" s="450">
        <v>2018</v>
      </c>
      <c r="B1974" s="450" t="s">
        <v>387</v>
      </c>
      <c r="C1974" s="450" t="s">
        <v>185</v>
      </c>
      <c r="D1974" s="450">
        <v>6130</v>
      </c>
      <c r="E1974" s="450" t="s">
        <v>53</v>
      </c>
      <c r="F1974" s="450" t="s">
        <v>2242</v>
      </c>
      <c r="G1974" s="450" t="s">
        <v>15</v>
      </c>
      <c r="H1974" s="450" t="s">
        <v>110</v>
      </c>
      <c r="I1974" s="3" t="s">
        <v>2237</v>
      </c>
    </row>
    <row r="1975" spans="1:9" x14ac:dyDescent="0.25">
      <c r="A1975" s="450">
        <v>2018</v>
      </c>
      <c r="B1975" s="450" t="s">
        <v>387</v>
      </c>
      <c r="C1975" s="450" t="s">
        <v>185</v>
      </c>
      <c r="D1975" s="450">
        <v>6190</v>
      </c>
      <c r="E1975" s="450" t="s">
        <v>54</v>
      </c>
      <c r="F1975" s="450" t="s">
        <v>2242</v>
      </c>
      <c r="G1975" s="450" t="s">
        <v>15</v>
      </c>
      <c r="H1975" s="450" t="s">
        <v>110</v>
      </c>
      <c r="I1975" s="3" t="s">
        <v>2237</v>
      </c>
    </row>
    <row r="1976" spans="1:9" x14ac:dyDescent="0.25">
      <c r="A1976" s="450">
        <v>2018</v>
      </c>
      <c r="B1976" s="450" t="s">
        <v>387</v>
      </c>
      <c r="C1976" s="450" t="s">
        <v>185</v>
      </c>
      <c r="D1976" s="450">
        <v>6200</v>
      </c>
      <c r="E1976" s="450" t="s">
        <v>55</v>
      </c>
      <c r="F1976" s="450" t="s">
        <v>2242</v>
      </c>
      <c r="G1976" s="450" t="s">
        <v>15</v>
      </c>
      <c r="H1976" s="450">
        <v>0</v>
      </c>
      <c r="I1976" s="3" t="s">
        <v>2237</v>
      </c>
    </row>
    <row r="1977" spans="1:9" x14ac:dyDescent="0.25">
      <c r="A1977" s="450">
        <v>2018</v>
      </c>
      <c r="B1977" s="450" t="s">
        <v>387</v>
      </c>
      <c r="C1977" s="450" t="s">
        <v>185</v>
      </c>
      <c r="D1977" s="450">
        <v>6210</v>
      </c>
      <c r="E1977" s="450" t="s">
        <v>56</v>
      </c>
      <c r="F1977" s="450" t="s">
        <v>2242</v>
      </c>
      <c r="G1977" s="450" t="s">
        <v>15</v>
      </c>
      <c r="H1977" s="450" t="s">
        <v>110</v>
      </c>
      <c r="I1977" s="3" t="s">
        <v>2237</v>
      </c>
    </row>
    <row r="1978" spans="1:9" x14ac:dyDescent="0.25">
      <c r="A1978" s="450">
        <v>2018</v>
      </c>
      <c r="B1978" s="450" t="s">
        <v>387</v>
      </c>
      <c r="C1978" s="450" t="s">
        <v>185</v>
      </c>
      <c r="D1978" s="450">
        <v>6220</v>
      </c>
      <c r="E1978" s="450" t="s">
        <v>57</v>
      </c>
      <c r="F1978" s="450" t="s">
        <v>2242</v>
      </c>
      <c r="G1978" s="450" t="s">
        <v>15</v>
      </c>
      <c r="H1978" s="450" t="s">
        <v>110</v>
      </c>
      <c r="I1978" s="3" t="s">
        <v>2237</v>
      </c>
    </row>
    <row r="1979" spans="1:9" x14ac:dyDescent="0.25">
      <c r="A1979" s="450">
        <v>2018</v>
      </c>
      <c r="B1979" s="450" t="s">
        <v>387</v>
      </c>
      <c r="C1979" s="450" t="s">
        <v>185</v>
      </c>
      <c r="D1979" s="450">
        <v>6230</v>
      </c>
      <c r="E1979" s="450" t="s">
        <v>58</v>
      </c>
      <c r="F1979" s="450" t="s">
        <v>2242</v>
      </c>
      <c r="G1979" s="450" t="s">
        <v>15</v>
      </c>
      <c r="H1979" s="450" t="s">
        <v>110</v>
      </c>
      <c r="I1979" s="3" t="s">
        <v>2237</v>
      </c>
    </row>
    <row r="1980" spans="1:9" x14ac:dyDescent="0.25">
      <c r="A1980" s="450">
        <v>2018</v>
      </c>
      <c r="B1980" s="450" t="s">
        <v>387</v>
      </c>
      <c r="C1980" s="450" t="s">
        <v>185</v>
      </c>
      <c r="D1980" s="450">
        <v>6290</v>
      </c>
      <c r="E1980" s="450" t="s">
        <v>59</v>
      </c>
      <c r="F1980" s="450" t="s">
        <v>2242</v>
      </c>
      <c r="G1980" s="450" t="s">
        <v>15</v>
      </c>
      <c r="H1980" s="450" t="s">
        <v>110</v>
      </c>
      <c r="I1980" s="3" t="s">
        <v>2237</v>
      </c>
    </row>
    <row r="1981" spans="1:9" x14ac:dyDescent="0.25">
      <c r="A1981" s="450">
        <v>2018</v>
      </c>
      <c r="B1981" s="450" t="s">
        <v>387</v>
      </c>
      <c r="C1981" s="450" t="s">
        <v>185</v>
      </c>
      <c r="D1981" s="450">
        <v>6300</v>
      </c>
      <c r="E1981" s="450" t="s">
        <v>60</v>
      </c>
      <c r="F1981" s="450" t="s">
        <v>2242</v>
      </c>
      <c r="G1981" s="450" t="s">
        <v>15</v>
      </c>
      <c r="H1981" s="450">
        <v>0</v>
      </c>
      <c r="I1981" s="3" t="s">
        <v>2237</v>
      </c>
    </row>
    <row r="1982" spans="1:9" x14ac:dyDescent="0.25">
      <c r="A1982" s="450">
        <v>2018</v>
      </c>
      <c r="B1982" s="450" t="s">
        <v>387</v>
      </c>
      <c r="C1982" s="450" t="s">
        <v>185</v>
      </c>
      <c r="D1982" s="450">
        <v>6400</v>
      </c>
      <c r="E1982" s="450" t="s">
        <v>61</v>
      </c>
      <c r="F1982" s="450" t="s">
        <v>2242</v>
      </c>
      <c r="G1982" s="450" t="s">
        <v>15</v>
      </c>
      <c r="H1982" s="450">
        <v>0</v>
      </c>
      <c r="I1982" s="3" t="s">
        <v>2237</v>
      </c>
    </row>
    <row r="1983" spans="1:9" x14ac:dyDescent="0.25">
      <c r="A1983" s="450">
        <v>2018</v>
      </c>
      <c r="B1983" s="450" t="s">
        <v>387</v>
      </c>
      <c r="C1983" s="450" t="s">
        <v>185</v>
      </c>
      <c r="D1983" s="450">
        <v>6410</v>
      </c>
      <c r="E1983" s="450" t="s">
        <v>62</v>
      </c>
      <c r="F1983" s="450" t="s">
        <v>2242</v>
      </c>
      <c r="G1983" s="450" t="s">
        <v>15</v>
      </c>
      <c r="H1983" s="450" t="s">
        <v>110</v>
      </c>
      <c r="I1983" s="3" t="s">
        <v>2237</v>
      </c>
    </row>
    <row r="1984" spans="1:9" x14ac:dyDescent="0.25">
      <c r="A1984" s="450">
        <v>2018</v>
      </c>
      <c r="B1984" s="450" t="s">
        <v>387</v>
      </c>
      <c r="C1984" s="450" t="s">
        <v>185</v>
      </c>
      <c r="D1984" s="450">
        <v>6490</v>
      </c>
      <c r="E1984" s="450" t="s">
        <v>63</v>
      </c>
      <c r="F1984" s="450" t="s">
        <v>2242</v>
      </c>
      <c r="G1984" s="450" t="s">
        <v>15</v>
      </c>
      <c r="H1984" s="450" t="s">
        <v>110</v>
      </c>
      <c r="I1984" s="3" t="s">
        <v>2237</v>
      </c>
    </row>
    <row r="1985" spans="1:9" x14ac:dyDescent="0.25">
      <c r="A1985" s="450">
        <v>2018</v>
      </c>
      <c r="B1985" s="450" t="s">
        <v>387</v>
      </c>
      <c r="C1985" s="450" t="s">
        <v>185</v>
      </c>
      <c r="D1985" s="450">
        <v>6500</v>
      </c>
      <c r="E1985" s="450" t="s">
        <v>64</v>
      </c>
      <c r="F1985" s="450" t="s">
        <v>2242</v>
      </c>
      <c r="G1985" s="450" t="s">
        <v>15</v>
      </c>
      <c r="H1985" s="450">
        <v>0</v>
      </c>
      <c r="I1985" s="3" t="s">
        <v>2237</v>
      </c>
    </row>
    <row r="1986" spans="1:9" x14ac:dyDescent="0.25">
      <c r="A1986" s="450">
        <v>2018</v>
      </c>
      <c r="B1986" s="450" t="s">
        <v>387</v>
      </c>
      <c r="C1986" s="450" t="s">
        <v>185</v>
      </c>
      <c r="D1986" s="450">
        <v>6510</v>
      </c>
      <c r="E1986" s="450" t="s">
        <v>65</v>
      </c>
      <c r="F1986" s="450" t="s">
        <v>2242</v>
      </c>
      <c r="G1986" s="450" t="s">
        <v>15</v>
      </c>
      <c r="H1986" s="450" t="s">
        <v>110</v>
      </c>
      <c r="I1986" s="3" t="s">
        <v>2237</v>
      </c>
    </row>
    <row r="1987" spans="1:9" x14ac:dyDescent="0.25">
      <c r="A1987" s="450">
        <v>2018</v>
      </c>
      <c r="B1987" s="450" t="s">
        <v>387</v>
      </c>
      <c r="C1987" s="450" t="s">
        <v>185</v>
      </c>
      <c r="D1987" s="450">
        <v>6590</v>
      </c>
      <c r="E1987" s="450" t="s">
        <v>66</v>
      </c>
      <c r="F1987" s="450" t="s">
        <v>2242</v>
      </c>
      <c r="G1987" s="450" t="s">
        <v>15</v>
      </c>
      <c r="H1987" s="450" t="s">
        <v>110</v>
      </c>
      <c r="I1987" s="3" t="s">
        <v>2237</v>
      </c>
    </row>
    <row r="1988" spans="1:9" x14ac:dyDescent="0.25">
      <c r="A1988" s="450">
        <v>2018</v>
      </c>
      <c r="B1988" s="450" t="s">
        <v>387</v>
      </c>
      <c r="C1988" s="450" t="s">
        <v>185</v>
      </c>
      <c r="D1988" s="450">
        <v>7000</v>
      </c>
      <c r="E1988" s="450" t="s">
        <v>67</v>
      </c>
      <c r="F1988" s="450" t="s">
        <v>2242</v>
      </c>
      <c r="G1988" s="450" t="s">
        <v>15</v>
      </c>
      <c r="H1988" s="450">
        <v>26.2</v>
      </c>
      <c r="I1988" s="3" t="s">
        <v>2237</v>
      </c>
    </row>
    <row r="1989" spans="1:9" x14ac:dyDescent="0.25">
      <c r="A1989" s="450">
        <v>2018</v>
      </c>
      <c r="B1989" s="450" t="s">
        <v>387</v>
      </c>
      <c r="C1989" s="450" t="s">
        <v>185</v>
      </c>
      <c r="D1989" s="450">
        <v>8000</v>
      </c>
      <c r="E1989" s="450" t="s">
        <v>70</v>
      </c>
      <c r="F1989" s="450" t="s">
        <v>2242</v>
      </c>
      <c r="G1989" s="450" t="s">
        <v>15</v>
      </c>
      <c r="H1989" s="450">
        <v>0</v>
      </c>
      <c r="I1989" s="3" t="s">
        <v>2244</v>
      </c>
    </row>
    <row r="1990" spans="1:9" x14ac:dyDescent="0.25">
      <c r="A1990" s="450">
        <v>2018</v>
      </c>
      <c r="B1990" s="450" t="s">
        <v>387</v>
      </c>
      <c r="C1990" s="450" t="s">
        <v>185</v>
      </c>
      <c r="D1990" s="450">
        <v>9100</v>
      </c>
      <c r="E1990" s="450" t="s">
        <v>72</v>
      </c>
      <c r="F1990" s="450" t="s">
        <v>2242</v>
      </c>
      <c r="G1990" s="450" t="s">
        <v>15</v>
      </c>
      <c r="H1990" s="450" t="s">
        <v>110</v>
      </c>
      <c r="I1990" s="3" t="s">
        <v>2237</v>
      </c>
    </row>
    <row r="1991" spans="1:9" x14ac:dyDescent="0.25">
      <c r="A1991" s="450">
        <v>2018</v>
      </c>
      <c r="B1991" s="450" t="s">
        <v>387</v>
      </c>
      <c r="C1991" s="450" t="s">
        <v>185</v>
      </c>
      <c r="D1991" s="450">
        <v>9200</v>
      </c>
      <c r="E1991" s="450" t="s">
        <v>73</v>
      </c>
      <c r="F1991" s="450" t="s">
        <v>2242</v>
      </c>
      <c r="G1991" s="450" t="s">
        <v>15</v>
      </c>
      <c r="H1991" s="450" t="s">
        <v>110</v>
      </c>
      <c r="I1991" s="3" t="s">
        <v>2237</v>
      </c>
    </row>
    <row r="1992" spans="1:9" x14ac:dyDescent="0.25">
      <c r="A1992" s="450">
        <v>2018</v>
      </c>
      <c r="B1992" s="450" t="s">
        <v>387</v>
      </c>
      <c r="C1992" s="450" t="s">
        <v>185</v>
      </c>
      <c r="D1992" s="450">
        <v>9900</v>
      </c>
      <c r="E1992" s="450" t="s">
        <v>74</v>
      </c>
      <c r="F1992" s="450" t="s">
        <v>2242</v>
      </c>
      <c r="G1992" s="450" t="s">
        <v>15</v>
      </c>
      <c r="H1992" s="450" t="s">
        <v>110</v>
      </c>
      <c r="I1992" s="3" t="s">
        <v>2237</v>
      </c>
    </row>
    <row r="1993" spans="1:9" x14ac:dyDescent="0.25">
      <c r="A1993" s="450">
        <v>2018</v>
      </c>
      <c r="B1993" s="450" t="s">
        <v>387</v>
      </c>
      <c r="C1993" s="450" t="s">
        <v>185</v>
      </c>
      <c r="D1993" s="450">
        <v>11100</v>
      </c>
      <c r="E1993" s="450" t="s">
        <v>77</v>
      </c>
      <c r="F1993" s="450" t="s">
        <v>2242</v>
      </c>
      <c r="G1993" s="450" t="s">
        <v>15</v>
      </c>
      <c r="H1993" s="450">
        <v>64.75</v>
      </c>
      <c r="I1993" s="3" t="s">
        <v>2237</v>
      </c>
    </row>
    <row r="1994" spans="1:9" x14ac:dyDescent="0.25">
      <c r="A1994" s="450">
        <v>2018</v>
      </c>
      <c r="B1994" s="450" t="s">
        <v>387</v>
      </c>
      <c r="C1994" s="450" t="s">
        <v>185</v>
      </c>
      <c r="D1994" s="450">
        <v>11200</v>
      </c>
      <c r="E1994" s="450" t="s">
        <v>78</v>
      </c>
      <c r="F1994" s="450" t="s">
        <v>2242</v>
      </c>
      <c r="G1994" s="450" t="s">
        <v>15</v>
      </c>
      <c r="H1994" s="450">
        <v>21.69</v>
      </c>
      <c r="I1994" s="3" t="s">
        <v>2237</v>
      </c>
    </row>
    <row r="1995" spans="1:9" x14ac:dyDescent="0.25">
      <c r="A1995" s="450">
        <v>2018</v>
      </c>
      <c r="B1995" s="450" t="s">
        <v>387</v>
      </c>
      <c r="C1995" s="450" t="s">
        <v>185</v>
      </c>
      <c r="D1995" s="450">
        <v>11300</v>
      </c>
      <c r="E1995" s="450" t="s">
        <v>79</v>
      </c>
      <c r="F1995" s="450" t="s">
        <v>2242</v>
      </c>
      <c r="G1995" s="450" t="s">
        <v>15</v>
      </c>
      <c r="H1995" s="450">
        <v>0.02</v>
      </c>
      <c r="I1995" s="3" t="s">
        <v>2244</v>
      </c>
    </row>
    <row r="1996" spans="1:9" x14ac:dyDescent="0.25">
      <c r="A1996" s="450">
        <v>2018</v>
      </c>
      <c r="B1996" s="450" t="s">
        <v>387</v>
      </c>
      <c r="C1996" s="450" t="s">
        <v>185</v>
      </c>
      <c r="D1996" s="450">
        <v>11400</v>
      </c>
      <c r="E1996" s="450" t="s">
        <v>80</v>
      </c>
      <c r="F1996" s="450" t="s">
        <v>2242</v>
      </c>
      <c r="G1996" s="450" t="s">
        <v>15</v>
      </c>
      <c r="H1996" s="450">
        <v>0.89</v>
      </c>
      <c r="I1996" s="3" t="s">
        <v>2237</v>
      </c>
    </row>
    <row r="1997" spans="1:9" x14ac:dyDescent="0.25">
      <c r="A1997" s="450">
        <v>2018</v>
      </c>
      <c r="B1997" s="450" t="s">
        <v>387</v>
      </c>
      <c r="C1997" s="450" t="s">
        <v>185</v>
      </c>
      <c r="D1997" s="450">
        <v>11500</v>
      </c>
      <c r="E1997" s="450" t="s">
        <v>81</v>
      </c>
      <c r="F1997" s="450" t="s">
        <v>2242</v>
      </c>
      <c r="G1997" s="450" t="s">
        <v>15</v>
      </c>
      <c r="H1997" s="450">
        <v>0.56000000000000005</v>
      </c>
      <c r="I1997" s="3" t="s">
        <v>2237</v>
      </c>
    </row>
    <row r="1998" spans="1:9" x14ac:dyDescent="0.25">
      <c r="A1998" s="450">
        <v>2018</v>
      </c>
      <c r="B1998" s="450" t="s">
        <v>387</v>
      </c>
      <c r="C1998" s="450" t="s">
        <v>185</v>
      </c>
      <c r="D1998" s="450">
        <v>11900</v>
      </c>
      <c r="E1998" s="450" t="s">
        <v>82</v>
      </c>
      <c r="F1998" s="450" t="s">
        <v>2242</v>
      </c>
      <c r="G1998" s="450" t="s">
        <v>15</v>
      </c>
      <c r="H1998" s="450">
        <v>0.35</v>
      </c>
      <c r="I1998" s="3" t="s">
        <v>2244</v>
      </c>
    </row>
    <row r="1999" spans="1:9" x14ac:dyDescent="0.25">
      <c r="A1999" s="450">
        <v>2018</v>
      </c>
      <c r="B1999" s="450" t="s">
        <v>387</v>
      </c>
      <c r="C1999" s="450" t="s">
        <v>185</v>
      </c>
      <c r="D1999" s="450">
        <v>12100</v>
      </c>
      <c r="E1999" s="450" t="s">
        <v>84</v>
      </c>
      <c r="F1999" s="450" t="s">
        <v>2242</v>
      </c>
      <c r="G1999" s="450" t="s">
        <v>15</v>
      </c>
      <c r="H1999" s="450">
        <v>133.22</v>
      </c>
      <c r="I1999" s="3" t="s">
        <v>2237</v>
      </c>
    </row>
    <row r="2000" spans="1:9" x14ac:dyDescent="0.25">
      <c r="A2000" s="450">
        <v>2018</v>
      </c>
      <c r="B2000" s="450" t="s">
        <v>387</v>
      </c>
      <c r="C2000" s="450" t="s">
        <v>185</v>
      </c>
      <c r="D2000" s="450">
        <v>12200</v>
      </c>
      <c r="E2000" s="450" t="s">
        <v>85</v>
      </c>
      <c r="F2000" s="450" t="s">
        <v>2242</v>
      </c>
      <c r="G2000" s="450" t="s">
        <v>15</v>
      </c>
      <c r="H2000" s="450">
        <v>5.16</v>
      </c>
      <c r="I2000" s="3" t="s">
        <v>2237</v>
      </c>
    </row>
    <row r="2001" spans="1:9" x14ac:dyDescent="0.25">
      <c r="A2001" s="450">
        <v>2018</v>
      </c>
      <c r="B2001" s="450" t="s">
        <v>387</v>
      </c>
      <c r="C2001" s="450" t="s">
        <v>185</v>
      </c>
      <c r="D2001" s="450">
        <v>12900</v>
      </c>
      <c r="E2001" s="450" t="s">
        <v>86</v>
      </c>
      <c r="F2001" s="450" t="s">
        <v>2242</v>
      </c>
      <c r="G2001" s="450" t="s">
        <v>15</v>
      </c>
      <c r="H2001" s="450">
        <v>0.36</v>
      </c>
      <c r="I2001" s="3" t="s">
        <v>2244</v>
      </c>
    </row>
    <row r="2002" spans="1:9" x14ac:dyDescent="0.25">
      <c r="A2002" s="450">
        <v>2018</v>
      </c>
      <c r="B2002" s="450" t="s">
        <v>387</v>
      </c>
      <c r="C2002" s="450" t="s">
        <v>185</v>
      </c>
      <c r="D2002" s="450">
        <v>12910</v>
      </c>
      <c r="E2002" s="450" t="s">
        <v>87</v>
      </c>
      <c r="F2002" s="450" t="s">
        <v>2242</v>
      </c>
      <c r="G2002" s="450" t="s">
        <v>15</v>
      </c>
      <c r="H2002" s="450" t="s">
        <v>110</v>
      </c>
      <c r="I2002" s="3" t="s">
        <v>2237</v>
      </c>
    </row>
    <row r="2003" spans="1:9" x14ac:dyDescent="0.25">
      <c r="A2003" s="450">
        <v>2018</v>
      </c>
      <c r="B2003" s="450" t="s">
        <v>387</v>
      </c>
      <c r="C2003" s="450" t="s">
        <v>185</v>
      </c>
      <c r="D2003" s="450">
        <v>12920</v>
      </c>
      <c r="E2003" s="450" t="s">
        <v>88</v>
      </c>
      <c r="F2003" s="450" t="s">
        <v>2242</v>
      </c>
      <c r="G2003" s="450" t="s">
        <v>15</v>
      </c>
      <c r="H2003" s="450" t="s">
        <v>110</v>
      </c>
      <c r="I2003" s="3" t="s">
        <v>2237</v>
      </c>
    </row>
    <row r="2004" spans="1:9" x14ac:dyDescent="0.25">
      <c r="A2004" s="450">
        <v>2018</v>
      </c>
      <c r="B2004" s="450" t="s">
        <v>387</v>
      </c>
      <c r="C2004" s="450" t="s">
        <v>185</v>
      </c>
      <c r="D2004" s="450">
        <v>12930</v>
      </c>
      <c r="E2004" s="450" t="s">
        <v>89</v>
      </c>
      <c r="F2004" s="450" t="s">
        <v>2242</v>
      </c>
      <c r="G2004" s="450" t="s">
        <v>15</v>
      </c>
      <c r="H2004" s="450" t="s">
        <v>110</v>
      </c>
      <c r="I2004" s="3" t="s">
        <v>2237</v>
      </c>
    </row>
    <row r="2005" spans="1:9" x14ac:dyDescent="0.25">
      <c r="A2005" s="450">
        <v>2018</v>
      </c>
      <c r="B2005" s="450" t="s">
        <v>387</v>
      </c>
      <c r="C2005" s="450" t="s">
        <v>185</v>
      </c>
      <c r="D2005" s="450">
        <v>15100</v>
      </c>
      <c r="E2005" s="450" t="s">
        <v>93</v>
      </c>
      <c r="F2005" s="450" t="s">
        <v>2242</v>
      </c>
      <c r="G2005" s="450" t="s">
        <v>15</v>
      </c>
      <c r="H2005" s="450" t="s">
        <v>110</v>
      </c>
      <c r="I2005" s="3" t="s">
        <v>2237</v>
      </c>
    </row>
    <row r="2006" spans="1:9" x14ac:dyDescent="0.25">
      <c r="A2006" s="450">
        <v>2018</v>
      </c>
      <c r="B2006" s="450" t="s">
        <v>387</v>
      </c>
      <c r="C2006" s="450" t="s">
        <v>185</v>
      </c>
      <c r="D2006" s="450">
        <v>15200</v>
      </c>
      <c r="E2006" s="450" t="s">
        <v>94</v>
      </c>
      <c r="F2006" s="450" t="s">
        <v>2242</v>
      </c>
      <c r="G2006" s="450" t="s">
        <v>15</v>
      </c>
      <c r="H2006" s="450" t="s">
        <v>110</v>
      </c>
      <c r="I2006" s="3" t="s">
        <v>2237</v>
      </c>
    </row>
    <row r="2007" spans="1:9" x14ac:dyDescent="0.25">
      <c r="A2007" s="450">
        <v>2018</v>
      </c>
      <c r="B2007" s="450" t="s">
        <v>387</v>
      </c>
      <c r="C2007" s="450" t="s">
        <v>185</v>
      </c>
      <c r="D2007" s="450">
        <v>17100</v>
      </c>
      <c r="E2007" s="450" t="s">
        <v>97</v>
      </c>
      <c r="F2007" s="450" t="s">
        <v>2242</v>
      </c>
      <c r="G2007" s="450" t="s">
        <v>15</v>
      </c>
      <c r="H2007" s="450">
        <v>3.53</v>
      </c>
      <c r="I2007" s="3" t="s">
        <v>2237</v>
      </c>
    </row>
    <row r="2008" spans="1:9" x14ac:dyDescent="0.25">
      <c r="A2008" s="450">
        <v>2018</v>
      </c>
      <c r="B2008" s="450" t="s">
        <v>387</v>
      </c>
      <c r="C2008" s="450" t="s">
        <v>185</v>
      </c>
      <c r="D2008" s="450">
        <v>17110</v>
      </c>
      <c r="E2008" s="450" t="s">
        <v>98</v>
      </c>
      <c r="F2008" s="450" t="s">
        <v>2242</v>
      </c>
      <c r="G2008" s="450" t="s">
        <v>15</v>
      </c>
      <c r="H2008" s="450" t="s">
        <v>110</v>
      </c>
      <c r="I2008" s="3" t="s">
        <v>2237</v>
      </c>
    </row>
    <row r="2009" spans="1:9" x14ac:dyDescent="0.25">
      <c r="A2009" s="450">
        <v>2018</v>
      </c>
      <c r="B2009" s="450" t="s">
        <v>387</v>
      </c>
      <c r="C2009" s="450" t="s">
        <v>185</v>
      </c>
      <c r="D2009" s="450">
        <v>17120</v>
      </c>
      <c r="E2009" s="450" t="s">
        <v>99</v>
      </c>
      <c r="F2009" s="450" t="s">
        <v>2242</v>
      </c>
      <c r="G2009" s="450" t="s">
        <v>15</v>
      </c>
      <c r="H2009" s="450" t="s">
        <v>110</v>
      </c>
      <c r="I2009" s="3" t="s">
        <v>2237</v>
      </c>
    </row>
    <row r="2010" spans="1:9" x14ac:dyDescent="0.25">
      <c r="A2010" s="450">
        <v>2018</v>
      </c>
      <c r="B2010" s="450" t="s">
        <v>387</v>
      </c>
      <c r="C2010" s="450" t="s">
        <v>185</v>
      </c>
      <c r="D2010" s="450">
        <v>17130</v>
      </c>
      <c r="E2010" s="450" t="s">
        <v>100</v>
      </c>
      <c r="F2010" s="450" t="s">
        <v>2242</v>
      </c>
      <c r="G2010" s="450" t="s">
        <v>15</v>
      </c>
      <c r="H2010" s="450" t="s">
        <v>110</v>
      </c>
      <c r="I2010" s="3" t="s">
        <v>2237</v>
      </c>
    </row>
    <row r="2011" spans="1:9" x14ac:dyDescent="0.25">
      <c r="A2011" s="450">
        <v>2018</v>
      </c>
      <c r="B2011" s="450" t="s">
        <v>387</v>
      </c>
      <c r="C2011" s="450" t="s">
        <v>185</v>
      </c>
      <c r="D2011" s="450">
        <v>17140</v>
      </c>
      <c r="E2011" s="450" t="s">
        <v>101</v>
      </c>
      <c r="F2011" s="450" t="s">
        <v>2242</v>
      </c>
      <c r="G2011" s="450" t="s">
        <v>15</v>
      </c>
      <c r="H2011" s="450" t="s">
        <v>110</v>
      </c>
      <c r="I2011" s="3" t="s">
        <v>2237</v>
      </c>
    </row>
    <row r="2012" spans="1:9" x14ac:dyDescent="0.25">
      <c r="A2012" s="450">
        <v>2018</v>
      </c>
      <c r="B2012" s="450" t="s">
        <v>387</v>
      </c>
      <c r="C2012" s="450" t="s">
        <v>185</v>
      </c>
      <c r="D2012" s="450">
        <v>17150</v>
      </c>
      <c r="E2012" s="450" t="s">
        <v>102</v>
      </c>
      <c r="F2012" s="450" t="s">
        <v>2242</v>
      </c>
      <c r="G2012" s="450" t="s">
        <v>15</v>
      </c>
      <c r="H2012" s="450" t="s">
        <v>110</v>
      </c>
      <c r="I2012" s="3" t="s">
        <v>2237</v>
      </c>
    </row>
    <row r="2013" spans="1:9" x14ac:dyDescent="0.25">
      <c r="A2013" s="450">
        <v>2018</v>
      </c>
      <c r="B2013" s="450" t="s">
        <v>387</v>
      </c>
      <c r="C2013" s="450" t="s">
        <v>185</v>
      </c>
      <c r="D2013" s="450">
        <v>17160</v>
      </c>
      <c r="E2013" s="450" t="s">
        <v>103</v>
      </c>
      <c r="F2013" s="450" t="s">
        <v>2242</v>
      </c>
      <c r="G2013" s="450" t="s">
        <v>15</v>
      </c>
      <c r="H2013" s="450" t="s">
        <v>110</v>
      </c>
      <c r="I2013" s="3" t="s">
        <v>2237</v>
      </c>
    </row>
    <row r="2014" spans="1:9" x14ac:dyDescent="0.25">
      <c r="A2014" s="450">
        <v>2018</v>
      </c>
      <c r="B2014" s="450" t="s">
        <v>387</v>
      </c>
      <c r="C2014" s="450" t="s">
        <v>185</v>
      </c>
      <c r="D2014" s="450">
        <v>17161</v>
      </c>
      <c r="E2014" s="450" t="s">
        <v>104</v>
      </c>
      <c r="F2014" s="450" t="s">
        <v>2242</v>
      </c>
      <c r="G2014" s="450" t="s">
        <v>15</v>
      </c>
      <c r="H2014" s="450" t="s">
        <v>110</v>
      </c>
      <c r="I2014" s="3" t="s">
        <v>2237</v>
      </c>
    </row>
    <row r="2015" spans="1:9" x14ac:dyDescent="0.25">
      <c r="A2015" s="450">
        <v>2018</v>
      </c>
      <c r="B2015" s="450" t="s">
        <v>387</v>
      </c>
      <c r="C2015" s="450" t="s">
        <v>185</v>
      </c>
      <c r="D2015" s="450">
        <v>17162</v>
      </c>
      <c r="E2015" s="450" t="s">
        <v>105</v>
      </c>
      <c r="F2015" s="450" t="s">
        <v>2242</v>
      </c>
      <c r="G2015" s="450" t="s">
        <v>15</v>
      </c>
      <c r="H2015" s="450" t="s">
        <v>110</v>
      </c>
      <c r="I2015" s="3" t="s">
        <v>2237</v>
      </c>
    </row>
    <row r="2016" spans="1:9" x14ac:dyDescent="0.25">
      <c r="A2016" s="450">
        <v>2018</v>
      </c>
      <c r="B2016" s="450" t="s">
        <v>387</v>
      </c>
      <c r="C2016" s="450" t="s">
        <v>185</v>
      </c>
      <c r="D2016" s="450">
        <v>17190</v>
      </c>
      <c r="E2016" s="450" t="s">
        <v>106</v>
      </c>
      <c r="F2016" s="450" t="s">
        <v>2242</v>
      </c>
      <c r="G2016" s="450" t="s">
        <v>15</v>
      </c>
      <c r="H2016" s="450" t="s">
        <v>110</v>
      </c>
      <c r="I2016" s="3" t="s">
        <v>2237</v>
      </c>
    </row>
    <row r="2017" spans="1:9" x14ac:dyDescent="0.25">
      <c r="A2017" s="450">
        <v>2018</v>
      </c>
      <c r="B2017" s="450" t="s">
        <v>387</v>
      </c>
      <c r="C2017" s="450" t="s">
        <v>185</v>
      </c>
      <c r="D2017" s="450">
        <v>17900</v>
      </c>
      <c r="E2017" s="450" t="s">
        <v>107</v>
      </c>
      <c r="F2017" s="450" t="s">
        <v>2242</v>
      </c>
      <c r="G2017" s="450" t="s">
        <v>15</v>
      </c>
      <c r="H2017" s="450">
        <v>33.08</v>
      </c>
      <c r="I2017" s="3" t="s">
        <v>2237</v>
      </c>
    </row>
    <row r="2018" spans="1:9" x14ac:dyDescent="0.25">
      <c r="A2018" s="450">
        <v>2018</v>
      </c>
      <c r="B2018" s="450" t="s">
        <v>387</v>
      </c>
      <c r="C2018" s="450" t="s">
        <v>185</v>
      </c>
      <c r="D2018" s="450">
        <v>19010</v>
      </c>
      <c r="E2018" s="450" t="s">
        <v>111</v>
      </c>
      <c r="F2018" s="450" t="s">
        <v>2242</v>
      </c>
      <c r="G2018" s="450" t="s">
        <v>15</v>
      </c>
      <c r="H2018" s="450">
        <v>9.0500000000000007</v>
      </c>
      <c r="I2018" s="3" t="s">
        <v>2237</v>
      </c>
    </row>
    <row r="2019" spans="1:9" x14ac:dyDescent="0.25">
      <c r="A2019" s="450">
        <v>2018</v>
      </c>
      <c r="B2019" s="450" t="s">
        <v>387</v>
      </c>
      <c r="C2019" s="450" t="s">
        <v>185</v>
      </c>
      <c r="D2019" s="450">
        <v>19011</v>
      </c>
      <c r="E2019" s="450" t="s">
        <v>112</v>
      </c>
      <c r="F2019" s="450" t="s">
        <v>2242</v>
      </c>
      <c r="G2019" s="450" t="s">
        <v>15</v>
      </c>
      <c r="H2019" s="450" t="s">
        <v>110</v>
      </c>
      <c r="I2019" s="3" t="s">
        <v>2237</v>
      </c>
    </row>
    <row r="2020" spans="1:9" x14ac:dyDescent="0.25">
      <c r="A2020" s="450">
        <v>2018</v>
      </c>
      <c r="B2020" s="450" t="s">
        <v>387</v>
      </c>
      <c r="C2020" s="450" t="s">
        <v>185</v>
      </c>
      <c r="D2020" s="450">
        <v>19012</v>
      </c>
      <c r="E2020" s="450" t="s">
        <v>113</v>
      </c>
      <c r="F2020" s="450" t="s">
        <v>2242</v>
      </c>
      <c r="G2020" s="450" t="s">
        <v>15</v>
      </c>
      <c r="H2020" s="450" t="s">
        <v>110</v>
      </c>
      <c r="I2020" s="3" t="s">
        <v>2237</v>
      </c>
    </row>
    <row r="2021" spans="1:9" x14ac:dyDescent="0.25">
      <c r="A2021" s="450">
        <v>2018</v>
      </c>
      <c r="B2021" s="450" t="s">
        <v>387</v>
      </c>
      <c r="C2021" s="450" t="s">
        <v>185</v>
      </c>
      <c r="D2021" s="450">
        <v>19020</v>
      </c>
      <c r="E2021" s="450" t="s">
        <v>114</v>
      </c>
      <c r="F2021" s="450" t="s">
        <v>2242</v>
      </c>
      <c r="G2021" s="450" t="s">
        <v>15</v>
      </c>
      <c r="H2021" s="450">
        <v>18.98</v>
      </c>
      <c r="I2021" s="3" t="s">
        <v>2237</v>
      </c>
    </row>
    <row r="2022" spans="1:9" x14ac:dyDescent="0.25">
      <c r="A2022" s="450">
        <v>2018</v>
      </c>
      <c r="B2022" s="450" t="s">
        <v>387</v>
      </c>
      <c r="C2022" s="450" t="s">
        <v>185</v>
      </c>
      <c r="D2022" s="450">
        <v>19021</v>
      </c>
      <c r="E2022" s="450" t="s">
        <v>115</v>
      </c>
      <c r="F2022" s="450" t="s">
        <v>2242</v>
      </c>
      <c r="G2022" s="450" t="s">
        <v>15</v>
      </c>
      <c r="H2022" s="450" t="s">
        <v>110</v>
      </c>
      <c r="I2022" s="3" t="s">
        <v>2237</v>
      </c>
    </row>
    <row r="2023" spans="1:9" x14ac:dyDescent="0.25">
      <c r="A2023" s="450">
        <v>2018</v>
      </c>
      <c r="B2023" s="450" t="s">
        <v>387</v>
      </c>
      <c r="C2023" s="450" t="s">
        <v>185</v>
      </c>
      <c r="D2023" s="450">
        <v>19022</v>
      </c>
      <c r="E2023" s="450" t="s">
        <v>116</v>
      </c>
      <c r="F2023" s="450" t="s">
        <v>2242</v>
      </c>
      <c r="G2023" s="450" t="s">
        <v>15</v>
      </c>
      <c r="H2023" s="450" t="s">
        <v>110</v>
      </c>
      <c r="I2023" s="3" t="s">
        <v>2237</v>
      </c>
    </row>
    <row r="2024" spans="1:9" x14ac:dyDescent="0.25">
      <c r="A2024" s="450">
        <v>2018</v>
      </c>
      <c r="B2024" s="450" t="s">
        <v>387</v>
      </c>
      <c r="C2024" s="450" t="s">
        <v>185</v>
      </c>
      <c r="D2024" s="450">
        <v>19023</v>
      </c>
      <c r="E2024" s="450" t="s">
        <v>117</v>
      </c>
      <c r="F2024" s="450" t="s">
        <v>2242</v>
      </c>
      <c r="G2024" s="450" t="s">
        <v>15</v>
      </c>
      <c r="H2024" s="450" t="s">
        <v>110</v>
      </c>
      <c r="I2024" s="3" t="s">
        <v>2237</v>
      </c>
    </row>
    <row r="2025" spans="1:9" x14ac:dyDescent="0.25">
      <c r="A2025" s="450">
        <v>2018</v>
      </c>
      <c r="B2025" s="450" t="s">
        <v>387</v>
      </c>
      <c r="C2025" s="450" t="s">
        <v>185</v>
      </c>
      <c r="D2025" s="450">
        <v>19029</v>
      </c>
      <c r="E2025" s="450" t="s">
        <v>118</v>
      </c>
      <c r="F2025" s="450" t="s">
        <v>2242</v>
      </c>
      <c r="G2025" s="450" t="s">
        <v>15</v>
      </c>
      <c r="H2025" s="450" t="s">
        <v>110</v>
      </c>
      <c r="I2025" s="3" t="s">
        <v>2237</v>
      </c>
    </row>
    <row r="2026" spans="1:9" x14ac:dyDescent="0.25">
      <c r="A2026" s="450">
        <v>2018</v>
      </c>
      <c r="B2026" s="450" t="s">
        <v>387</v>
      </c>
      <c r="C2026" s="450" t="s">
        <v>185</v>
      </c>
      <c r="D2026" s="450">
        <v>19030</v>
      </c>
      <c r="E2026" s="450" t="s">
        <v>119</v>
      </c>
      <c r="F2026" s="450" t="s">
        <v>2242</v>
      </c>
      <c r="G2026" s="450" t="s">
        <v>15</v>
      </c>
      <c r="H2026" s="450">
        <v>14.08</v>
      </c>
      <c r="I2026" s="3" t="s">
        <v>2237</v>
      </c>
    </row>
    <row r="2027" spans="1:9" x14ac:dyDescent="0.25">
      <c r="A2027" s="450">
        <v>2018</v>
      </c>
      <c r="B2027" s="450" t="s">
        <v>387</v>
      </c>
      <c r="C2027" s="450" t="s">
        <v>185</v>
      </c>
      <c r="D2027" s="450">
        <v>19031</v>
      </c>
      <c r="E2027" s="450" t="s">
        <v>120</v>
      </c>
      <c r="F2027" s="450" t="s">
        <v>2242</v>
      </c>
      <c r="G2027" s="450" t="s">
        <v>15</v>
      </c>
      <c r="H2027" s="450" t="s">
        <v>110</v>
      </c>
      <c r="I2027" s="3" t="s">
        <v>2237</v>
      </c>
    </row>
    <row r="2028" spans="1:9" x14ac:dyDescent="0.25">
      <c r="A2028" s="450">
        <v>2018</v>
      </c>
      <c r="B2028" s="450" t="s">
        <v>387</v>
      </c>
      <c r="C2028" s="450" t="s">
        <v>185</v>
      </c>
      <c r="D2028" s="450">
        <v>19032</v>
      </c>
      <c r="E2028" s="450" t="s">
        <v>121</v>
      </c>
      <c r="F2028" s="450" t="s">
        <v>2242</v>
      </c>
      <c r="G2028" s="450" t="s">
        <v>15</v>
      </c>
      <c r="H2028" s="450" t="s">
        <v>110</v>
      </c>
      <c r="I2028" s="3" t="s">
        <v>2237</v>
      </c>
    </row>
    <row r="2029" spans="1:9" x14ac:dyDescent="0.25">
      <c r="A2029" s="450">
        <v>2018</v>
      </c>
      <c r="B2029" s="450" t="s">
        <v>387</v>
      </c>
      <c r="C2029" s="450" t="s">
        <v>185</v>
      </c>
      <c r="D2029" s="450">
        <v>19040</v>
      </c>
      <c r="E2029" s="450" t="s">
        <v>122</v>
      </c>
      <c r="F2029" s="450" t="s">
        <v>2242</v>
      </c>
      <c r="G2029" s="450" t="s">
        <v>15</v>
      </c>
      <c r="H2029" s="450">
        <v>8.01</v>
      </c>
      <c r="I2029" s="3" t="s">
        <v>2237</v>
      </c>
    </row>
    <row r="2030" spans="1:9" x14ac:dyDescent="0.25">
      <c r="A2030" s="450">
        <v>2018</v>
      </c>
      <c r="B2030" s="450" t="s">
        <v>387</v>
      </c>
      <c r="C2030" s="450" t="s">
        <v>185</v>
      </c>
      <c r="D2030" s="450">
        <v>19050</v>
      </c>
      <c r="E2030" s="450" t="s">
        <v>123</v>
      </c>
      <c r="F2030" s="450" t="s">
        <v>2242</v>
      </c>
      <c r="G2030" s="450" t="s">
        <v>15</v>
      </c>
      <c r="H2030" s="450">
        <v>9.19</v>
      </c>
      <c r="I2030" s="3" t="s">
        <v>2237</v>
      </c>
    </row>
    <row r="2031" spans="1:9" x14ac:dyDescent="0.25">
      <c r="A2031" s="450">
        <v>2018</v>
      </c>
      <c r="B2031" s="450" t="s">
        <v>387</v>
      </c>
      <c r="C2031" s="450" t="s">
        <v>185</v>
      </c>
      <c r="D2031" s="450">
        <v>19060</v>
      </c>
      <c r="E2031" s="450" t="s">
        <v>124</v>
      </c>
      <c r="F2031" s="450" t="s">
        <v>2242</v>
      </c>
      <c r="G2031" s="450" t="s">
        <v>15</v>
      </c>
      <c r="H2031" s="450">
        <v>177.71</v>
      </c>
      <c r="I2031" s="3" t="s">
        <v>2237</v>
      </c>
    </row>
    <row r="2032" spans="1:9" x14ac:dyDescent="0.25">
      <c r="A2032" s="450">
        <v>2018</v>
      </c>
      <c r="B2032" s="450" t="s">
        <v>387</v>
      </c>
      <c r="C2032" s="450" t="s">
        <v>185</v>
      </c>
      <c r="D2032" s="450">
        <v>19061</v>
      </c>
      <c r="E2032" s="450" t="s">
        <v>125</v>
      </c>
      <c r="F2032" s="450" t="s">
        <v>2242</v>
      </c>
      <c r="G2032" s="450" t="s">
        <v>15</v>
      </c>
      <c r="H2032" s="450">
        <v>0</v>
      </c>
      <c r="I2032" s="3" t="s">
        <v>2237</v>
      </c>
    </row>
    <row r="2033" spans="1:9" x14ac:dyDescent="0.25">
      <c r="A2033" s="450">
        <v>2018</v>
      </c>
      <c r="B2033" s="450" t="s">
        <v>387</v>
      </c>
      <c r="C2033" s="450" t="s">
        <v>185</v>
      </c>
      <c r="D2033" s="450">
        <v>19062</v>
      </c>
      <c r="E2033" s="450" t="s">
        <v>126</v>
      </c>
      <c r="F2033" s="450" t="s">
        <v>2242</v>
      </c>
      <c r="G2033" s="450" t="s">
        <v>15</v>
      </c>
      <c r="H2033" s="450">
        <v>71.53</v>
      </c>
      <c r="I2033" s="3" t="s">
        <v>2237</v>
      </c>
    </row>
    <row r="2034" spans="1:9" x14ac:dyDescent="0.25">
      <c r="A2034" s="450">
        <v>2018</v>
      </c>
      <c r="B2034" s="450" t="s">
        <v>387</v>
      </c>
      <c r="C2034" s="450" t="s">
        <v>185</v>
      </c>
      <c r="D2034" s="450">
        <v>19063</v>
      </c>
      <c r="E2034" s="450" t="s">
        <v>127</v>
      </c>
      <c r="F2034" s="450" t="s">
        <v>2242</v>
      </c>
      <c r="G2034" s="450" t="s">
        <v>15</v>
      </c>
      <c r="H2034" s="450">
        <v>106.18</v>
      </c>
      <c r="I2034" s="3" t="s">
        <v>2237</v>
      </c>
    </row>
    <row r="2035" spans="1:9" x14ac:dyDescent="0.25">
      <c r="A2035" s="450">
        <v>2018</v>
      </c>
      <c r="B2035" s="450" t="s">
        <v>387</v>
      </c>
      <c r="C2035" s="450" t="s">
        <v>185</v>
      </c>
      <c r="D2035" s="450">
        <v>19070</v>
      </c>
      <c r="E2035" s="450" t="s">
        <v>128</v>
      </c>
      <c r="F2035" s="450" t="s">
        <v>2242</v>
      </c>
      <c r="G2035" s="450" t="s">
        <v>15</v>
      </c>
      <c r="H2035" s="450">
        <v>24.03</v>
      </c>
      <c r="I2035" s="3" t="s">
        <v>2237</v>
      </c>
    </row>
    <row r="2036" spans="1:9" x14ac:dyDescent="0.25">
      <c r="A2036" s="450">
        <v>2018</v>
      </c>
      <c r="B2036" s="450" t="s">
        <v>387</v>
      </c>
      <c r="C2036" s="450" t="s">
        <v>185</v>
      </c>
      <c r="D2036" s="450">
        <v>19080</v>
      </c>
      <c r="E2036" s="450" t="s">
        <v>129</v>
      </c>
      <c r="F2036" s="450" t="s">
        <v>2242</v>
      </c>
      <c r="G2036" s="450" t="s">
        <v>15</v>
      </c>
      <c r="H2036" s="450">
        <v>2.89</v>
      </c>
      <c r="I2036" s="3" t="s">
        <v>2237</v>
      </c>
    </row>
    <row r="2037" spans="1:9" x14ac:dyDescent="0.25">
      <c r="A2037" s="450">
        <v>2018</v>
      </c>
      <c r="B2037" s="450" t="s">
        <v>387</v>
      </c>
      <c r="C2037" s="450" t="s">
        <v>185</v>
      </c>
      <c r="D2037" s="450">
        <v>19090</v>
      </c>
      <c r="E2037" s="450" t="s">
        <v>130</v>
      </c>
      <c r="F2037" s="450" t="s">
        <v>2242</v>
      </c>
      <c r="G2037" s="450" t="s">
        <v>15</v>
      </c>
      <c r="H2037" s="450">
        <v>3.02</v>
      </c>
      <c r="I2037" s="3" t="s">
        <v>2237</v>
      </c>
    </row>
    <row r="2038" spans="1:9" x14ac:dyDescent="0.25">
      <c r="A2038" s="450">
        <v>2018</v>
      </c>
      <c r="B2038" s="450" t="s">
        <v>387</v>
      </c>
      <c r="C2038" s="450" t="s">
        <v>185</v>
      </c>
      <c r="D2038" s="450">
        <v>19095</v>
      </c>
      <c r="E2038" s="450" t="s">
        <v>131</v>
      </c>
      <c r="F2038" s="450" t="s">
        <v>2242</v>
      </c>
      <c r="G2038" s="450" t="s">
        <v>15</v>
      </c>
      <c r="H2038" s="450">
        <v>6.04</v>
      </c>
      <c r="I2038" s="3" t="s">
        <v>2237</v>
      </c>
    </row>
    <row r="2039" spans="1:9" x14ac:dyDescent="0.25">
      <c r="A2039" s="450">
        <v>2018</v>
      </c>
      <c r="B2039" s="450" t="s">
        <v>387</v>
      </c>
      <c r="C2039" s="450" t="s">
        <v>185</v>
      </c>
      <c r="D2039" s="450">
        <v>19900</v>
      </c>
      <c r="E2039" s="450" t="s">
        <v>132</v>
      </c>
      <c r="F2039" s="450" t="s">
        <v>2242</v>
      </c>
      <c r="G2039" s="450" t="s">
        <v>15</v>
      </c>
      <c r="H2039" s="450">
        <v>39.29</v>
      </c>
      <c r="I2039" s="3" t="s">
        <v>2237</v>
      </c>
    </row>
    <row r="2040" spans="1:9" x14ac:dyDescent="0.25">
      <c r="A2040" s="450">
        <v>2018</v>
      </c>
      <c r="B2040" s="450" t="s">
        <v>387</v>
      </c>
      <c r="C2040" s="450" t="s">
        <v>185</v>
      </c>
      <c r="D2040" s="450">
        <v>21100</v>
      </c>
      <c r="E2040" s="450" t="s">
        <v>135</v>
      </c>
      <c r="F2040" s="450" t="s">
        <v>2242</v>
      </c>
      <c r="G2040" s="450" t="s">
        <v>15</v>
      </c>
      <c r="H2040" s="450" t="s">
        <v>110</v>
      </c>
      <c r="I2040" s="3" t="s">
        <v>2237</v>
      </c>
    </row>
    <row r="2041" spans="1:9" x14ac:dyDescent="0.25">
      <c r="A2041" s="450">
        <v>2018</v>
      </c>
      <c r="B2041" s="450" t="s">
        <v>387</v>
      </c>
      <c r="C2041" s="450" t="s">
        <v>185</v>
      </c>
      <c r="D2041" s="450">
        <v>21200</v>
      </c>
      <c r="E2041" s="450" t="s">
        <v>136</v>
      </c>
      <c r="F2041" s="450" t="s">
        <v>2242</v>
      </c>
      <c r="G2041" s="450" t="s">
        <v>15</v>
      </c>
      <c r="H2041" s="450" t="s">
        <v>110</v>
      </c>
      <c r="I2041" s="3" t="s">
        <v>2237</v>
      </c>
    </row>
    <row r="2042" spans="1:9" x14ac:dyDescent="0.25">
      <c r="A2042" s="450">
        <v>2018</v>
      </c>
      <c r="B2042" s="450" t="s">
        <v>387</v>
      </c>
      <c r="C2042" s="450" t="s">
        <v>185</v>
      </c>
      <c r="D2042" s="450">
        <v>21300</v>
      </c>
      <c r="E2042" s="450" t="s">
        <v>137</v>
      </c>
      <c r="F2042" s="450" t="s">
        <v>2242</v>
      </c>
      <c r="G2042" s="450" t="s">
        <v>15</v>
      </c>
      <c r="H2042" s="450" t="s">
        <v>110</v>
      </c>
      <c r="I2042" s="3" t="s">
        <v>2237</v>
      </c>
    </row>
    <row r="2043" spans="1:9" x14ac:dyDescent="0.25">
      <c r="A2043" s="450">
        <v>2018</v>
      </c>
      <c r="B2043" s="450" t="s">
        <v>387</v>
      </c>
      <c r="C2043" s="450" t="s">
        <v>185</v>
      </c>
      <c r="D2043" s="450">
        <v>21900</v>
      </c>
      <c r="E2043" s="450" t="s">
        <v>138</v>
      </c>
      <c r="F2043" s="450" t="s">
        <v>2242</v>
      </c>
      <c r="G2043" s="450" t="s">
        <v>15</v>
      </c>
      <c r="H2043" s="450" t="s">
        <v>110</v>
      </c>
      <c r="I2043" s="3" t="s">
        <v>2237</v>
      </c>
    </row>
    <row r="2044" spans="1:9" x14ac:dyDescent="0.25">
      <c r="A2044" s="450">
        <v>2018</v>
      </c>
      <c r="B2044" s="450" t="s">
        <v>387</v>
      </c>
      <c r="C2044" s="450" t="s">
        <v>185</v>
      </c>
      <c r="D2044" s="450">
        <v>32100</v>
      </c>
      <c r="E2044" s="450" t="s">
        <v>150</v>
      </c>
      <c r="F2044" s="450" t="s">
        <v>2242</v>
      </c>
      <c r="G2044" s="450" t="s">
        <v>15</v>
      </c>
      <c r="H2044" s="450" t="s">
        <v>110</v>
      </c>
      <c r="I2044" s="3" t="s">
        <v>2237</v>
      </c>
    </row>
    <row r="2045" spans="1:9" x14ac:dyDescent="0.25">
      <c r="A2045" s="450">
        <v>2018</v>
      </c>
      <c r="B2045" s="450" t="s">
        <v>387</v>
      </c>
      <c r="C2045" s="450" t="s">
        <v>185</v>
      </c>
      <c r="D2045" s="450">
        <v>32200</v>
      </c>
      <c r="E2045" s="450" t="s">
        <v>151</v>
      </c>
      <c r="F2045" s="450" t="s">
        <v>2242</v>
      </c>
      <c r="G2045" s="450" t="s">
        <v>15</v>
      </c>
      <c r="H2045" s="450" t="s">
        <v>110</v>
      </c>
      <c r="I2045" s="3" t="s">
        <v>2237</v>
      </c>
    </row>
    <row r="2046" spans="1:9" x14ac:dyDescent="0.25">
      <c r="A2046" s="450">
        <v>2018</v>
      </c>
      <c r="B2046" s="450" t="s">
        <v>387</v>
      </c>
      <c r="C2046" s="450" t="s">
        <v>185</v>
      </c>
      <c r="D2046" s="450">
        <v>33100</v>
      </c>
      <c r="E2046" s="450" t="s">
        <v>153</v>
      </c>
      <c r="F2046" s="450" t="s">
        <v>2242</v>
      </c>
      <c r="G2046" s="450" t="s">
        <v>15</v>
      </c>
      <c r="H2046" s="450" t="s">
        <v>110</v>
      </c>
      <c r="I2046" s="3" t="s">
        <v>2237</v>
      </c>
    </row>
    <row r="2047" spans="1:9" x14ac:dyDescent="0.25">
      <c r="A2047" s="450">
        <v>2018</v>
      </c>
      <c r="B2047" s="450" t="s">
        <v>387</v>
      </c>
      <c r="C2047" s="450" t="s">
        <v>185</v>
      </c>
      <c r="D2047" s="450">
        <v>33110</v>
      </c>
      <c r="E2047" s="450" t="s">
        <v>154</v>
      </c>
      <c r="F2047" s="450" t="s">
        <v>2242</v>
      </c>
      <c r="G2047" s="450" t="s">
        <v>15</v>
      </c>
      <c r="H2047" s="450" t="s">
        <v>110</v>
      </c>
      <c r="I2047" s="3" t="s">
        <v>2237</v>
      </c>
    </row>
    <row r="2048" spans="1:9" x14ac:dyDescent="0.25">
      <c r="A2048" s="450">
        <v>2018</v>
      </c>
      <c r="B2048" s="450" t="s">
        <v>387</v>
      </c>
      <c r="C2048" s="450" t="s">
        <v>185</v>
      </c>
      <c r="D2048" s="450">
        <v>33120</v>
      </c>
      <c r="E2048" s="450" t="s">
        <v>155</v>
      </c>
      <c r="F2048" s="450" t="s">
        <v>2242</v>
      </c>
      <c r="G2048" s="450" t="s">
        <v>15</v>
      </c>
      <c r="H2048" s="450" t="s">
        <v>110</v>
      </c>
      <c r="I2048" s="3" t="s">
        <v>2237</v>
      </c>
    </row>
    <row r="2049" spans="1:9" x14ac:dyDescent="0.25">
      <c r="A2049" s="450">
        <v>2018</v>
      </c>
      <c r="B2049" s="450" t="s">
        <v>387</v>
      </c>
      <c r="C2049" s="450" t="s">
        <v>185</v>
      </c>
      <c r="D2049" s="450">
        <v>33200</v>
      </c>
      <c r="E2049" s="450" t="s">
        <v>156</v>
      </c>
      <c r="F2049" s="450" t="s">
        <v>2242</v>
      </c>
      <c r="G2049" s="450" t="s">
        <v>15</v>
      </c>
      <c r="H2049" s="450" t="s">
        <v>110</v>
      </c>
      <c r="I2049" s="3" t="s">
        <v>2237</v>
      </c>
    </row>
    <row r="2050" spans="1:9" x14ac:dyDescent="0.25">
      <c r="A2050" s="450">
        <v>2018</v>
      </c>
      <c r="B2050" s="450" t="s">
        <v>387</v>
      </c>
      <c r="C2050" s="450" t="s">
        <v>185</v>
      </c>
      <c r="D2050" s="450">
        <v>33210</v>
      </c>
      <c r="E2050" s="450" t="s">
        <v>157</v>
      </c>
      <c r="F2050" s="450" t="s">
        <v>2242</v>
      </c>
      <c r="G2050" s="450" t="s">
        <v>15</v>
      </c>
      <c r="H2050" s="450" t="s">
        <v>110</v>
      </c>
      <c r="I2050" s="3" t="s">
        <v>2237</v>
      </c>
    </row>
    <row r="2051" spans="1:9" x14ac:dyDescent="0.25">
      <c r="A2051" s="450">
        <v>2018</v>
      </c>
      <c r="B2051" s="450" t="s">
        <v>387</v>
      </c>
      <c r="C2051" s="450" t="s">
        <v>185</v>
      </c>
      <c r="D2051" s="450">
        <v>33220</v>
      </c>
      <c r="E2051" s="450" t="s">
        <v>158</v>
      </c>
      <c r="F2051" s="450" t="s">
        <v>2242</v>
      </c>
      <c r="G2051" s="450" t="s">
        <v>15</v>
      </c>
      <c r="H2051" s="450" t="s">
        <v>110</v>
      </c>
      <c r="I2051" s="3" t="s">
        <v>2237</v>
      </c>
    </row>
    <row r="2052" spans="1:9" x14ac:dyDescent="0.25">
      <c r="A2052" s="450">
        <v>2018</v>
      </c>
      <c r="B2052" s="450" t="s">
        <v>387</v>
      </c>
      <c r="C2052" s="450" t="s">
        <v>185</v>
      </c>
      <c r="D2052" s="450">
        <v>33900</v>
      </c>
      <c r="E2052" s="450" t="s">
        <v>159</v>
      </c>
      <c r="F2052" s="450" t="s">
        <v>2242</v>
      </c>
      <c r="G2052" s="450" t="s">
        <v>15</v>
      </c>
      <c r="H2052" s="450" t="s">
        <v>110</v>
      </c>
      <c r="I2052" s="3" t="s">
        <v>2237</v>
      </c>
    </row>
    <row r="2053" spans="1:9" x14ac:dyDescent="0.25">
      <c r="A2053" s="450">
        <v>2018</v>
      </c>
      <c r="B2053" s="450" t="s">
        <v>387</v>
      </c>
      <c r="C2053" s="450" t="s">
        <v>185</v>
      </c>
      <c r="D2053" s="450">
        <v>33910</v>
      </c>
      <c r="E2053" s="450" t="s">
        <v>160</v>
      </c>
      <c r="F2053" s="450" t="s">
        <v>2242</v>
      </c>
      <c r="G2053" s="450" t="s">
        <v>15</v>
      </c>
      <c r="H2053" s="450" t="s">
        <v>110</v>
      </c>
      <c r="I2053" s="3" t="s">
        <v>2237</v>
      </c>
    </row>
    <row r="2054" spans="1:9" x14ac:dyDescent="0.25">
      <c r="A2054" s="450">
        <v>2018</v>
      </c>
      <c r="B2054" s="450" t="s">
        <v>387</v>
      </c>
      <c r="C2054" s="450" t="s">
        <v>185</v>
      </c>
      <c r="D2054" s="450">
        <v>33920</v>
      </c>
      <c r="E2054" s="450" t="s">
        <v>161</v>
      </c>
      <c r="F2054" s="450" t="s">
        <v>2242</v>
      </c>
      <c r="G2054" s="450" t="s">
        <v>15</v>
      </c>
      <c r="H2054" s="450" t="s">
        <v>110</v>
      </c>
      <c r="I2054" s="3" t="s">
        <v>2237</v>
      </c>
    </row>
    <row r="2055" spans="1:9" x14ac:dyDescent="0.25">
      <c r="A2055" s="450">
        <v>2018</v>
      </c>
      <c r="B2055" s="450" t="s">
        <v>387</v>
      </c>
      <c r="C2055" s="450" t="s">
        <v>185</v>
      </c>
      <c r="D2055" s="450">
        <v>33921</v>
      </c>
      <c r="E2055" s="450" t="s">
        <v>162</v>
      </c>
      <c r="F2055" s="450" t="s">
        <v>2242</v>
      </c>
      <c r="G2055" s="450" t="s">
        <v>15</v>
      </c>
      <c r="H2055" s="450" t="s">
        <v>110</v>
      </c>
      <c r="I2055" s="3" t="s">
        <v>2237</v>
      </c>
    </row>
    <row r="2056" spans="1:9" x14ac:dyDescent="0.25">
      <c r="A2056" s="450">
        <v>2018</v>
      </c>
      <c r="B2056" s="450" t="s">
        <v>387</v>
      </c>
      <c r="C2056" s="450" t="s">
        <v>185</v>
      </c>
      <c r="D2056" s="450">
        <v>33922</v>
      </c>
      <c r="E2056" s="450" t="s">
        <v>163</v>
      </c>
      <c r="F2056" s="450" t="s">
        <v>2242</v>
      </c>
      <c r="G2056" s="450" t="s">
        <v>15</v>
      </c>
      <c r="H2056" s="450" t="s">
        <v>110</v>
      </c>
      <c r="I2056" s="3" t="s">
        <v>2237</v>
      </c>
    </row>
    <row r="2057" spans="1:9" x14ac:dyDescent="0.25">
      <c r="A2057" s="450">
        <v>2018</v>
      </c>
      <c r="B2057" s="450" t="s">
        <v>387</v>
      </c>
      <c r="C2057" s="450" t="s">
        <v>185</v>
      </c>
      <c r="D2057" s="450">
        <v>37100</v>
      </c>
      <c r="E2057" s="450" t="s">
        <v>168</v>
      </c>
      <c r="F2057" s="450" t="s">
        <v>2242</v>
      </c>
      <c r="G2057" s="450" t="s">
        <v>15</v>
      </c>
      <c r="H2057" s="450" t="s">
        <v>110</v>
      </c>
      <c r="I2057" s="3" t="s">
        <v>2237</v>
      </c>
    </row>
    <row r="2058" spans="1:9" x14ac:dyDescent="0.25">
      <c r="A2058" s="450">
        <v>2018</v>
      </c>
      <c r="B2058" s="450" t="s">
        <v>387</v>
      </c>
      <c r="C2058" s="450" t="s">
        <v>185</v>
      </c>
      <c r="D2058" s="450">
        <v>37200</v>
      </c>
      <c r="E2058" s="450" t="s">
        <v>169</v>
      </c>
      <c r="F2058" s="450" t="s">
        <v>2242</v>
      </c>
      <c r="G2058" s="450" t="s">
        <v>15</v>
      </c>
      <c r="H2058" s="450" t="s">
        <v>110</v>
      </c>
      <c r="I2058" s="3" t="s">
        <v>2237</v>
      </c>
    </row>
    <row r="2059" spans="1:9" x14ac:dyDescent="0.25">
      <c r="A2059" s="450">
        <v>2018</v>
      </c>
      <c r="B2059" s="450" t="s">
        <v>382</v>
      </c>
      <c r="C2059" s="450" t="s">
        <v>186</v>
      </c>
      <c r="D2059" s="450">
        <v>1100</v>
      </c>
      <c r="E2059" s="450" t="s">
        <v>2</v>
      </c>
      <c r="F2059" s="450" t="s">
        <v>2242</v>
      </c>
      <c r="G2059" s="450" t="s">
        <v>15</v>
      </c>
      <c r="H2059" s="450">
        <v>823.12</v>
      </c>
      <c r="I2059" s="3" t="s">
        <v>2237</v>
      </c>
    </row>
    <row r="2060" spans="1:9" x14ac:dyDescent="0.25">
      <c r="A2060" s="450">
        <v>2018</v>
      </c>
      <c r="B2060" s="450" t="s">
        <v>382</v>
      </c>
      <c r="C2060" s="450" t="s">
        <v>186</v>
      </c>
      <c r="D2060" s="450">
        <v>1110</v>
      </c>
      <c r="E2060" s="450" t="s">
        <v>3</v>
      </c>
      <c r="F2060" s="450" t="s">
        <v>2242</v>
      </c>
      <c r="G2060" s="450" t="s">
        <v>15</v>
      </c>
      <c r="H2060" s="450" t="s">
        <v>110</v>
      </c>
      <c r="I2060" s="3" t="s">
        <v>2237</v>
      </c>
    </row>
    <row r="2061" spans="1:9" x14ac:dyDescent="0.25">
      <c r="A2061" s="450">
        <v>2018</v>
      </c>
      <c r="B2061" s="450" t="s">
        <v>382</v>
      </c>
      <c r="C2061" s="450" t="s">
        <v>186</v>
      </c>
      <c r="D2061" s="450">
        <v>1120</v>
      </c>
      <c r="E2061" s="450" t="s">
        <v>4</v>
      </c>
      <c r="F2061" s="450" t="s">
        <v>2242</v>
      </c>
      <c r="G2061" s="450" t="s">
        <v>15</v>
      </c>
      <c r="H2061" s="450" t="s">
        <v>110</v>
      </c>
      <c r="I2061" s="3" t="s">
        <v>2237</v>
      </c>
    </row>
    <row r="2062" spans="1:9" x14ac:dyDescent="0.25">
      <c r="A2062" s="450">
        <v>2018</v>
      </c>
      <c r="B2062" s="450" t="s">
        <v>382</v>
      </c>
      <c r="C2062" s="450" t="s">
        <v>186</v>
      </c>
      <c r="D2062" s="450">
        <v>1200</v>
      </c>
      <c r="E2062" s="450" t="s">
        <v>5</v>
      </c>
      <c r="F2062" s="450" t="s">
        <v>2242</v>
      </c>
      <c r="G2062" s="450" t="s">
        <v>15</v>
      </c>
      <c r="H2062" s="450">
        <v>11.19</v>
      </c>
      <c r="I2062" s="3" t="s">
        <v>2244</v>
      </c>
    </row>
    <row r="2063" spans="1:9" x14ac:dyDescent="0.25">
      <c r="A2063" s="450">
        <v>2018</v>
      </c>
      <c r="B2063" s="450" t="s">
        <v>382</v>
      </c>
      <c r="C2063" s="450" t="s">
        <v>186</v>
      </c>
      <c r="D2063" s="450">
        <v>1300</v>
      </c>
      <c r="E2063" s="450" t="s">
        <v>17</v>
      </c>
      <c r="F2063" s="450" t="s">
        <v>2242</v>
      </c>
      <c r="G2063" s="450" t="s">
        <v>15</v>
      </c>
      <c r="H2063" s="450">
        <v>169.63</v>
      </c>
      <c r="I2063" s="3" t="s">
        <v>2237</v>
      </c>
    </row>
    <row r="2064" spans="1:9" x14ac:dyDescent="0.25">
      <c r="A2064" s="450">
        <v>2018</v>
      </c>
      <c r="B2064" s="450" t="s">
        <v>382</v>
      </c>
      <c r="C2064" s="450" t="s">
        <v>186</v>
      </c>
      <c r="D2064" s="450">
        <v>1400</v>
      </c>
      <c r="E2064" s="450" t="s">
        <v>18</v>
      </c>
      <c r="F2064" s="450" t="s">
        <v>2242</v>
      </c>
      <c r="G2064" s="450" t="s">
        <v>15</v>
      </c>
      <c r="H2064" s="450">
        <v>9.08</v>
      </c>
      <c r="I2064" s="3" t="s">
        <v>2237</v>
      </c>
    </row>
    <row r="2065" spans="1:9" x14ac:dyDescent="0.25">
      <c r="A2065" s="450">
        <v>2018</v>
      </c>
      <c r="B2065" s="450" t="s">
        <v>382</v>
      </c>
      <c r="C2065" s="450" t="s">
        <v>186</v>
      </c>
      <c r="D2065" s="450">
        <v>1500</v>
      </c>
      <c r="E2065" s="450" t="s">
        <v>19</v>
      </c>
      <c r="F2065" s="450" t="s">
        <v>2242</v>
      </c>
      <c r="G2065" s="450" t="s">
        <v>15</v>
      </c>
      <c r="H2065" s="450">
        <v>1241.5899999999999</v>
      </c>
      <c r="I2065" s="3" t="s">
        <v>2237</v>
      </c>
    </row>
    <row r="2066" spans="1:9" x14ac:dyDescent="0.25">
      <c r="A2066" s="450">
        <v>2018</v>
      </c>
      <c r="B2066" s="450" t="s">
        <v>382</v>
      </c>
      <c r="C2066" s="450" t="s">
        <v>186</v>
      </c>
      <c r="D2066" s="450">
        <v>1600</v>
      </c>
      <c r="E2066" s="450" t="s">
        <v>20</v>
      </c>
      <c r="F2066" s="450" t="s">
        <v>2242</v>
      </c>
      <c r="G2066" s="450" t="s">
        <v>15</v>
      </c>
      <c r="H2066" s="450">
        <v>5.15</v>
      </c>
      <c r="I2066" s="3" t="s">
        <v>2237</v>
      </c>
    </row>
    <row r="2067" spans="1:9" x14ac:dyDescent="0.25">
      <c r="A2067" s="450">
        <v>2018</v>
      </c>
      <c r="B2067" s="450" t="s">
        <v>382</v>
      </c>
      <c r="C2067" s="450" t="s">
        <v>186</v>
      </c>
      <c r="D2067" s="450">
        <v>1900</v>
      </c>
      <c r="E2067" s="450" t="s">
        <v>21</v>
      </c>
      <c r="F2067" s="450" t="s">
        <v>2242</v>
      </c>
      <c r="G2067" s="450" t="s">
        <v>15</v>
      </c>
      <c r="H2067" s="450">
        <v>56.24</v>
      </c>
      <c r="I2067" s="3" t="s">
        <v>2244</v>
      </c>
    </row>
    <row r="2068" spans="1:9" x14ac:dyDescent="0.25">
      <c r="A2068" s="450">
        <v>2018</v>
      </c>
      <c r="B2068" s="450" t="s">
        <v>382</v>
      </c>
      <c r="C2068" s="450" t="s">
        <v>186</v>
      </c>
      <c r="D2068" s="450">
        <v>2100</v>
      </c>
      <c r="E2068" s="450" t="s">
        <v>23</v>
      </c>
      <c r="F2068" s="450" t="s">
        <v>2242</v>
      </c>
      <c r="G2068" s="450" t="s">
        <v>15</v>
      </c>
      <c r="H2068" s="450">
        <v>1075.33</v>
      </c>
      <c r="I2068" s="3" t="s">
        <v>2244</v>
      </c>
    </row>
    <row r="2069" spans="1:9" x14ac:dyDescent="0.25">
      <c r="A2069" s="450">
        <v>2018</v>
      </c>
      <c r="B2069" s="450" t="s">
        <v>382</v>
      </c>
      <c r="C2069" s="450" t="s">
        <v>186</v>
      </c>
      <c r="D2069" s="450">
        <v>2110</v>
      </c>
      <c r="E2069" s="450" t="s">
        <v>24</v>
      </c>
      <c r="F2069" s="450" t="s">
        <v>2242</v>
      </c>
      <c r="G2069" s="450" t="s">
        <v>15</v>
      </c>
      <c r="H2069" s="450" t="s">
        <v>110</v>
      </c>
      <c r="I2069" s="3" t="s">
        <v>2237</v>
      </c>
    </row>
    <row r="2070" spans="1:9" x14ac:dyDescent="0.25">
      <c r="A2070" s="450">
        <v>2018</v>
      </c>
      <c r="B2070" s="450" t="s">
        <v>382</v>
      </c>
      <c r="C2070" s="450" t="s">
        <v>186</v>
      </c>
      <c r="D2070" s="450">
        <v>2120</v>
      </c>
      <c r="E2070" s="450" t="s">
        <v>25</v>
      </c>
      <c r="F2070" s="450" t="s">
        <v>2242</v>
      </c>
      <c r="G2070" s="450" t="s">
        <v>15</v>
      </c>
      <c r="H2070" s="450" t="s">
        <v>110</v>
      </c>
      <c r="I2070" s="3" t="s">
        <v>2237</v>
      </c>
    </row>
    <row r="2071" spans="1:9" x14ac:dyDescent="0.25">
      <c r="A2071" s="450">
        <v>2018</v>
      </c>
      <c r="B2071" s="450" t="s">
        <v>382</v>
      </c>
      <c r="C2071" s="450" t="s">
        <v>186</v>
      </c>
      <c r="D2071" s="450">
        <v>2130</v>
      </c>
      <c r="E2071" s="450" t="s">
        <v>26</v>
      </c>
      <c r="F2071" s="450" t="s">
        <v>2242</v>
      </c>
      <c r="G2071" s="450" t="s">
        <v>15</v>
      </c>
      <c r="H2071" s="450" t="s">
        <v>110</v>
      </c>
      <c r="I2071" s="3" t="s">
        <v>2237</v>
      </c>
    </row>
    <row r="2072" spans="1:9" x14ac:dyDescent="0.25">
      <c r="A2072" s="450">
        <v>2018</v>
      </c>
      <c r="B2072" s="450" t="s">
        <v>382</v>
      </c>
      <c r="C2072" s="450" t="s">
        <v>186</v>
      </c>
      <c r="D2072" s="450">
        <v>2190</v>
      </c>
      <c r="E2072" s="450" t="s">
        <v>27</v>
      </c>
      <c r="F2072" s="450" t="s">
        <v>2242</v>
      </c>
      <c r="G2072" s="450" t="s">
        <v>15</v>
      </c>
      <c r="H2072" s="450" t="s">
        <v>110</v>
      </c>
      <c r="I2072" s="3" t="s">
        <v>2237</v>
      </c>
    </row>
    <row r="2073" spans="1:9" x14ac:dyDescent="0.25">
      <c r="A2073" s="450">
        <v>2018</v>
      </c>
      <c r="B2073" s="450" t="s">
        <v>382</v>
      </c>
      <c r="C2073" s="450" t="s">
        <v>186</v>
      </c>
      <c r="D2073" s="450">
        <v>2200</v>
      </c>
      <c r="E2073" s="450" t="s">
        <v>28</v>
      </c>
      <c r="F2073" s="450" t="s">
        <v>2242</v>
      </c>
      <c r="G2073" s="450" t="s">
        <v>15</v>
      </c>
      <c r="H2073" s="450">
        <v>15.45</v>
      </c>
      <c r="I2073" s="3" t="s">
        <v>2244</v>
      </c>
    </row>
    <row r="2074" spans="1:9" x14ac:dyDescent="0.25">
      <c r="A2074" s="450">
        <v>2018</v>
      </c>
      <c r="B2074" s="450" t="s">
        <v>382</v>
      </c>
      <c r="C2074" s="450" t="s">
        <v>186</v>
      </c>
      <c r="D2074" s="450">
        <v>2300</v>
      </c>
      <c r="E2074" s="450" t="s">
        <v>29</v>
      </c>
      <c r="F2074" s="450" t="s">
        <v>2242</v>
      </c>
      <c r="G2074" s="450" t="s">
        <v>15</v>
      </c>
      <c r="H2074" s="450">
        <v>8.17</v>
      </c>
      <c r="I2074" s="3" t="s">
        <v>2244</v>
      </c>
    </row>
    <row r="2075" spans="1:9" x14ac:dyDescent="0.25">
      <c r="A2075" s="450">
        <v>2018</v>
      </c>
      <c r="B2075" s="450" t="s">
        <v>382</v>
      </c>
      <c r="C2075" s="450" t="s">
        <v>186</v>
      </c>
      <c r="D2075" s="450">
        <v>2400</v>
      </c>
      <c r="E2075" s="450" t="s">
        <v>30</v>
      </c>
      <c r="F2075" s="450" t="s">
        <v>2242</v>
      </c>
      <c r="G2075" s="450" t="s">
        <v>15</v>
      </c>
      <c r="H2075" s="450">
        <v>34.1</v>
      </c>
      <c r="I2075" s="3" t="s">
        <v>2237</v>
      </c>
    </row>
    <row r="2076" spans="1:9" x14ac:dyDescent="0.25">
      <c r="A2076" s="450">
        <v>2018</v>
      </c>
      <c r="B2076" s="450" t="s">
        <v>382</v>
      </c>
      <c r="C2076" s="450" t="s">
        <v>186</v>
      </c>
      <c r="D2076" s="450">
        <v>2900</v>
      </c>
      <c r="E2076" s="450" t="s">
        <v>31</v>
      </c>
      <c r="F2076" s="450" t="s">
        <v>2242</v>
      </c>
      <c r="G2076" s="450" t="s">
        <v>15</v>
      </c>
      <c r="H2076" s="450">
        <v>19</v>
      </c>
      <c r="I2076" s="3" t="s">
        <v>2244</v>
      </c>
    </row>
    <row r="2077" spans="1:9" x14ac:dyDescent="0.25">
      <c r="A2077" s="450">
        <v>2018</v>
      </c>
      <c r="B2077" s="450" t="s">
        <v>382</v>
      </c>
      <c r="C2077" s="450" t="s">
        <v>186</v>
      </c>
      <c r="D2077" s="450">
        <v>2910</v>
      </c>
      <c r="E2077" s="450" t="s">
        <v>32</v>
      </c>
      <c r="F2077" s="450" t="s">
        <v>2242</v>
      </c>
      <c r="G2077" s="450" t="s">
        <v>15</v>
      </c>
      <c r="H2077" s="450" t="s">
        <v>110</v>
      </c>
      <c r="I2077" s="3" t="s">
        <v>2237</v>
      </c>
    </row>
    <row r="2078" spans="1:9" x14ac:dyDescent="0.25">
      <c r="A2078" s="450">
        <v>2018</v>
      </c>
      <c r="B2078" s="450" t="s">
        <v>382</v>
      </c>
      <c r="C2078" s="450" t="s">
        <v>186</v>
      </c>
      <c r="D2078" s="450">
        <v>2920</v>
      </c>
      <c r="E2078" s="450" t="s">
        <v>33</v>
      </c>
      <c r="F2078" s="450" t="s">
        <v>2242</v>
      </c>
      <c r="G2078" s="450" t="s">
        <v>15</v>
      </c>
      <c r="H2078" s="450" t="s">
        <v>110</v>
      </c>
      <c r="I2078" s="3" t="s">
        <v>2237</v>
      </c>
    </row>
    <row r="2079" spans="1:9" x14ac:dyDescent="0.25">
      <c r="A2079" s="450">
        <v>2018</v>
      </c>
      <c r="B2079" s="450" t="s">
        <v>382</v>
      </c>
      <c r="C2079" s="450" t="s">
        <v>186</v>
      </c>
      <c r="D2079" s="450">
        <v>2930</v>
      </c>
      <c r="E2079" s="450" t="s">
        <v>34</v>
      </c>
      <c r="F2079" s="450" t="s">
        <v>2242</v>
      </c>
      <c r="G2079" s="450" t="s">
        <v>15</v>
      </c>
      <c r="H2079" s="450" t="s">
        <v>110</v>
      </c>
      <c r="I2079" s="3" t="s">
        <v>2237</v>
      </c>
    </row>
    <row r="2080" spans="1:9" x14ac:dyDescent="0.25">
      <c r="A2080" s="450">
        <v>2018</v>
      </c>
      <c r="B2080" s="450" t="s">
        <v>382</v>
      </c>
      <c r="C2080" s="450" t="s">
        <v>186</v>
      </c>
      <c r="D2080" s="450">
        <v>3100</v>
      </c>
      <c r="E2080" s="450" t="s">
        <v>36</v>
      </c>
      <c r="F2080" s="450" t="s">
        <v>2242</v>
      </c>
      <c r="G2080" s="450" t="s">
        <v>15</v>
      </c>
      <c r="H2080" s="450" t="s">
        <v>110</v>
      </c>
      <c r="I2080" s="3" t="s">
        <v>2237</v>
      </c>
    </row>
    <row r="2081" spans="1:9" x14ac:dyDescent="0.25">
      <c r="A2081" s="450">
        <v>2018</v>
      </c>
      <c r="B2081" s="450" t="s">
        <v>382</v>
      </c>
      <c r="C2081" s="450" t="s">
        <v>186</v>
      </c>
      <c r="D2081" s="450">
        <v>3200</v>
      </c>
      <c r="E2081" s="450" t="s">
        <v>37</v>
      </c>
      <c r="F2081" s="450" t="s">
        <v>2242</v>
      </c>
      <c r="G2081" s="450" t="s">
        <v>15</v>
      </c>
      <c r="H2081" s="450" t="s">
        <v>110</v>
      </c>
      <c r="I2081" s="3" t="s">
        <v>2237</v>
      </c>
    </row>
    <row r="2082" spans="1:9" x14ac:dyDescent="0.25">
      <c r="A2082" s="450">
        <v>2018</v>
      </c>
      <c r="B2082" s="450" t="s">
        <v>382</v>
      </c>
      <c r="C2082" s="450" t="s">
        <v>186</v>
      </c>
      <c r="D2082" s="450">
        <v>3900</v>
      </c>
      <c r="E2082" s="450" t="s">
        <v>38</v>
      </c>
      <c r="F2082" s="450" t="s">
        <v>2242</v>
      </c>
      <c r="G2082" s="450" t="s">
        <v>15</v>
      </c>
      <c r="H2082" s="450" t="s">
        <v>110</v>
      </c>
      <c r="I2082" s="3" t="s">
        <v>2237</v>
      </c>
    </row>
    <row r="2083" spans="1:9" x14ac:dyDescent="0.25">
      <c r="A2083" s="450">
        <v>2018</v>
      </c>
      <c r="B2083" s="450" t="s">
        <v>382</v>
      </c>
      <c r="C2083" s="450" t="s">
        <v>186</v>
      </c>
      <c r="D2083" s="450">
        <v>4100</v>
      </c>
      <c r="E2083" s="450" t="s">
        <v>40</v>
      </c>
      <c r="F2083" s="450" t="s">
        <v>2242</v>
      </c>
      <c r="G2083" s="450" t="s">
        <v>15</v>
      </c>
      <c r="H2083" s="450">
        <v>626.92999999999995</v>
      </c>
      <c r="I2083" s="3" t="s">
        <v>2244</v>
      </c>
    </row>
    <row r="2084" spans="1:9" x14ac:dyDescent="0.25">
      <c r="A2084" s="450">
        <v>2018</v>
      </c>
      <c r="B2084" s="450" t="s">
        <v>382</v>
      </c>
      <c r="C2084" s="450" t="s">
        <v>186</v>
      </c>
      <c r="D2084" s="450">
        <v>4110</v>
      </c>
      <c r="E2084" s="450" t="s">
        <v>41</v>
      </c>
      <c r="F2084" s="450" t="s">
        <v>2242</v>
      </c>
      <c r="G2084" s="450" t="s">
        <v>15</v>
      </c>
      <c r="H2084" s="450" t="s">
        <v>110</v>
      </c>
      <c r="I2084" s="3" t="s">
        <v>2237</v>
      </c>
    </row>
    <row r="2085" spans="1:9" x14ac:dyDescent="0.25">
      <c r="A2085" s="450">
        <v>2018</v>
      </c>
      <c r="B2085" s="450" t="s">
        <v>382</v>
      </c>
      <c r="C2085" s="450" t="s">
        <v>186</v>
      </c>
      <c r="D2085" s="450">
        <v>4120</v>
      </c>
      <c r="E2085" s="450" t="s">
        <v>42</v>
      </c>
      <c r="F2085" s="450" t="s">
        <v>2242</v>
      </c>
      <c r="G2085" s="450" t="s">
        <v>15</v>
      </c>
      <c r="H2085" s="450" t="s">
        <v>110</v>
      </c>
      <c r="I2085" s="3" t="s">
        <v>2237</v>
      </c>
    </row>
    <row r="2086" spans="1:9" x14ac:dyDescent="0.25">
      <c r="A2086" s="450">
        <v>2018</v>
      </c>
      <c r="B2086" s="450" t="s">
        <v>382</v>
      </c>
      <c r="C2086" s="450" t="s">
        <v>186</v>
      </c>
      <c r="D2086" s="450">
        <v>4190</v>
      </c>
      <c r="E2086" s="450" t="s">
        <v>43</v>
      </c>
      <c r="F2086" s="450" t="s">
        <v>2242</v>
      </c>
      <c r="G2086" s="450" t="s">
        <v>15</v>
      </c>
      <c r="H2086" s="450" t="s">
        <v>110</v>
      </c>
      <c r="I2086" s="3" t="s">
        <v>2237</v>
      </c>
    </row>
    <row r="2087" spans="1:9" x14ac:dyDescent="0.25">
      <c r="A2087" s="450">
        <v>2018</v>
      </c>
      <c r="B2087" s="450" t="s">
        <v>382</v>
      </c>
      <c r="C2087" s="450" t="s">
        <v>186</v>
      </c>
      <c r="D2087" s="450">
        <v>4200</v>
      </c>
      <c r="E2087" s="450" t="s">
        <v>44</v>
      </c>
      <c r="F2087" s="450" t="s">
        <v>2242</v>
      </c>
      <c r="G2087" s="450" t="s">
        <v>15</v>
      </c>
      <c r="H2087" s="450">
        <v>136.47</v>
      </c>
      <c r="I2087" s="3" t="s">
        <v>2237</v>
      </c>
    </row>
    <row r="2088" spans="1:9" x14ac:dyDescent="0.25">
      <c r="A2088" s="450">
        <v>2018</v>
      </c>
      <c r="B2088" s="450" t="s">
        <v>382</v>
      </c>
      <c r="C2088" s="450" t="s">
        <v>186</v>
      </c>
      <c r="D2088" s="450">
        <v>4210</v>
      </c>
      <c r="E2088" s="450" t="s">
        <v>45</v>
      </c>
      <c r="F2088" s="450" t="s">
        <v>2242</v>
      </c>
      <c r="G2088" s="450" t="s">
        <v>15</v>
      </c>
      <c r="H2088" s="450" t="s">
        <v>110</v>
      </c>
      <c r="I2088" s="3" t="s">
        <v>2237</v>
      </c>
    </row>
    <row r="2089" spans="1:9" x14ac:dyDescent="0.25">
      <c r="A2089" s="450">
        <v>2018</v>
      </c>
      <c r="B2089" s="450" t="s">
        <v>382</v>
      </c>
      <c r="C2089" s="450" t="s">
        <v>186</v>
      </c>
      <c r="D2089" s="450">
        <v>4220</v>
      </c>
      <c r="E2089" s="450" t="s">
        <v>46</v>
      </c>
      <c r="F2089" s="450" t="s">
        <v>2242</v>
      </c>
      <c r="G2089" s="450" t="s">
        <v>15</v>
      </c>
      <c r="H2089" s="450" t="s">
        <v>110</v>
      </c>
      <c r="I2089" s="3" t="s">
        <v>2237</v>
      </c>
    </row>
    <row r="2090" spans="1:9" x14ac:dyDescent="0.25">
      <c r="A2090" s="450">
        <v>2018</v>
      </c>
      <c r="B2090" s="450" t="s">
        <v>382</v>
      </c>
      <c r="C2090" s="450" t="s">
        <v>186</v>
      </c>
      <c r="D2090" s="450">
        <v>4230</v>
      </c>
      <c r="E2090" s="450" t="s">
        <v>47</v>
      </c>
      <c r="F2090" s="450" t="s">
        <v>2242</v>
      </c>
      <c r="G2090" s="450" t="s">
        <v>15</v>
      </c>
      <c r="H2090" s="450" t="s">
        <v>110</v>
      </c>
      <c r="I2090" s="3" t="s">
        <v>2237</v>
      </c>
    </row>
    <row r="2091" spans="1:9" x14ac:dyDescent="0.25">
      <c r="A2091" s="450">
        <v>2018</v>
      </c>
      <c r="B2091" s="450" t="s">
        <v>382</v>
      </c>
      <c r="C2091" s="450" t="s">
        <v>186</v>
      </c>
      <c r="D2091" s="450">
        <v>5000</v>
      </c>
      <c r="E2091" s="450" t="s">
        <v>48</v>
      </c>
      <c r="F2091" s="450" t="s">
        <v>2242</v>
      </c>
      <c r="G2091" s="450" t="s">
        <v>15</v>
      </c>
      <c r="H2091" s="450">
        <v>78.47</v>
      </c>
      <c r="I2091" s="3" t="s">
        <v>2237</v>
      </c>
    </row>
    <row r="2092" spans="1:9" x14ac:dyDescent="0.25">
      <c r="A2092" s="450">
        <v>2018</v>
      </c>
      <c r="B2092" s="450" t="s">
        <v>382</v>
      </c>
      <c r="C2092" s="450" t="s">
        <v>186</v>
      </c>
      <c r="D2092" s="450">
        <v>6100</v>
      </c>
      <c r="E2092" s="450" t="s">
        <v>50</v>
      </c>
      <c r="F2092" s="450" t="s">
        <v>2242</v>
      </c>
      <c r="G2092" s="450" t="s">
        <v>15</v>
      </c>
      <c r="H2092" s="450">
        <v>310.32</v>
      </c>
      <c r="I2092" s="3" t="s">
        <v>2237</v>
      </c>
    </row>
    <row r="2093" spans="1:9" x14ac:dyDescent="0.25">
      <c r="A2093" s="450">
        <v>2018</v>
      </c>
      <c r="B2093" s="450" t="s">
        <v>382</v>
      </c>
      <c r="C2093" s="450" t="s">
        <v>186</v>
      </c>
      <c r="D2093" s="450">
        <v>6110</v>
      </c>
      <c r="E2093" s="450" t="s">
        <v>51</v>
      </c>
      <c r="F2093" s="450" t="s">
        <v>2242</v>
      </c>
      <c r="G2093" s="450" t="s">
        <v>15</v>
      </c>
      <c r="H2093" s="450" t="s">
        <v>110</v>
      </c>
      <c r="I2093" s="3" t="s">
        <v>2237</v>
      </c>
    </row>
    <row r="2094" spans="1:9" x14ac:dyDescent="0.25">
      <c r="A2094" s="450">
        <v>2018</v>
      </c>
      <c r="B2094" s="450" t="s">
        <v>382</v>
      </c>
      <c r="C2094" s="450" t="s">
        <v>186</v>
      </c>
      <c r="D2094" s="450">
        <v>6120</v>
      </c>
      <c r="E2094" s="450" t="s">
        <v>52</v>
      </c>
      <c r="F2094" s="450" t="s">
        <v>2242</v>
      </c>
      <c r="G2094" s="450" t="s">
        <v>15</v>
      </c>
      <c r="H2094" s="450" t="s">
        <v>110</v>
      </c>
      <c r="I2094" s="3" t="s">
        <v>2237</v>
      </c>
    </row>
    <row r="2095" spans="1:9" x14ac:dyDescent="0.25">
      <c r="A2095" s="450">
        <v>2018</v>
      </c>
      <c r="B2095" s="450" t="s">
        <v>382</v>
      </c>
      <c r="C2095" s="450" t="s">
        <v>186</v>
      </c>
      <c r="D2095" s="450">
        <v>6130</v>
      </c>
      <c r="E2095" s="450" t="s">
        <v>53</v>
      </c>
      <c r="F2095" s="450" t="s">
        <v>2242</v>
      </c>
      <c r="G2095" s="450" t="s">
        <v>15</v>
      </c>
      <c r="H2095" s="450" t="s">
        <v>110</v>
      </c>
      <c r="I2095" s="3" t="s">
        <v>2237</v>
      </c>
    </row>
    <row r="2096" spans="1:9" x14ac:dyDescent="0.25">
      <c r="A2096" s="450">
        <v>2018</v>
      </c>
      <c r="B2096" s="450" t="s">
        <v>382</v>
      </c>
      <c r="C2096" s="450" t="s">
        <v>186</v>
      </c>
      <c r="D2096" s="450">
        <v>6190</v>
      </c>
      <c r="E2096" s="450" t="s">
        <v>54</v>
      </c>
      <c r="F2096" s="450" t="s">
        <v>2242</v>
      </c>
      <c r="G2096" s="450" t="s">
        <v>15</v>
      </c>
      <c r="H2096" s="450" t="s">
        <v>110</v>
      </c>
      <c r="I2096" s="3" t="s">
        <v>2237</v>
      </c>
    </row>
    <row r="2097" spans="1:9" x14ac:dyDescent="0.25">
      <c r="A2097" s="450">
        <v>2018</v>
      </c>
      <c r="B2097" s="450" t="s">
        <v>382</v>
      </c>
      <c r="C2097" s="450" t="s">
        <v>186</v>
      </c>
      <c r="D2097" s="450">
        <v>6200</v>
      </c>
      <c r="E2097" s="450" t="s">
        <v>55</v>
      </c>
      <c r="F2097" s="450" t="s">
        <v>2242</v>
      </c>
      <c r="G2097" s="450" t="s">
        <v>15</v>
      </c>
      <c r="H2097" s="450">
        <v>0</v>
      </c>
      <c r="I2097" s="3" t="s">
        <v>2237</v>
      </c>
    </row>
    <row r="2098" spans="1:9" x14ac:dyDescent="0.25">
      <c r="A2098" s="450">
        <v>2018</v>
      </c>
      <c r="B2098" s="450" t="s">
        <v>382</v>
      </c>
      <c r="C2098" s="450" t="s">
        <v>186</v>
      </c>
      <c r="D2098" s="450">
        <v>6210</v>
      </c>
      <c r="E2098" s="450" t="s">
        <v>56</v>
      </c>
      <c r="F2098" s="450" t="s">
        <v>2242</v>
      </c>
      <c r="G2098" s="450" t="s">
        <v>15</v>
      </c>
      <c r="H2098" s="450" t="s">
        <v>110</v>
      </c>
      <c r="I2098" s="3" t="s">
        <v>2237</v>
      </c>
    </row>
    <row r="2099" spans="1:9" x14ac:dyDescent="0.25">
      <c r="A2099" s="450">
        <v>2018</v>
      </c>
      <c r="B2099" s="450" t="s">
        <v>382</v>
      </c>
      <c r="C2099" s="450" t="s">
        <v>186</v>
      </c>
      <c r="D2099" s="450">
        <v>6220</v>
      </c>
      <c r="E2099" s="450" t="s">
        <v>57</v>
      </c>
      <c r="F2099" s="450" t="s">
        <v>2242</v>
      </c>
      <c r="G2099" s="450" t="s">
        <v>15</v>
      </c>
      <c r="H2099" s="450" t="s">
        <v>110</v>
      </c>
      <c r="I2099" s="3" t="s">
        <v>2237</v>
      </c>
    </row>
    <row r="2100" spans="1:9" x14ac:dyDescent="0.25">
      <c r="A2100" s="450">
        <v>2018</v>
      </c>
      <c r="B2100" s="450" t="s">
        <v>382</v>
      </c>
      <c r="C2100" s="450" t="s">
        <v>186</v>
      </c>
      <c r="D2100" s="450">
        <v>6230</v>
      </c>
      <c r="E2100" s="450" t="s">
        <v>58</v>
      </c>
      <c r="F2100" s="450" t="s">
        <v>2242</v>
      </c>
      <c r="G2100" s="450" t="s">
        <v>15</v>
      </c>
      <c r="H2100" s="450" t="s">
        <v>110</v>
      </c>
      <c r="I2100" s="3" t="s">
        <v>2237</v>
      </c>
    </row>
    <row r="2101" spans="1:9" x14ac:dyDescent="0.25">
      <c r="A2101" s="450">
        <v>2018</v>
      </c>
      <c r="B2101" s="450" t="s">
        <v>382</v>
      </c>
      <c r="C2101" s="450" t="s">
        <v>186</v>
      </c>
      <c r="D2101" s="450">
        <v>6290</v>
      </c>
      <c r="E2101" s="450" t="s">
        <v>59</v>
      </c>
      <c r="F2101" s="450" t="s">
        <v>2242</v>
      </c>
      <c r="G2101" s="450" t="s">
        <v>15</v>
      </c>
      <c r="H2101" s="450" t="s">
        <v>110</v>
      </c>
      <c r="I2101" s="3" t="s">
        <v>2237</v>
      </c>
    </row>
    <row r="2102" spans="1:9" x14ac:dyDescent="0.25">
      <c r="A2102" s="450">
        <v>2018</v>
      </c>
      <c r="B2102" s="450" t="s">
        <v>382</v>
      </c>
      <c r="C2102" s="450" t="s">
        <v>186</v>
      </c>
      <c r="D2102" s="450">
        <v>6300</v>
      </c>
      <c r="E2102" s="450" t="s">
        <v>60</v>
      </c>
      <c r="F2102" s="450" t="s">
        <v>2242</v>
      </c>
      <c r="G2102" s="450" t="s">
        <v>15</v>
      </c>
      <c r="H2102" s="450">
        <v>0</v>
      </c>
      <c r="I2102" s="3" t="s">
        <v>2237</v>
      </c>
    </row>
    <row r="2103" spans="1:9" x14ac:dyDescent="0.25">
      <c r="A2103" s="450">
        <v>2018</v>
      </c>
      <c r="B2103" s="450" t="s">
        <v>382</v>
      </c>
      <c r="C2103" s="450" t="s">
        <v>186</v>
      </c>
      <c r="D2103" s="450">
        <v>6400</v>
      </c>
      <c r="E2103" s="450" t="s">
        <v>61</v>
      </c>
      <c r="F2103" s="450" t="s">
        <v>2242</v>
      </c>
      <c r="G2103" s="450" t="s">
        <v>15</v>
      </c>
      <c r="H2103" s="450">
        <v>111.06</v>
      </c>
      <c r="I2103" s="3" t="s">
        <v>2237</v>
      </c>
    </row>
    <row r="2104" spans="1:9" x14ac:dyDescent="0.25">
      <c r="A2104" s="450">
        <v>2018</v>
      </c>
      <c r="B2104" s="450" t="s">
        <v>382</v>
      </c>
      <c r="C2104" s="450" t="s">
        <v>186</v>
      </c>
      <c r="D2104" s="450">
        <v>6410</v>
      </c>
      <c r="E2104" s="450" t="s">
        <v>62</v>
      </c>
      <c r="F2104" s="450" t="s">
        <v>2242</v>
      </c>
      <c r="G2104" s="450" t="s">
        <v>15</v>
      </c>
      <c r="H2104" s="450" t="s">
        <v>110</v>
      </c>
      <c r="I2104" s="3" t="s">
        <v>2237</v>
      </c>
    </row>
    <row r="2105" spans="1:9" x14ac:dyDescent="0.25">
      <c r="A2105" s="450">
        <v>2018</v>
      </c>
      <c r="B2105" s="450" t="s">
        <v>382</v>
      </c>
      <c r="C2105" s="450" t="s">
        <v>186</v>
      </c>
      <c r="D2105" s="450">
        <v>6490</v>
      </c>
      <c r="E2105" s="450" t="s">
        <v>63</v>
      </c>
      <c r="F2105" s="450" t="s">
        <v>2242</v>
      </c>
      <c r="G2105" s="450" t="s">
        <v>15</v>
      </c>
      <c r="H2105" s="450" t="s">
        <v>110</v>
      </c>
      <c r="I2105" s="3" t="s">
        <v>2237</v>
      </c>
    </row>
    <row r="2106" spans="1:9" x14ac:dyDescent="0.25">
      <c r="A2106" s="450">
        <v>2018</v>
      </c>
      <c r="B2106" s="450" t="s">
        <v>382</v>
      </c>
      <c r="C2106" s="450" t="s">
        <v>186</v>
      </c>
      <c r="D2106" s="450">
        <v>6500</v>
      </c>
      <c r="E2106" s="450" t="s">
        <v>64</v>
      </c>
      <c r="F2106" s="450" t="s">
        <v>2242</v>
      </c>
      <c r="G2106" s="450" t="s">
        <v>15</v>
      </c>
      <c r="H2106" s="450">
        <v>0</v>
      </c>
      <c r="I2106" s="3" t="s">
        <v>2237</v>
      </c>
    </row>
    <row r="2107" spans="1:9" x14ac:dyDescent="0.25">
      <c r="A2107" s="450">
        <v>2018</v>
      </c>
      <c r="B2107" s="450" t="s">
        <v>382</v>
      </c>
      <c r="C2107" s="450" t="s">
        <v>186</v>
      </c>
      <c r="D2107" s="450">
        <v>6510</v>
      </c>
      <c r="E2107" s="450" t="s">
        <v>65</v>
      </c>
      <c r="F2107" s="450" t="s">
        <v>2242</v>
      </c>
      <c r="G2107" s="450" t="s">
        <v>15</v>
      </c>
      <c r="H2107" s="450" t="s">
        <v>110</v>
      </c>
      <c r="I2107" s="3" t="s">
        <v>2237</v>
      </c>
    </row>
    <row r="2108" spans="1:9" x14ac:dyDescent="0.25">
      <c r="A2108" s="450">
        <v>2018</v>
      </c>
      <c r="B2108" s="450" t="s">
        <v>382</v>
      </c>
      <c r="C2108" s="450" t="s">
        <v>186</v>
      </c>
      <c r="D2108" s="450">
        <v>6590</v>
      </c>
      <c r="E2108" s="450" t="s">
        <v>66</v>
      </c>
      <c r="F2108" s="450" t="s">
        <v>2242</v>
      </c>
      <c r="G2108" s="450" t="s">
        <v>15</v>
      </c>
      <c r="H2108" s="450" t="s">
        <v>110</v>
      </c>
      <c r="I2108" s="3" t="s">
        <v>2237</v>
      </c>
    </row>
    <row r="2109" spans="1:9" x14ac:dyDescent="0.25">
      <c r="A2109" s="450">
        <v>2018</v>
      </c>
      <c r="B2109" s="450" t="s">
        <v>382</v>
      </c>
      <c r="C2109" s="450" t="s">
        <v>186</v>
      </c>
      <c r="D2109" s="450">
        <v>7000</v>
      </c>
      <c r="E2109" s="450" t="s">
        <v>67</v>
      </c>
      <c r="F2109" s="450" t="s">
        <v>2242</v>
      </c>
      <c r="G2109" s="450" t="s">
        <v>15</v>
      </c>
      <c r="H2109" s="450">
        <v>151.05000000000001</v>
      </c>
      <c r="I2109" s="3" t="s">
        <v>2237</v>
      </c>
    </row>
    <row r="2110" spans="1:9" x14ac:dyDescent="0.25">
      <c r="A2110" s="450">
        <v>2018</v>
      </c>
      <c r="B2110" s="450" t="s">
        <v>382</v>
      </c>
      <c r="C2110" s="450" t="s">
        <v>186</v>
      </c>
      <c r="D2110" s="450">
        <v>8000</v>
      </c>
      <c r="E2110" s="450" t="s">
        <v>70</v>
      </c>
      <c r="F2110" s="450" t="s">
        <v>2242</v>
      </c>
      <c r="G2110" s="450" t="s">
        <v>15</v>
      </c>
      <c r="H2110" s="450">
        <v>0</v>
      </c>
      <c r="I2110" s="3" t="s">
        <v>2244</v>
      </c>
    </row>
    <row r="2111" spans="1:9" x14ac:dyDescent="0.25">
      <c r="A2111" s="450">
        <v>2018</v>
      </c>
      <c r="B2111" s="450" t="s">
        <v>382</v>
      </c>
      <c r="C2111" s="450" t="s">
        <v>186</v>
      </c>
      <c r="D2111" s="450">
        <v>9100</v>
      </c>
      <c r="E2111" s="450" t="s">
        <v>72</v>
      </c>
      <c r="F2111" s="450" t="s">
        <v>2242</v>
      </c>
      <c r="G2111" s="450" t="s">
        <v>15</v>
      </c>
      <c r="H2111" s="450" t="s">
        <v>110</v>
      </c>
      <c r="I2111" s="3" t="s">
        <v>2237</v>
      </c>
    </row>
    <row r="2112" spans="1:9" x14ac:dyDescent="0.25">
      <c r="A2112" s="450">
        <v>2018</v>
      </c>
      <c r="B2112" s="450" t="s">
        <v>382</v>
      </c>
      <c r="C2112" s="450" t="s">
        <v>186</v>
      </c>
      <c r="D2112" s="450">
        <v>9200</v>
      </c>
      <c r="E2112" s="450" t="s">
        <v>73</v>
      </c>
      <c r="F2112" s="450" t="s">
        <v>2242</v>
      </c>
      <c r="G2112" s="450" t="s">
        <v>15</v>
      </c>
      <c r="H2112" s="450" t="s">
        <v>110</v>
      </c>
      <c r="I2112" s="3" t="s">
        <v>2237</v>
      </c>
    </row>
    <row r="2113" spans="1:9" x14ac:dyDescent="0.25">
      <c r="A2113" s="450">
        <v>2018</v>
      </c>
      <c r="B2113" s="450" t="s">
        <v>382</v>
      </c>
      <c r="C2113" s="450" t="s">
        <v>186</v>
      </c>
      <c r="D2113" s="450">
        <v>9900</v>
      </c>
      <c r="E2113" s="450" t="s">
        <v>74</v>
      </c>
      <c r="F2113" s="450" t="s">
        <v>2242</v>
      </c>
      <c r="G2113" s="450" t="s">
        <v>15</v>
      </c>
      <c r="H2113" s="450" t="s">
        <v>110</v>
      </c>
      <c r="I2113" s="3" t="s">
        <v>2237</v>
      </c>
    </row>
    <row r="2114" spans="1:9" x14ac:dyDescent="0.25">
      <c r="A2114" s="450">
        <v>2018</v>
      </c>
      <c r="B2114" s="450" t="s">
        <v>382</v>
      </c>
      <c r="C2114" s="450" t="s">
        <v>186</v>
      </c>
      <c r="D2114" s="450">
        <v>11100</v>
      </c>
      <c r="E2114" s="450" t="s">
        <v>77</v>
      </c>
      <c r="F2114" s="450" t="s">
        <v>2242</v>
      </c>
      <c r="G2114" s="450" t="s">
        <v>15</v>
      </c>
      <c r="H2114" s="450">
        <v>295.86</v>
      </c>
      <c r="I2114" s="3" t="s">
        <v>2237</v>
      </c>
    </row>
    <row r="2115" spans="1:9" x14ac:dyDescent="0.25">
      <c r="A2115" s="450">
        <v>2018</v>
      </c>
      <c r="B2115" s="450" t="s">
        <v>382</v>
      </c>
      <c r="C2115" s="450" t="s">
        <v>186</v>
      </c>
      <c r="D2115" s="450">
        <v>11200</v>
      </c>
      <c r="E2115" s="450" t="s">
        <v>78</v>
      </c>
      <c r="F2115" s="450" t="s">
        <v>2242</v>
      </c>
      <c r="G2115" s="450" t="s">
        <v>15</v>
      </c>
      <c r="H2115" s="450">
        <v>700.52</v>
      </c>
      <c r="I2115" s="3" t="s">
        <v>2237</v>
      </c>
    </row>
    <row r="2116" spans="1:9" x14ac:dyDescent="0.25">
      <c r="A2116" s="450">
        <v>2018</v>
      </c>
      <c r="B2116" s="450" t="s">
        <v>382</v>
      </c>
      <c r="C2116" s="450" t="s">
        <v>186</v>
      </c>
      <c r="D2116" s="450">
        <v>11300</v>
      </c>
      <c r="E2116" s="450" t="s">
        <v>79</v>
      </c>
      <c r="F2116" s="450" t="s">
        <v>2242</v>
      </c>
      <c r="G2116" s="450" t="s">
        <v>15</v>
      </c>
      <c r="H2116" s="450">
        <v>1.54</v>
      </c>
      <c r="I2116" s="3" t="s">
        <v>2244</v>
      </c>
    </row>
    <row r="2117" spans="1:9" x14ac:dyDescent="0.25">
      <c r="A2117" s="450">
        <v>2018</v>
      </c>
      <c r="B2117" s="450" t="s">
        <v>382</v>
      </c>
      <c r="C2117" s="450" t="s">
        <v>186</v>
      </c>
      <c r="D2117" s="450">
        <v>11400</v>
      </c>
      <c r="E2117" s="450" t="s">
        <v>80</v>
      </c>
      <c r="F2117" s="450" t="s">
        <v>2242</v>
      </c>
      <c r="G2117" s="450" t="s">
        <v>15</v>
      </c>
      <c r="H2117" s="450">
        <v>69.48</v>
      </c>
      <c r="I2117" s="3" t="s">
        <v>2237</v>
      </c>
    </row>
    <row r="2118" spans="1:9" x14ac:dyDescent="0.25">
      <c r="A2118" s="450">
        <v>2018</v>
      </c>
      <c r="B2118" s="450" t="s">
        <v>382</v>
      </c>
      <c r="C2118" s="450" t="s">
        <v>186</v>
      </c>
      <c r="D2118" s="450">
        <v>11500</v>
      </c>
      <c r="E2118" s="450" t="s">
        <v>81</v>
      </c>
      <c r="F2118" s="450" t="s">
        <v>2242</v>
      </c>
      <c r="G2118" s="450" t="s">
        <v>15</v>
      </c>
      <c r="H2118" s="450">
        <v>987.66</v>
      </c>
      <c r="I2118" s="3" t="s">
        <v>2237</v>
      </c>
    </row>
    <row r="2119" spans="1:9" x14ac:dyDescent="0.25">
      <c r="A2119" s="450">
        <v>2018</v>
      </c>
      <c r="B2119" s="450" t="s">
        <v>382</v>
      </c>
      <c r="C2119" s="450" t="s">
        <v>186</v>
      </c>
      <c r="D2119" s="450">
        <v>11900</v>
      </c>
      <c r="E2119" s="450" t="s">
        <v>82</v>
      </c>
      <c r="F2119" s="450" t="s">
        <v>2242</v>
      </c>
      <c r="G2119" s="450" t="s">
        <v>15</v>
      </c>
      <c r="H2119" s="450">
        <v>46.07</v>
      </c>
      <c r="I2119" s="3" t="s">
        <v>2244</v>
      </c>
    </row>
    <row r="2120" spans="1:9" x14ac:dyDescent="0.25">
      <c r="A2120" s="450">
        <v>2018</v>
      </c>
      <c r="B2120" s="450" t="s">
        <v>382</v>
      </c>
      <c r="C2120" s="450" t="s">
        <v>186</v>
      </c>
      <c r="D2120" s="450">
        <v>12100</v>
      </c>
      <c r="E2120" s="450" t="s">
        <v>84</v>
      </c>
      <c r="F2120" s="450" t="s">
        <v>2242</v>
      </c>
      <c r="G2120" s="450" t="s">
        <v>15</v>
      </c>
      <c r="H2120" s="450">
        <v>599.87</v>
      </c>
      <c r="I2120" s="3" t="s">
        <v>2237</v>
      </c>
    </row>
    <row r="2121" spans="1:9" x14ac:dyDescent="0.25">
      <c r="A2121" s="450">
        <v>2018</v>
      </c>
      <c r="B2121" s="450" t="s">
        <v>382</v>
      </c>
      <c r="C2121" s="450" t="s">
        <v>186</v>
      </c>
      <c r="D2121" s="450">
        <v>12200</v>
      </c>
      <c r="E2121" s="450" t="s">
        <v>85</v>
      </c>
      <c r="F2121" s="450" t="s">
        <v>2242</v>
      </c>
      <c r="G2121" s="450" t="s">
        <v>15</v>
      </c>
      <c r="H2121" s="450">
        <v>191.97</v>
      </c>
      <c r="I2121" s="3" t="s">
        <v>2237</v>
      </c>
    </row>
    <row r="2122" spans="1:9" x14ac:dyDescent="0.25">
      <c r="A2122" s="450">
        <v>2018</v>
      </c>
      <c r="B2122" s="450" t="s">
        <v>382</v>
      </c>
      <c r="C2122" s="450" t="s">
        <v>186</v>
      </c>
      <c r="D2122" s="450">
        <v>12900</v>
      </c>
      <c r="E2122" s="450" t="s">
        <v>86</v>
      </c>
      <c r="F2122" s="450" t="s">
        <v>2242</v>
      </c>
      <c r="G2122" s="450" t="s">
        <v>15</v>
      </c>
      <c r="H2122" s="450">
        <v>156.31</v>
      </c>
      <c r="I2122" s="3" t="s">
        <v>2244</v>
      </c>
    </row>
    <row r="2123" spans="1:9" x14ac:dyDescent="0.25">
      <c r="A2123" s="450">
        <v>2018</v>
      </c>
      <c r="B2123" s="450" t="s">
        <v>382</v>
      </c>
      <c r="C2123" s="450" t="s">
        <v>186</v>
      </c>
      <c r="D2123" s="450">
        <v>12910</v>
      </c>
      <c r="E2123" s="450" t="s">
        <v>87</v>
      </c>
      <c r="F2123" s="450" t="s">
        <v>2242</v>
      </c>
      <c r="G2123" s="450" t="s">
        <v>15</v>
      </c>
      <c r="H2123" s="450" t="s">
        <v>110</v>
      </c>
      <c r="I2123" s="3" t="s">
        <v>2237</v>
      </c>
    </row>
    <row r="2124" spans="1:9" x14ac:dyDescent="0.25">
      <c r="A2124" s="450">
        <v>2018</v>
      </c>
      <c r="B2124" s="450" t="s">
        <v>382</v>
      </c>
      <c r="C2124" s="450" t="s">
        <v>186</v>
      </c>
      <c r="D2124" s="450">
        <v>12920</v>
      </c>
      <c r="E2124" s="450" t="s">
        <v>88</v>
      </c>
      <c r="F2124" s="450" t="s">
        <v>2242</v>
      </c>
      <c r="G2124" s="450" t="s">
        <v>15</v>
      </c>
      <c r="H2124" s="450" t="s">
        <v>110</v>
      </c>
      <c r="I2124" s="3" t="s">
        <v>2237</v>
      </c>
    </row>
    <row r="2125" spans="1:9" x14ac:dyDescent="0.25">
      <c r="A2125" s="450">
        <v>2018</v>
      </c>
      <c r="B2125" s="450" t="s">
        <v>382</v>
      </c>
      <c r="C2125" s="450" t="s">
        <v>186</v>
      </c>
      <c r="D2125" s="450">
        <v>12930</v>
      </c>
      <c r="E2125" s="450" t="s">
        <v>89</v>
      </c>
      <c r="F2125" s="450" t="s">
        <v>2242</v>
      </c>
      <c r="G2125" s="450" t="s">
        <v>15</v>
      </c>
      <c r="H2125" s="450" t="s">
        <v>110</v>
      </c>
      <c r="I2125" s="3" t="s">
        <v>2237</v>
      </c>
    </row>
    <row r="2126" spans="1:9" x14ac:dyDescent="0.25">
      <c r="A2126" s="450">
        <v>2018</v>
      </c>
      <c r="B2126" s="450" t="s">
        <v>382</v>
      </c>
      <c r="C2126" s="450" t="s">
        <v>186</v>
      </c>
      <c r="D2126" s="450">
        <v>15100</v>
      </c>
      <c r="E2126" s="450" t="s">
        <v>93</v>
      </c>
      <c r="F2126" s="450" t="s">
        <v>2242</v>
      </c>
      <c r="G2126" s="450" t="s">
        <v>15</v>
      </c>
      <c r="H2126" s="450" t="s">
        <v>110</v>
      </c>
      <c r="I2126" s="3" t="s">
        <v>2237</v>
      </c>
    </row>
    <row r="2127" spans="1:9" x14ac:dyDescent="0.25">
      <c r="A2127" s="450">
        <v>2018</v>
      </c>
      <c r="B2127" s="450" t="s">
        <v>382</v>
      </c>
      <c r="C2127" s="450" t="s">
        <v>186</v>
      </c>
      <c r="D2127" s="450">
        <v>15200</v>
      </c>
      <c r="E2127" s="450" t="s">
        <v>94</v>
      </c>
      <c r="F2127" s="450" t="s">
        <v>2242</v>
      </c>
      <c r="G2127" s="450" t="s">
        <v>15</v>
      </c>
      <c r="H2127" s="450" t="s">
        <v>110</v>
      </c>
      <c r="I2127" s="3" t="s">
        <v>2237</v>
      </c>
    </row>
    <row r="2128" spans="1:9" x14ac:dyDescent="0.25">
      <c r="A2128" s="450">
        <v>2018</v>
      </c>
      <c r="B2128" s="450" t="s">
        <v>382</v>
      </c>
      <c r="C2128" s="450" t="s">
        <v>186</v>
      </c>
      <c r="D2128" s="450">
        <v>17100</v>
      </c>
      <c r="E2128" s="450" t="s">
        <v>97</v>
      </c>
      <c r="F2128" s="450" t="s">
        <v>2242</v>
      </c>
      <c r="G2128" s="450" t="s">
        <v>15</v>
      </c>
      <c r="H2128" s="450">
        <v>152.68</v>
      </c>
      <c r="I2128" s="3" t="s">
        <v>2237</v>
      </c>
    </row>
    <row r="2129" spans="1:9" x14ac:dyDescent="0.25">
      <c r="A2129" s="450">
        <v>2018</v>
      </c>
      <c r="B2129" s="450" t="s">
        <v>382</v>
      </c>
      <c r="C2129" s="450" t="s">
        <v>186</v>
      </c>
      <c r="D2129" s="450">
        <v>17110</v>
      </c>
      <c r="E2129" s="450" t="s">
        <v>98</v>
      </c>
      <c r="F2129" s="450" t="s">
        <v>2242</v>
      </c>
      <c r="G2129" s="450" t="s">
        <v>15</v>
      </c>
      <c r="H2129" s="450" t="s">
        <v>110</v>
      </c>
      <c r="I2129" s="3" t="s">
        <v>2237</v>
      </c>
    </row>
    <row r="2130" spans="1:9" x14ac:dyDescent="0.25">
      <c r="A2130" s="450">
        <v>2018</v>
      </c>
      <c r="B2130" s="450" t="s">
        <v>382</v>
      </c>
      <c r="C2130" s="450" t="s">
        <v>186</v>
      </c>
      <c r="D2130" s="450">
        <v>17120</v>
      </c>
      <c r="E2130" s="450" t="s">
        <v>99</v>
      </c>
      <c r="F2130" s="450" t="s">
        <v>2242</v>
      </c>
      <c r="G2130" s="450" t="s">
        <v>15</v>
      </c>
      <c r="H2130" s="450" t="s">
        <v>110</v>
      </c>
      <c r="I2130" s="3" t="s">
        <v>2237</v>
      </c>
    </row>
    <row r="2131" spans="1:9" x14ac:dyDescent="0.25">
      <c r="A2131" s="450">
        <v>2018</v>
      </c>
      <c r="B2131" s="450" t="s">
        <v>382</v>
      </c>
      <c r="C2131" s="450" t="s">
        <v>186</v>
      </c>
      <c r="D2131" s="450">
        <v>17130</v>
      </c>
      <c r="E2131" s="450" t="s">
        <v>100</v>
      </c>
      <c r="F2131" s="450" t="s">
        <v>2242</v>
      </c>
      <c r="G2131" s="450" t="s">
        <v>15</v>
      </c>
      <c r="H2131" s="450" t="s">
        <v>110</v>
      </c>
      <c r="I2131" s="3" t="s">
        <v>2237</v>
      </c>
    </row>
    <row r="2132" spans="1:9" x14ac:dyDescent="0.25">
      <c r="A2132" s="450">
        <v>2018</v>
      </c>
      <c r="B2132" s="450" t="s">
        <v>382</v>
      </c>
      <c r="C2132" s="450" t="s">
        <v>186</v>
      </c>
      <c r="D2132" s="450">
        <v>17140</v>
      </c>
      <c r="E2132" s="450" t="s">
        <v>101</v>
      </c>
      <c r="F2132" s="450" t="s">
        <v>2242</v>
      </c>
      <c r="G2132" s="450" t="s">
        <v>15</v>
      </c>
      <c r="H2132" s="450" t="s">
        <v>110</v>
      </c>
      <c r="I2132" s="3" t="s">
        <v>2237</v>
      </c>
    </row>
    <row r="2133" spans="1:9" x14ac:dyDescent="0.25">
      <c r="A2133" s="450">
        <v>2018</v>
      </c>
      <c r="B2133" s="450" t="s">
        <v>382</v>
      </c>
      <c r="C2133" s="450" t="s">
        <v>186</v>
      </c>
      <c r="D2133" s="450">
        <v>17150</v>
      </c>
      <c r="E2133" s="450" t="s">
        <v>102</v>
      </c>
      <c r="F2133" s="450" t="s">
        <v>2242</v>
      </c>
      <c r="G2133" s="450" t="s">
        <v>15</v>
      </c>
      <c r="H2133" s="450" t="s">
        <v>110</v>
      </c>
      <c r="I2133" s="3" t="s">
        <v>2237</v>
      </c>
    </row>
    <row r="2134" spans="1:9" x14ac:dyDescent="0.25">
      <c r="A2134" s="450">
        <v>2018</v>
      </c>
      <c r="B2134" s="450" t="s">
        <v>382</v>
      </c>
      <c r="C2134" s="450" t="s">
        <v>186</v>
      </c>
      <c r="D2134" s="450">
        <v>17160</v>
      </c>
      <c r="E2134" s="450" t="s">
        <v>103</v>
      </c>
      <c r="F2134" s="450" t="s">
        <v>2242</v>
      </c>
      <c r="G2134" s="450" t="s">
        <v>15</v>
      </c>
      <c r="H2134" s="450" t="s">
        <v>110</v>
      </c>
      <c r="I2134" s="3" t="s">
        <v>2237</v>
      </c>
    </row>
    <row r="2135" spans="1:9" x14ac:dyDescent="0.25">
      <c r="A2135" s="450">
        <v>2018</v>
      </c>
      <c r="B2135" s="450" t="s">
        <v>382</v>
      </c>
      <c r="C2135" s="450" t="s">
        <v>186</v>
      </c>
      <c r="D2135" s="450">
        <v>17161</v>
      </c>
      <c r="E2135" s="450" t="s">
        <v>104</v>
      </c>
      <c r="F2135" s="450" t="s">
        <v>2242</v>
      </c>
      <c r="G2135" s="450" t="s">
        <v>15</v>
      </c>
      <c r="H2135" s="450" t="s">
        <v>110</v>
      </c>
      <c r="I2135" s="3" t="s">
        <v>2237</v>
      </c>
    </row>
    <row r="2136" spans="1:9" x14ac:dyDescent="0.25">
      <c r="A2136" s="450">
        <v>2018</v>
      </c>
      <c r="B2136" s="450" t="s">
        <v>382</v>
      </c>
      <c r="C2136" s="450" t="s">
        <v>186</v>
      </c>
      <c r="D2136" s="450">
        <v>17162</v>
      </c>
      <c r="E2136" s="450" t="s">
        <v>105</v>
      </c>
      <c r="F2136" s="450" t="s">
        <v>2242</v>
      </c>
      <c r="G2136" s="450" t="s">
        <v>15</v>
      </c>
      <c r="H2136" s="450" t="s">
        <v>110</v>
      </c>
      <c r="I2136" s="3" t="s">
        <v>2237</v>
      </c>
    </row>
    <row r="2137" spans="1:9" x14ac:dyDescent="0.25">
      <c r="A2137" s="450">
        <v>2018</v>
      </c>
      <c r="B2137" s="450" t="s">
        <v>382</v>
      </c>
      <c r="C2137" s="450" t="s">
        <v>186</v>
      </c>
      <c r="D2137" s="450">
        <v>17190</v>
      </c>
      <c r="E2137" s="450" t="s">
        <v>106</v>
      </c>
      <c r="F2137" s="450" t="s">
        <v>2242</v>
      </c>
      <c r="G2137" s="450" t="s">
        <v>15</v>
      </c>
      <c r="H2137" s="450" t="s">
        <v>110</v>
      </c>
      <c r="I2137" s="3" t="s">
        <v>2237</v>
      </c>
    </row>
    <row r="2138" spans="1:9" x14ac:dyDescent="0.25">
      <c r="A2138" s="450">
        <v>2018</v>
      </c>
      <c r="B2138" s="450" t="s">
        <v>382</v>
      </c>
      <c r="C2138" s="450" t="s">
        <v>186</v>
      </c>
      <c r="D2138" s="450">
        <v>17900</v>
      </c>
      <c r="E2138" s="450" t="s">
        <v>107</v>
      </c>
      <c r="F2138" s="450" t="s">
        <v>2242</v>
      </c>
      <c r="G2138" s="450" t="s">
        <v>15</v>
      </c>
      <c r="H2138" s="450">
        <v>0</v>
      </c>
      <c r="I2138" s="3" t="s">
        <v>2237</v>
      </c>
    </row>
    <row r="2139" spans="1:9" x14ac:dyDescent="0.25">
      <c r="A2139" s="450">
        <v>2018</v>
      </c>
      <c r="B2139" s="450" t="s">
        <v>382</v>
      </c>
      <c r="C2139" s="450" t="s">
        <v>186</v>
      </c>
      <c r="D2139" s="450">
        <v>19010</v>
      </c>
      <c r="E2139" s="450" t="s">
        <v>111</v>
      </c>
      <c r="F2139" s="450" t="s">
        <v>2242</v>
      </c>
      <c r="G2139" s="450" t="s">
        <v>15</v>
      </c>
      <c r="H2139" s="450">
        <v>390.84</v>
      </c>
      <c r="I2139" s="3" t="s">
        <v>2237</v>
      </c>
    </row>
    <row r="2140" spans="1:9" x14ac:dyDescent="0.25">
      <c r="A2140" s="450">
        <v>2018</v>
      </c>
      <c r="B2140" s="450" t="s">
        <v>382</v>
      </c>
      <c r="C2140" s="450" t="s">
        <v>186</v>
      </c>
      <c r="D2140" s="450">
        <v>19011</v>
      </c>
      <c r="E2140" s="450" t="s">
        <v>112</v>
      </c>
      <c r="F2140" s="450" t="s">
        <v>2242</v>
      </c>
      <c r="G2140" s="450" t="s">
        <v>15</v>
      </c>
      <c r="H2140" s="450" t="s">
        <v>110</v>
      </c>
      <c r="I2140" s="3" t="s">
        <v>2237</v>
      </c>
    </row>
    <row r="2141" spans="1:9" x14ac:dyDescent="0.25">
      <c r="A2141" s="450">
        <v>2018</v>
      </c>
      <c r="B2141" s="450" t="s">
        <v>382</v>
      </c>
      <c r="C2141" s="450" t="s">
        <v>186</v>
      </c>
      <c r="D2141" s="450">
        <v>19012</v>
      </c>
      <c r="E2141" s="450" t="s">
        <v>113</v>
      </c>
      <c r="F2141" s="450" t="s">
        <v>2242</v>
      </c>
      <c r="G2141" s="450" t="s">
        <v>15</v>
      </c>
      <c r="H2141" s="450" t="s">
        <v>110</v>
      </c>
      <c r="I2141" s="3" t="s">
        <v>2237</v>
      </c>
    </row>
    <row r="2142" spans="1:9" x14ac:dyDescent="0.25">
      <c r="A2142" s="450">
        <v>2018</v>
      </c>
      <c r="B2142" s="450" t="s">
        <v>382</v>
      </c>
      <c r="C2142" s="450" t="s">
        <v>186</v>
      </c>
      <c r="D2142" s="450">
        <v>19020</v>
      </c>
      <c r="E2142" s="450" t="s">
        <v>114</v>
      </c>
      <c r="F2142" s="450" t="s">
        <v>2242</v>
      </c>
      <c r="G2142" s="450" t="s">
        <v>15</v>
      </c>
      <c r="H2142" s="450">
        <v>704.53</v>
      </c>
      <c r="I2142" s="3" t="s">
        <v>2237</v>
      </c>
    </row>
    <row r="2143" spans="1:9" x14ac:dyDescent="0.25">
      <c r="A2143" s="450">
        <v>2018</v>
      </c>
      <c r="B2143" s="450" t="s">
        <v>382</v>
      </c>
      <c r="C2143" s="450" t="s">
        <v>186</v>
      </c>
      <c r="D2143" s="450">
        <v>19021</v>
      </c>
      <c r="E2143" s="450" t="s">
        <v>115</v>
      </c>
      <c r="F2143" s="450" t="s">
        <v>2242</v>
      </c>
      <c r="G2143" s="450" t="s">
        <v>15</v>
      </c>
      <c r="H2143" s="450" t="s">
        <v>110</v>
      </c>
      <c r="I2143" s="3" t="s">
        <v>2237</v>
      </c>
    </row>
    <row r="2144" spans="1:9" x14ac:dyDescent="0.25">
      <c r="A2144" s="450">
        <v>2018</v>
      </c>
      <c r="B2144" s="450" t="s">
        <v>382</v>
      </c>
      <c r="C2144" s="450" t="s">
        <v>186</v>
      </c>
      <c r="D2144" s="450">
        <v>19022</v>
      </c>
      <c r="E2144" s="450" t="s">
        <v>116</v>
      </c>
      <c r="F2144" s="450" t="s">
        <v>2242</v>
      </c>
      <c r="G2144" s="450" t="s">
        <v>15</v>
      </c>
      <c r="H2144" s="450" t="s">
        <v>110</v>
      </c>
      <c r="I2144" s="3" t="s">
        <v>2237</v>
      </c>
    </row>
    <row r="2145" spans="1:9" x14ac:dyDescent="0.25">
      <c r="A2145" s="450">
        <v>2018</v>
      </c>
      <c r="B2145" s="450" t="s">
        <v>382</v>
      </c>
      <c r="C2145" s="450" t="s">
        <v>186</v>
      </c>
      <c r="D2145" s="450">
        <v>19023</v>
      </c>
      <c r="E2145" s="450" t="s">
        <v>117</v>
      </c>
      <c r="F2145" s="450" t="s">
        <v>2242</v>
      </c>
      <c r="G2145" s="450" t="s">
        <v>15</v>
      </c>
      <c r="H2145" s="450" t="s">
        <v>110</v>
      </c>
      <c r="I2145" s="3" t="s">
        <v>2237</v>
      </c>
    </row>
    <row r="2146" spans="1:9" x14ac:dyDescent="0.25">
      <c r="A2146" s="450">
        <v>2018</v>
      </c>
      <c r="B2146" s="450" t="s">
        <v>382</v>
      </c>
      <c r="C2146" s="450" t="s">
        <v>186</v>
      </c>
      <c r="D2146" s="450">
        <v>19029</v>
      </c>
      <c r="E2146" s="450" t="s">
        <v>118</v>
      </c>
      <c r="F2146" s="450" t="s">
        <v>2242</v>
      </c>
      <c r="G2146" s="450" t="s">
        <v>15</v>
      </c>
      <c r="H2146" s="450" t="s">
        <v>110</v>
      </c>
      <c r="I2146" s="3" t="s">
        <v>2237</v>
      </c>
    </row>
    <row r="2147" spans="1:9" x14ac:dyDescent="0.25">
      <c r="A2147" s="450">
        <v>2018</v>
      </c>
      <c r="B2147" s="450" t="s">
        <v>382</v>
      </c>
      <c r="C2147" s="450" t="s">
        <v>186</v>
      </c>
      <c r="D2147" s="450">
        <v>19030</v>
      </c>
      <c r="E2147" s="450" t="s">
        <v>119</v>
      </c>
      <c r="F2147" s="450" t="s">
        <v>2242</v>
      </c>
      <c r="G2147" s="450" t="s">
        <v>15</v>
      </c>
      <c r="H2147" s="450">
        <v>468.97</v>
      </c>
      <c r="I2147" s="3" t="s">
        <v>2237</v>
      </c>
    </row>
    <row r="2148" spans="1:9" x14ac:dyDescent="0.25">
      <c r="A2148" s="450">
        <v>2018</v>
      </c>
      <c r="B2148" s="450" t="s">
        <v>382</v>
      </c>
      <c r="C2148" s="450" t="s">
        <v>186</v>
      </c>
      <c r="D2148" s="450">
        <v>19031</v>
      </c>
      <c r="E2148" s="450" t="s">
        <v>120</v>
      </c>
      <c r="F2148" s="450" t="s">
        <v>2242</v>
      </c>
      <c r="G2148" s="450" t="s">
        <v>15</v>
      </c>
      <c r="H2148" s="450" t="s">
        <v>110</v>
      </c>
      <c r="I2148" s="3" t="s">
        <v>2237</v>
      </c>
    </row>
    <row r="2149" spans="1:9" x14ac:dyDescent="0.25">
      <c r="A2149" s="450">
        <v>2018</v>
      </c>
      <c r="B2149" s="450" t="s">
        <v>382</v>
      </c>
      <c r="C2149" s="450" t="s">
        <v>186</v>
      </c>
      <c r="D2149" s="450">
        <v>19032</v>
      </c>
      <c r="E2149" s="450" t="s">
        <v>121</v>
      </c>
      <c r="F2149" s="450" t="s">
        <v>2242</v>
      </c>
      <c r="G2149" s="450" t="s">
        <v>15</v>
      </c>
      <c r="H2149" s="450" t="s">
        <v>110</v>
      </c>
      <c r="I2149" s="3" t="s">
        <v>2237</v>
      </c>
    </row>
    <row r="2150" spans="1:9" x14ac:dyDescent="0.25">
      <c r="A2150" s="450">
        <v>2018</v>
      </c>
      <c r="B2150" s="450" t="s">
        <v>382</v>
      </c>
      <c r="C2150" s="450" t="s">
        <v>186</v>
      </c>
      <c r="D2150" s="450">
        <v>19040</v>
      </c>
      <c r="E2150" s="450" t="s">
        <v>122</v>
      </c>
      <c r="F2150" s="450" t="s">
        <v>2242</v>
      </c>
      <c r="G2150" s="450" t="s">
        <v>15</v>
      </c>
      <c r="H2150" s="450">
        <v>402.22</v>
      </c>
      <c r="I2150" s="3" t="s">
        <v>2237</v>
      </c>
    </row>
    <row r="2151" spans="1:9" x14ac:dyDescent="0.25">
      <c r="A2151" s="450">
        <v>2018</v>
      </c>
      <c r="B2151" s="450" t="s">
        <v>382</v>
      </c>
      <c r="C2151" s="450" t="s">
        <v>186</v>
      </c>
      <c r="D2151" s="450">
        <v>19050</v>
      </c>
      <c r="E2151" s="450" t="s">
        <v>123</v>
      </c>
      <c r="F2151" s="450" t="s">
        <v>2242</v>
      </c>
      <c r="G2151" s="450" t="s">
        <v>15</v>
      </c>
      <c r="H2151" s="450">
        <v>73.47</v>
      </c>
      <c r="I2151" s="3" t="s">
        <v>2237</v>
      </c>
    </row>
    <row r="2152" spans="1:9" x14ac:dyDescent="0.25">
      <c r="A2152" s="450">
        <v>2018</v>
      </c>
      <c r="B2152" s="450" t="s">
        <v>382</v>
      </c>
      <c r="C2152" s="450" t="s">
        <v>186</v>
      </c>
      <c r="D2152" s="450">
        <v>19060</v>
      </c>
      <c r="E2152" s="450" t="s">
        <v>124</v>
      </c>
      <c r="F2152" s="450" t="s">
        <v>2242</v>
      </c>
      <c r="G2152" s="450" t="s">
        <v>15</v>
      </c>
      <c r="H2152" s="450">
        <v>1610.53</v>
      </c>
      <c r="I2152" s="3" t="s">
        <v>2237</v>
      </c>
    </row>
    <row r="2153" spans="1:9" x14ac:dyDescent="0.25">
      <c r="A2153" s="450">
        <v>2018</v>
      </c>
      <c r="B2153" s="450" t="s">
        <v>382</v>
      </c>
      <c r="C2153" s="450" t="s">
        <v>186</v>
      </c>
      <c r="D2153" s="450">
        <v>19061</v>
      </c>
      <c r="E2153" s="450" t="s">
        <v>125</v>
      </c>
      <c r="F2153" s="450" t="s">
        <v>2242</v>
      </c>
      <c r="G2153" s="450" t="s">
        <v>15</v>
      </c>
      <c r="H2153" s="450">
        <v>430.27</v>
      </c>
      <c r="I2153" s="3" t="s">
        <v>2237</v>
      </c>
    </row>
    <row r="2154" spans="1:9" x14ac:dyDescent="0.25">
      <c r="A2154" s="450">
        <v>2018</v>
      </c>
      <c r="B2154" s="450" t="s">
        <v>382</v>
      </c>
      <c r="C2154" s="450" t="s">
        <v>186</v>
      </c>
      <c r="D2154" s="450">
        <v>19062</v>
      </c>
      <c r="E2154" s="450" t="s">
        <v>126</v>
      </c>
      <c r="F2154" s="450" t="s">
        <v>2242</v>
      </c>
      <c r="G2154" s="450" t="s">
        <v>15</v>
      </c>
      <c r="H2154" s="450">
        <v>781.62</v>
      </c>
      <c r="I2154" s="3" t="s">
        <v>2237</v>
      </c>
    </row>
    <row r="2155" spans="1:9" x14ac:dyDescent="0.25">
      <c r="A2155" s="450">
        <v>2018</v>
      </c>
      <c r="B2155" s="450" t="s">
        <v>382</v>
      </c>
      <c r="C2155" s="450" t="s">
        <v>186</v>
      </c>
      <c r="D2155" s="450">
        <v>19063</v>
      </c>
      <c r="E2155" s="450" t="s">
        <v>127</v>
      </c>
      <c r="F2155" s="450" t="s">
        <v>2242</v>
      </c>
      <c r="G2155" s="450" t="s">
        <v>15</v>
      </c>
      <c r="H2155" s="450">
        <v>398.64</v>
      </c>
      <c r="I2155" s="3" t="s">
        <v>2237</v>
      </c>
    </row>
    <row r="2156" spans="1:9" x14ac:dyDescent="0.25">
      <c r="A2156" s="450">
        <v>2018</v>
      </c>
      <c r="B2156" s="450" t="s">
        <v>382</v>
      </c>
      <c r="C2156" s="450" t="s">
        <v>186</v>
      </c>
      <c r="D2156" s="450">
        <v>19070</v>
      </c>
      <c r="E2156" s="450" t="s">
        <v>128</v>
      </c>
      <c r="F2156" s="450" t="s">
        <v>2242</v>
      </c>
      <c r="G2156" s="450" t="s">
        <v>15</v>
      </c>
      <c r="H2156" s="450">
        <v>306.14999999999998</v>
      </c>
      <c r="I2156" s="3" t="s">
        <v>2237</v>
      </c>
    </row>
    <row r="2157" spans="1:9" x14ac:dyDescent="0.25">
      <c r="A2157" s="450">
        <v>2018</v>
      </c>
      <c r="B2157" s="450" t="s">
        <v>382</v>
      </c>
      <c r="C2157" s="450" t="s">
        <v>186</v>
      </c>
      <c r="D2157" s="450">
        <v>19080</v>
      </c>
      <c r="E2157" s="450" t="s">
        <v>129</v>
      </c>
      <c r="F2157" s="450" t="s">
        <v>2242</v>
      </c>
      <c r="G2157" s="450" t="s">
        <v>15</v>
      </c>
      <c r="H2157" s="450">
        <v>35.32</v>
      </c>
      <c r="I2157" s="3" t="s">
        <v>2237</v>
      </c>
    </row>
    <row r="2158" spans="1:9" x14ac:dyDescent="0.25">
      <c r="A2158" s="450">
        <v>2018</v>
      </c>
      <c r="B2158" s="450" t="s">
        <v>382</v>
      </c>
      <c r="C2158" s="450" t="s">
        <v>186</v>
      </c>
      <c r="D2158" s="450">
        <v>19090</v>
      </c>
      <c r="E2158" s="450" t="s">
        <v>130</v>
      </c>
      <c r="F2158" s="450" t="s">
        <v>2242</v>
      </c>
      <c r="G2158" s="450" t="s">
        <v>15</v>
      </c>
      <c r="H2158" s="450">
        <v>450.91</v>
      </c>
      <c r="I2158" s="3" t="s">
        <v>2237</v>
      </c>
    </row>
    <row r="2159" spans="1:9" x14ac:dyDescent="0.25">
      <c r="A2159" s="450">
        <v>2018</v>
      </c>
      <c r="B2159" s="450" t="s">
        <v>382</v>
      </c>
      <c r="C2159" s="450" t="s">
        <v>186</v>
      </c>
      <c r="D2159" s="450">
        <v>19095</v>
      </c>
      <c r="E2159" s="450" t="s">
        <v>131</v>
      </c>
      <c r="F2159" s="450" t="s">
        <v>2242</v>
      </c>
      <c r="G2159" s="450" t="s">
        <v>15</v>
      </c>
      <c r="H2159" s="450">
        <v>0</v>
      </c>
      <c r="I2159" s="3" t="s">
        <v>2237</v>
      </c>
    </row>
    <row r="2160" spans="1:9" x14ac:dyDescent="0.25">
      <c r="A2160" s="450">
        <v>2018</v>
      </c>
      <c r="B2160" s="450" t="s">
        <v>382</v>
      </c>
      <c r="C2160" s="450" t="s">
        <v>186</v>
      </c>
      <c r="D2160" s="450">
        <v>19900</v>
      </c>
      <c r="E2160" s="450" t="s">
        <v>132</v>
      </c>
      <c r="F2160" s="450" t="s">
        <v>2242</v>
      </c>
      <c r="G2160" s="450" t="s">
        <v>15</v>
      </c>
      <c r="H2160" s="450">
        <v>676.63</v>
      </c>
      <c r="I2160" s="3" t="s">
        <v>2237</v>
      </c>
    </row>
    <row r="2161" spans="1:9" x14ac:dyDescent="0.25">
      <c r="A2161" s="450">
        <v>2018</v>
      </c>
      <c r="B2161" s="450" t="s">
        <v>382</v>
      </c>
      <c r="C2161" s="450" t="s">
        <v>186</v>
      </c>
      <c r="D2161" s="450">
        <v>21100</v>
      </c>
      <c r="E2161" s="450" t="s">
        <v>135</v>
      </c>
      <c r="F2161" s="450" t="s">
        <v>2242</v>
      </c>
      <c r="G2161" s="450" t="s">
        <v>15</v>
      </c>
      <c r="H2161" s="450" t="s">
        <v>110</v>
      </c>
      <c r="I2161" s="3" t="s">
        <v>2237</v>
      </c>
    </row>
    <row r="2162" spans="1:9" x14ac:dyDescent="0.25">
      <c r="A2162" s="450">
        <v>2018</v>
      </c>
      <c r="B2162" s="450" t="s">
        <v>382</v>
      </c>
      <c r="C2162" s="450" t="s">
        <v>186</v>
      </c>
      <c r="D2162" s="450">
        <v>21200</v>
      </c>
      <c r="E2162" s="450" t="s">
        <v>136</v>
      </c>
      <c r="F2162" s="450" t="s">
        <v>2242</v>
      </c>
      <c r="G2162" s="450" t="s">
        <v>15</v>
      </c>
      <c r="H2162" s="450" t="s">
        <v>110</v>
      </c>
      <c r="I2162" s="3" t="s">
        <v>2237</v>
      </c>
    </row>
    <row r="2163" spans="1:9" x14ac:dyDescent="0.25">
      <c r="A2163" s="450">
        <v>2018</v>
      </c>
      <c r="B2163" s="450" t="s">
        <v>382</v>
      </c>
      <c r="C2163" s="450" t="s">
        <v>186</v>
      </c>
      <c r="D2163" s="450">
        <v>21300</v>
      </c>
      <c r="E2163" s="450" t="s">
        <v>137</v>
      </c>
      <c r="F2163" s="450" t="s">
        <v>2242</v>
      </c>
      <c r="G2163" s="450" t="s">
        <v>15</v>
      </c>
      <c r="H2163" s="450" t="s">
        <v>110</v>
      </c>
      <c r="I2163" s="3" t="s">
        <v>2237</v>
      </c>
    </row>
    <row r="2164" spans="1:9" x14ac:dyDescent="0.25">
      <c r="A2164" s="450">
        <v>2018</v>
      </c>
      <c r="B2164" s="450" t="s">
        <v>382</v>
      </c>
      <c r="C2164" s="450" t="s">
        <v>186</v>
      </c>
      <c r="D2164" s="450">
        <v>21900</v>
      </c>
      <c r="E2164" s="450" t="s">
        <v>138</v>
      </c>
      <c r="F2164" s="450" t="s">
        <v>2242</v>
      </c>
      <c r="G2164" s="450" t="s">
        <v>15</v>
      </c>
      <c r="H2164" s="450" t="s">
        <v>110</v>
      </c>
      <c r="I2164" s="3" t="s">
        <v>2237</v>
      </c>
    </row>
    <row r="2165" spans="1:9" x14ac:dyDescent="0.25">
      <c r="A2165" s="450">
        <v>2018</v>
      </c>
      <c r="B2165" s="450" t="s">
        <v>382</v>
      </c>
      <c r="C2165" s="450" t="s">
        <v>186</v>
      </c>
      <c r="D2165" s="450">
        <v>32100</v>
      </c>
      <c r="E2165" s="450" t="s">
        <v>150</v>
      </c>
      <c r="F2165" s="450" t="s">
        <v>2242</v>
      </c>
      <c r="G2165" s="450" t="s">
        <v>15</v>
      </c>
      <c r="H2165" s="450" t="s">
        <v>110</v>
      </c>
      <c r="I2165" s="3" t="s">
        <v>2237</v>
      </c>
    </row>
    <row r="2166" spans="1:9" x14ac:dyDescent="0.25">
      <c r="A2166" s="450">
        <v>2018</v>
      </c>
      <c r="B2166" s="450" t="s">
        <v>382</v>
      </c>
      <c r="C2166" s="450" t="s">
        <v>186</v>
      </c>
      <c r="D2166" s="450">
        <v>32200</v>
      </c>
      <c r="E2166" s="450" t="s">
        <v>151</v>
      </c>
      <c r="F2166" s="450" t="s">
        <v>2242</v>
      </c>
      <c r="G2166" s="450" t="s">
        <v>15</v>
      </c>
      <c r="H2166" s="450" t="s">
        <v>110</v>
      </c>
      <c r="I2166" s="3" t="s">
        <v>2237</v>
      </c>
    </row>
    <row r="2167" spans="1:9" x14ac:dyDescent="0.25">
      <c r="A2167" s="450">
        <v>2018</v>
      </c>
      <c r="B2167" s="450" t="s">
        <v>382</v>
      </c>
      <c r="C2167" s="450" t="s">
        <v>186</v>
      </c>
      <c r="D2167" s="450">
        <v>33100</v>
      </c>
      <c r="E2167" s="450" t="s">
        <v>153</v>
      </c>
      <c r="F2167" s="450" t="s">
        <v>2242</v>
      </c>
      <c r="G2167" s="450" t="s">
        <v>15</v>
      </c>
      <c r="H2167" s="450" t="s">
        <v>110</v>
      </c>
      <c r="I2167" s="3" t="s">
        <v>2237</v>
      </c>
    </row>
    <row r="2168" spans="1:9" x14ac:dyDescent="0.25">
      <c r="A2168" s="450">
        <v>2018</v>
      </c>
      <c r="B2168" s="450" t="s">
        <v>382</v>
      </c>
      <c r="C2168" s="450" t="s">
        <v>186</v>
      </c>
      <c r="D2168" s="450">
        <v>33110</v>
      </c>
      <c r="E2168" s="450" t="s">
        <v>154</v>
      </c>
      <c r="F2168" s="450" t="s">
        <v>2242</v>
      </c>
      <c r="G2168" s="450" t="s">
        <v>15</v>
      </c>
      <c r="H2168" s="450" t="s">
        <v>110</v>
      </c>
      <c r="I2168" s="3" t="s">
        <v>2237</v>
      </c>
    </row>
    <row r="2169" spans="1:9" x14ac:dyDescent="0.25">
      <c r="A2169" s="450">
        <v>2018</v>
      </c>
      <c r="B2169" s="450" t="s">
        <v>382</v>
      </c>
      <c r="C2169" s="450" t="s">
        <v>186</v>
      </c>
      <c r="D2169" s="450">
        <v>33120</v>
      </c>
      <c r="E2169" s="450" t="s">
        <v>155</v>
      </c>
      <c r="F2169" s="450" t="s">
        <v>2242</v>
      </c>
      <c r="G2169" s="450" t="s">
        <v>15</v>
      </c>
      <c r="H2169" s="450" t="s">
        <v>110</v>
      </c>
      <c r="I2169" s="3" t="s">
        <v>2237</v>
      </c>
    </row>
    <row r="2170" spans="1:9" x14ac:dyDescent="0.25">
      <c r="A2170" s="450">
        <v>2018</v>
      </c>
      <c r="B2170" s="450" t="s">
        <v>382</v>
      </c>
      <c r="C2170" s="450" t="s">
        <v>186</v>
      </c>
      <c r="D2170" s="450">
        <v>33200</v>
      </c>
      <c r="E2170" s="450" t="s">
        <v>156</v>
      </c>
      <c r="F2170" s="450" t="s">
        <v>2242</v>
      </c>
      <c r="G2170" s="450" t="s">
        <v>15</v>
      </c>
      <c r="H2170" s="450" t="s">
        <v>110</v>
      </c>
      <c r="I2170" s="3" t="s">
        <v>2237</v>
      </c>
    </row>
    <row r="2171" spans="1:9" x14ac:dyDescent="0.25">
      <c r="A2171" s="450">
        <v>2018</v>
      </c>
      <c r="B2171" s="450" t="s">
        <v>382</v>
      </c>
      <c r="C2171" s="450" t="s">
        <v>186</v>
      </c>
      <c r="D2171" s="450">
        <v>33210</v>
      </c>
      <c r="E2171" s="450" t="s">
        <v>157</v>
      </c>
      <c r="F2171" s="450" t="s">
        <v>2242</v>
      </c>
      <c r="G2171" s="450" t="s">
        <v>15</v>
      </c>
      <c r="H2171" s="450" t="s">
        <v>110</v>
      </c>
      <c r="I2171" s="3" t="s">
        <v>2237</v>
      </c>
    </row>
    <row r="2172" spans="1:9" x14ac:dyDescent="0.25">
      <c r="A2172" s="450">
        <v>2018</v>
      </c>
      <c r="B2172" s="450" t="s">
        <v>382</v>
      </c>
      <c r="C2172" s="450" t="s">
        <v>186</v>
      </c>
      <c r="D2172" s="450">
        <v>33220</v>
      </c>
      <c r="E2172" s="450" t="s">
        <v>158</v>
      </c>
      <c r="F2172" s="450" t="s">
        <v>2242</v>
      </c>
      <c r="G2172" s="450" t="s">
        <v>15</v>
      </c>
      <c r="H2172" s="450" t="s">
        <v>110</v>
      </c>
      <c r="I2172" s="3" t="s">
        <v>2237</v>
      </c>
    </row>
    <row r="2173" spans="1:9" x14ac:dyDescent="0.25">
      <c r="A2173" s="450">
        <v>2018</v>
      </c>
      <c r="B2173" s="450" t="s">
        <v>382</v>
      </c>
      <c r="C2173" s="450" t="s">
        <v>186</v>
      </c>
      <c r="D2173" s="450">
        <v>33900</v>
      </c>
      <c r="E2173" s="450" t="s">
        <v>159</v>
      </c>
      <c r="F2173" s="450" t="s">
        <v>2242</v>
      </c>
      <c r="G2173" s="450" t="s">
        <v>15</v>
      </c>
      <c r="H2173" s="450" t="s">
        <v>110</v>
      </c>
      <c r="I2173" s="3" t="s">
        <v>2237</v>
      </c>
    </row>
    <row r="2174" spans="1:9" x14ac:dyDescent="0.25">
      <c r="A2174" s="450">
        <v>2018</v>
      </c>
      <c r="B2174" s="450" t="s">
        <v>382</v>
      </c>
      <c r="C2174" s="450" t="s">
        <v>186</v>
      </c>
      <c r="D2174" s="450">
        <v>33910</v>
      </c>
      <c r="E2174" s="450" t="s">
        <v>160</v>
      </c>
      <c r="F2174" s="450" t="s">
        <v>2242</v>
      </c>
      <c r="G2174" s="450" t="s">
        <v>15</v>
      </c>
      <c r="H2174" s="450" t="s">
        <v>110</v>
      </c>
      <c r="I2174" s="3" t="s">
        <v>2237</v>
      </c>
    </row>
    <row r="2175" spans="1:9" x14ac:dyDescent="0.25">
      <c r="A2175" s="450">
        <v>2018</v>
      </c>
      <c r="B2175" s="450" t="s">
        <v>382</v>
      </c>
      <c r="C2175" s="450" t="s">
        <v>186</v>
      </c>
      <c r="D2175" s="450">
        <v>33920</v>
      </c>
      <c r="E2175" s="450" t="s">
        <v>161</v>
      </c>
      <c r="F2175" s="450" t="s">
        <v>2242</v>
      </c>
      <c r="G2175" s="450" t="s">
        <v>15</v>
      </c>
      <c r="H2175" s="450" t="s">
        <v>110</v>
      </c>
      <c r="I2175" s="3" t="s">
        <v>2237</v>
      </c>
    </row>
    <row r="2176" spans="1:9" x14ac:dyDescent="0.25">
      <c r="A2176" s="450">
        <v>2018</v>
      </c>
      <c r="B2176" s="450" t="s">
        <v>382</v>
      </c>
      <c r="C2176" s="450" t="s">
        <v>186</v>
      </c>
      <c r="D2176" s="450">
        <v>33921</v>
      </c>
      <c r="E2176" s="450" t="s">
        <v>162</v>
      </c>
      <c r="F2176" s="450" t="s">
        <v>2242</v>
      </c>
      <c r="G2176" s="450" t="s">
        <v>15</v>
      </c>
      <c r="H2176" s="450" t="s">
        <v>110</v>
      </c>
      <c r="I2176" s="3" t="s">
        <v>2237</v>
      </c>
    </row>
    <row r="2177" spans="1:9" x14ac:dyDescent="0.25">
      <c r="A2177" s="450">
        <v>2018</v>
      </c>
      <c r="B2177" s="450" t="s">
        <v>382</v>
      </c>
      <c r="C2177" s="450" t="s">
        <v>186</v>
      </c>
      <c r="D2177" s="450">
        <v>33922</v>
      </c>
      <c r="E2177" s="450" t="s">
        <v>163</v>
      </c>
      <c r="F2177" s="450" t="s">
        <v>2242</v>
      </c>
      <c r="G2177" s="450" t="s">
        <v>15</v>
      </c>
      <c r="H2177" s="450" t="s">
        <v>110</v>
      </c>
      <c r="I2177" s="3" t="s">
        <v>2237</v>
      </c>
    </row>
    <row r="2178" spans="1:9" x14ac:dyDescent="0.25">
      <c r="A2178" s="450">
        <v>2018</v>
      </c>
      <c r="B2178" s="450" t="s">
        <v>382</v>
      </c>
      <c r="C2178" s="450" t="s">
        <v>186</v>
      </c>
      <c r="D2178" s="450">
        <v>37100</v>
      </c>
      <c r="E2178" s="450" t="s">
        <v>168</v>
      </c>
      <c r="F2178" s="450" t="s">
        <v>2242</v>
      </c>
      <c r="G2178" s="450" t="s">
        <v>15</v>
      </c>
      <c r="H2178" s="450" t="s">
        <v>110</v>
      </c>
      <c r="I2178" s="3" t="s">
        <v>2237</v>
      </c>
    </row>
    <row r="2179" spans="1:9" x14ac:dyDescent="0.25">
      <c r="A2179" s="450">
        <v>2018</v>
      </c>
      <c r="B2179" s="450" t="s">
        <v>382</v>
      </c>
      <c r="C2179" s="450" t="s">
        <v>186</v>
      </c>
      <c r="D2179" s="450">
        <v>37200</v>
      </c>
      <c r="E2179" s="450" t="s">
        <v>169</v>
      </c>
      <c r="F2179" s="450" t="s">
        <v>2242</v>
      </c>
      <c r="G2179" s="450" t="s">
        <v>15</v>
      </c>
      <c r="H2179" s="450" t="s">
        <v>110</v>
      </c>
      <c r="I2179" s="3" t="s">
        <v>2237</v>
      </c>
    </row>
    <row r="2180" spans="1:9" x14ac:dyDescent="0.25">
      <c r="A2180" s="450">
        <v>2018</v>
      </c>
      <c r="B2180" s="450" t="s">
        <v>388</v>
      </c>
      <c r="C2180" s="450" t="s">
        <v>187</v>
      </c>
      <c r="D2180" s="450">
        <v>1100</v>
      </c>
      <c r="E2180" s="450" t="s">
        <v>2</v>
      </c>
      <c r="F2180" s="450" t="s">
        <v>2242</v>
      </c>
      <c r="G2180" s="450" t="s">
        <v>15</v>
      </c>
      <c r="H2180" s="450">
        <v>0</v>
      </c>
      <c r="I2180" s="3" t="s">
        <v>2237</v>
      </c>
    </row>
    <row r="2181" spans="1:9" x14ac:dyDescent="0.25">
      <c r="A2181" s="450">
        <v>2018</v>
      </c>
      <c r="B2181" s="450" t="s">
        <v>388</v>
      </c>
      <c r="C2181" s="450" t="s">
        <v>187</v>
      </c>
      <c r="D2181" s="450">
        <v>1110</v>
      </c>
      <c r="E2181" s="450" t="s">
        <v>3</v>
      </c>
      <c r="F2181" s="450" t="s">
        <v>2242</v>
      </c>
      <c r="G2181" s="450" t="s">
        <v>15</v>
      </c>
      <c r="H2181" s="450" t="s">
        <v>110</v>
      </c>
      <c r="I2181" s="3" t="s">
        <v>2237</v>
      </c>
    </row>
    <row r="2182" spans="1:9" x14ac:dyDescent="0.25">
      <c r="A2182" s="450">
        <v>2018</v>
      </c>
      <c r="B2182" s="450" t="s">
        <v>388</v>
      </c>
      <c r="C2182" s="450" t="s">
        <v>187</v>
      </c>
      <c r="D2182" s="450">
        <v>1120</v>
      </c>
      <c r="E2182" s="450" t="s">
        <v>4</v>
      </c>
      <c r="F2182" s="450" t="s">
        <v>2242</v>
      </c>
      <c r="G2182" s="450" t="s">
        <v>15</v>
      </c>
      <c r="H2182" s="450" t="s">
        <v>110</v>
      </c>
      <c r="I2182" s="3" t="s">
        <v>2237</v>
      </c>
    </row>
    <row r="2183" spans="1:9" x14ac:dyDescent="0.25">
      <c r="A2183" s="450">
        <v>2018</v>
      </c>
      <c r="B2183" s="450" t="s">
        <v>388</v>
      </c>
      <c r="C2183" s="450" t="s">
        <v>187</v>
      </c>
      <c r="D2183" s="450">
        <v>1200</v>
      </c>
      <c r="E2183" s="450" t="s">
        <v>5</v>
      </c>
      <c r="F2183" s="450" t="s">
        <v>2242</v>
      </c>
      <c r="G2183" s="450" t="s">
        <v>15</v>
      </c>
      <c r="H2183" s="450">
        <v>0</v>
      </c>
      <c r="I2183" s="3" t="s">
        <v>2244</v>
      </c>
    </row>
    <row r="2184" spans="1:9" x14ac:dyDescent="0.25">
      <c r="A2184" s="450">
        <v>2018</v>
      </c>
      <c r="B2184" s="450" t="s">
        <v>388</v>
      </c>
      <c r="C2184" s="450" t="s">
        <v>187</v>
      </c>
      <c r="D2184" s="450">
        <v>1300</v>
      </c>
      <c r="E2184" s="450" t="s">
        <v>17</v>
      </c>
      <c r="F2184" s="450" t="s">
        <v>2242</v>
      </c>
      <c r="G2184" s="450" t="s">
        <v>15</v>
      </c>
      <c r="H2184" s="450">
        <v>0</v>
      </c>
      <c r="I2184" s="3" t="s">
        <v>2237</v>
      </c>
    </row>
    <row r="2185" spans="1:9" x14ac:dyDescent="0.25">
      <c r="A2185" s="450">
        <v>2018</v>
      </c>
      <c r="B2185" s="450" t="s">
        <v>388</v>
      </c>
      <c r="C2185" s="450" t="s">
        <v>187</v>
      </c>
      <c r="D2185" s="450">
        <v>1400</v>
      </c>
      <c r="E2185" s="450" t="s">
        <v>18</v>
      </c>
      <c r="F2185" s="450" t="s">
        <v>2242</v>
      </c>
      <c r="G2185" s="450" t="s">
        <v>15</v>
      </c>
      <c r="H2185" s="450">
        <v>0</v>
      </c>
      <c r="I2185" s="3" t="s">
        <v>2237</v>
      </c>
    </row>
    <row r="2186" spans="1:9" x14ac:dyDescent="0.25">
      <c r="A2186" s="450">
        <v>2018</v>
      </c>
      <c r="B2186" s="450" t="s">
        <v>388</v>
      </c>
      <c r="C2186" s="450" t="s">
        <v>187</v>
      </c>
      <c r="D2186" s="450">
        <v>1500</v>
      </c>
      <c r="E2186" s="450" t="s">
        <v>19</v>
      </c>
      <c r="F2186" s="450" t="s">
        <v>2242</v>
      </c>
      <c r="G2186" s="450" t="s">
        <v>15</v>
      </c>
      <c r="H2186" s="450">
        <v>0</v>
      </c>
      <c r="I2186" s="3" t="s">
        <v>2237</v>
      </c>
    </row>
    <row r="2187" spans="1:9" x14ac:dyDescent="0.25">
      <c r="A2187" s="450">
        <v>2018</v>
      </c>
      <c r="B2187" s="450" t="s">
        <v>388</v>
      </c>
      <c r="C2187" s="450" t="s">
        <v>187</v>
      </c>
      <c r="D2187" s="450">
        <v>1600</v>
      </c>
      <c r="E2187" s="450" t="s">
        <v>20</v>
      </c>
      <c r="F2187" s="450" t="s">
        <v>2242</v>
      </c>
      <c r="G2187" s="450" t="s">
        <v>15</v>
      </c>
      <c r="H2187" s="450">
        <v>0</v>
      </c>
      <c r="I2187" s="3" t="s">
        <v>2237</v>
      </c>
    </row>
    <row r="2188" spans="1:9" x14ac:dyDescent="0.25">
      <c r="A2188" s="450">
        <v>2018</v>
      </c>
      <c r="B2188" s="450" t="s">
        <v>388</v>
      </c>
      <c r="C2188" s="450" t="s">
        <v>187</v>
      </c>
      <c r="D2188" s="450">
        <v>1900</v>
      </c>
      <c r="E2188" s="450" t="s">
        <v>21</v>
      </c>
      <c r="F2188" s="450" t="s">
        <v>2242</v>
      </c>
      <c r="G2188" s="450" t="s">
        <v>15</v>
      </c>
      <c r="H2188" s="450">
        <v>0</v>
      </c>
      <c r="I2188" s="3" t="s">
        <v>2244</v>
      </c>
    </row>
    <row r="2189" spans="1:9" x14ac:dyDescent="0.25">
      <c r="A2189" s="450">
        <v>2018</v>
      </c>
      <c r="B2189" s="450" t="s">
        <v>388</v>
      </c>
      <c r="C2189" s="450" t="s">
        <v>187</v>
      </c>
      <c r="D2189" s="450">
        <v>2100</v>
      </c>
      <c r="E2189" s="450" t="s">
        <v>23</v>
      </c>
      <c r="F2189" s="450" t="s">
        <v>2242</v>
      </c>
      <c r="G2189" s="450" t="s">
        <v>15</v>
      </c>
      <c r="H2189" s="450">
        <v>0</v>
      </c>
      <c r="I2189" s="3" t="s">
        <v>2244</v>
      </c>
    </row>
    <row r="2190" spans="1:9" x14ac:dyDescent="0.25">
      <c r="A2190" s="450">
        <v>2018</v>
      </c>
      <c r="B2190" s="450" t="s">
        <v>388</v>
      </c>
      <c r="C2190" s="450" t="s">
        <v>187</v>
      </c>
      <c r="D2190" s="450">
        <v>2110</v>
      </c>
      <c r="E2190" s="450" t="s">
        <v>24</v>
      </c>
      <c r="F2190" s="450" t="s">
        <v>2242</v>
      </c>
      <c r="G2190" s="450" t="s">
        <v>15</v>
      </c>
      <c r="H2190" s="450" t="s">
        <v>110</v>
      </c>
      <c r="I2190" s="3" t="s">
        <v>2237</v>
      </c>
    </row>
    <row r="2191" spans="1:9" x14ac:dyDescent="0.25">
      <c r="A2191" s="450">
        <v>2018</v>
      </c>
      <c r="B2191" s="450" t="s">
        <v>388</v>
      </c>
      <c r="C2191" s="450" t="s">
        <v>187</v>
      </c>
      <c r="D2191" s="450">
        <v>2120</v>
      </c>
      <c r="E2191" s="450" t="s">
        <v>25</v>
      </c>
      <c r="F2191" s="450" t="s">
        <v>2242</v>
      </c>
      <c r="G2191" s="450" t="s">
        <v>15</v>
      </c>
      <c r="H2191" s="450" t="s">
        <v>110</v>
      </c>
      <c r="I2191" s="3" t="s">
        <v>2237</v>
      </c>
    </row>
    <row r="2192" spans="1:9" x14ac:dyDescent="0.25">
      <c r="A2192" s="450">
        <v>2018</v>
      </c>
      <c r="B2192" s="450" t="s">
        <v>388</v>
      </c>
      <c r="C2192" s="450" t="s">
        <v>187</v>
      </c>
      <c r="D2192" s="450">
        <v>2130</v>
      </c>
      <c r="E2192" s="450" t="s">
        <v>26</v>
      </c>
      <c r="F2192" s="450" t="s">
        <v>2242</v>
      </c>
      <c r="G2192" s="450" t="s">
        <v>15</v>
      </c>
      <c r="H2192" s="450" t="s">
        <v>110</v>
      </c>
      <c r="I2192" s="3" t="s">
        <v>2237</v>
      </c>
    </row>
    <row r="2193" spans="1:9" x14ac:dyDescent="0.25">
      <c r="A2193" s="450">
        <v>2018</v>
      </c>
      <c r="B2193" s="450" t="s">
        <v>388</v>
      </c>
      <c r="C2193" s="450" t="s">
        <v>187</v>
      </c>
      <c r="D2193" s="450">
        <v>2190</v>
      </c>
      <c r="E2193" s="450" t="s">
        <v>27</v>
      </c>
      <c r="F2193" s="450" t="s">
        <v>2242</v>
      </c>
      <c r="G2193" s="450" t="s">
        <v>15</v>
      </c>
      <c r="H2193" s="450" t="s">
        <v>110</v>
      </c>
      <c r="I2193" s="3" t="s">
        <v>2237</v>
      </c>
    </row>
    <row r="2194" spans="1:9" x14ac:dyDescent="0.25">
      <c r="A2194" s="450">
        <v>2018</v>
      </c>
      <c r="B2194" s="450" t="s">
        <v>388</v>
      </c>
      <c r="C2194" s="450" t="s">
        <v>187</v>
      </c>
      <c r="D2194" s="450">
        <v>2200</v>
      </c>
      <c r="E2194" s="450" t="s">
        <v>28</v>
      </c>
      <c r="F2194" s="450" t="s">
        <v>2242</v>
      </c>
      <c r="G2194" s="450" t="s">
        <v>15</v>
      </c>
      <c r="H2194" s="450">
        <v>0</v>
      </c>
      <c r="I2194" s="3" t="s">
        <v>2244</v>
      </c>
    </row>
    <row r="2195" spans="1:9" x14ac:dyDescent="0.25">
      <c r="A2195" s="450">
        <v>2018</v>
      </c>
      <c r="B2195" s="450" t="s">
        <v>388</v>
      </c>
      <c r="C2195" s="450" t="s">
        <v>187</v>
      </c>
      <c r="D2195" s="450">
        <v>2300</v>
      </c>
      <c r="E2195" s="450" t="s">
        <v>29</v>
      </c>
      <c r="F2195" s="450" t="s">
        <v>2242</v>
      </c>
      <c r="G2195" s="450" t="s">
        <v>15</v>
      </c>
      <c r="H2195" s="450">
        <v>0</v>
      </c>
      <c r="I2195" s="3" t="s">
        <v>2244</v>
      </c>
    </row>
    <row r="2196" spans="1:9" x14ac:dyDescent="0.25">
      <c r="A2196" s="450">
        <v>2018</v>
      </c>
      <c r="B2196" s="450" t="s">
        <v>388</v>
      </c>
      <c r="C2196" s="450" t="s">
        <v>187</v>
      </c>
      <c r="D2196" s="450">
        <v>2400</v>
      </c>
      <c r="E2196" s="450" t="s">
        <v>30</v>
      </c>
      <c r="F2196" s="450" t="s">
        <v>2242</v>
      </c>
      <c r="G2196" s="450" t="s">
        <v>15</v>
      </c>
      <c r="H2196" s="450">
        <v>0</v>
      </c>
      <c r="I2196" s="3" t="s">
        <v>2237</v>
      </c>
    </row>
    <row r="2197" spans="1:9" x14ac:dyDescent="0.25">
      <c r="A2197" s="450">
        <v>2018</v>
      </c>
      <c r="B2197" s="450" t="s">
        <v>388</v>
      </c>
      <c r="C2197" s="450" t="s">
        <v>187</v>
      </c>
      <c r="D2197" s="450">
        <v>2900</v>
      </c>
      <c r="E2197" s="450" t="s">
        <v>31</v>
      </c>
      <c r="F2197" s="450" t="s">
        <v>2242</v>
      </c>
      <c r="G2197" s="450" t="s">
        <v>15</v>
      </c>
      <c r="H2197" s="450">
        <v>0</v>
      </c>
      <c r="I2197" s="3" t="s">
        <v>2244</v>
      </c>
    </row>
    <row r="2198" spans="1:9" x14ac:dyDescent="0.25">
      <c r="A2198" s="450">
        <v>2018</v>
      </c>
      <c r="B2198" s="450" t="s">
        <v>388</v>
      </c>
      <c r="C2198" s="450" t="s">
        <v>187</v>
      </c>
      <c r="D2198" s="450">
        <v>2910</v>
      </c>
      <c r="E2198" s="450" t="s">
        <v>32</v>
      </c>
      <c r="F2198" s="450" t="s">
        <v>2242</v>
      </c>
      <c r="G2198" s="450" t="s">
        <v>15</v>
      </c>
      <c r="H2198" s="450" t="s">
        <v>110</v>
      </c>
      <c r="I2198" s="3" t="s">
        <v>2237</v>
      </c>
    </row>
    <row r="2199" spans="1:9" x14ac:dyDescent="0.25">
      <c r="A2199" s="450">
        <v>2018</v>
      </c>
      <c r="B2199" s="450" t="s">
        <v>388</v>
      </c>
      <c r="C2199" s="450" t="s">
        <v>187</v>
      </c>
      <c r="D2199" s="450">
        <v>2920</v>
      </c>
      <c r="E2199" s="450" t="s">
        <v>33</v>
      </c>
      <c r="F2199" s="450" t="s">
        <v>2242</v>
      </c>
      <c r="G2199" s="450" t="s">
        <v>15</v>
      </c>
      <c r="H2199" s="450" t="s">
        <v>110</v>
      </c>
      <c r="I2199" s="3" t="s">
        <v>2237</v>
      </c>
    </row>
    <row r="2200" spans="1:9" x14ac:dyDescent="0.25">
      <c r="A2200" s="450">
        <v>2018</v>
      </c>
      <c r="B2200" s="450" t="s">
        <v>388</v>
      </c>
      <c r="C2200" s="450" t="s">
        <v>187</v>
      </c>
      <c r="D2200" s="450">
        <v>2930</v>
      </c>
      <c r="E2200" s="450" t="s">
        <v>34</v>
      </c>
      <c r="F2200" s="450" t="s">
        <v>2242</v>
      </c>
      <c r="G2200" s="450" t="s">
        <v>15</v>
      </c>
      <c r="H2200" s="450" t="s">
        <v>110</v>
      </c>
      <c r="I2200" s="3" t="s">
        <v>2237</v>
      </c>
    </row>
    <row r="2201" spans="1:9" x14ac:dyDescent="0.25">
      <c r="A2201" s="450">
        <v>2018</v>
      </c>
      <c r="B2201" s="450" t="s">
        <v>388</v>
      </c>
      <c r="C2201" s="450" t="s">
        <v>187</v>
      </c>
      <c r="D2201" s="450">
        <v>3100</v>
      </c>
      <c r="E2201" s="450" t="s">
        <v>36</v>
      </c>
      <c r="F2201" s="450" t="s">
        <v>2242</v>
      </c>
      <c r="G2201" s="450" t="s">
        <v>15</v>
      </c>
      <c r="H2201" s="450" t="s">
        <v>110</v>
      </c>
      <c r="I2201" s="3" t="s">
        <v>2237</v>
      </c>
    </row>
    <row r="2202" spans="1:9" x14ac:dyDescent="0.25">
      <c r="A2202" s="450">
        <v>2018</v>
      </c>
      <c r="B2202" s="450" t="s">
        <v>388</v>
      </c>
      <c r="C2202" s="450" t="s">
        <v>187</v>
      </c>
      <c r="D2202" s="450">
        <v>3200</v>
      </c>
      <c r="E2202" s="450" t="s">
        <v>37</v>
      </c>
      <c r="F2202" s="450" t="s">
        <v>2242</v>
      </c>
      <c r="G2202" s="450" t="s">
        <v>15</v>
      </c>
      <c r="H2202" s="450" t="s">
        <v>110</v>
      </c>
      <c r="I2202" s="3" t="s">
        <v>2237</v>
      </c>
    </row>
    <row r="2203" spans="1:9" x14ac:dyDescent="0.25">
      <c r="A2203" s="450">
        <v>2018</v>
      </c>
      <c r="B2203" s="450" t="s">
        <v>388</v>
      </c>
      <c r="C2203" s="450" t="s">
        <v>187</v>
      </c>
      <c r="D2203" s="450">
        <v>3900</v>
      </c>
      <c r="E2203" s="450" t="s">
        <v>38</v>
      </c>
      <c r="F2203" s="450" t="s">
        <v>2242</v>
      </c>
      <c r="G2203" s="450" t="s">
        <v>15</v>
      </c>
      <c r="H2203" s="450" t="s">
        <v>110</v>
      </c>
      <c r="I2203" s="3" t="s">
        <v>2237</v>
      </c>
    </row>
    <row r="2204" spans="1:9" x14ac:dyDescent="0.25">
      <c r="A2204" s="450">
        <v>2018</v>
      </c>
      <c r="B2204" s="450" t="s">
        <v>388</v>
      </c>
      <c r="C2204" s="450" t="s">
        <v>187</v>
      </c>
      <c r="D2204" s="450">
        <v>4100</v>
      </c>
      <c r="E2204" s="450" t="s">
        <v>40</v>
      </c>
      <c r="F2204" s="450" t="s">
        <v>2242</v>
      </c>
      <c r="G2204" s="450" t="s">
        <v>15</v>
      </c>
      <c r="H2204" s="450">
        <v>27.79</v>
      </c>
      <c r="I2204" s="3" t="s">
        <v>2244</v>
      </c>
    </row>
    <row r="2205" spans="1:9" x14ac:dyDescent="0.25">
      <c r="A2205" s="450">
        <v>2018</v>
      </c>
      <c r="B2205" s="450" t="s">
        <v>388</v>
      </c>
      <c r="C2205" s="450" t="s">
        <v>187</v>
      </c>
      <c r="D2205" s="450">
        <v>4110</v>
      </c>
      <c r="E2205" s="450" t="s">
        <v>41</v>
      </c>
      <c r="F2205" s="450" t="s">
        <v>2242</v>
      </c>
      <c r="G2205" s="450" t="s">
        <v>15</v>
      </c>
      <c r="H2205" s="450" t="s">
        <v>110</v>
      </c>
      <c r="I2205" s="3" t="s">
        <v>2237</v>
      </c>
    </row>
    <row r="2206" spans="1:9" x14ac:dyDescent="0.25">
      <c r="A2206" s="450">
        <v>2018</v>
      </c>
      <c r="B2206" s="450" t="s">
        <v>388</v>
      </c>
      <c r="C2206" s="450" t="s">
        <v>187</v>
      </c>
      <c r="D2206" s="450">
        <v>4120</v>
      </c>
      <c r="E2206" s="450" t="s">
        <v>42</v>
      </c>
      <c r="F2206" s="450" t="s">
        <v>2242</v>
      </c>
      <c r="G2206" s="450" t="s">
        <v>15</v>
      </c>
      <c r="H2206" s="450" t="s">
        <v>110</v>
      </c>
      <c r="I2206" s="3" t="s">
        <v>2237</v>
      </c>
    </row>
    <row r="2207" spans="1:9" x14ac:dyDescent="0.25">
      <c r="A2207" s="450">
        <v>2018</v>
      </c>
      <c r="B2207" s="450" t="s">
        <v>388</v>
      </c>
      <c r="C2207" s="450" t="s">
        <v>187</v>
      </c>
      <c r="D2207" s="450">
        <v>4190</v>
      </c>
      <c r="E2207" s="450" t="s">
        <v>43</v>
      </c>
      <c r="F2207" s="450" t="s">
        <v>2242</v>
      </c>
      <c r="G2207" s="450" t="s">
        <v>15</v>
      </c>
      <c r="H2207" s="450" t="s">
        <v>110</v>
      </c>
      <c r="I2207" s="3" t="s">
        <v>2237</v>
      </c>
    </row>
    <row r="2208" spans="1:9" x14ac:dyDescent="0.25">
      <c r="A2208" s="450">
        <v>2018</v>
      </c>
      <c r="B2208" s="450" t="s">
        <v>388</v>
      </c>
      <c r="C2208" s="450" t="s">
        <v>187</v>
      </c>
      <c r="D2208" s="450">
        <v>4200</v>
      </c>
      <c r="E2208" s="450" t="s">
        <v>44</v>
      </c>
      <c r="F2208" s="450" t="s">
        <v>2242</v>
      </c>
      <c r="G2208" s="450" t="s">
        <v>15</v>
      </c>
      <c r="H2208" s="450">
        <v>3.93</v>
      </c>
      <c r="I2208" s="3" t="s">
        <v>2237</v>
      </c>
    </row>
    <row r="2209" spans="1:9" x14ac:dyDescent="0.25">
      <c r="A2209" s="450">
        <v>2018</v>
      </c>
      <c r="B2209" s="450" t="s">
        <v>388</v>
      </c>
      <c r="C2209" s="450" t="s">
        <v>187</v>
      </c>
      <c r="D2209" s="450">
        <v>4210</v>
      </c>
      <c r="E2209" s="450" t="s">
        <v>45</v>
      </c>
      <c r="F2209" s="450" t="s">
        <v>2242</v>
      </c>
      <c r="G2209" s="450" t="s">
        <v>15</v>
      </c>
      <c r="H2209" s="450" t="s">
        <v>110</v>
      </c>
      <c r="I2209" s="3" t="s">
        <v>2237</v>
      </c>
    </row>
    <row r="2210" spans="1:9" x14ac:dyDescent="0.25">
      <c r="A2210" s="450">
        <v>2018</v>
      </c>
      <c r="B2210" s="450" t="s">
        <v>388</v>
      </c>
      <c r="C2210" s="450" t="s">
        <v>187</v>
      </c>
      <c r="D2210" s="450">
        <v>4220</v>
      </c>
      <c r="E2210" s="450" t="s">
        <v>46</v>
      </c>
      <c r="F2210" s="450" t="s">
        <v>2242</v>
      </c>
      <c r="G2210" s="450" t="s">
        <v>15</v>
      </c>
      <c r="H2210" s="450" t="s">
        <v>110</v>
      </c>
      <c r="I2210" s="3" t="s">
        <v>2237</v>
      </c>
    </row>
    <row r="2211" spans="1:9" x14ac:dyDescent="0.25">
      <c r="A2211" s="450">
        <v>2018</v>
      </c>
      <c r="B2211" s="450" t="s">
        <v>388</v>
      </c>
      <c r="C2211" s="450" t="s">
        <v>187</v>
      </c>
      <c r="D2211" s="450">
        <v>4230</v>
      </c>
      <c r="E2211" s="450" t="s">
        <v>47</v>
      </c>
      <c r="F2211" s="450" t="s">
        <v>2242</v>
      </c>
      <c r="G2211" s="450" t="s">
        <v>15</v>
      </c>
      <c r="H2211" s="450" t="s">
        <v>110</v>
      </c>
      <c r="I2211" s="3" t="s">
        <v>2237</v>
      </c>
    </row>
    <row r="2212" spans="1:9" x14ac:dyDescent="0.25">
      <c r="A2212" s="450">
        <v>2018</v>
      </c>
      <c r="B2212" s="450" t="s">
        <v>388</v>
      </c>
      <c r="C2212" s="450" t="s">
        <v>187</v>
      </c>
      <c r="D2212" s="450">
        <v>5000</v>
      </c>
      <c r="E2212" s="450" t="s">
        <v>48</v>
      </c>
      <c r="F2212" s="450" t="s">
        <v>2242</v>
      </c>
      <c r="G2212" s="450" t="s">
        <v>15</v>
      </c>
      <c r="H2212" s="450">
        <v>4.1500000000000004</v>
      </c>
      <c r="I2212" s="3" t="s">
        <v>2237</v>
      </c>
    </row>
    <row r="2213" spans="1:9" x14ac:dyDescent="0.25">
      <c r="A2213" s="450">
        <v>2018</v>
      </c>
      <c r="B2213" s="450" t="s">
        <v>388</v>
      </c>
      <c r="C2213" s="450" t="s">
        <v>187</v>
      </c>
      <c r="D2213" s="450">
        <v>6100</v>
      </c>
      <c r="E2213" s="450" t="s">
        <v>50</v>
      </c>
      <c r="F2213" s="450" t="s">
        <v>2242</v>
      </c>
      <c r="G2213" s="450" t="s">
        <v>15</v>
      </c>
      <c r="H2213" s="450">
        <v>3.59</v>
      </c>
      <c r="I2213" s="3" t="s">
        <v>2237</v>
      </c>
    </row>
    <row r="2214" spans="1:9" x14ac:dyDescent="0.25">
      <c r="A2214" s="450">
        <v>2018</v>
      </c>
      <c r="B2214" s="450" t="s">
        <v>388</v>
      </c>
      <c r="C2214" s="450" t="s">
        <v>187</v>
      </c>
      <c r="D2214" s="450">
        <v>6110</v>
      </c>
      <c r="E2214" s="450" t="s">
        <v>51</v>
      </c>
      <c r="F2214" s="450" t="s">
        <v>2242</v>
      </c>
      <c r="G2214" s="450" t="s">
        <v>15</v>
      </c>
      <c r="H2214" s="450" t="s">
        <v>110</v>
      </c>
      <c r="I2214" s="3" t="s">
        <v>2237</v>
      </c>
    </row>
    <row r="2215" spans="1:9" x14ac:dyDescent="0.25">
      <c r="A2215" s="450">
        <v>2018</v>
      </c>
      <c r="B2215" s="450" t="s">
        <v>388</v>
      </c>
      <c r="C2215" s="450" t="s">
        <v>187</v>
      </c>
      <c r="D2215" s="450">
        <v>6120</v>
      </c>
      <c r="E2215" s="450" t="s">
        <v>52</v>
      </c>
      <c r="F2215" s="450" t="s">
        <v>2242</v>
      </c>
      <c r="G2215" s="450" t="s">
        <v>15</v>
      </c>
      <c r="H2215" s="450" t="s">
        <v>110</v>
      </c>
      <c r="I2215" s="3" t="s">
        <v>2237</v>
      </c>
    </row>
    <row r="2216" spans="1:9" x14ac:dyDescent="0.25">
      <c r="A2216" s="450">
        <v>2018</v>
      </c>
      <c r="B2216" s="450" t="s">
        <v>388</v>
      </c>
      <c r="C2216" s="450" t="s">
        <v>187</v>
      </c>
      <c r="D2216" s="450">
        <v>6130</v>
      </c>
      <c r="E2216" s="450" t="s">
        <v>53</v>
      </c>
      <c r="F2216" s="450" t="s">
        <v>2242</v>
      </c>
      <c r="G2216" s="450" t="s">
        <v>15</v>
      </c>
      <c r="H2216" s="450" t="s">
        <v>110</v>
      </c>
      <c r="I2216" s="3" t="s">
        <v>2237</v>
      </c>
    </row>
    <row r="2217" spans="1:9" x14ac:dyDescent="0.25">
      <c r="A2217" s="450">
        <v>2018</v>
      </c>
      <c r="B2217" s="450" t="s">
        <v>388</v>
      </c>
      <c r="C2217" s="450" t="s">
        <v>187</v>
      </c>
      <c r="D2217" s="450">
        <v>6190</v>
      </c>
      <c r="E2217" s="450" t="s">
        <v>54</v>
      </c>
      <c r="F2217" s="450" t="s">
        <v>2242</v>
      </c>
      <c r="G2217" s="450" t="s">
        <v>15</v>
      </c>
      <c r="H2217" s="450" t="s">
        <v>110</v>
      </c>
      <c r="I2217" s="3" t="s">
        <v>2237</v>
      </c>
    </row>
    <row r="2218" spans="1:9" x14ac:dyDescent="0.25">
      <c r="A2218" s="450">
        <v>2018</v>
      </c>
      <c r="B2218" s="450" t="s">
        <v>388</v>
      </c>
      <c r="C2218" s="450" t="s">
        <v>187</v>
      </c>
      <c r="D2218" s="450">
        <v>6200</v>
      </c>
      <c r="E2218" s="450" t="s">
        <v>55</v>
      </c>
      <c r="F2218" s="450" t="s">
        <v>2242</v>
      </c>
      <c r="G2218" s="450" t="s">
        <v>15</v>
      </c>
      <c r="H2218" s="450">
        <v>1.31</v>
      </c>
      <c r="I2218" s="3" t="s">
        <v>2237</v>
      </c>
    </row>
    <row r="2219" spans="1:9" x14ac:dyDescent="0.25">
      <c r="A2219" s="450">
        <v>2018</v>
      </c>
      <c r="B2219" s="450" t="s">
        <v>388</v>
      </c>
      <c r="C2219" s="450" t="s">
        <v>187</v>
      </c>
      <c r="D2219" s="450">
        <v>6210</v>
      </c>
      <c r="E2219" s="450" t="s">
        <v>56</v>
      </c>
      <c r="F2219" s="450" t="s">
        <v>2242</v>
      </c>
      <c r="G2219" s="450" t="s">
        <v>15</v>
      </c>
      <c r="H2219" s="450" t="s">
        <v>110</v>
      </c>
      <c r="I2219" s="3" t="s">
        <v>2237</v>
      </c>
    </row>
    <row r="2220" spans="1:9" x14ac:dyDescent="0.25">
      <c r="A2220" s="450">
        <v>2018</v>
      </c>
      <c r="B2220" s="450" t="s">
        <v>388</v>
      </c>
      <c r="C2220" s="450" t="s">
        <v>187</v>
      </c>
      <c r="D2220" s="450">
        <v>6220</v>
      </c>
      <c r="E2220" s="450" t="s">
        <v>57</v>
      </c>
      <c r="F2220" s="450" t="s">
        <v>2242</v>
      </c>
      <c r="G2220" s="450" t="s">
        <v>15</v>
      </c>
      <c r="H2220" s="450" t="s">
        <v>110</v>
      </c>
      <c r="I2220" s="3" t="s">
        <v>2237</v>
      </c>
    </row>
    <row r="2221" spans="1:9" x14ac:dyDescent="0.25">
      <c r="A2221" s="450">
        <v>2018</v>
      </c>
      <c r="B2221" s="450" t="s">
        <v>388</v>
      </c>
      <c r="C2221" s="450" t="s">
        <v>187</v>
      </c>
      <c r="D2221" s="450">
        <v>6230</v>
      </c>
      <c r="E2221" s="450" t="s">
        <v>58</v>
      </c>
      <c r="F2221" s="450" t="s">
        <v>2242</v>
      </c>
      <c r="G2221" s="450" t="s">
        <v>15</v>
      </c>
      <c r="H2221" s="450" t="s">
        <v>110</v>
      </c>
      <c r="I2221" s="3" t="s">
        <v>2237</v>
      </c>
    </row>
    <row r="2222" spans="1:9" x14ac:dyDescent="0.25">
      <c r="A2222" s="450">
        <v>2018</v>
      </c>
      <c r="B2222" s="450" t="s">
        <v>388</v>
      </c>
      <c r="C2222" s="450" t="s">
        <v>187</v>
      </c>
      <c r="D2222" s="450">
        <v>6290</v>
      </c>
      <c r="E2222" s="450" t="s">
        <v>59</v>
      </c>
      <c r="F2222" s="450" t="s">
        <v>2242</v>
      </c>
      <c r="G2222" s="450" t="s">
        <v>15</v>
      </c>
      <c r="H2222" s="450" t="s">
        <v>110</v>
      </c>
      <c r="I2222" s="3" t="s">
        <v>2237</v>
      </c>
    </row>
    <row r="2223" spans="1:9" x14ac:dyDescent="0.25">
      <c r="A2223" s="450">
        <v>2018</v>
      </c>
      <c r="B2223" s="450" t="s">
        <v>388</v>
      </c>
      <c r="C2223" s="450" t="s">
        <v>187</v>
      </c>
      <c r="D2223" s="450">
        <v>6300</v>
      </c>
      <c r="E2223" s="450" t="s">
        <v>60</v>
      </c>
      <c r="F2223" s="450" t="s">
        <v>2242</v>
      </c>
      <c r="G2223" s="450" t="s">
        <v>15</v>
      </c>
      <c r="H2223" s="450">
        <v>0</v>
      </c>
      <c r="I2223" s="3" t="s">
        <v>2237</v>
      </c>
    </row>
    <row r="2224" spans="1:9" x14ac:dyDescent="0.25">
      <c r="A2224" s="450">
        <v>2018</v>
      </c>
      <c r="B2224" s="450" t="s">
        <v>388</v>
      </c>
      <c r="C2224" s="450" t="s">
        <v>187</v>
      </c>
      <c r="D2224" s="450">
        <v>6400</v>
      </c>
      <c r="E2224" s="450" t="s">
        <v>61</v>
      </c>
      <c r="F2224" s="450" t="s">
        <v>2242</v>
      </c>
      <c r="G2224" s="450" t="s">
        <v>15</v>
      </c>
      <c r="H2224" s="450">
        <v>1.68</v>
      </c>
      <c r="I2224" s="3" t="s">
        <v>2237</v>
      </c>
    </row>
    <row r="2225" spans="1:9" x14ac:dyDescent="0.25">
      <c r="A2225" s="450">
        <v>2018</v>
      </c>
      <c r="B2225" s="450" t="s">
        <v>388</v>
      </c>
      <c r="C2225" s="450" t="s">
        <v>187</v>
      </c>
      <c r="D2225" s="450">
        <v>6410</v>
      </c>
      <c r="E2225" s="450" t="s">
        <v>62</v>
      </c>
      <c r="F2225" s="450" t="s">
        <v>2242</v>
      </c>
      <c r="G2225" s="450" t="s">
        <v>15</v>
      </c>
      <c r="H2225" s="450" t="s">
        <v>110</v>
      </c>
      <c r="I2225" s="3" t="s">
        <v>2237</v>
      </c>
    </row>
    <row r="2226" spans="1:9" x14ac:dyDescent="0.25">
      <c r="A2226" s="450">
        <v>2018</v>
      </c>
      <c r="B2226" s="450" t="s">
        <v>388</v>
      </c>
      <c r="C2226" s="450" t="s">
        <v>187</v>
      </c>
      <c r="D2226" s="450">
        <v>6490</v>
      </c>
      <c r="E2226" s="450" t="s">
        <v>63</v>
      </c>
      <c r="F2226" s="450" t="s">
        <v>2242</v>
      </c>
      <c r="G2226" s="450" t="s">
        <v>15</v>
      </c>
      <c r="H2226" s="450" t="s">
        <v>110</v>
      </c>
      <c r="I2226" s="3" t="s">
        <v>2237</v>
      </c>
    </row>
    <row r="2227" spans="1:9" x14ac:dyDescent="0.25">
      <c r="A2227" s="450">
        <v>2018</v>
      </c>
      <c r="B2227" s="450" t="s">
        <v>388</v>
      </c>
      <c r="C2227" s="450" t="s">
        <v>187</v>
      </c>
      <c r="D2227" s="450">
        <v>6500</v>
      </c>
      <c r="E2227" s="450" t="s">
        <v>64</v>
      </c>
      <c r="F2227" s="450" t="s">
        <v>2242</v>
      </c>
      <c r="G2227" s="450" t="s">
        <v>15</v>
      </c>
      <c r="H2227" s="450">
        <v>0.02</v>
      </c>
      <c r="I2227" s="3" t="s">
        <v>2237</v>
      </c>
    </row>
    <row r="2228" spans="1:9" x14ac:dyDescent="0.25">
      <c r="A2228" s="450">
        <v>2018</v>
      </c>
      <c r="B2228" s="450" t="s">
        <v>388</v>
      </c>
      <c r="C2228" s="450" t="s">
        <v>187</v>
      </c>
      <c r="D2228" s="450">
        <v>6510</v>
      </c>
      <c r="E2228" s="450" t="s">
        <v>65</v>
      </c>
      <c r="F2228" s="450" t="s">
        <v>2242</v>
      </c>
      <c r="G2228" s="450" t="s">
        <v>15</v>
      </c>
      <c r="H2228" s="450" t="s">
        <v>110</v>
      </c>
      <c r="I2228" s="3" t="s">
        <v>2237</v>
      </c>
    </row>
    <row r="2229" spans="1:9" x14ac:dyDescent="0.25">
      <c r="A2229" s="450">
        <v>2018</v>
      </c>
      <c r="B2229" s="450" t="s">
        <v>388</v>
      </c>
      <c r="C2229" s="450" t="s">
        <v>187</v>
      </c>
      <c r="D2229" s="450">
        <v>6590</v>
      </c>
      <c r="E2229" s="450" t="s">
        <v>66</v>
      </c>
      <c r="F2229" s="450" t="s">
        <v>2242</v>
      </c>
      <c r="G2229" s="450" t="s">
        <v>15</v>
      </c>
      <c r="H2229" s="450" t="s">
        <v>110</v>
      </c>
      <c r="I2229" s="3" t="s">
        <v>2237</v>
      </c>
    </row>
    <row r="2230" spans="1:9" x14ac:dyDescent="0.25">
      <c r="A2230" s="450">
        <v>2018</v>
      </c>
      <c r="B2230" s="450" t="s">
        <v>388</v>
      </c>
      <c r="C2230" s="450" t="s">
        <v>187</v>
      </c>
      <c r="D2230" s="450">
        <v>7000</v>
      </c>
      <c r="E2230" s="450" t="s">
        <v>67</v>
      </c>
      <c r="F2230" s="450" t="s">
        <v>2242</v>
      </c>
      <c r="G2230" s="450" t="s">
        <v>15</v>
      </c>
      <c r="H2230" s="450">
        <v>0</v>
      </c>
      <c r="I2230" s="3" t="s">
        <v>2237</v>
      </c>
    </row>
    <row r="2231" spans="1:9" x14ac:dyDescent="0.25">
      <c r="A2231" s="450">
        <v>2018</v>
      </c>
      <c r="B2231" s="450" t="s">
        <v>388</v>
      </c>
      <c r="C2231" s="450" t="s">
        <v>187</v>
      </c>
      <c r="D2231" s="450">
        <v>8000</v>
      </c>
      <c r="E2231" s="450" t="s">
        <v>70</v>
      </c>
      <c r="F2231" s="450" t="s">
        <v>2242</v>
      </c>
      <c r="G2231" s="450" t="s">
        <v>15</v>
      </c>
      <c r="H2231" s="450">
        <v>0</v>
      </c>
      <c r="I2231" s="3" t="s">
        <v>2244</v>
      </c>
    </row>
    <row r="2232" spans="1:9" x14ac:dyDescent="0.25">
      <c r="A2232" s="450">
        <v>2018</v>
      </c>
      <c r="B2232" s="450" t="s">
        <v>388</v>
      </c>
      <c r="C2232" s="450" t="s">
        <v>187</v>
      </c>
      <c r="D2232" s="450">
        <v>9100</v>
      </c>
      <c r="E2232" s="450" t="s">
        <v>72</v>
      </c>
      <c r="F2232" s="450" t="s">
        <v>2242</v>
      </c>
      <c r="G2232" s="450" t="s">
        <v>15</v>
      </c>
      <c r="H2232" s="450" t="s">
        <v>110</v>
      </c>
      <c r="I2232" s="3" t="s">
        <v>2237</v>
      </c>
    </row>
    <row r="2233" spans="1:9" x14ac:dyDescent="0.25">
      <c r="A2233" s="450">
        <v>2018</v>
      </c>
      <c r="B2233" s="450" t="s">
        <v>388</v>
      </c>
      <c r="C2233" s="450" t="s">
        <v>187</v>
      </c>
      <c r="D2233" s="450">
        <v>9200</v>
      </c>
      <c r="E2233" s="450" t="s">
        <v>73</v>
      </c>
      <c r="F2233" s="450" t="s">
        <v>2242</v>
      </c>
      <c r="G2233" s="450" t="s">
        <v>15</v>
      </c>
      <c r="H2233" s="450" t="s">
        <v>110</v>
      </c>
      <c r="I2233" s="3" t="s">
        <v>2237</v>
      </c>
    </row>
    <row r="2234" spans="1:9" x14ac:dyDescent="0.25">
      <c r="A2234" s="450">
        <v>2018</v>
      </c>
      <c r="B2234" s="450" t="s">
        <v>388</v>
      </c>
      <c r="C2234" s="450" t="s">
        <v>187</v>
      </c>
      <c r="D2234" s="450">
        <v>9900</v>
      </c>
      <c r="E2234" s="450" t="s">
        <v>74</v>
      </c>
      <c r="F2234" s="450" t="s">
        <v>2242</v>
      </c>
      <c r="G2234" s="450" t="s">
        <v>15</v>
      </c>
      <c r="H2234" s="450" t="s">
        <v>110</v>
      </c>
      <c r="I2234" s="3" t="s">
        <v>2237</v>
      </c>
    </row>
    <row r="2235" spans="1:9" x14ac:dyDescent="0.25">
      <c r="A2235" s="450">
        <v>2018</v>
      </c>
      <c r="B2235" s="450" t="s">
        <v>388</v>
      </c>
      <c r="C2235" s="450" t="s">
        <v>187</v>
      </c>
      <c r="D2235" s="450">
        <v>11100</v>
      </c>
      <c r="E2235" s="450" t="s">
        <v>77</v>
      </c>
      <c r="F2235" s="450" t="s">
        <v>2242</v>
      </c>
      <c r="G2235" s="450" t="s">
        <v>15</v>
      </c>
      <c r="H2235" s="450">
        <v>3.06</v>
      </c>
      <c r="I2235" s="3" t="s">
        <v>2237</v>
      </c>
    </row>
    <row r="2236" spans="1:9" x14ac:dyDescent="0.25">
      <c r="A2236" s="450">
        <v>2018</v>
      </c>
      <c r="B2236" s="450" t="s">
        <v>388</v>
      </c>
      <c r="C2236" s="450" t="s">
        <v>187</v>
      </c>
      <c r="D2236" s="450">
        <v>11200</v>
      </c>
      <c r="E2236" s="450" t="s">
        <v>78</v>
      </c>
      <c r="F2236" s="450" t="s">
        <v>2242</v>
      </c>
      <c r="G2236" s="450" t="s">
        <v>15</v>
      </c>
      <c r="H2236" s="450">
        <v>9.6199999999999992</v>
      </c>
      <c r="I2236" s="3" t="s">
        <v>2237</v>
      </c>
    </row>
    <row r="2237" spans="1:9" x14ac:dyDescent="0.25">
      <c r="A2237" s="450">
        <v>2018</v>
      </c>
      <c r="B2237" s="450" t="s">
        <v>388</v>
      </c>
      <c r="C2237" s="450" t="s">
        <v>187</v>
      </c>
      <c r="D2237" s="450">
        <v>11300</v>
      </c>
      <c r="E2237" s="450" t="s">
        <v>79</v>
      </c>
      <c r="F2237" s="450" t="s">
        <v>2242</v>
      </c>
      <c r="G2237" s="450" t="s">
        <v>15</v>
      </c>
      <c r="H2237" s="450">
        <v>0</v>
      </c>
      <c r="I2237" s="3" t="s">
        <v>2244</v>
      </c>
    </row>
    <row r="2238" spans="1:9" x14ac:dyDescent="0.25">
      <c r="A2238" s="450">
        <v>2018</v>
      </c>
      <c r="B2238" s="450" t="s">
        <v>388</v>
      </c>
      <c r="C2238" s="450" t="s">
        <v>187</v>
      </c>
      <c r="D2238" s="450">
        <v>11400</v>
      </c>
      <c r="E2238" s="450" t="s">
        <v>80</v>
      </c>
      <c r="F2238" s="450" t="s">
        <v>2242</v>
      </c>
      <c r="G2238" s="450" t="s">
        <v>15</v>
      </c>
      <c r="H2238" s="450">
        <v>0.43</v>
      </c>
      <c r="I2238" s="3" t="s">
        <v>2237</v>
      </c>
    </row>
    <row r="2239" spans="1:9" x14ac:dyDescent="0.25">
      <c r="A2239" s="450">
        <v>2018</v>
      </c>
      <c r="B2239" s="450" t="s">
        <v>388</v>
      </c>
      <c r="C2239" s="450" t="s">
        <v>187</v>
      </c>
      <c r="D2239" s="450">
        <v>11500</v>
      </c>
      <c r="E2239" s="450" t="s">
        <v>81</v>
      </c>
      <c r="F2239" s="450" t="s">
        <v>2242</v>
      </c>
      <c r="G2239" s="450" t="s">
        <v>15</v>
      </c>
      <c r="H2239" s="450">
        <v>6.6</v>
      </c>
      <c r="I2239" s="3" t="s">
        <v>2237</v>
      </c>
    </row>
    <row r="2240" spans="1:9" x14ac:dyDescent="0.25">
      <c r="A2240" s="450">
        <v>2018</v>
      </c>
      <c r="B2240" s="450" t="s">
        <v>388</v>
      </c>
      <c r="C2240" s="450" t="s">
        <v>187</v>
      </c>
      <c r="D2240" s="450">
        <v>11900</v>
      </c>
      <c r="E2240" s="450" t="s">
        <v>82</v>
      </c>
      <c r="F2240" s="450" t="s">
        <v>2242</v>
      </c>
      <c r="G2240" s="450" t="s">
        <v>15</v>
      </c>
      <c r="H2240" s="450">
        <v>19.18</v>
      </c>
      <c r="I2240" s="3" t="s">
        <v>2244</v>
      </c>
    </row>
    <row r="2241" spans="1:9" x14ac:dyDescent="0.25">
      <c r="A2241" s="450">
        <v>2018</v>
      </c>
      <c r="B2241" s="450" t="s">
        <v>388</v>
      </c>
      <c r="C2241" s="450" t="s">
        <v>187</v>
      </c>
      <c r="D2241" s="450">
        <v>12100</v>
      </c>
      <c r="E2241" s="450" t="s">
        <v>84</v>
      </c>
      <c r="F2241" s="450" t="s">
        <v>2242</v>
      </c>
      <c r="G2241" s="450" t="s">
        <v>15</v>
      </c>
      <c r="H2241" s="450">
        <v>20.14</v>
      </c>
      <c r="I2241" s="3" t="s">
        <v>2237</v>
      </c>
    </row>
    <row r="2242" spans="1:9" x14ac:dyDescent="0.25">
      <c r="A2242" s="450">
        <v>2018</v>
      </c>
      <c r="B2242" s="450" t="s">
        <v>388</v>
      </c>
      <c r="C2242" s="450" t="s">
        <v>187</v>
      </c>
      <c r="D2242" s="450">
        <v>12200</v>
      </c>
      <c r="E2242" s="450" t="s">
        <v>85</v>
      </c>
      <c r="F2242" s="450" t="s">
        <v>2242</v>
      </c>
      <c r="G2242" s="450" t="s">
        <v>15</v>
      </c>
      <c r="H2242" s="450">
        <v>8.5299999999999994</v>
      </c>
      <c r="I2242" s="3" t="s">
        <v>2237</v>
      </c>
    </row>
    <row r="2243" spans="1:9" x14ac:dyDescent="0.25">
      <c r="A2243" s="450">
        <v>2018</v>
      </c>
      <c r="B2243" s="450" t="s">
        <v>388</v>
      </c>
      <c r="C2243" s="450" t="s">
        <v>187</v>
      </c>
      <c r="D2243" s="450">
        <v>12900</v>
      </c>
      <c r="E2243" s="450" t="s">
        <v>86</v>
      </c>
      <c r="F2243" s="450" t="s">
        <v>2242</v>
      </c>
      <c r="G2243" s="450" t="s">
        <v>15</v>
      </c>
      <c r="H2243" s="450">
        <v>0.21</v>
      </c>
      <c r="I2243" s="3" t="s">
        <v>2244</v>
      </c>
    </row>
    <row r="2244" spans="1:9" x14ac:dyDescent="0.25">
      <c r="A2244" s="450">
        <v>2018</v>
      </c>
      <c r="B2244" s="450" t="s">
        <v>388</v>
      </c>
      <c r="C2244" s="450" t="s">
        <v>187</v>
      </c>
      <c r="D2244" s="450">
        <v>12910</v>
      </c>
      <c r="E2244" s="450" t="s">
        <v>87</v>
      </c>
      <c r="F2244" s="450" t="s">
        <v>2242</v>
      </c>
      <c r="G2244" s="450" t="s">
        <v>15</v>
      </c>
      <c r="H2244" s="450" t="s">
        <v>110</v>
      </c>
      <c r="I2244" s="3" t="s">
        <v>2237</v>
      </c>
    </row>
    <row r="2245" spans="1:9" x14ac:dyDescent="0.25">
      <c r="A2245" s="450">
        <v>2018</v>
      </c>
      <c r="B2245" s="450" t="s">
        <v>388</v>
      </c>
      <c r="C2245" s="450" t="s">
        <v>187</v>
      </c>
      <c r="D2245" s="450">
        <v>12920</v>
      </c>
      <c r="E2245" s="450" t="s">
        <v>88</v>
      </c>
      <c r="F2245" s="450" t="s">
        <v>2242</v>
      </c>
      <c r="G2245" s="450" t="s">
        <v>15</v>
      </c>
      <c r="H2245" s="450" t="s">
        <v>110</v>
      </c>
      <c r="I2245" s="3" t="s">
        <v>2237</v>
      </c>
    </row>
    <row r="2246" spans="1:9" x14ac:dyDescent="0.25">
      <c r="A2246" s="450">
        <v>2018</v>
      </c>
      <c r="B2246" s="450" t="s">
        <v>388</v>
      </c>
      <c r="C2246" s="450" t="s">
        <v>187</v>
      </c>
      <c r="D2246" s="450">
        <v>12930</v>
      </c>
      <c r="E2246" s="450" t="s">
        <v>89</v>
      </c>
      <c r="F2246" s="450" t="s">
        <v>2242</v>
      </c>
      <c r="G2246" s="450" t="s">
        <v>15</v>
      </c>
      <c r="H2246" s="450" t="s">
        <v>110</v>
      </c>
      <c r="I2246" s="3" t="s">
        <v>2237</v>
      </c>
    </row>
    <row r="2247" spans="1:9" x14ac:dyDescent="0.25">
      <c r="A2247" s="450">
        <v>2018</v>
      </c>
      <c r="B2247" s="450" t="s">
        <v>388</v>
      </c>
      <c r="C2247" s="450" t="s">
        <v>187</v>
      </c>
      <c r="D2247" s="450">
        <v>15100</v>
      </c>
      <c r="E2247" s="450" t="s">
        <v>93</v>
      </c>
      <c r="F2247" s="450" t="s">
        <v>2242</v>
      </c>
      <c r="G2247" s="450" t="s">
        <v>15</v>
      </c>
      <c r="H2247" s="450" t="s">
        <v>110</v>
      </c>
      <c r="I2247" s="3" t="s">
        <v>2237</v>
      </c>
    </row>
    <row r="2248" spans="1:9" x14ac:dyDescent="0.25">
      <c r="A2248" s="450">
        <v>2018</v>
      </c>
      <c r="B2248" s="450" t="s">
        <v>388</v>
      </c>
      <c r="C2248" s="450" t="s">
        <v>187</v>
      </c>
      <c r="D2248" s="450">
        <v>15200</v>
      </c>
      <c r="E2248" s="450" t="s">
        <v>94</v>
      </c>
      <c r="F2248" s="450" t="s">
        <v>2242</v>
      </c>
      <c r="G2248" s="450" t="s">
        <v>15</v>
      </c>
      <c r="H2248" s="450" t="s">
        <v>110</v>
      </c>
      <c r="I2248" s="3" t="s">
        <v>2237</v>
      </c>
    </row>
    <row r="2249" spans="1:9" x14ac:dyDescent="0.25">
      <c r="A2249" s="450">
        <v>2018</v>
      </c>
      <c r="B2249" s="450" t="s">
        <v>388</v>
      </c>
      <c r="C2249" s="450" t="s">
        <v>187</v>
      </c>
      <c r="D2249" s="450">
        <v>17100</v>
      </c>
      <c r="E2249" s="450" t="s">
        <v>97</v>
      </c>
      <c r="F2249" s="450" t="s">
        <v>2242</v>
      </c>
      <c r="G2249" s="450" t="s">
        <v>15</v>
      </c>
      <c r="H2249" s="450">
        <v>7.14</v>
      </c>
      <c r="I2249" s="3" t="s">
        <v>2237</v>
      </c>
    </row>
    <row r="2250" spans="1:9" x14ac:dyDescent="0.25">
      <c r="A2250" s="450">
        <v>2018</v>
      </c>
      <c r="B2250" s="450" t="s">
        <v>388</v>
      </c>
      <c r="C2250" s="450" t="s">
        <v>187</v>
      </c>
      <c r="D2250" s="450">
        <v>17110</v>
      </c>
      <c r="E2250" s="450" t="s">
        <v>98</v>
      </c>
      <c r="F2250" s="450" t="s">
        <v>2242</v>
      </c>
      <c r="G2250" s="450" t="s">
        <v>15</v>
      </c>
      <c r="H2250" s="450" t="s">
        <v>110</v>
      </c>
      <c r="I2250" s="3" t="s">
        <v>2237</v>
      </c>
    </row>
    <row r="2251" spans="1:9" x14ac:dyDescent="0.25">
      <c r="A2251" s="450">
        <v>2018</v>
      </c>
      <c r="B2251" s="450" t="s">
        <v>388</v>
      </c>
      <c r="C2251" s="450" t="s">
        <v>187</v>
      </c>
      <c r="D2251" s="450">
        <v>17120</v>
      </c>
      <c r="E2251" s="450" t="s">
        <v>99</v>
      </c>
      <c r="F2251" s="450" t="s">
        <v>2242</v>
      </c>
      <c r="G2251" s="450" t="s">
        <v>15</v>
      </c>
      <c r="H2251" s="450" t="s">
        <v>110</v>
      </c>
      <c r="I2251" s="3" t="s">
        <v>2237</v>
      </c>
    </row>
    <row r="2252" spans="1:9" x14ac:dyDescent="0.25">
      <c r="A2252" s="450">
        <v>2018</v>
      </c>
      <c r="B2252" s="450" t="s">
        <v>388</v>
      </c>
      <c r="C2252" s="450" t="s">
        <v>187</v>
      </c>
      <c r="D2252" s="450">
        <v>17130</v>
      </c>
      <c r="E2252" s="450" t="s">
        <v>100</v>
      </c>
      <c r="F2252" s="450" t="s">
        <v>2242</v>
      </c>
      <c r="G2252" s="450" t="s">
        <v>15</v>
      </c>
      <c r="H2252" s="450" t="s">
        <v>110</v>
      </c>
      <c r="I2252" s="3" t="s">
        <v>2237</v>
      </c>
    </row>
    <row r="2253" spans="1:9" x14ac:dyDescent="0.25">
      <c r="A2253" s="450">
        <v>2018</v>
      </c>
      <c r="B2253" s="450" t="s">
        <v>388</v>
      </c>
      <c r="C2253" s="450" t="s">
        <v>187</v>
      </c>
      <c r="D2253" s="450">
        <v>17140</v>
      </c>
      <c r="E2253" s="450" t="s">
        <v>101</v>
      </c>
      <c r="F2253" s="450" t="s">
        <v>2242</v>
      </c>
      <c r="G2253" s="450" t="s">
        <v>15</v>
      </c>
      <c r="H2253" s="450" t="s">
        <v>110</v>
      </c>
      <c r="I2253" s="3" t="s">
        <v>2237</v>
      </c>
    </row>
    <row r="2254" spans="1:9" x14ac:dyDescent="0.25">
      <c r="A2254" s="450">
        <v>2018</v>
      </c>
      <c r="B2254" s="450" t="s">
        <v>388</v>
      </c>
      <c r="C2254" s="450" t="s">
        <v>187</v>
      </c>
      <c r="D2254" s="450">
        <v>17150</v>
      </c>
      <c r="E2254" s="450" t="s">
        <v>102</v>
      </c>
      <c r="F2254" s="450" t="s">
        <v>2242</v>
      </c>
      <c r="G2254" s="450" t="s">
        <v>15</v>
      </c>
      <c r="H2254" s="450" t="s">
        <v>110</v>
      </c>
      <c r="I2254" s="3" t="s">
        <v>2237</v>
      </c>
    </row>
    <row r="2255" spans="1:9" x14ac:dyDescent="0.25">
      <c r="A2255" s="450">
        <v>2018</v>
      </c>
      <c r="B2255" s="450" t="s">
        <v>388</v>
      </c>
      <c r="C2255" s="450" t="s">
        <v>187</v>
      </c>
      <c r="D2255" s="450">
        <v>17160</v>
      </c>
      <c r="E2255" s="450" t="s">
        <v>103</v>
      </c>
      <c r="F2255" s="450" t="s">
        <v>2242</v>
      </c>
      <c r="G2255" s="450" t="s">
        <v>15</v>
      </c>
      <c r="H2255" s="450" t="s">
        <v>110</v>
      </c>
      <c r="I2255" s="3" t="s">
        <v>2237</v>
      </c>
    </row>
    <row r="2256" spans="1:9" x14ac:dyDescent="0.25">
      <c r="A2256" s="450">
        <v>2018</v>
      </c>
      <c r="B2256" s="450" t="s">
        <v>388</v>
      </c>
      <c r="C2256" s="450" t="s">
        <v>187</v>
      </c>
      <c r="D2256" s="450">
        <v>17161</v>
      </c>
      <c r="E2256" s="450" t="s">
        <v>104</v>
      </c>
      <c r="F2256" s="450" t="s">
        <v>2242</v>
      </c>
      <c r="G2256" s="450" t="s">
        <v>15</v>
      </c>
      <c r="H2256" s="450" t="s">
        <v>110</v>
      </c>
      <c r="I2256" s="3" t="s">
        <v>2237</v>
      </c>
    </row>
    <row r="2257" spans="1:9" x14ac:dyDescent="0.25">
      <c r="A2257" s="450">
        <v>2018</v>
      </c>
      <c r="B2257" s="450" t="s">
        <v>388</v>
      </c>
      <c r="C2257" s="450" t="s">
        <v>187</v>
      </c>
      <c r="D2257" s="450">
        <v>17162</v>
      </c>
      <c r="E2257" s="450" t="s">
        <v>105</v>
      </c>
      <c r="F2257" s="450" t="s">
        <v>2242</v>
      </c>
      <c r="G2257" s="450" t="s">
        <v>15</v>
      </c>
      <c r="H2257" s="450" t="s">
        <v>110</v>
      </c>
      <c r="I2257" s="3" t="s">
        <v>2237</v>
      </c>
    </row>
    <row r="2258" spans="1:9" x14ac:dyDescent="0.25">
      <c r="A2258" s="450">
        <v>2018</v>
      </c>
      <c r="B2258" s="450" t="s">
        <v>388</v>
      </c>
      <c r="C2258" s="450" t="s">
        <v>187</v>
      </c>
      <c r="D2258" s="450">
        <v>17190</v>
      </c>
      <c r="E2258" s="450" t="s">
        <v>106</v>
      </c>
      <c r="F2258" s="450" t="s">
        <v>2242</v>
      </c>
      <c r="G2258" s="450" t="s">
        <v>15</v>
      </c>
      <c r="H2258" s="450" t="s">
        <v>110</v>
      </c>
      <c r="I2258" s="3" t="s">
        <v>2237</v>
      </c>
    </row>
    <row r="2259" spans="1:9" x14ac:dyDescent="0.25">
      <c r="A2259" s="450">
        <v>2018</v>
      </c>
      <c r="B2259" s="450" t="s">
        <v>388</v>
      </c>
      <c r="C2259" s="450" t="s">
        <v>187</v>
      </c>
      <c r="D2259" s="450">
        <v>17900</v>
      </c>
      <c r="E2259" s="450" t="s">
        <v>107</v>
      </c>
      <c r="F2259" s="450" t="s">
        <v>2242</v>
      </c>
      <c r="G2259" s="450" t="s">
        <v>15</v>
      </c>
      <c r="H2259" s="450">
        <v>0</v>
      </c>
      <c r="I2259" s="3" t="s">
        <v>2237</v>
      </c>
    </row>
    <row r="2260" spans="1:9" x14ac:dyDescent="0.25">
      <c r="A2260" s="450">
        <v>2018</v>
      </c>
      <c r="B2260" s="450" t="s">
        <v>388</v>
      </c>
      <c r="C2260" s="450" t="s">
        <v>187</v>
      </c>
      <c r="D2260" s="450">
        <v>19010</v>
      </c>
      <c r="E2260" s="450" t="s">
        <v>111</v>
      </c>
      <c r="F2260" s="450" t="s">
        <v>2242</v>
      </c>
      <c r="G2260" s="450" t="s">
        <v>15</v>
      </c>
      <c r="H2260" s="450">
        <v>4.33</v>
      </c>
      <c r="I2260" s="3" t="s">
        <v>2237</v>
      </c>
    </row>
    <row r="2261" spans="1:9" x14ac:dyDescent="0.25">
      <c r="A2261" s="450">
        <v>2018</v>
      </c>
      <c r="B2261" s="450" t="s">
        <v>388</v>
      </c>
      <c r="C2261" s="450" t="s">
        <v>187</v>
      </c>
      <c r="D2261" s="450">
        <v>19011</v>
      </c>
      <c r="E2261" s="450" t="s">
        <v>112</v>
      </c>
      <c r="F2261" s="450" t="s">
        <v>2242</v>
      </c>
      <c r="G2261" s="450" t="s">
        <v>15</v>
      </c>
      <c r="H2261" s="450" t="s">
        <v>110</v>
      </c>
      <c r="I2261" s="3" t="s">
        <v>2237</v>
      </c>
    </row>
    <row r="2262" spans="1:9" x14ac:dyDescent="0.25">
      <c r="A2262" s="450">
        <v>2018</v>
      </c>
      <c r="B2262" s="450" t="s">
        <v>388</v>
      </c>
      <c r="C2262" s="450" t="s">
        <v>187</v>
      </c>
      <c r="D2262" s="450">
        <v>19012</v>
      </c>
      <c r="E2262" s="450" t="s">
        <v>113</v>
      </c>
      <c r="F2262" s="450" t="s">
        <v>2242</v>
      </c>
      <c r="G2262" s="450" t="s">
        <v>15</v>
      </c>
      <c r="H2262" s="450" t="s">
        <v>110</v>
      </c>
      <c r="I2262" s="3" t="s">
        <v>2237</v>
      </c>
    </row>
    <row r="2263" spans="1:9" x14ac:dyDescent="0.25">
      <c r="A2263" s="450">
        <v>2018</v>
      </c>
      <c r="B2263" s="450" t="s">
        <v>388</v>
      </c>
      <c r="C2263" s="450" t="s">
        <v>187</v>
      </c>
      <c r="D2263" s="450">
        <v>19020</v>
      </c>
      <c r="E2263" s="450" t="s">
        <v>114</v>
      </c>
      <c r="F2263" s="450" t="s">
        <v>2242</v>
      </c>
      <c r="G2263" s="450" t="s">
        <v>15</v>
      </c>
      <c r="H2263" s="450">
        <v>7.89</v>
      </c>
      <c r="I2263" s="3" t="s">
        <v>2237</v>
      </c>
    </row>
    <row r="2264" spans="1:9" x14ac:dyDescent="0.25">
      <c r="A2264" s="450">
        <v>2018</v>
      </c>
      <c r="B2264" s="450" t="s">
        <v>388</v>
      </c>
      <c r="C2264" s="450" t="s">
        <v>187</v>
      </c>
      <c r="D2264" s="450">
        <v>19021</v>
      </c>
      <c r="E2264" s="450" t="s">
        <v>115</v>
      </c>
      <c r="F2264" s="450" t="s">
        <v>2242</v>
      </c>
      <c r="G2264" s="450" t="s">
        <v>15</v>
      </c>
      <c r="H2264" s="450" t="s">
        <v>110</v>
      </c>
      <c r="I2264" s="3" t="s">
        <v>2237</v>
      </c>
    </row>
    <row r="2265" spans="1:9" x14ac:dyDescent="0.25">
      <c r="A2265" s="450">
        <v>2018</v>
      </c>
      <c r="B2265" s="450" t="s">
        <v>388</v>
      </c>
      <c r="C2265" s="450" t="s">
        <v>187</v>
      </c>
      <c r="D2265" s="450">
        <v>19022</v>
      </c>
      <c r="E2265" s="450" t="s">
        <v>116</v>
      </c>
      <c r="F2265" s="450" t="s">
        <v>2242</v>
      </c>
      <c r="G2265" s="450" t="s">
        <v>15</v>
      </c>
      <c r="H2265" s="450" t="s">
        <v>110</v>
      </c>
      <c r="I2265" s="3" t="s">
        <v>2237</v>
      </c>
    </row>
    <row r="2266" spans="1:9" x14ac:dyDescent="0.25">
      <c r="A2266" s="450">
        <v>2018</v>
      </c>
      <c r="B2266" s="450" t="s">
        <v>388</v>
      </c>
      <c r="C2266" s="450" t="s">
        <v>187</v>
      </c>
      <c r="D2266" s="450">
        <v>19023</v>
      </c>
      <c r="E2266" s="450" t="s">
        <v>117</v>
      </c>
      <c r="F2266" s="450" t="s">
        <v>2242</v>
      </c>
      <c r="G2266" s="450" t="s">
        <v>15</v>
      </c>
      <c r="H2266" s="450" t="s">
        <v>110</v>
      </c>
      <c r="I2266" s="3" t="s">
        <v>2237</v>
      </c>
    </row>
    <row r="2267" spans="1:9" x14ac:dyDescent="0.25">
      <c r="A2267" s="450">
        <v>2018</v>
      </c>
      <c r="B2267" s="450" t="s">
        <v>388</v>
      </c>
      <c r="C2267" s="450" t="s">
        <v>187</v>
      </c>
      <c r="D2267" s="450">
        <v>19029</v>
      </c>
      <c r="E2267" s="450" t="s">
        <v>118</v>
      </c>
      <c r="F2267" s="450" t="s">
        <v>2242</v>
      </c>
      <c r="G2267" s="450" t="s">
        <v>15</v>
      </c>
      <c r="H2267" s="450" t="s">
        <v>110</v>
      </c>
      <c r="I2267" s="3" t="s">
        <v>2237</v>
      </c>
    </row>
    <row r="2268" spans="1:9" x14ac:dyDescent="0.25">
      <c r="A2268" s="450">
        <v>2018</v>
      </c>
      <c r="B2268" s="450" t="s">
        <v>388</v>
      </c>
      <c r="C2268" s="450" t="s">
        <v>187</v>
      </c>
      <c r="D2268" s="450">
        <v>19030</v>
      </c>
      <c r="E2268" s="450" t="s">
        <v>119</v>
      </c>
      <c r="F2268" s="450" t="s">
        <v>2242</v>
      </c>
      <c r="G2268" s="450" t="s">
        <v>15</v>
      </c>
      <c r="H2268" s="450">
        <v>2.04</v>
      </c>
      <c r="I2268" s="3" t="s">
        <v>2237</v>
      </c>
    </row>
    <row r="2269" spans="1:9" x14ac:dyDescent="0.25">
      <c r="A2269" s="450">
        <v>2018</v>
      </c>
      <c r="B2269" s="450" t="s">
        <v>388</v>
      </c>
      <c r="C2269" s="450" t="s">
        <v>187</v>
      </c>
      <c r="D2269" s="450">
        <v>19031</v>
      </c>
      <c r="E2269" s="450" t="s">
        <v>120</v>
      </c>
      <c r="F2269" s="450" t="s">
        <v>2242</v>
      </c>
      <c r="G2269" s="450" t="s">
        <v>15</v>
      </c>
      <c r="H2269" s="450" t="s">
        <v>110</v>
      </c>
      <c r="I2269" s="3" t="s">
        <v>2237</v>
      </c>
    </row>
    <row r="2270" spans="1:9" x14ac:dyDescent="0.25">
      <c r="A2270" s="450">
        <v>2018</v>
      </c>
      <c r="B2270" s="450" t="s">
        <v>388</v>
      </c>
      <c r="C2270" s="450" t="s">
        <v>187</v>
      </c>
      <c r="D2270" s="450">
        <v>19032</v>
      </c>
      <c r="E2270" s="450" t="s">
        <v>121</v>
      </c>
      <c r="F2270" s="450" t="s">
        <v>2242</v>
      </c>
      <c r="G2270" s="450" t="s">
        <v>15</v>
      </c>
      <c r="H2270" s="450" t="s">
        <v>110</v>
      </c>
      <c r="I2270" s="3" t="s">
        <v>2237</v>
      </c>
    </row>
    <row r="2271" spans="1:9" x14ac:dyDescent="0.25">
      <c r="A2271" s="450">
        <v>2018</v>
      </c>
      <c r="B2271" s="450" t="s">
        <v>388</v>
      </c>
      <c r="C2271" s="450" t="s">
        <v>187</v>
      </c>
      <c r="D2271" s="450">
        <v>19040</v>
      </c>
      <c r="E2271" s="450" t="s">
        <v>122</v>
      </c>
      <c r="F2271" s="450" t="s">
        <v>2242</v>
      </c>
      <c r="G2271" s="450" t="s">
        <v>15</v>
      </c>
      <c r="H2271" s="450">
        <v>0.6</v>
      </c>
      <c r="I2271" s="3" t="s">
        <v>2237</v>
      </c>
    </row>
    <row r="2272" spans="1:9" x14ac:dyDescent="0.25">
      <c r="A2272" s="450">
        <v>2018</v>
      </c>
      <c r="B2272" s="450" t="s">
        <v>388</v>
      </c>
      <c r="C2272" s="450" t="s">
        <v>187</v>
      </c>
      <c r="D2272" s="450">
        <v>19050</v>
      </c>
      <c r="E2272" s="450" t="s">
        <v>123</v>
      </c>
      <c r="F2272" s="450" t="s">
        <v>2242</v>
      </c>
      <c r="G2272" s="450" t="s">
        <v>15</v>
      </c>
      <c r="H2272" s="450">
        <v>1.25</v>
      </c>
      <c r="I2272" s="3" t="s">
        <v>2237</v>
      </c>
    </row>
    <row r="2273" spans="1:9" x14ac:dyDescent="0.25">
      <c r="A2273" s="450">
        <v>2018</v>
      </c>
      <c r="B2273" s="450" t="s">
        <v>388</v>
      </c>
      <c r="C2273" s="450" t="s">
        <v>187</v>
      </c>
      <c r="D2273" s="450">
        <v>19060</v>
      </c>
      <c r="E2273" s="450" t="s">
        <v>124</v>
      </c>
      <c r="F2273" s="450" t="s">
        <v>2242</v>
      </c>
      <c r="G2273" s="450" t="s">
        <v>15</v>
      </c>
      <c r="H2273" s="450">
        <v>30.21</v>
      </c>
      <c r="I2273" s="3" t="s">
        <v>2237</v>
      </c>
    </row>
    <row r="2274" spans="1:9" x14ac:dyDescent="0.25">
      <c r="A2274" s="450">
        <v>2018</v>
      </c>
      <c r="B2274" s="450" t="s">
        <v>388</v>
      </c>
      <c r="C2274" s="450" t="s">
        <v>187</v>
      </c>
      <c r="D2274" s="450">
        <v>19061</v>
      </c>
      <c r="E2274" s="450" t="s">
        <v>125</v>
      </c>
      <c r="F2274" s="450" t="s">
        <v>2242</v>
      </c>
      <c r="G2274" s="450" t="s">
        <v>15</v>
      </c>
      <c r="H2274" s="450">
        <v>3.74</v>
      </c>
      <c r="I2274" s="3" t="s">
        <v>2237</v>
      </c>
    </row>
    <row r="2275" spans="1:9" x14ac:dyDescent="0.25">
      <c r="A2275" s="450">
        <v>2018</v>
      </c>
      <c r="B2275" s="450" t="s">
        <v>388</v>
      </c>
      <c r="C2275" s="450" t="s">
        <v>187</v>
      </c>
      <c r="D2275" s="450">
        <v>19062</v>
      </c>
      <c r="E2275" s="450" t="s">
        <v>126</v>
      </c>
      <c r="F2275" s="450" t="s">
        <v>2242</v>
      </c>
      <c r="G2275" s="450" t="s">
        <v>15</v>
      </c>
      <c r="H2275" s="450">
        <v>26.24</v>
      </c>
      <c r="I2275" s="3" t="s">
        <v>2237</v>
      </c>
    </row>
    <row r="2276" spans="1:9" x14ac:dyDescent="0.25">
      <c r="A2276" s="450">
        <v>2018</v>
      </c>
      <c r="B2276" s="450" t="s">
        <v>388</v>
      </c>
      <c r="C2276" s="450" t="s">
        <v>187</v>
      </c>
      <c r="D2276" s="450">
        <v>19063</v>
      </c>
      <c r="E2276" s="450" t="s">
        <v>127</v>
      </c>
      <c r="F2276" s="450" t="s">
        <v>2242</v>
      </c>
      <c r="G2276" s="450" t="s">
        <v>15</v>
      </c>
      <c r="H2276" s="450">
        <v>0.24</v>
      </c>
      <c r="I2276" s="3" t="s">
        <v>2237</v>
      </c>
    </row>
    <row r="2277" spans="1:9" x14ac:dyDescent="0.25">
      <c r="A2277" s="450">
        <v>2018</v>
      </c>
      <c r="B2277" s="450" t="s">
        <v>388</v>
      </c>
      <c r="C2277" s="450" t="s">
        <v>187</v>
      </c>
      <c r="D2277" s="450">
        <v>19070</v>
      </c>
      <c r="E2277" s="450" t="s">
        <v>128</v>
      </c>
      <c r="F2277" s="450" t="s">
        <v>2242</v>
      </c>
      <c r="G2277" s="450" t="s">
        <v>15</v>
      </c>
      <c r="H2277" s="450">
        <v>7.18</v>
      </c>
      <c r="I2277" s="3" t="s">
        <v>2237</v>
      </c>
    </row>
    <row r="2278" spans="1:9" x14ac:dyDescent="0.25">
      <c r="A2278" s="450">
        <v>2018</v>
      </c>
      <c r="B2278" s="450" t="s">
        <v>388</v>
      </c>
      <c r="C2278" s="450" t="s">
        <v>187</v>
      </c>
      <c r="D2278" s="450">
        <v>19080</v>
      </c>
      <c r="E2278" s="450" t="s">
        <v>129</v>
      </c>
      <c r="F2278" s="450" t="s">
        <v>2242</v>
      </c>
      <c r="G2278" s="450" t="s">
        <v>15</v>
      </c>
      <c r="H2278" s="450">
        <v>2.17</v>
      </c>
      <c r="I2278" s="3" t="s">
        <v>2237</v>
      </c>
    </row>
    <row r="2279" spans="1:9" x14ac:dyDescent="0.25">
      <c r="A2279" s="450">
        <v>2018</v>
      </c>
      <c r="B2279" s="450" t="s">
        <v>388</v>
      </c>
      <c r="C2279" s="450" t="s">
        <v>187</v>
      </c>
      <c r="D2279" s="450">
        <v>19090</v>
      </c>
      <c r="E2279" s="450" t="s">
        <v>130</v>
      </c>
      <c r="F2279" s="450" t="s">
        <v>2242</v>
      </c>
      <c r="G2279" s="450" t="s">
        <v>15</v>
      </c>
      <c r="H2279" s="450">
        <v>0</v>
      </c>
      <c r="I2279" s="3" t="s">
        <v>2237</v>
      </c>
    </row>
    <row r="2280" spans="1:9" x14ac:dyDescent="0.25">
      <c r="A2280" s="450">
        <v>2018</v>
      </c>
      <c r="B2280" s="450" t="s">
        <v>388</v>
      </c>
      <c r="C2280" s="450" t="s">
        <v>187</v>
      </c>
      <c r="D2280" s="450">
        <v>19095</v>
      </c>
      <c r="E2280" s="450" t="s">
        <v>131</v>
      </c>
      <c r="F2280" s="450" t="s">
        <v>2242</v>
      </c>
      <c r="G2280" s="450" t="s">
        <v>15</v>
      </c>
      <c r="H2280" s="450">
        <v>0</v>
      </c>
      <c r="I2280" s="3" t="s">
        <v>2237</v>
      </c>
    </row>
    <row r="2281" spans="1:9" x14ac:dyDescent="0.25">
      <c r="A2281" s="450">
        <v>2018</v>
      </c>
      <c r="B2281" s="450" t="s">
        <v>388</v>
      </c>
      <c r="C2281" s="450" t="s">
        <v>187</v>
      </c>
      <c r="D2281" s="450">
        <v>19900</v>
      </c>
      <c r="E2281" s="450" t="s">
        <v>132</v>
      </c>
      <c r="F2281" s="450" t="s">
        <v>2242</v>
      </c>
      <c r="G2281" s="450" t="s">
        <v>15</v>
      </c>
      <c r="H2281" s="450">
        <v>8.86</v>
      </c>
      <c r="I2281" s="3" t="s">
        <v>2237</v>
      </c>
    </row>
    <row r="2282" spans="1:9" x14ac:dyDescent="0.25">
      <c r="A2282" s="450">
        <v>2018</v>
      </c>
      <c r="B2282" s="450" t="s">
        <v>388</v>
      </c>
      <c r="C2282" s="450" t="s">
        <v>187</v>
      </c>
      <c r="D2282" s="450">
        <v>21100</v>
      </c>
      <c r="E2282" s="450" t="s">
        <v>135</v>
      </c>
      <c r="F2282" s="450" t="s">
        <v>2242</v>
      </c>
      <c r="G2282" s="450" t="s">
        <v>15</v>
      </c>
      <c r="H2282" s="450" t="s">
        <v>110</v>
      </c>
      <c r="I2282" s="3" t="s">
        <v>2237</v>
      </c>
    </row>
    <row r="2283" spans="1:9" x14ac:dyDescent="0.25">
      <c r="A2283" s="450">
        <v>2018</v>
      </c>
      <c r="B2283" s="450" t="s">
        <v>388</v>
      </c>
      <c r="C2283" s="450" t="s">
        <v>187</v>
      </c>
      <c r="D2283" s="450">
        <v>21200</v>
      </c>
      <c r="E2283" s="450" t="s">
        <v>136</v>
      </c>
      <c r="F2283" s="450" t="s">
        <v>2242</v>
      </c>
      <c r="G2283" s="450" t="s">
        <v>15</v>
      </c>
      <c r="H2283" s="450" t="s">
        <v>110</v>
      </c>
      <c r="I2283" s="3" t="s">
        <v>2237</v>
      </c>
    </row>
    <row r="2284" spans="1:9" x14ac:dyDescent="0.25">
      <c r="A2284" s="450">
        <v>2018</v>
      </c>
      <c r="B2284" s="450" t="s">
        <v>388</v>
      </c>
      <c r="C2284" s="450" t="s">
        <v>187</v>
      </c>
      <c r="D2284" s="450">
        <v>21300</v>
      </c>
      <c r="E2284" s="450" t="s">
        <v>137</v>
      </c>
      <c r="F2284" s="450" t="s">
        <v>2242</v>
      </c>
      <c r="G2284" s="450" t="s">
        <v>15</v>
      </c>
      <c r="H2284" s="450" t="s">
        <v>110</v>
      </c>
      <c r="I2284" s="3" t="s">
        <v>2237</v>
      </c>
    </row>
    <row r="2285" spans="1:9" x14ac:dyDescent="0.25">
      <c r="A2285" s="450">
        <v>2018</v>
      </c>
      <c r="B2285" s="450" t="s">
        <v>388</v>
      </c>
      <c r="C2285" s="450" t="s">
        <v>187</v>
      </c>
      <c r="D2285" s="450">
        <v>21900</v>
      </c>
      <c r="E2285" s="450" t="s">
        <v>138</v>
      </c>
      <c r="F2285" s="450" t="s">
        <v>2242</v>
      </c>
      <c r="G2285" s="450" t="s">
        <v>15</v>
      </c>
      <c r="H2285" s="450" t="s">
        <v>110</v>
      </c>
      <c r="I2285" s="3" t="s">
        <v>2237</v>
      </c>
    </row>
    <row r="2286" spans="1:9" x14ac:dyDescent="0.25">
      <c r="A2286" s="450">
        <v>2018</v>
      </c>
      <c r="B2286" s="450" t="s">
        <v>388</v>
      </c>
      <c r="C2286" s="450" t="s">
        <v>187</v>
      </c>
      <c r="D2286" s="450">
        <v>32100</v>
      </c>
      <c r="E2286" s="450" t="s">
        <v>150</v>
      </c>
      <c r="F2286" s="450" t="s">
        <v>2242</v>
      </c>
      <c r="G2286" s="450" t="s">
        <v>15</v>
      </c>
      <c r="H2286" s="450" t="s">
        <v>110</v>
      </c>
      <c r="I2286" s="3" t="s">
        <v>2237</v>
      </c>
    </row>
    <row r="2287" spans="1:9" x14ac:dyDescent="0.25">
      <c r="A2287" s="450">
        <v>2018</v>
      </c>
      <c r="B2287" s="450" t="s">
        <v>388</v>
      </c>
      <c r="C2287" s="450" t="s">
        <v>187</v>
      </c>
      <c r="D2287" s="450">
        <v>32200</v>
      </c>
      <c r="E2287" s="450" t="s">
        <v>151</v>
      </c>
      <c r="F2287" s="450" t="s">
        <v>2242</v>
      </c>
      <c r="G2287" s="450" t="s">
        <v>15</v>
      </c>
      <c r="H2287" s="450" t="s">
        <v>110</v>
      </c>
      <c r="I2287" s="3" t="s">
        <v>2237</v>
      </c>
    </row>
    <row r="2288" spans="1:9" x14ac:dyDescent="0.25">
      <c r="A2288" s="450">
        <v>2018</v>
      </c>
      <c r="B2288" s="450" t="s">
        <v>388</v>
      </c>
      <c r="C2288" s="450" t="s">
        <v>187</v>
      </c>
      <c r="D2288" s="450">
        <v>33100</v>
      </c>
      <c r="E2288" s="450" t="s">
        <v>153</v>
      </c>
      <c r="F2288" s="450" t="s">
        <v>2242</v>
      </c>
      <c r="G2288" s="450" t="s">
        <v>15</v>
      </c>
      <c r="H2288" s="450" t="s">
        <v>110</v>
      </c>
      <c r="I2288" s="3" t="s">
        <v>2237</v>
      </c>
    </row>
    <row r="2289" spans="1:9" x14ac:dyDescent="0.25">
      <c r="A2289" s="450">
        <v>2018</v>
      </c>
      <c r="B2289" s="450" t="s">
        <v>388</v>
      </c>
      <c r="C2289" s="450" t="s">
        <v>187</v>
      </c>
      <c r="D2289" s="450">
        <v>33110</v>
      </c>
      <c r="E2289" s="450" t="s">
        <v>154</v>
      </c>
      <c r="F2289" s="450" t="s">
        <v>2242</v>
      </c>
      <c r="G2289" s="450" t="s">
        <v>15</v>
      </c>
      <c r="H2289" s="450" t="s">
        <v>110</v>
      </c>
      <c r="I2289" s="3" t="s">
        <v>2237</v>
      </c>
    </row>
    <row r="2290" spans="1:9" x14ac:dyDescent="0.25">
      <c r="A2290" s="450">
        <v>2018</v>
      </c>
      <c r="B2290" s="450" t="s">
        <v>388</v>
      </c>
      <c r="C2290" s="450" t="s">
        <v>187</v>
      </c>
      <c r="D2290" s="450">
        <v>33120</v>
      </c>
      <c r="E2290" s="450" t="s">
        <v>155</v>
      </c>
      <c r="F2290" s="450" t="s">
        <v>2242</v>
      </c>
      <c r="G2290" s="450" t="s">
        <v>15</v>
      </c>
      <c r="H2290" s="450" t="s">
        <v>110</v>
      </c>
      <c r="I2290" s="3" t="s">
        <v>2237</v>
      </c>
    </row>
    <row r="2291" spans="1:9" x14ac:dyDescent="0.25">
      <c r="A2291" s="450">
        <v>2018</v>
      </c>
      <c r="B2291" s="450" t="s">
        <v>388</v>
      </c>
      <c r="C2291" s="450" t="s">
        <v>187</v>
      </c>
      <c r="D2291" s="450">
        <v>33200</v>
      </c>
      <c r="E2291" s="450" t="s">
        <v>156</v>
      </c>
      <c r="F2291" s="450" t="s">
        <v>2242</v>
      </c>
      <c r="G2291" s="450" t="s">
        <v>15</v>
      </c>
      <c r="H2291" s="450" t="s">
        <v>110</v>
      </c>
      <c r="I2291" s="3" t="s">
        <v>2237</v>
      </c>
    </row>
    <row r="2292" spans="1:9" x14ac:dyDescent="0.25">
      <c r="A2292" s="450">
        <v>2018</v>
      </c>
      <c r="B2292" s="450" t="s">
        <v>388</v>
      </c>
      <c r="C2292" s="450" t="s">
        <v>187</v>
      </c>
      <c r="D2292" s="450">
        <v>33210</v>
      </c>
      <c r="E2292" s="450" t="s">
        <v>157</v>
      </c>
      <c r="F2292" s="450" t="s">
        <v>2242</v>
      </c>
      <c r="G2292" s="450" t="s">
        <v>15</v>
      </c>
      <c r="H2292" s="450" t="s">
        <v>110</v>
      </c>
      <c r="I2292" s="3" t="s">
        <v>2237</v>
      </c>
    </row>
    <row r="2293" spans="1:9" x14ac:dyDescent="0.25">
      <c r="A2293" s="450">
        <v>2018</v>
      </c>
      <c r="B2293" s="450" t="s">
        <v>388</v>
      </c>
      <c r="C2293" s="450" t="s">
        <v>187</v>
      </c>
      <c r="D2293" s="450">
        <v>33220</v>
      </c>
      <c r="E2293" s="450" t="s">
        <v>158</v>
      </c>
      <c r="F2293" s="450" t="s">
        <v>2242</v>
      </c>
      <c r="G2293" s="450" t="s">
        <v>15</v>
      </c>
      <c r="H2293" s="450" t="s">
        <v>110</v>
      </c>
      <c r="I2293" s="3" t="s">
        <v>2237</v>
      </c>
    </row>
    <row r="2294" spans="1:9" x14ac:dyDescent="0.25">
      <c r="A2294" s="450">
        <v>2018</v>
      </c>
      <c r="B2294" s="450" t="s">
        <v>388</v>
      </c>
      <c r="C2294" s="450" t="s">
        <v>187</v>
      </c>
      <c r="D2294" s="450">
        <v>33900</v>
      </c>
      <c r="E2294" s="450" t="s">
        <v>159</v>
      </c>
      <c r="F2294" s="450" t="s">
        <v>2242</v>
      </c>
      <c r="G2294" s="450" t="s">
        <v>15</v>
      </c>
      <c r="H2294" s="450" t="s">
        <v>110</v>
      </c>
      <c r="I2294" s="3" t="s">
        <v>2237</v>
      </c>
    </row>
    <row r="2295" spans="1:9" x14ac:dyDescent="0.25">
      <c r="A2295" s="450">
        <v>2018</v>
      </c>
      <c r="B2295" s="450" t="s">
        <v>388</v>
      </c>
      <c r="C2295" s="450" t="s">
        <v>187</v>
      </c>
      <c r="D2295" s="450">
        <v>33910</v>
      </c>
      <c r="E2295" s="450" t="s">
        <v>160</v>
      </c>
      <c r="F2295" s="450" t="s">
        <v>2242</v>
      </c>
      <c r="G2295" s="450" t="s">
        <v>15</v>
      </c>
      <c r="H2295" s="450" t="s">
        <v>110</v>
      </c>
      <c r="I2295" s="3" t="s">
        <v>2237</v>
      </c>
    </row>
    <row r="2296" spans="1:9" x14ac:dyDescent="0.25">
      <c r="A2296" s="450">
        <v>2018</v>
      </c>
      <c r="B2296" s="450" t="s">
        <v>388</v>
      </c>
      <c r="C2296" s="450" t="s">
        <v>187</v>
      </c>
      <c r="D2296" s="450">
        <v>33920</v>
      </c>
      <c r="E2296" s="450" t="s">
        <v>161</v>
      </c>
      <c r="F2296" s="450" t="s">
        <v>2242</v>
      </c>
      <c r="G2296" s="450" t="s">
        <v>15</v>
      </c>
      <c r="H2296" s="450" t="s">
        <v>110</v>
      </c>
      <c r="I2296" s="3" t="s">
        <v>2237</v>
      </c>
    </row>
    <row r="2297" spans="1:9" x14ac:dyDescent="0.25">
      <c r="A2297" s="450">
        <v>2018</v>
      </c>
      <c r="B2297" s="450" t="s">
        <v>388</v>
      </c>
      <c r="C2297" s="450" t="s">
        <v>187</v>
      </c>
      <c r="D2297" s="450">
        <v>33921</v>
      </c>
      <c r="E2297" s="450" t="s">
        <v>162</v>
      </c>
      <c r="F2297" s="450" t="s">
        <v>2242</v>
      </c>
      <c r="G2297" s="450" t="s">
        <v>15</v>
      </c>
      <c r="H2297" s="450" t="s">
        <v>110</v>
      </c>
      <c r="I2297" s="3" t="s">
        <v>2237</v>
      </c>
    </row>
    <row r="2298" spans="1:9" x14ac:dyDescent="0.25">
      <c r="A2298" s="450">
        <v>2018</v>
      </c>
      <c r="B2298" s="450" t="s">
        <v>388</v>
      </c>
      <c r="C2298" s="450" t="s">
        <v>187</v>
      </c>
      <c r="D2298" s="450">
        <v>33922</v>
      </c>
      <c r="E2298" s="450" t="s">
        <v>163</v>
      </c>
      <c r="F2298" s="450" t="s">
        <v>2242</v>
      </c>
      <c r="G2298" s="450" t="s">
        <v>15</v>
      </c>
      <c r="H2298" s="450" t="s">
        <v>110</v>
      </c>
      <c r="I2298" s="3" t="s">
        <v>2237</v>
      </c>
    </row>
    <row r="2299" spans="1:9" x14ac:dyDescent="0.25">
      <c r="A2299" s="450">
        <v>2018</v>
      </c>
      <c r="B2299" s="450" t="s">
        <v>388</v>
      </c>
      <c r="C2299" s="450" t="s">
        <v>187</v>
      </c>
      <c r="D2299" s="450">
        <v>37100</v>
      </c>
      <c r="E2299" s="450" t="s">
        <v>168</v>
      </c>
      <c r="F2299" s="450" t="s">
        <v>2242</v>
      </c>
      <c r="G2299" s="450" t="s">
        <v>15</v>
      </c>
      <c r="H2299" s="450" t="s">
        <v>110</v>
      </c>
      <c r="I2299" s="3" t="s">
        <v>2237</v>
      </c>
    </row>
    <row r="2300" spans="1:9" x14ac:dyDescent="0.25">
      <c r="A2300" s="450">
        <v>2018</v>
      </c>
      <c r="B2300" s="450" t="s">
        <v>388</v>
      </c>
      <c r="C2300" s="450" t="s">
        <v>187</v>
      </c>
      <c r="D2300" s="450">
        <v>37200</v>
      </c>
      <c r="E2300" s="450" t="s">
        <v>169</v>
      </c>
      <c r="F2300" s="450" t="s">
        <v>2242</v>
      </c>
      <c r="G2300" s="450" t="s">
        <v>15</v>
      </c>
      <c r="H2300" s="450" t="s">
        <v>110</v>
      </c>
      <c r="I2300" s="3" t="s">
        <v>2237</v>
      </c>
    </row>
    <row r="2301" spans="1:9" x14ac:dyDescent="0.25">
      <c r="A2301" s="450">
        <v>2018</v>
      </c>
      <c r="B2301" s="450" t="s">
        <v>389</v>
      </c>
      <c r="C2301" s="450" t="s">
        <v>188</v>
      </c>
      <c r="D2301" s="450">
        <v>1100</v>
      </c>
      <c r="E2301" s="450" t="s">
        <v>2</v>
      </c>
      <c r="F2301" s="450" t="s">
        <v>2242</v>
      </c>
      <c r="G2301" s="450" t="s">
        <v>15</v>
      </c>
      <c r="H2301" s="450">
        <v>272.76</v>
      </c>
      <c r="I2301" s="3" t="s">
        <v>2237</v>
      </c>
    </row>
    <row r="2302" spans="1:9" x14ac:dyDescent="0.25">
      <c r="A2302" s="450">
        <v>2018</v>
      </c>
      <c r="B2302" s="450" t="s">
        <v>389</v>
      </c>
      <c r="C2302" s="450" t="s">
        <v>188</v>
      </c>
      <c r="D2302" s="450">
        <v>1110</v>
      </c>
      <c r="E2302" s="450" t="s">
        <v>3</v>
      </c>
      <c r="F2302" s="450" t="s">
        <v>2242</v>
      </c>
      <c r="G2302" s="450" t="s">
        <v>15</v>
      </c>
      <c r="H2302" s="450" t="s">
        <v>110</v>
      </c>
      <c r="I2302" s="3" t="s">
        <v>2237</v>
      </c>
    </row>
    <row r="2303" spans="1:9" x14ac:dyDescent="0.25">
      <c r="A2303" s="450">
        <v>2018</v>
      </c>
      <c r="B2303" s="450" t="s">
        <v>389</v>
      </c>
      <c r="C2303" s="450" t="s">
        <v>188</v>
      </c>
      <c r="D2303" s="450">
        <v>1120</v>
      </c>
      <c r="E2303" s="450" t="s">
        <v>4</v>
      </c>
      <c r="F2303" s="450" t="s">
        <v>2242</v>
      </c>
      <c r="G2303" s="450" t="s">
        <v>15</v>
      </c>
      <c r="H2303" s="450" t="s">
        <v>110</v>
      </c>
      <c r="I2303" s="3" t="s">
        <v>2237</v>
      </c>
    </row>
    <row r="2304" spans="1:9" x14ac:dyDescent="0.25">
      <c r="A2304" s="450">
        <v>2018</v>
      </c>
      <c r="B2304" s="450" t="s">
        <v>389</v>
      </c>
      <c r="C2304" s="450" t="s">
        <v>188</v>
      </c>
      <c r="D2304" s="450">
        <v>1200</v>
      </c>
      <c r="E2304" s="450" t="s">
        <v>5</v>
      </c>
      <c r="F2304" s="450" t="s">
        <v>2242</v>
      </c>
      <c r="G2304" s="450" t="s">
        <v>15</v>
      </c>
      <c r="H2304" s="450">
        <v>2.17</v>
      </c>
      <c r="I2304" s="3" t="s">
        <v>2244</v>
      </c>
    </row>
    <row r="2305" spans="1:9" x14ac:dyDescent="0.25">
      <c r="A2305" s="450">
        <v>2018</v>
      </c>
      <c r="B2305" s="450" t="s">
        <v>389</v>
      </c>
      <c r="C2305" s="450" t="s">
        <v>188</v>
      </c>
      <c r="D2305" s="450">
        <v>1300</v>
      </c>
      <c r="E2305" s="450" t="s">
        <v>17</v>
      </c>
      <c r="F2305" s="450" t="s">
        <v>2242</v>
      </c>
      <c r="G2305" s="450" t="s">
        <v>15</v>
      </c>
      <c r="H2305" s="450">
        <v>62.35</v>
      </c>
      <c r="I2305" s="3" t="s">
        <v>2237</v>
      </c>
    </row>
    <row r="2306" spans="1:9" x14ac:dyDescent="0.25">
      <c r="A2306" s="450">
        <v>2018</v>
      </c>
      <c r="B2306" s="450" t="s">
        <v>389</v>
      </c>
      <c r="C2306" s="450" t="s">
        <v>188</v>
      </c>
      <c r="D2306" s="450">
        <v>1400</v>
      </c>
      <c r="E2306" s="450" t="s">
        <v>18</v>
      </c>
      <c r="F2306" s="450" t="s">
        <v>2242</v>
      </c>
      <c r="G2306" s="450" t="s">
        <v>15</v>
      </c>
      <c r="H2306" s="450">
        <v>2.75</v>
      </c>
      <c r="I2306" s="3" t="s">
        <v>2237</v>
      </c>
    </row>
    <row r="2307" spans="1:9" x14ac:dyDescent="0.25">
      <c r="A2307" s="450">
        <v>2018</v>
      </c>
      <c r="B2307" s="450" t="s">
        <v>389</v>
      </c>
      <c r="C2307" s="450" t="s">
        <v>188</v>
      </c>
      <c r="D2307" s="450">
        <v>1500</v>
      </c>
      <c r="E2307" s="450" t="s">
        <v>19</v>
      </c>
      <c r="F2307" s="450" t="s">
        <v>2242</v>
      </c>
      <c r="G2307" s="450" t="s">
        <v>15</v>
      </c>
      <c r="H2307" s="450">
        <v>7.17</v>
      </c>
      <c r="I2307" s="3" t="s">
        <v>2237</v>
      </c>
    </row>
    <row r="2308" spans="1:9" x14ac:dyDescent="0.25">
      <c r="A2308" s="450">
        <v>2018</v>
      </c>
      <c r="B2308" s="450" t="s">
        <v>389</v>
      </c>
      <c r="C2308" s="450" t="s">
        <v>188</v>
      </c>
      <c r="D2308" s="450">
        <v>1600</v>
      </c>
      <c r="E2308" s="450" t="s">
        <v>20</v>
      </c>
      <c r="F2308" s="450" t="s">
        <v>2242</v>
      </c>
      <c r="G2308" s="450" t="s">
        <v>15</v>
      </c>
      <c r="H2308" s="450">
        <v>0</v>
      </c>
      <c r="I2308" s="3" t="s">
        <v>2237</v>
      </c>
    </row>
    <row r="2309" spans="1:9" x14ac:dyDescent="0.25">
      <c r="A2309" s="450">
        <v>2018</v>
      </c>
      <c r="B2309" s="450" t="s">
        <v>389</v>
      </c>
      <c r="C2309" s="450" t="s">
        <v>188</v>
      </c>
      <c r="D2309" s="450">
        <v>1900</v>
      </c>
      <c r="E2309" s="450" t="s">
        <v>21</v>
      </c>
      <c r="F2309" s="450" t="s">
        <v>2242</v>
      </c>
      <c r="G2309" s="450" t="s">
        <v>15</v>
      </c>
      <c r="H2309" s="450">
        <v>1.56</v>
      </c>
      <c r="I2309" s="3" t="s">
        <v>2244</v>
      </c>
    </row>
    <row r="2310" spans="1:9" x14ac:dyDescent="0.25">
      <c r="A2310" s="450">
        <v>2018</v>
      </c>
      <c r="B2310" s="450" t="s">
        <v>389</v>
      </c>
      <c r="C2310" s="450" t="s">
        <v>188</v>
      </c>
      <c r="D2310" s="450">
        <v>2100</v>
      </c>
      <c r="E2310" s="450" t="s">
        <v>23</v>
      </c>
      <c r="F2310" s="450" t="s">
        <v>2242</v>
      </c>
      <c r="G2310" s="450" t="s">
        <v>15</v>
      </c>
      <c r="H2310" s="450">
        <v>3.43</v>
      </c>
      <c r="I2310" s="3" t="s">
        <v>2244</v>
      </c>
    </row>
    <row r="2311" spans="1:9" x14ac:dyDescent="0.25">
      <c r="A2311" s="450">
        <v>2018</v>
      </c>
      <c r="B2311" s="450" t="s">
        <v>389</v>
      </c>
      <c r="C2311" s="450" t="s">
        <v>188</v>
      </c>
      <c r="D2311" s="450">
        <v>2110</v>
      </c>
      <c r="E2311" s="450" t="s">
        <v>24</v>
      </c>
      <c r="F2311" s="450" t="s">
        <v>2242</v>
      </c>
      <c r="G2311" s="450" t="s">
        <v>15</v>
      </c>
      <c r="H2311" s="450" t="s">
        <v>110</v>
      </c>
      <c r="I2311" s="3" t="s">
        <v>2237</v>
      </c>
    </row>
    <row r="2312" spans="1:9" x14ac:dyDescent="0.25">
      <c r="A2312" s="450">
        <v>2018</v>
      </c>
      <c r="B2312" s="450" t="s">
        <v>389</v>
      </c>
      <c r="C2312" s="450" t="s">
        <v>188</v>
      </c>
      <c r="D2312" s="450">
        <v>2120</v>
      </c>
      <c r="E2312" s="450" t="s">
        <v>25</v>
      </c>
      <c r="F2312" s="450" t="s">
        <v>2242</v>
      </c>
      <c r="G2312" s="450" t="s">
        <v>15</v>
      </c>
      <c r="H2312" s="450" t="s">
        <v>110</v>
      </c>
      <c r="I2312" s="3" t="s">
        <v>2237</v>
      </c>
    </row>
    <row r="2313" spans="1:9" x14ac:dyDescent="0.25">
      <c r="A2313" s="450">
        <v>2018</v>
      </c>
      <c r="B2313" s="450" t="s">
        <v>389</v>
      </c>
      <c r="C2313" s="450" t="s">
        <v>188</v>
      </c>
      <c r="D2313" s="450">
        <v>2130</v>
      </c>
      <c r="E2313" s="450" t="s">
        <v>26</v>
      </c>
      <c r="F2313" s="450" t="s">
        <v>2242</v>
      </c>
      <c r="G2313" s="450" t="s">
        <v>15</v>
      </c>
      <c r="H2313" s="450" t="s">
        <v>110</v>
      </c>
      <c r="I2313" s="3" t="s">
        <v>2237</v>
      </c>
    </row>
    <row r="2314" spans="1:9" x14ac:dyDescent="0.25">
      <c r="A2314" s="450">
        <v>2018</v>
      </c>
      <c r="B2314" s="450" t="s">
        <v>389</v>
      </c>
      <c r="C2314" s="450" t="s">
        <v>188</v>
      </c>
      <c r="D2314" s="450">
        <v>2190</v>
      </c>
      <c r="E2314" s="450" t="s">
        <v>27</v>
      </c>
      <c r="F2314" s="450" t="s">
        <v>2242</v>
      </c>
      <c r="G2314" s="450" t="s">
        <v>15</v>
      </c>
      <c r="H2314" s="450" t="s">
        <v>110</v>
      </c>
      <c r="I2314" s="3" t="s">
        <v>2237</v>
      </c>
    </row>
    <row r="2315" spans="1:9" x14ac:dyDescent="0.25">
      <c r="A2315" s="450">
        <v>2018</v>
      </c>
      <c r="B2315" s="450" t="s">
        <v>389</v>
      </c>
      <c r="C2315" s="450" t="s">
        <v>188</v>
      </c>
      <c r="D2315" s="450">
        <v>2200</v>
      </c>
      <c r="E2315" s="450" t="s">
        <v>28</v>
      </c>
      <c r="F2315" s="450" t="s">
        <v>2242</v>
      </c>
      <c r="G2315" s="450" t="s">
        <v>15</v>
      </c>
      <c r="H2315" s="450">
        <v>8.58</v>
      </c>
      <c r="I2315" s="3" t="s">
        <v>2244</v>
      </c>
    </row>
    <row r="2316" spans="1:9" x14ac:dyDescent="0.25">
      <c r="A2316" s="450">
        <v>2018</v>
      </c>
      <c r="B2316" s="450" t="s">
        <v>389</v>
      </c>
      <c r="C2316" s="450" t="s">
        <v>188</v>
      </c>
      <c r="D2316" s="450">
        <v>2300</v>
      </c>
      <c r="E2316" s="450" t="s">
        <v>29</v>
      </c>
      <c r="F2316" s="450" t="s">
        <v>2242</v>
      </c>
      <c r="G2316" s="450" t="s">
        <v>15</v>
      </c>
      <c r="H2316" s="450">
        <v>0</v>
      </c>
      <c r="I2316" s="3" t="s">
        <v>2244</v>
      </c>
    </row>
    <row r="2317" spans="1:9" x14ac:dyDescent="0.25">
      <c r="A2317" s="450">
        <v>2018</v>
      </c>
      <c r="B2317" s="450" t="s">
        <v>389</v>
      </c>
      <c r="C2317" s="450" t="s">
        <v>188</v>
      </c>
      <c r="D2317" s="450">
        <v>2400</v>
      </c>
      <c r="E2317" s="450" t="s">
        <v>30</v>
      </c>
      <c r="F2317" s="450" t="s">
        <v>2242</v>
      </c>
      <c r="G2317" s="450" t="s">
        <v>15</v>
      </c>
      <c r="H2317" s="450">
        <v>168.2</v>
      </c>
      <c r="I2317" s="3" t="s">
        <v>2237</v>
      </c>
    </row>
    <row r="2318" spans="1:9" x14ac:dyDescent="0.25">
      <c r="A2318" s="450">
        <v>2018</v>
      </c>
      <c r="B2318" s="450" t="s">
        <v>389</v>
      </c>
      <c r="C2318" s="450" t="s">
        <v>188</v>
      </c>
      <c r="D2318" s="450">
        <v>2900</v>
      </c>
      <c r="E2318" s="450" t="s">
        <v>31</v>
      </c>
      <c r="F2318" s="450" t="s">
        <v>2242</v>
      </c>
      <c r="G2318" s="450" t="s">
        <v>15</v>
      </c>
      <c r="H2318" s="450">
        <v>9.41</v>
      </c>
      <c r="I2318" s="3" t="s">
        <v>2244</v>
      </c>
    </row>
    <row r="2319" spans="1:9" x14ac:dyDescent="0.25">
      <c r="A2319" s="450">
        <v>2018</v>
      </c>
      <c r="B2319" s="450" t="s">
        <v>389</v>
      </c>
      <c r="C2319" s="450" t="s">
        <v>188</v>
      </c>
      <c r="D2319" s="450">
        <v>2910</v>
      </c>
      <c r="E2319" s="450" t="s">
        <v>32</v>
      </c>
      <c r="F2319" s="450" t="s">
        <v>2242</v>
      </c>
      <c r="G2319" s="450" t="s">
        <v>15</v>
      </c>
      <c r="H2319" s="450" t="s">
        <v>110</v>
      </c>
      <c r="I2319" s="3" t="s">
        <v>2237</v>
      </c>
    </row>
    <row r="2320" spans="1:9" x14ac:dyDescent="0.25">
      <c r="A2320" s="450">
        <v>2018</v>
      </c>
      <c r="B2320" s="450" t="s">
        <v>389</v>
      </c>
      <c r="C2320" s="450" t="s">
        <v>188</v>
      </c>
      <c r="D2320" s="450">
        <v>2920</v>
      </c>
      <c r="E2320" s="450" t="s">
        <v>33</v>
      </c>
      <c r="F2320" s="450" t="s">
        <v>2242</v>
      </c>
      <c r="G2320" s="450" t="s">
        <v>15</v>
      </c>
      <c r="H2320" s="450" t="s">
        <v>110</v>
      </c>
      <c r="I2320" s="3" t="s">
        <v>2237</v>
      </c>
    </row>
    <row r="2321" spans="1:9" x14ac:dyDescent="0.25">
      <c r="A2321" s="450">
        <v>2018</v>
      </c>
      <c r="B2321" s="450" t="s">
        <v>389</v>
      </c>
      <c r="C2321" s="450" t="s">
        <v>188</v>
      </c>
      <c r="D2321" s="450">
        <v>2930</v>
      </c>
      <c r="E2321" s="450" t="s">
        <v>34</v>
      </c>
      <c r="F2321" s="450" t="s">
        <v>2242</v>
      </c>
      <c r="G2321" s="450" t="s">
        <v>15</v>
      </c>
      <c r="H2321" s="450" t="s">
        <v>110</v>
      </c>
      <c r="I2321" s="3" t="s">
        <v>2237</v>
      </c>
    </row>
    <row r="2322" spans="1:9" x14ac:dyDescent="0.25">
      <c r="A2322" s="450">
        <v>2018</v>
      </c>
      <c r="B2322" s="450" t="s">
        <v>389</v>
      </c>
      <c r="C2322" s="450" t="s">
        <v>188</v>
      </c>
      <c r="D2322" s="450">
        <v>3100</v>
      </c>
      <c r="E2322" s="450" t="s">
        <v>36</v>
      </c>
      <c r="F2322" s="450" t="s">
        <v>2242</v>
      </c>
      <c r="G2322" s="450" t="s">
        <v>15</v>
      </c>
      <c r="H2322" s="450" t="s">
        <v>110</v>
      </c>
      <c r="I2322" s="3" t="s">
        <v>2237</v>
      </c>
    </row>
    <row r="2323" spans="1:9" x14ac:dyDescent="0.25">
      <c r="A2323" s="450">
        <v>2018</v>
      </c>
      <c r="B2323" s="450" t="s">
        <v>389</v>
      </c>
      <c r="C2323" s="450" t="s">
        <v>188</v>
      </c>
      <c r="D2323" s="450">
        <v>3200</v>
      </c>
      <c r="E2323" s="450" t="s">
        <v>37</v>
      </c>
      <c r="F2323" s="450" t="s">
        <v>2242</v>
      </c>
      <c r="G2323" s="450" t="s">
        <v>15</v>
      </c>
      <c r="H2323" s="450" t="s">
        <v>110</v>
      </c>
      <c r="I2323" s="3" t="s">
        <v>2237</v>
      </c>
    </row>
    <row r="2324" spans="1:9" x14ac:dyDescent="0.25">
      <c r="A2324" s="450">
        <v>2018</v>
      </c>
      <c r="B2324" s="450" t="s">
        <v>389</v>
      </c>
      <c r="C2324" s="450" t="s">
        <v>188</v>
      </c>
      <c r="D2324" s="450">
        <v>3900</v>
      </c>
      <c r="E2324" s="450" t="s">
        <v>38</v>
      </c>
      <c r="F2324" s="450" t="s">
        <v>2242</v>
      </c>
      <c r="G2324" s="450" t="s">
        <v>15</v>
      </c>
      <c r="H2324" s="450" t="s">
        <v>110</v>
      </c>
      <c r="I2324" s="3" t="s">
        <v>2237</v>
      </c>
    </row>
    <row r="2325" spans="1:9" x14ac:dyDescent="0.25">
      <c r="A2325" s="450">
        <v>2018</v>
      </c>
      <c r="B2325" s="450" t="s">
        <v>389</v>
      </c>
      <c r="C2325" s="450" t="s">
        <v>188</v>
      </c>
      <c r="D2325" s="450">
        <v>4100</v>
      </c>
      <c r="E2325" s="450" t="s">
        <v>40</v>
      </c>
      <c r="F2325" s="450" t="s">
        <v>2242</v>
      </c>
      <c r="G2325" s="450" t="s">
        <v>15</v>
      </c>
      <c r="H2325" s="450">
        <v>2570.54</v>
      </c>
      <c r="I2325" s="3" t="s">
        <v>2244</v>
      </c>
    </row>
    <row r="2326" spans="1:9" x14ac:dyDescent="0.25">
      <c r="A2326" s="450">
        <v>2018</v>
      </c>
      <c r="B2326" s="450" t="s">
        <v>389</v>
      </c>
      <c r="C2326" s="450" t="s">
        <v>188</v>
      </c>
      <c r="D2326" s="450">
        <v>4110</v>
      </c>
      <c r="E2326" s="450" t="s">
        <v>41</v>
      </c>
      <c r="F2326" s="450" t="s">
        <v>2242</v>
      </c>
      <c r="G2326" s="450" t="s">
        <v>15</v>
      </c>
      <c r="H2326" s="450" t="s">
        <v>110</v>
      </c>
      <c r="I2326" s="3" t="s">
        <v>2237</v>
      </c>
    </row>
    <row r="2327" spans="1:9" x14ac:dyDescent="0.25">
      <c r="A2327" s="450">
        <v>2018</v>
      </c>
      <c r="B2327" s="450" t="s">
        <v>389</v>
      </c>
      <c r="C2327" s="450" t="s">
        <v>188</v>
      </c>
      <c r="D2327" s="450">
        <v>4120</v>
      </c>
      <c r="E2327" s="450" t="s">
        <v>42</v>
      </c>
      <c r="F2327" s="450" t="s">
        <v>2242</v>
      </c>
      <c r="G2327" s="450" t="s">
        <v>15</v>
      </c>
      <c r="H2327" s="450" t="s">
        <v>110</v>
      </c>
      <c r="I2327" s="3" t="s">
        <v>2237</v>
      </c>
    </row>
    <row r="2328" spans="1:9" x14ac:dyDescent="0.25">
      <c r="A2328" s="450">
        <v>2018</v>
      </c>
      <c r="B2328" s="450" t="s">
        <v>389</v>
      </c>
      <c r="C2328" s="450" t="s">
        <v>188</v>
      </c>
      <c r="D2328" s="450">
        <v>4190</v>
      </c>
      <c r="E2328" s="450" t="s">
        <v>43</v>
      </c>
      <c r="F2328" s="450" t="s">
        <v>2242</v>
      </c>
      <c r="G2328" s="450" t="s">
        <v>15</v>
      </c>
      <c r="H2328" s="450" t="s">
        <v>110</v>
      </c>
      <c r="I2328" s="3" t="s">
        <v>2237</v>
      </c>
    </row>
    <row r="2329" spans="1:9" x14ac:dyDescent="0.25">
      <c r="A2329" s="450">
        <v>2018</v>
      </c>
      <c r="B2329" s="450" t="s">
        <v>389</v>
      </c>
      <c r="C2329" s="450" t="s">
        <v>188</v>
      </c>
      <c r="D2329" s="450">
        <v>4200</v>
      </c>
      <c r="E2329" s="450" t="s">
        <v>44</v>
      </c>
      <c r="F2329" s="450" t="s">
        <v>2242</v>
      </c>
      <c r="G2329" s="450" t="s">
        <v>15</v>
      </c>
      <c r="H2329" s="450">
        <v>7059.3</v>
      </c>
      <c r="I2329" s="3" t="s">
        <v>2237</v>
      </c>
    </row>
    <row r="2330" spans="1:9" x14ac:dyDescent="0.25">
      <c r="A2330" s="450">
        <v>2018</v>
      </c>
      <c r="B2330" s="450" t="s">
        <v>389</v>
      </c>
      <c r="C2330" s="450" t="s">
        <v>188</v>
      </c>
      <c r="D2330" s="450">
        <v>4210</v>
      </c>
      <c r="E2330" s="450" t="s">
        <v>45</v>
      </c>
      <c r="F2330" s="450" t="s">
        <v>2242</v>
      </c>
      <c r="G2330" s="450" t="s">
        <v>15</v>
      </c>
      <c r="H2330" s="450" t="s">
        <v>110</v>
      </c>
      <c r="I2330" s="3" t="s">
        <v>2237</v>
      </c>
    </row>
    <row r="2331" spans="1:9" x14ac:dyDescent="0.25">
      <c r="A2331" s="450">
        <v>2018</v>
      </c>
      <c r="B2331" s="450" t="s">
        <v>389</v>
      </c>
      <c r="C2331" s="450" t="s">
        <v>188</v>
      </c>
      <c r="D2331" s="450">
        <v>4220</v>
      </c>
      <c r="E2331" s="450" t="s">
        <v>46</v>
      </c>
      <c r="F2331" s="450" t="s">
        <v>2242</v>
      </c>
      <c r="G2331" s="450" t="s">
        <v>15</v>
      </c>
      <c r="H2331" s="450" t="s">
        <v>110</v>
      </c>
      <c r="I2331" s="3" t="s">
        <v>2237</v>
      </c>
    </row>
    <row r="2332" spans="1:9" x14ac:dyDescent="0.25">
      <c r="A2332" s="450">
        <v>2018</v>
      </c>
      <c r="B2332" s="450" t="s">
        <v>389</v>
      </c>
      <c r="C2332" s="450" t="s">
        <v>188</v>
      </c>
      <c r="D2332" s="450">
        <v>4230</v>
      </c>
      <c r="E2332" s="450" t="s">
        <v>47</v>
      </c>
      <c r="F2332" s="450" t="s">
        <v>2242</v>
      </c>
      <c r="G2332" s="450" t="s">
        <v>15</v>
      </c>
      <c r="H2332" s="450" t="s">
        <v>110</v>
      </c>
      <c r="I2332" s="3" t="s">
        <v>2237</v>
      </c>
    </row>
    <row r="2333" spans="1:9" x14ac:dyDescent="0.25">
      <c r="A2333" s="450">
        <v>2018</v>
      </c>
      <c r="B2333" s="450" t="s">
        <v>389</v>
      </c>
      <c r="C2333" s="450" t="s">
        <v>188</v>
      </c>
      <c r="D2333" s="450">
        <v>5000</v>
      </c>
      <c r="E2333" s="450" t="s">
        <v>48</v>
      </c>
      <c r="F2333" s="450" t="s">
        <v>2242</v>
      </c>
      <c r="G2333" s="450" t="s">
        <v>15</v>
      </c>
      <c r="H2333" s="450">
        <v>1748.07</v>
      </c>
      <c r="I2333" s="3" t="s">
        <v>2237</v>
      </c>
    </row>
    <row r="2334" spans="1:9" x14ac:dyDescent="0.25">
      <c r="A2334" s="450">
        <v>2018</v>
      </c>
      <c r="B2334" s="450" t="s">
        <v>389</v>
      </c>
      <c r="C2334" s="450" t="s">
        <v>188</v>
      </c>
      <c r="D2334" s="450">
        <v>6100</v>
      </c>
      <c r="E2334" s="450" t="s">
        <v>50</v>
      </c>
      <c r="F2334" s="450" t="s">
        <v>2242</v>
      </c>
      <c r="G2334" s="450" t="s">
        <v>15</v>
      </c>
      <c r="H2334" s="450">
        <v>873.31</v>
      </c>
      <c r="I2334" s="3" t="s">
        <v>2237</v>
      </c>
    </row>
    <row r="2335" spans="1:9" x14ac:dyDescent="0.25">
      <c r="A2335" s="450">
        <v>2018</v>
      </c>
      <c r="B2335" s="450" t="s">
        <v>389</v>
      </c>
      <c r="C2335" s="450" t="s">
        <v>188</v>
      </c>
      <c r="D2335" s="450">
        <v>6110</v>
      </c>
      <c r="E2335" s="450" t="s">
        <v>51</v>
      </c>
      <c r="F2335" s="450" t="s">
        <v>2242</v>
      </c>
      <c r="G2335" s="450" t="s">
        <v>15</v>
      </c>
      <c r="H2335" s="450" t="s">
        <v>110</v>
      </c>
      <c r="I2335" s="3" t="s">
        <v>2237</v>
      </c>
    </row>
    <row r="2336" spans="1:9" x14ac:dyDescent="0.25">
      <c r="A2336" s="450">
        <v>2018</v>
      </c>
      <c r="B2336" s="450" t="s">
        <v>389</v>
      </c>
      <c r="C2336" s="450" t="s">
        <v>188</v>
      </c>
      <c r="D2336" s="450">
        <v>6120</v>
      </c>
      <c r="E2336" s="450" t="s">
        <v>52</v>
      </c>
      <c r="F2336" s="450" t="s">
        <v>2242</v>
      </c>
      <c r="G2336" s="450" t="s">
        <v>15</v>
      </c>
      <c r="H2336" s="450" t="s">
        <v>110</v>
      </c>
      <c r="I2336" s="3" t="s">
        <v>2237</v>
      </c>
    </row>
    <row r="2337" spans="1:9" x14ac:dyDescent="0.25">
      <c r="A2337" s="450">
        <v>2018</v>
      </c>
      <c r="B2337" s="450" t="s">
        <v>389</v>
      </c>
      <c r="C2337" s="450" t="s">
        <v>188</v>
      </c>
      <c r="D2337" s="450">
        <v>6130</v>
      </c>
      <c r="E2337" s="450" t="s">
        <v>53</v>
      </c>
      <c r="F2337" s="450" t="s">
        <v>2242</v>
      </c>
      <c r="G2337" s="450" t="s">
        <v>15</v>
      </c>
      <c r="H2337" s="450" t="s">
        <v>110</v>
      </c>
      <c r="I2337" s="3" t="s">
        <v>2237</v>
      </c>
    </row>
    <row r="2338" spans="1:9" x14ac:dyDescent="0.25">
      <c r="A2338" s="450">
        <v>2018</v>
      </c>
      <c r="B2338" s="450" t="s">
        <v>389</v>
      </c>
      <c r="C2338" s="450" t="s">
        <v>188</v>
      </c>
      <c r="D2338" s="450">
        <v>6190</v>
      </c>
      <c r="E2338" s="450" t="s">
        <v>54</v>
      </c>
      <c r="F2338" s="450" t="s">
        <v>2242</v>
      </c>
      <c r="G2338" s="450" t="s">
        <v>15</v>
      </c>
      <c r="H2338" s="450" t="s">
        <v>110</v>
      </c>
      <c r="I2338" s="3" t="s">
        <v>2237</v>
      </c>
    </row>
    <row r="2339" spans="1:9" x14ac:dyDescent="0.25">
      <c r="A2339" s="450">
        <v>2018</v>
      </c>
      <c r="B2339" s="450" t="s">
        <v>389</v>
      </c>
      <c r="C2339" s="450" t="s">
        <v>188</v>
      </c>
      <c r="D2339" s="450">
        <v>6200</v>
      </c>
      <c r="E2339" s="450" t="s">
        <v>55</v>
      </c>
      <c r="F2339" s="450" t="s">
        <v>2242</v>
      </c>
      <c r="G2339" s="450" t="s">
        <v>15</v>
      </c>
      <c r="H2339" s="450">
        <v>0</v>
      </c>
      <c r="I2339" s="3" t="s">
        <v>2237</v>
      </c>
    </row>
    <row r="2340" spans="1:9" x14ac:dyDescent="0.25">
      <c r="A2340" s="450">
        <v>2018</v>
      </c>
      <c r="B2340" s="450" t="s">
        <v>389</v>
      </c>
      <c r="C2340" s="450" t="s">
        <v>188</v>
      </c>
      <c r="D2340" s="450">
        <v>6210</v>
      </c>
      <c r="E2340" s="450" t="s">
        <v>56</v>
      </c>
      <c r="F2340" s="450" t="s">
        <v>2242</v>
      </c>
      <c r="G2340" s="450" t="s">
        <v>15</v>
      </c>
      <c r="H2340" s="450" t="s">
        <v>110</v>
      </c>
      <c r="I2340" s="3" t="s">
        <v>2237</v>
      </c>
    </row>
    <row r="2341" spans="1:9" x14ac:dyDescent="0.25">
      <c r="A2341" s="450">
        <v>2018</v>
      </c>
      <c r="B2341" s="450" t="s">
        <v>389</v>
      </c>
      <c r="C2341" s="450" t="s">
        <v>188</v>
      </c>
      <c r="D2341" s="450">
        <v>6220</v>
      </c>
      <c r="E2341" s="450" t="s">
        <v>57</v>
      </c>
      <c r="F2341" s="450" t="s">
        <v>2242</v>
      </c>
      <c r="G2341" s="450" t="s">
        <v>15</v>
      </c>
      <c r="H2341" s="450" t="s">
        <v>110</v>
      </c>
      <c r="I2341" s="3" t="s">
        <v>2237</v>
      </c>
    </row>
    <row r="2342" spans="1:9" x14ac:dyDescent="0.25">
      <c r="A2342" s="450">
        <v>2018</v>
      </c>
      <c r="B2342" s="450" t="s">
        <v>389</v>
      </c>
      <c r="C2342" s="450" t="s">
        <v>188</v>
      </c>
      <c r="D2342" s="450">
        <v>6230</v>
      </c>
      <c r="E2342" s="450" t="s">
        <v>58</v>
      </c>
      <c r="F2342" s="450" t="s">
        <v>2242</v>
      </c>
      <c r="G2342" s="450" t="s">
        <v>15</v>
      </c>
      <c r="H2342" s="450" t="s">
        <v>110</v>
      </c>
      <c r="I2342" s="3" t="s">
        <v>2237</v>
      </c>
    </row>
    <row r="2343" spans="1:9" x14ac:dyDescent="0.25">
      <c r="A2343" s="450">
        <v>2018</v>
      </c>
      <c r="B2343" s="450" t="s">
        <v>389</v>
      </c>
      <c r="C2343" s="450" t="s">
        <v>188</v>
      </c>
      <c r="D2343" s="450">
        <v>6290</v>
      </c>
      <c r="E2343" s="450" t="s">
        <v>59</v>
      </c>
      <c r="F2343" s="450" t="s">
        <v>2242</v>
      </c>
      <c r="G2343" s="450" t="s">
        <v>15</v>
      </c>
      <c r="H2343" s="450" t="s">
        <v>110</v>
      </c>
      <c r="I2343" s="3" t="s">
        <v>2237</v>
      </c>
    </row>
    <row r="2344" spans="1:9" x14ac:dyDescent="0.25">
      <c r="A2344" s="450">
        <v>2018</v>
      </c>
      <c r="B2344" s="450" t="s">
        <v>389</v>
      </c>
      <c r="C2344" s="450" t="s">
        <v>188</v>
      </c>
      <c r="D2344" s="450">
        <v>6300</v>
      </c>
      <c r="E2344" s="450" t="s">
        <v>60</v>
      </c>
      <c r="F2344" s="450" t="s">
        <v>2242</v>
      </c>
      <c r="G2344" s="450" t="s">
        <v>15</v>
      </c>
      <c r="H2344" s="450">
        <v>0</v>
      </c>
      <c r="I2344" s="3" t="s">
        <v>2237</v>
      </c>
    </row>
    <row r="2345" spans="1:9" x14ac:dyDescent="0.25">
      <c r="A2345" s="450">
        <v>2018</v>
      </c>
      <c r="B2345" s="450" t="s">
        <v>389</v>
      </c>
      <c r="C2345" s="450" t="s">
        <v>188</v>
      </c>
      <c r="D2345" s="450">
        <v>6400</v>
      </c>
      <c r="E2345" s="450" t="s">
        <v>61</v>
      </c>
      <c r="F2345" s="450" t="s">
        <v>2242</v>
      </c>
      <c r="G2345" s="450" t="s">
        <v>15</v>
      </c>
      <c r="H2345" s="450">
        <v>0</v>
      </c>
      <c r="I2345" s="3" t="s">
        <v>2237</v>
      </c>
    </row>
    <row r="2346" spans="1:9" x14ac:dyDescent="0.25">
      <c r="A2346" s="450">
        <v>2018</v>
      </c>
      <c r="B2346" s="450" t="s">
        <v>389</v>
      </c>
      <c r="C2346" s="450" t="s">
        <v>188</v>
      </c>
      <c r="D2346" s="450">
        <v>6410</v>
      </c>
      <c r="E2346" s="450" t="s">
        <v>62</v>
      </c>
      <c r="F2346" s="450" t="s">
        <v>2242</v>
      </c>
      <c r="G2346" s="450" t="s">
        <v>15</v>
      </c>
      <c r="H2346" s="450" t="s">
        <v>110</v>
      </c>
      <c r="I2346" s="3" t="s">
        <v>2237</v>
      </c>
    </row>
    <row r="2347" spans="1:9" x14ac:dyDescent="0.25">
      <c r="A2347" s="450">
        <v>2018</v>
      </c>
      <c r="B2347" s="450" t="s">
        <v>389</v>
      </c>
      <c r="C2347" s="450" t="s">
        <v>188</v>
      </c>
      <c r="D2347" s="450">
        <v>6490</v>
      </c>
      <c r="E2347" s="450" t="s">
        <v>63</v>
      </c>
      <c r="F2347" s="450" t="s">
        <v>2242</v>
      </c>
      <c r="G2347" s="450" t="s">
        <v>15</v>
      </c>
      <c r="H2347" s="450" t="s">
        <v>110</v>
      </c>
      <c r="I2347" s="3" t="s">
        <v>2237</v>
      </c>
    </row>
    <row r="2348" spans="1:9" x14ac:dyDescent="0.25">
      <c r="A2348" s="450">
        <v>2018</v>
      </c>
      <c r="B2348" s="450" t="s">
        <v>389</v>
      </c>
      <c r="C2348" s="450" t="s">
        <v>188</v>
      </c>
      <c r="D2348" s="450">
        <v>6500</v>
      </c>
      <c r="E2348" s="450" t="s">
        <v>64</v>
      </c>
      <c r="F2348" s="450" t="s">
        <v>2242</v>
      </c>
      <c r="G2348" s="450" t="s">
        <v>15</v>
      </c>
      <c r="H2348" s="450">
        <v>0</v>
      </c>
      <c r="I2348" s="3" t="s">
        <v>2237</v>
      </c>
    </row>
    <row r="2349" spans="1:9" x14ac:dyDescent="0.25">
      <c r="A2349" s="450">
        <v>2018</v>
      </c>
      <c r="B2349" s="450" t="s">
        <v>389</v>
      </c>
      <c r="C2349" s="450" t="s">
        <v>188</v>
      </c>
      <c r="D2349" s="450">
        <v>6510</v>
      </c>
      <c r="E2349" s="450" t="s">
        <v>65</v>
      </c>
      <c r="F2349" s="450" t="s">
        <v>2242</v>
      </c>
      <c r="G2349" s="450" t="s">
        <v>15</v>
      </c>
      <c r="H2349" s="450" t="s">
        <v>110</v>
      </c>
      <c r="I2349" s="3" t="s">
        <v>2237</v>
      </c>
    </row>
    <row r="2350" spans="1:9" x14ac:dyDescent="0.25">
      <c r="A2350" s="450">
        <v>2018</v>
      </c>
      <c r="B2350" s="450" t="s">
        <v>389</v>
      </c>
      <c r="C2350" s="450" t="s">
        <v>188</v>
      </c>
      <c r="D2350" s="450">
        <v>6590</v>
      </c>
      <c r="E2350" s="450" t="s">
        <v>66</v>
      </c>
      <c r="F2350" s="450" t="s">
        <v>2242</v>
      </c>
      <c r="G2350" s="450" t="s">
        <v>15</v>
      </c>
      <c r="H2350" s="450" t="s">
        <v>110</v>
      </c>
      <c r="I2350" s="3" t="s">
        <v>2237</v>
      </c>
    </row>
    <row r="2351" spans="1:9" x14ac:dyDescent="0.25">
      <c r="A2351" s="450">
        <v>2018</v>
      </c>
      <c r="B2351" s="450" t="s">
        <v>389</v>
      </c>
      <c r="C2351" s="450" t="s">
        <v>188</v>
      </c>
      <c r="D2351" s="450">
        <v>7000</v>
      </c>
      <c r="E2351" s="450" t="s">
        <v>67</v>
      </c>
      <c r="F2351" s="450" t="s">
        <v>2242</v>
      </c>
      <c r="G2351" s="450" t="s">
        <v>15</v>
      </c>
      <c r="H2351" s="450">
        <v>0</v>
      </c>
      <c r="I2351" s="3" t="s">
        <v>2237</v>
      </c>
    </row>
    <row r="2352" spans="1:9" x14ac:dyDescent="0.25">
      <c r="A2352" s="450">
        <v>2018</v>
      </c>
      <c r="B2352" s="450" t="s">
        <v>389</v>
      </c>
      <c r="C2352" s="450" t="s">
        <v>188</v>
      </c>
      <c r="D2352" s="450">
        <v>8000</v>
      </c>
      <c r="E2352" s="450" t="s">
        <v>70</v>
      </c>
      <c r="F2352" s="450" t="s">
        <v>2242</v>
      </c>
      <c r="G2352" s="450" t="s">
        <v>15</v>
      </c>
      <c r="H2352" s="450">
        <v>0</v>
      </c>
      <c r="I2352" s="3" t="s">
        <v>2244</v>
      </c>
    </row>
    <row r="2353" spans="1:9" x14ac:dyDescent="0.25">
      <c r="A2353" s="450">
        <v>2018</v>
      </c>
      <c r="B2353" s="450" t="s">
        <v>389</v>
      </c>
      <c r="C2353" s="450" t="s">
        <v>188</v>
      </c>
      <c r="D2353" s="450">
        <v>9100</v>
      </c>
      <c r="E2353" s="450" t="s">
        <v>72</v>
      </c>
      <c r="F2353" s="450" t="s">
        <v>2242</v>
      </c>
      <c r="G2353" s="450" t="s">
        <v>15</v>
      </c>
      <c r="H2353" s="450" t="s">
        <v>110</v>
      </c>
      <c r="I2353" s="3" t="s">
        <v>2237</v>
      </c>
    </row>
    <row r="2354" spans="1:9" x14ac:dyDescent="0.25">
      <c r="A2354" s="450">
        <v>2018</v>
      </c>
      <c r="B2354" s="450" t="s">
        <v>389</v>
      </c>
      <c r="C2354" s="450" t="s">
        <v>188</v>
      </c>
      <c r="D2354" s="450">
        <v>9200</v>
      </c>
      <c r="E2354" s="450" t="s">
        <v>73</v>
      </c>
      <c r="F2354" s="450" t="s">
        <v>2242</v>
      </c>
      <c r="G2354" s="450" t="s">
        <v>15</v>
      </c>
      <c r="H2354" s="450" t="s">
        <v>110</v>
      </c>
      <c r="I2354" s="3" t="s">
        <v>2237</v>
      </c>
    </row>
    <row r="2355" spans="1:9" x14ac:dyDescent="0.25">
      <c r="A2355" s="450">
        <v>2018</v>
      </c>
      <c r="B2355" s="450" t="s">
        <v>389</v>
      </c>
      <c r="C2355" s="450" t="s">
        <v>188</v>
      </c>
      <c r="D2355" s="450">
        <v>9900</v>
      </c>
      <c r="E2355" s="450" t="s">
        <v>74</v>
      </c>
      <c r="F2355" s="450" t="s">
        <v>2242</v>
      </c>
      <c r="G2355" s="450" t="s">
        <v>15</v>
      </c>
      <c r="H2355" s="450" t="s">
        <v>110</v>
      </c>
      <c r="I2355" s="3" t="s">
        <v>2237</v>
      </c>
    </row>
    <row r="2356" spans="1:9" x14ac:dyDescent="0.25">
      <c r="A2356" s="450">
        <v>2018</v>
      </c>
      <c r="B2356" s="450" t="s">
        <v>389</v>
      </c>
      <c r="C2356" s="450" t="s">
        <v>188</v>
      </c>
      <c r="D2356" s="450">
        <v>11100</v>
      </c>
      <c r="E2356" s="450" t="s">
        <v>77</v>
      </c>
      <c r="F2356" s="450" t="s">
        <v>2242</v>
      </c>
      <c r="G2356" s="450" t="s">
        <v>15</v>
      </c>
      <c r="H2356" s="450">
        <v>1564.6</v>
      </c>
      <c r="I2356" s="3" t="s">
        <v>2237</v>
      </c>
    </row>
    <row r="2357" spans="1:9" x14ac:dyDescent="0.25">
      <c r="A2357" s="450">
        <v>2018</v>
      </c>
      <c r="B2357" s="450" t="s">
        <v>389</v>
      </c>
      <c r="C2357" s="450" t="s">
        <v>188</v>
      </c>
      <c r="D2357" s="450">
        <v>11200</v>
      </c>
      <c r="E2357" s="450" t="s">
        <v>78</v>
      </c>
      <c r="F2357" s="450" t="s">
        <v>2242</v>
      </c>
      <c r="G2357" s="450" t="s">
        <v>15</v>
      </c>
      <c r="H2357" s="450">
        <v>2342.83</v>
      </c>
      <c r="I2357" s="3" t="s">
        <v>2237</v>
      </c>
    </row>
    <row r="2358" spans="1:9" x14ac:dyDescent="0.25">
      <c r="A2358" s="450">
        <v>2018</v>
      </c>
      <c r="B2358" s="450" t="s">
        <v>389</v>
      </c>
      <c r="C2358" s="450" t="s">
        <v>188</v>
      </c>
      <c r="D2358" s="450">
        <v>11300</v>
      </c>
      <c r="E2358" s="450" t="s">
        <v>79</v>
      </c>
      <c r="F2358" s="450" t="s">
        <v>2242</v>
      </c>
      <c r="G2358" s="450" t="s">
        <v>15</v>
      </c>
      <c r="H2358" s="450">
        <v>261.68</v>
      </c>
      <c r="I2358" s="3" t="s">
        <v>2244</v>
      </c>
    </row>
    <row r="2359" spans="1:9" x14ac:dyDescent="0.25">
      <c r="A2359" s="450">
        <v>2018</v>
      </c>
      <c r="B2359" s="450" t="s">
        <v>389</v>
      </c>
      <c r="C2359" s="450" t="s">
        <v>188</v>
      </c>
      <c r="D2359" s="450">
        <v>11400</v>
      </c>
      <c r="E2359" s="450" t="s">
        <v>80</v>
      </c>
      <c r="F2359" s="450" t="s">
        <v>2242</v>
      </c>
      <c r="G2359" s="450" t="s">
        <v>15</v>
      </c>
      <c r="H2359" s="450">
        <v>81.900000000000006</v>
      </c>
      <c r="I2359" s="3" t="s">
        <v>2237</v>
      </c>
    </row>
    <row r="2360" spans="1:9" x14ac:dyDescent="0.25">
      <c r="A2360" s="450">
        <v>2018</v>
      </c>
      <c r="B2360" s="450" t="s">
        <v>389</v>
      </c>
      <c r="C2360" s="450" t="s">
        <v>188</v>
      </c>
      <c r="D2360" s="450">
        <v>11500</v>
      </c>
      <c r="E2360" s="450" t="s">
        <v>81</v>
      </c>
      <c r="F2360" s="450" t="s">
        <v>2242</v>
      </c>
      <c r="G2360" s="450" t="s">
        <v>15</v>
      </c>
      <c r="H2360" s="450">
        <v>758.34</v>
      </c>
      <c r="I2360" s="3" t="s">
        <v>2237</v>
      </c>
    </row>
    <row r="2361" spans="1:9" x14ac:dyDescent="0.25">
      <c r="A2361" s="450">
        <v>2018</v>
      </c>
      <c r="B2361" s="450" t="s">
        <v>389</v>
      </c>
      <c r="C2361" s="450" t="s">
        <v>188</v>
      </c>
      <c r="D2361" s="450">
        <v>11900</v>
      </c>
      <c r="E2361" s="450" t="s">
        <v>82</v>
      </c>
      <c r="F2361" s="450" t="s">
        <v>2242</v>
      </c>
      <c r="G2361" s="450" t="s">
        <v>15</v>
      </c>
      <c r="H2361" s="450">
        <v>97.51</v>
      </c>
      <c r="I2361" s="3" t="s">
        <v>2244</v>
      </c>
    </row>
    <row r="2362" spans="1:9" x14ac:dyDescent="0.25">
      <c r="A2362" s="450">
        <v>2018</v>
      </c>
      <c r="B2362" s="450" t="s">
        <v>389</v>
      </c>
      <c r="C2362" s="450" t="s">
        <v>188</v>
      </c>
      <c r="D2362" s="450">
        <v>12100</v>
      </c>
      <c r="E2362" s="450" t="s">
        <v>84</v>
      </c>
      <c r="F2362" s="450" t="s">
        <v>2242</v>
      </c>
      <c r="G2362" s="450" t="s">
        <v>15</v>
      </c>
      <c r="H2362" s="450">
        <v>5007.88</v>
      </c>
      <c r="I2362" s="3" t="s">
        <v>2237</v>
      </c>
    </row>
    <row r="2363" spans="1:9" x14ac:dyDescent="0.25">
      <c r="A2363" s="450">
        <v>2018</v>
      </c>
      <c r="B2363" s="450" t="s">
        <v>389</v>
      </c>
      <c r="C2363" s="450" t="s">
        <v>188</v>
      </c>
      <c r="D2363" s="450">
        <v>12200</v>
      </c>
      <c r="E2363" s="450" t="s">
        <v>85</v>
      </c>
      <c r="F2363" s="450" t="s">
        <v>2242</v>
      </c>
      <c r="G2363" s="450" t="s">
        <v>15</v>
      </c>
      <c r="H2363" s="450">
        <v>687.3</v>
      </c>
      <c r="I2363" s="3" t="s">
        <v>2237</v>
      </c>
    </row>
    <row r="2364" spans="1:9" x14ac:dyDescent="0.25">
      <c r="A2364" s="450">
        <v>2018</v>
      </c>
      <c r="B2364" s="450" t="s">
        <v>389</v>
      </c>
      <c r="C2364" s="450" t="s">
        <v>188</v>
      </c>
      <c r="D2364" s="450">
        <v>12900</v>
      </c>
      <c r="E2364" s="450" t="s">
        <v>86</v>
      </c>
      <c r="F2364" s="450" t="s">
        <v>2242</v>
      </c>
      <c r="G2364" s="450" t="s">
        <v>15</v>
      </c>
      <c r="H2364" s="450">
        <v>157.05000000000001</v>
      </c>
      <c r="I2364" s="3" t="s">
        <v>2244</v>
      </c>
    </row>
    <row r="2365" spans="1:9" x14ac:dyDescent="0.25">
      <c r="A2365" s="450">
        <v>2018</v>
      </c>
      <c r="B2365" s="450" t="s">
        <v>389</v>
      </c>
      <c r="C2365" s="450" t="s">
        <v>188</v>
      </c>
      <c r="D2365" s="450">
        <v>12910</v>
      </c>
      <c r="E2365" s="450" t="s">
        <v>87</v>
      </c>
      <c r="F2365" s="450" t="s">
        <v>2242</v>
      </c>
      <c r="G2365" s="450" t="s">
        <v>15</v>
      </c>
      <c r="H2365" s="450" t="s">
        <v>110</v>
      </c>
      <c r="I2365" s="3" t="s">
        <v>2237</v>
      </c>
    </row>
    <row r="2366" spans="1:9" x14ac:dyDescent="0.25">
      <c r="A2366" s="450">
        <v>2018</v>
      </c>
      <c r="B2366" s="450" t="s">
        <v>389</v>
      </c>
      <c r="C2366" s="450" t="s">
        <v>188</v>
      </c>
      <c r="D2366" s="450">
        <v>12920</v>
      </c>
      <c r="E2366" s="450" t="s">
        <v>88</v>
      </c>
      <c r="F2366" s="450" t="s">
        <v>2242</v>
      </c>
      <c r="G2366" s="450" t="s">
        <v>15</v>
      </c>
      <c r="H2366" s="450" t="s">
        <v>110</v>
      </c>
      <c r="I2366" s="3" t="s">
        <v>2237</v>
      </c>
    </row>
    <row r="2367" spans="1:9" x14ac:dyDescent="0.25">
      <c r="A2367" s="450">
        <v>2018</v>
      </c>
      <c r="B2367" s="450" t="s">
        <v>389</v>
      </c>
      <c r="C2367" s="450" t="s">
        <v>188</v>
      </c>
      <c r="D2367" s="450">
        <v>12930</v>
      </c>
      <c r="E2367" s="450" t="s">
        <v>89</v>
      </c>
      <c r="F2367" s="450" t="s">
        <v>2242</v>
      </c>
      <c r="G2367" s="450" t="s">
        <v>15</v>
      </c>
      <c r="H2367" s="450" t="s">
        <v>110</v>
      </c>
      <c r="I2367" s="3" t="s">
        <v>2237</v>
      </c>
    </row>
    <row r="2368" spans="1:9" x14ac:dyDescent="0.25">
      <c r="A2368" s="450">
        <v>2018</v>
      </c>
      <c r="B2368" s="450" t="s">
        <v>389</v>
      </c>
      <c r="C2368" s="450" t="s">
        <v>188</v>
      </c>
      <c r="D2368" s="450">
        <v>15100</v>
      </c>
      <c r="E2368" s="450" t="s">
        <v>93</v>
      </c>
      <c r="F2368" s="450" t="s">
        <v>2242</v>
      </c>
      <c r="G2368" s="450" t="s">
        <v>15</v>
      </c>
      <c r="H2368" s="450" t="s">
        <v>110</v>
      </c>
      <c r="I2368" s="3" t="s">
        <v>2237</v>
      </c>
    </row>
    <row r="2369" spans="1:9" x14ac:dyDescent="0.25">
      <c r="A2369" s="450">
        <v>2018</v>
      </c>
      <c r="B2369" s="450" t="s">
        <v>389</v>
      </c>
      <c r="C2369" s="450" t="s">
        <v>188</v>
      </c>
      <c r="D2369" s="450">
        <v>15200</v>
      </c>
      <c r="E2369" s="450" t="s">
        <v>94</v>
      </c>
      <c r="F2369" s="450" t="s">
        <v>2242</v>
      </c>
      <c r="G2369" s="450" t="s">
        <v>15</v>
      </c>
      <c r="H2369" s="450" t="s">
        <v>110</v>
      </c>
      <c r="I2369" s="3" t="s">
        <v>2237</v>
      </c>
    </row>
    <row r="2370" spans="1:9" x14ac:dyDescent="0.25">
      <c r="A2370" s="450">
        <v>2018</v>
      </c>
      <c r="B2370" s="450" t="s">
        <v>389</v>
      </c>
      <c r="C2370" s="450" t="s">
        <v>188</v>
      </c>
      <c r="D2370" s="450">
        <v>17100</v>
      </c>
      <c r="E2370" s="450" t="s">
        <v>97</v>
      </c>
      <c r="F2370" s="450" t="s">
        <v>2242</v>
      </c>
      <c r="G2370" s="450" t="s">
        <v>15</v>
      </c>
      <c r="H2370" s="450">
        <v>100.98</v>
      </c>
      <c r="I2370" s="3" t="s">
        <v>2237</v>
      </c>
    </row>
    <row r="2371" spans="1:9" x14ac:dyDescent="0.25">
      <c r="A2371" s="450">
        <v>2018</v>
      </c>
      <c r="B2371" s="450" t="s">
        <v>389</v>
      </c>
      <c r="C2371" s="450" t="s">
        <v>188</v>
      </c>
      <c r="D2371" s="450">
        <v>17110</v>
      </c>
      <c r="E2371" s="450" t="s">
        <v>98</v>
      </c>
      <c r="F2371" s="450" t="s">
        <v>2242</v>
      </c>
      <c r="G2371" s="450" t="s">
        <v>15</v>
      </c>
      <c r="H2371" s="450" t="s">
        <v>110</v>
      </c>
      <c r="I2371" s="3" t="s">
        <v>2237</v>
      </c>
    </row>
    <row r="2372" spans="1:9" x14ac:dyDescent="0.25">
      <c r="A2372" s="450">
        <v>2018</v>
      </c>
      <c r="B2372" s="450" t="s">
        <v>389</v>
      </c>
      <c r="C2372" s="450" t="s">
        <v>188</v>
      </c>
      <c r="D2372" s="450">
        <v>17120</v>
      </c>
      <c r="E2372" s="450" t="s">
        <v>99</v>
      </c>
      <c r="F2372" s="450" t="s">
        <v>2242</v>
      </c>
      <c r="G2372" s="450" t="s">
        <v>15</v>
      </c>
      <c r="H2372" s="450" t="s">
        <v>110</v>
      </c>
      <c r="I2372" s="3" t="s">
        <v>2237</v>
      </c>
    </row>
    <row r="2373" spans="1:9" x14ac:dyDescent="0.25">
      <c r="A2373" s="450">
        <v>2018</v>
      </c>
      <c r="B2373" s="450" t="s">
        <v>389</v>
      </c>
      <c r="C2373" s="450" t="s">
        <v>188</v>
      </c>
      <c r="D2373" s="450">
        <v>17130</v>
      </c>
      <c r="E2373" s="450" t="s">
        <v>100</v>
      </c>
      <c r="F2373" s="450" t="s">
        <v>2242</v>
      </c>
      <c r="G2373" s="450" t="s">
        <v>15</v>
      </c>
      <c r="H2373" s="450" t="s">
        <v>110</v>
      </c>
      <c r="I2373" s="3" t="s">
        <v>2237</v>
      </c>
    </row>
    <row r="2374" spans="1:9" x14ac:dyDescent="0.25">
      <c r="A2374" s="450">
        <v>2018</v>
      </c>
      <c r="B2374" s="450" t="s">
        <v>389</v>
      </c>
      <c r="C2374" s="450" t="s">
        <v>188</v>
      </c>
      <c r="D2374" s="450">
        <v>17140</v>
      </c>
      <c r="E2374" s="450" t="s">
        <v>101</v>
      </c>
      <c r="F2374" s="450" t="s">
        <v>2242</v>
      </c>
      <c r="G2374" s="450" t="s">
        <v>15</v>
      </c>
      <c r="H2374" s="450" t="s">
        <v>110</v>
      </c>
      <c r="I2374" s="3" t="s">
        <v>2237</v>
      </c>
    </row>
    <row r="2375" spans="1:9" x14ac:dyDescent="0.25">
      <c r="A2375" s="450">
        <v>2018</v>
      </c>
      <c r="B2375" s="450" t="s">
        <v>389</v>
      </c>
      <c r="C2375" s="450" t="s">
        <v>188</v>
      </c>
      <c r="D2375" s="450">
        <v>17150</v>
      </c>
      <c r="E2375" s="450" t="s">
        <v>102</v>
      </c>
      <c r="F2375" s="450" t="s">
        <v>2242</v>
      </c>
      <c r="G2375" s="450" t="s">
        <v>15</v>
      </c>
      <c r="H2375" s="450" t="s">
        <v>110</v>
      </c>
      <c r="I2375" s="3" t="s">
        <v>2237</v>
      </c>
    </row>
    <row r="2376" spans="1:9" x14ac:dyDescent="0.25">
      <c r="A2376" s="450">
        <v>2018</v>
      </c>
      <c r="B2376" s="450" t="s">
        <v>389</v>
      </c>
      <c r="C2376" s="450" t="s">
        <v>188</v>
      </c>
      <c r="D2376" s="450">
        <v>17160</v>
      </c>
      <c r="E2376" s="450" t="s">
        <v>103</v>
      </c>
      <c r="F2376" s="450" t="s">
        <v>2242</v>
      </c>
      <c r="G2376" s="450" t="s">
        <v>15</v>
      </c>
      <c r="H2376" s="450" t="s">
        <v>110</v>
      </c>
      <c r="I2376" s="3" t="s">
        <v>2237</v>
      </c>
    </row>
    <row r="2377" spans="1:9" x14ac:dyDescent="0.25">
      <c r="A2377" s="450">
        <v>2018</v>
      </c>
      <c r="B2377" s="450" t="s">
        <v>389</v>
      </c>
      <c r="C2377" s="450" t="s">
        <v>188</v>
      </c>
      <c r="D2377" s="450">
        <v>17161</v>
      </c>
      <c r="E2377" s="450" t="s">
        <v>104</v>
      </c>
      <c r="F2377" s="450" t="s">
        <v>2242</v>
      </c>
      <c r="G2377" s="450" t="s">
        <v>15</v>
      </c>
      <c r="H2377" s="450" t="s">
        <v>110</v>
      </c>
      <c r="I2377" s="3" t="s">
        <v>2237</v>
      </c>
    </row>
    <row r="2378" spans="1:9" x14ac:dyDescent="0.25">
      <c r="A2378" s="450">
        <v>2018</v>
      </c>
      <c r="B2378" s="450" t="s">
        <v>389</v>
      </c>
      <c r="C2378" s="450" t="s">
        <v>188</v>
      </c>
      <c r="D2378" s="450">
        <v>17162</v>
      </c>
      <c r="E2378" s="450" t="s">
        <v>105</v>
      </c>
      <c r="F2378" s="450" t="s">
        <v>2242</v>
      </c>
      <c r="G2378" s="450" t="s">
        <v>15</v>
      </c>
      <c r="H2378" s="450" t="s">
        <v>110</v>
      </c>
      <c r="I2378" s="3" t="s">
        <v>2237</v>
      </c>
    </row>
    <row r="2379" spans="1:9" x14ac:dyDescent="0.25">
      <c r="A2379" s="450">
        <v>2018</v>
      </c>
      <c r="B2379" s="450" t="s">
        <v>389</v>
      </c>
      <c r="C2379" s="450" t="s">
        <v>188</v>
      </c>
      <c r="D2379" s="450">
        <v>17190</v>
      </c>
      <c r="E2379" s="450" t="s">
        <v>106</v>
      </c>
      <c r="F2379" s="450" t="s">
        <v>2242</v>
      </c>
      <c r="G2379" s="450" t="s">
        <v>15</v>
      </c>
      <c r="H2379" s="450" t="s">
        <v>110</v>
      </c>
      <c r="I2379" s="3" t="s">
        <v>2237</v>
      </c>
    </row>
    <row r="2380" spans="1:9" x14ac:dyDescent="0.25">
      <c r="A2380" s="450">
        <v>2018</v>
      </c>
      <c r="B2380" s="450" t="s">
        <v>389</v>
      </c>
      <c r="C2380" s="450" t="s">
        <v>188</v>
      </c>
      <c r="D2380" s="450">
        <v>17900</v>
      </c>
      <c r="E2380" s="450" t="s">
        <v>107</v>
      </c>
      <c r="F2380" s="450" t="s">
        <v>2242</v>
      </c>
      <c r="G2380" s="450" t="s">
        <v>15</v>
      </c>
      <c r="H2380" s="450">
        <v>798.34</v>
      </c>
      <c r="I2380" s="3" t="s">
        <v>2237</v>
      </c>
    </row>
    <row r="2381" spans="1:9" x14ac:dyDescent="0.25">
      <c r="A2381" s="450">
        <v>2018</v>
      </c>
      <c r="B2381" s="450" t="s">
        <v>389</v>
      </c>
      <c r="C2381" s="450" t="s">
        <v>188</v>
      </c>
      <c r="D2381" s="450">
        <v>19010</v>
      </c>
      <c r="E2381" s="450" t="s">
        <v>111</v>
      </c>
      <c r="F2381" s="450" t="s">
        <v>2242</v>
      </c>
      <c r="G2381" s="450" t="s">
        <v>15</v>
      </c>
      <c r="H2381" s="450">
        <v>1916.92</v>
      </c>
      <c r="I2381" s="3" t="s">
        <v>2237</v>
      </c>
    </row>
    <row r="2382" spans="1:9" x14ac:dyDescent="0.25">
      <c r="A2382" s="450">
        <v>2018</v>
      </c>
      <c r="B2382" s="450" t="s">
        <v>389</v>
      </c>
      <c r="C2382" s="450" t="s">
        <v>188</v>
      </c>
      <c r="D2382" s="450">
        <v>19011</v>
      </c>
      <c r="E2382" s="450" t="s">
        <v>112</v>
      </c>
      <c r="F2382" s="450" t="s">
        <v>2242</v>
      </c>
      <c r="G2382" s="450" t="s">
        <v>15</v>
      </c>
      <c r="H2382" s="450" t="s">
        <v>110</v>
      </c>
      <c r="I2382" s="3" t="s">
        <v>2237</v>
      </c>
    </row>
    <row r="2383" spans="1:9" x14ac:dyDescent="0.25">
      <c r="A2383" s="450">
        <v>2018</v>
      </c>
      <c r="B2383" s="450" t="s">
        <v>389</v>
      </c>
      <c r="C2383" s="450" t="s">
        <v>188</v>
      </c>
      <c r="D2383" s="450">
        <v>19012</v>
      </c>
      <c r="E2383" s="450" t="s">
        <v>113</v>
      </c>
      <c r="F2383" s="450" t="s">
        <v>2242</v>
      </c>
      <c r="G2383" s="450" t="s">
        <v>15</v>
      </c>
      <c r="H2383" s="450" t="s">
        <v>110</v>
      </c>
      <c r="I2383" s="3" t="s">
        <v>2237</v>
      </c>
    </row>
    <row r="2384" spans="1:9" x14ac:dyDescent="0.25">
      <c r="A2384" s="450">
        <v>2018</v>
      </c>
      <c r="B2384" s="450" t="s">
        <v>389</v>
      </c>
      <c r="C2384" s="450" t="s">
        <v>188</v>
      </c>
      <c r="D2384" s="450">
        <v>19020</v>
      </c>
      <c r="E2384" s="450" t="s">
        <v>114</v>
      </c>
      <c r="F2384" s="450" t="s">
        <v>2242</v>
      </c>
      <c r="G2384" s="450" t="s">
        <v>15</v>
      </c>
      <c r="H2384" s="450">
        <v>1804.1</v>
      </c>
      <c r="I2384" s="3" t="s">
        <v>2237</v>
      </c>
    </row>
    <row r="2385" spans="1:9" x14ac:dyDescent="0.25">
      <c r="A2385" s="450">
        <v>2018</v>
      </c>
      <c r="B2385" s="450" t="s">
        <v>389</v>
      </c>
      <c r="C2385" s="450" t="s">
        <v>188</v>
      </c>
      <c r="D2385" s="450">
        <v>19021</v>
      </c>
      <c r="E2385" s="450" t="s">
        <v>115</v>
      </c>
      <c r="F2385" s="450" t="s">
        <v>2242</v>
      </c>
      <c r="G2385" s="450" t="s">
        <v>15</v>
      </c>
      <c r="H2385" s="450" t="s">
        <v>110</v>
      </c>
      <c r="I2385" s="3" t="s">
        <v>2237</v>
      </c>
    </row>
    <row r="2386" spans="1:9" x14ac:dyDescent="0.25">
      <c r="A2386" s="450">
        <v>2018</v>
      </c>
      <c r="B2386" s="450" t="s">
        <v>389</v>
      </c>
      <c r="C2386" s="450" t="s">
        <v>188</v>
      </c>
      <c r="D2386" s="450">
        <v>19022</v>
      </c>
      <c r="E2386" s="450" t="s">
        <v>116</v>
      </c>
      <c r="F2386" s="450" t="s">
        <v>2242</v>
      </c>
      <c r="G2386" s="450" t="s">
        <v>15</v>
      </c>
      <c r="H2386" s="450" t="s">
        <v>110</v>
      </c>
      <c r="I2386" s="3" t="s">
        <v>2237</v>
      </c>
    </row>
    <row r="2387" spans="1:9" x14ac:dyDescent="0.25">
      <c r="A2387" s="450">
        <v>2018</v>
      </c>
      <c r="B2387" s="450" t="s">
        <v>389</v>
      </c>
      <c r="C2387" s="450" t="s">
        <v>188</v>
      </c>
      <c r="D2387" s="450">
        <v>19023</v>
      </c>
      <c r="E2387" s="450" t="s">
        <v>117</v>
      </c>
      <c r="F2387" s="450" t="s">
        <v>2242</v>
      </c>
      <c r="G2387" s="450" t="s">
        <v>15</v>
      </c>
      <c r="H2387" s="450" t="s">
        <v>110</v>
      </c>
      <c r="I2387" s="3" t="s">
        <v>2237</v>
      </c>
    </row>
    <row r="2388" spans="1:9" x14ac:dyDescent="0.25">
      <c r="A2388" s="450">
        <v>2018</v>
      </c>
      <c r="B2388" s="450" t="s">
        <v>389</v>
      </c>
      <c r="C2388" s="450" t="s">
        <v>188</v>
      </c>
      <c r="D2388" s="450">
        <v>19029</v>
      </c>
      <c r="E2388" s="450" t="s">
        <v>118</v>
      </c>
      <c r="F2388" s="450" t="s">
        <v>2242</v>
      </c>
      <c r="G2388" s="450" t="s">
        <v>15</v>
      </c>
      <c r="H2388" s="450" t="s">
        <v>110</v>
      </c>
      <c r="I2388" s="3" t="s">
        <v>2237</v>
      </c>
    </row>
    <row r="2389" spans="1:9" x14ac:dyDescent="0.25">
      <c r="A2389" s="450">
        <v>2018</v>
      </c>
      <c r="B2389" s="450" t="s">
        <v>389</v>
      </c>
      <c r="C2389" s="450" t="s">
        <v>188</v>
      </c>
      <c r="D2389" s="450">
        <v>19030</v>
      </c>
      <c r="E2389" s="450" t="s">
        <v>119</v>
      </c>
      <c r="F2389" s="450" t="s">
        <v>2242</v>
      </c>
      <c r="G2389" s="450" t="s">
        <v>15</v>
      </c>
      <c r="H2389" s="450">
        <v>426.82</v>
      </c>
      <c r="I2389" s="3" t="s">
        <v>2237</v>
      </c>
    </row>
    <row r="2390" spans="1:9" x14ac:dyDescent="0.25">
      <c r="A2390" s="450">
        <v>2018</v>
      </c>
      <c r="B2390" s="450" t="s">
        <v>389</v>
      </c>
      <c r="C2390" s="450" t="s">
        <v>188</v>
      </c>
      <c r="D2390" s="450">
        <v>19031</v>
      </c>
      <c r="E2390" s="450" t="s">
        <v>120</v>
      </c>
      <c r="F2390" s="450" t="s">
        <v>2242</v>
      </c>
      <c r="G2390" s="450" t="s">
        <v>15</v>
      </c>
      <c r="H2390" s="450" t="s">
        <v>110</v>
      </c>
      <c r="I2390" s="3" t="s">
        <v>2237</v>
      </c>
    </row>
    <row r="2391" spans="1:9" x14ac:dyDescent="0.25">
      <c r="A2391" s="450">
        <v>2018</v>
      </c>
      <c r="B2391" s="450" t="s">
        <v>389</v>
      </c>
      <c r="C2391" s="450" t="s">
        <v>188</v>
      </c>
      <c r="D2391" s="450">
        <v>19032</v>
      </c>
      <c r="E2391" s="450" t="s">
        <v>121</v>
      </c>
      <c r="F2391" s="450" t="s">
        <v>2242</v>
      </c>
      <c r="G2391" s="450" t="s">
        <v>15</v>
      </c>
      <c r="H2391" s="450" t="s">
        <v>110</v>
      </c>
      <c r="I2391" s="3" t="s">
        <v>2237</v>
      </c>
    </row>
    <row r="2392" spans="1:9" x14ac:dyDescent="0.25">
      <c r="A2392" s="450">
        <v>2018</v>
      </c>
      <c r="B2392" s="450" t="s">
        <v>389</v>
      </c>
      <c r="C2392" s="450" t="s">
        <v>188</v>
      </c>
      <c r="D2392" s="450">
        <v>19040</v>
      </c>
      <c r="E2392" s="450" t="s">
        <v>122</v>
      </c>
      <c r="F2392" s="450" t="s">
        <v>2242</v>
      </c>
      <c r="G2392" s="450" t="s">
        <v>15</v>
      </c>
      <c r="H2392" s="450">
        <v>375.38</v>
      </c>
      <c r="I2392" s="3" t="s">
        <v>2237</v>
      </c>
    </row>
    <row r="2393" spans="1:9" x14ac:dyDescent="0.25">
      <c r="A2393" s="450">
        <v>2018</v>
      </c>
      <c r="B2393" s="450" t="s">
        <v>389</v>
      </c>
      <c r="C2393" s="450" t="s">
        <v>188</v>
      </c>
      <c r="D2393" s="450">
        <v>19050</v>
      </c>
      <c r="E2393" s="450" t="s">
        <v>123</v>
      </c>
      <c r="F2393" s="450" t="s">
        <v>2242</v>
      </c>
      <c r="G2393" s="450" t="s">
        <v>15</v>
      </c>
      <c r="H2393" s="450">
        <v>396.87</v>
      </c>
      <c r="I2393" s="3" t="s">
        <v>2237</v>
      </c>
    </row>
    <row r="2394" spans="1:9" x14ac:dyDescent="0.25">
      <c r="A2394" s="450">
        <v>2018</v>
      </c>
      <c r="B2394" s="450" t="s">
        <v>389</v>
      </c>
      <c r="C2394" s="450" t="s">
        <v>188</v>
      </c>
      <c r="D2394" s="450">
        <v>19060</v>
      </c>
      <c r="E2394" s="450" t="s">
        <v>124</v>
      </c>
      <c r="F2394" s="450" t="s">
        <v>2242</v>
      </c>
      <c r="G2394" s="450" t="s">
        <v>15</v>
      </c>
      <c r="H2394" s="450">
        <v>5364.27</v>
      </c>
      <c r="I2394" s="3" t="s">
        <v>2237</v>
      </c>
    </row>
    <row r="2395" spans="1:9" x14ac:dyDescent="0.25">
      <c r="A2395" s="450">
        <v>2018</v>
      </c>
      <c r="B2395" s="450" t="s">
        <v>389</v>
      </c>
      <c r="C2395" s="450" t="s">
        <v>188</v>
      </c>
      <c r="D2395" s="450">
        <v>19061</v>
      </c>
      <c r="E2395" s="450" t="s">
        <v>125</v>
      </c>
      <c r="F2395" s="450" t="s">
        <v>2242</v>
      </c>
      <c r="G2395" s="450" t="s">
        <v>15</v>
      </c>
      <c r="H2395" s="450">
        <v>168.13</v>
      </c>
      <c r="I2395" s="3" t="s">
        <v>2237</v>
      </c>
    </row>
    <row r="2396" spans="1:9" x14ac:dyDescent="0.25">
      <c r="A2396" s="450">
        <v>2018</v>
      </c>
      <c r="B2396" s="450" t="s">
        <v>389</v>
      </c>
      <c r="C2396" s="450" t="s">
        <v>188</v>
      </c>
      <c r="D2396" s="450">
        <v>19062</v>
      </c>
      <c r="E2396" s="450" t="s">
        <v>126</v>
      </c>
      <c r="F2396" s="450" t="s">
        <v>2242</v>
      </c>
      <c r="G2396" s="450" t="s">
        <v>15</v>
      </c>
      <c r="H2396" s="450">
        <v>4731.3999999999996</v>
      </c>
      <c r="I2396" s="3" t="s">
        <v>2237</v>
      </c>
    </row>
    <row r="2397" spans="1:9" x14ac:dyDescent="0.25">
      <c r="A2397" s="450">
        <v>2018</v>
      </c>
      <c r="B2397" s="450" t="s">
        <v>389</v>
      </c>
      <c r="C2397" s="450" t="s">
        <v>188</v>
      </c>
      <c r="D2397" s="450">
        <v>19063</v>
      </c>
      <c r="E2397" s="450" t="s">
        <v>127</v>
      </c>
      <c r="F2397" s="450" t="s">
        <v>2242</v>
      </c>
      <c r="G2397" s="450" t="s">
        <v>15</v>
      </c>
      <c r="H2397" s="450">
        <v>464.75</v>
      </c>
      <c r="I2397" s="3" t="s">
        <v>2237</v>
      </c>
    </row>
    <row r="2398" spans="1:9" x14ac:dyDescent="0.25">
      <c r="A2398" s="450">
        <v>2018</v>
      </c>
      <c r="B2398" s="450" t="s">
        <v>389</v>
      </c>
      <c r="C2398" s="450" t="s">
        <v>188</v>
      </c>
      <c r="D2398" s="450">
        <v>19070</v>
      </c>
      <c r="E2398" s="450" t="s">
        <v>128</v>
      </c>
      <c r="F2398" s="450" t="s">
        <v>2242</v>
      </c>
      <c r="G2398" s="450" t="s">
        <v>15</v>
      </c>
      <c r="H2398" s="450">
        <v>1047.93</v>
      </c>
      <c r="I2398" s="3" t="s">
        <v>2237</v>
      </c>
    </row>
    <row r="2399" spans="1:9" x14ac:dyDescent="0.25">
      <c r="A2399" s="450">
        <v>2018</v>
      </c>
      <c r="B2399" s="450" t="s">
        <v>389</v>
      </c>
      <c r="C2399" s="450" t="s">
        <v>188</v>
      </c>
      <c r="D2399" s="450">
        <v>19080</v>
      </c>
      <c r="E2399" s="450" t="s">
        <v>129</v>
      </c>
      <c r="F2399" s="450" t="s">
        <v>2242</v>
      </c>
      <c r="G2399" s="450" t="s">
        <v>15</v>
      </c>
      <c r="H2399" s="450">
        <v>330.73</v>
      </c>
      <c r="I2399" s="3" t="s">
        <v>2237</v>
      </c>
    </row>
    <row r="2400" spans="1:9" x14ac:dyDescent="0.25">
      <c r="A2400" s="450">
        <v>2018</v>
      </c>
      <c r="B2400" s="450" t="s">
        <v>389</v>
      </c>
      <c r="C2400" s="450" t="s">
        <v>188</v>
      </c>
      <c r="D2400" s="450">
        <v>19090</v>
      </c>
      <c r="E2400" s="450" t="s">
        <v>130</v>
      </c>
      <c r="F2400" s="450" t="s">
        <v>2242</v>
      </c>
      <c r="G2400" s="450" t="s">
        <v>15</v>
      </c>
      <c r="H2400" s="450">
        <v>2474.79</v>
      </c>
      <c r="I2400" s="3" t="s">
        <v>2237</v>
      </c>
    </row>
    <row r="2401" spans="1:9" x14ac:dyDescent="0.25">
      <c r="A2401" s="450">
        <v>2018</v>
      </c>
      <c r="B2401" s="450" t="s">
        <v>389</v>
      </c>
      <c r="C2401" s="450" t="s">
        <v>188</v>
      </c>
      <c r="D2401" s="450">
        <v>19095</v>
      </c>
      <c r="E2401" s="450" t="s">
        <v>131</v>
      </c>
      <c r="F2401" s="450" t="s">
        <v>2242</v>
      </c>
      <c r="G2401" s="450" t="s">
        <v>15</v>
      </c>
      <c r="H2401" s="450">
        <v>88.97</v>
      </c>
      <c r="I2401" s="3" t="s">
        <v>2237</v>
      </c>
    </row>
    <row r="2402" spans="1:9" x14ac:dyDescent="0.25">
      <c r="A2402" s="450">
        <v>2018</v>
      </c>
      <c r="B2402" s="450" t="s">
        <v>389</v>
      </c>
      <c r="C2402" s="450" t="s">
        <v>188</v>
      </c>
      <c r="D2402" s="450">
        <v>19900</v>
      </c>
      <c r="E2402" s="450" t="s">
        <v>132</v>
      </c>
      <c r="F2402" s="450" t="s">
        <v>2242</v>
      </c>
      <c r="G2402" s="450" t="s">
        <v>15</v>
      </c>
      <c r="H2402" s="450">
        <v>3508.12</v>
      </c>
      <c r="I2402" s="3" t="s">
        <v>2237</v>
      </c>
    </row>
    <row r="2403" spans="1:9" x14ac:dyDescent="0.25">
      <c r="A2403" s="450">
        <v>2018</v>
      </c>
      <c r="B2403" s="450" t="s">
        <v>389</v>
      </c>
      <c r="C2403" s="450" t="s">
        <v>188</v>
      </c>
      <c r="D2403" s="450">
        <v>21100</v>
      </c>
      <c r="E2403" s="450" t="s">
        <v>135</v>
      </c>
      <c r="F2403" s="450" t="s">
        <v>2242</v>
      </c>
      <c r="G2403" s="450" t="s">
        <v>15</v>
      </c>
      <c r="H2403" s="450" t="s">
        <v>110</v>
      </c>
      <c r="I2403" s="3" t="s">
        <v>2237</v>
      </c>
    </row>
    <row r="2404" spans="1:9" x14ac:dyDescent="0.25">
      <c r="A2404" s="450">
        <v>2018</v>
      </c>
      <c r="B2404" s="450" t="s">
        <v>389</v>
      </c>
      <c r="C2404" s="450" t="s">
        <v>188</v>
      </c>
      <c r="D2404" s="450">
        <v>21200</v>
      </c>
      <c r="E2404" s="450" t="s">
        <v>136</v>
      </c>
      <c r="F2404" s="450" t="s">
        <v>2242</v>
      </c>
      <c r="G2404" s="450" t="s">
        <v>15</v>
      </c>
      <c r="H2404" s="450" t="s">
        <v>110</v>
      </c>
      <c r="I2404" s="3" t="s">
        <v>2237</v>
      </c>
    </row>
    <row r="2405" spans="1:9" x14ac:dyDescent="0.25">
      <c r="A2405" s="450">
        <v>2018</v>
      </c>
      <c r="B2405" s="450" t="s">
        <v>389</v>
      </c>
      <c r="C2405" s="450" t="s">
        <v>188</v>
      </c>
      <c r="D2405" s="450">
        <v>21300</v>
      </c>
      <c r="E2405" s="450" t="s">
        <v>137</v>
      </c>
      <c r="F2405" s="450" t="s">
        <v>2242</v>
      </c>
      <c r="G2405" s="450" t="s">
        <v>15</v>
      </c>
      <c r="H2405" s="450" t="s">
        <v>110</v>
      </c>
      <c r="I2405" s="3" t="s">
        <v>2237</v>
      </c>
    </row>
    <row r="2406" spans="1:9" x14ac:dyDescent="0.25">
      <c r="A2406" s="450">
        <v>2018</v>
      </c>
      <c r="B2406" s="450" t="s">
        <v>389</v>
      </c>
      <c r="C2406" s="450" t="s">
        <v>188</v>
      </c>
      <c r="D2406" s="450">
        <v>21900</v>
      </c>
      <c r="E2406" s="450" t="s">
        <v>138</v>
      </c>
      <c r="F2406" s="450" t="s">
        <v>2242</v>
      </c>
      <c r="G2406" s="450" t="s">
        <v>15</v>
      </c>
      <c r="H2406" s="450" t="s">
        <v>110</v>
      </c>
      <c r="I2406" s="3" t="s">
        <v>2237</v>
      </c>
    </row>
    <row r="2407" spans="1:9" x14ac:dyDescent="0.25">
      <c r="A2407" s="450">
        <v>2018</v>
      </c>
      <c r="B2407" s="450" t="s">
        <v>389</v>
      </c>
      <c r="C2407" s="450" t="s">
        <v>188</v>
      </c>
      <c r="D2407" s="450">
        <v>32100</v>
      </c>
      <c r="E2407" s="450" t="s">
        <v>150</v>
      </c>
      <c r="F2407" s="450" t="s">
        <v>2242</v>
      </c>
      <c r="G2407" s="450" t="s">
        <v>15</v>
      </c>
      <c r="H2407" s="450" t="s">
        <v>110</v>
      </c>
      <c r="I2407" s="3" t="s">
        <v>2237</v>
      </c>
    </row>
    <row r="2408" spans="1:9" x14ac:dyDescent="0.25">
      <c r="A2408" s="450">
        <v>2018</v>
      </c>
      <c r="B2408" s="450" t="s">
        <v>389</v>
      </c>
      <c r="C2408" s="450" t="s">
        <v>188</v>
      </c>
      <c r="D2408" s="450">
        <v>32200</v>
      </c>
      <c r="E2408" s="450" t="s">
        <v>151</v>
      </c>
      <c r="F2408" s="450" t="s">
        <v>2242</v>
      </c>
      <c r="G2408" s="450" t="s">
        <v>15</v>
      </c>
      <c r="H2408" s="450" t="s">
        <v>110</v>
      </c>
      <c r="I2408" s="3" t="s">
        <v>2237</v>
      </c>
    </row>
    <row r="2409" spans="1:9" x14ac:dyDescent="0.25">
      <c r="A2409" s="450">
        <v>2018</v>
      </c>
      <c r="B2409" s="450" t="s">
        <v>389</v>
      </c>
      <c r="C2409" s="450" t="s">
        <v>188</v>
      </c>
      <c r="D2409" s="450">
        <v>33100</v>
      </c>
      <c r="E2409" s="450" t="s">
        <v>153</v>
      </c>
      <c r="F2409" s="450" t="s">
        <v>2242</v>
      </c>
      <c r="G2409" s="450" t="s">
        <v>15</v>
      </c>
      <c r="H2409" s="450" t="s">
        <v>110</v>
      </c>
      <c r="I2409" s="3" t="s">
        <v>2237</v>
      </c>
    </row>
    <row r="2410" spans="1:9" x14ac:dyDescent="0.25">
      <c r="A2410" s="450">
        <v>2018</v>
      </c>
      <c r="B2410" s="450" t="s">
        <v>389</v>
      </c>
      <c r="C2410" s="450" t="s">
        <v>188</v>
      </c>
      <c r="D2410" s="450">
        <v>33110</v>
      </c>
      <c r="E2410" s="450" t="s">
        <v>154</v>
      </c>
      <c r="F2410" s="450" t="s">
        <v>2242</v>
      </c>
      <c r="G2410" s="450" t="s">
        <v>15</v>
      </c>
      <c r="H2410" s="450" t="s">
        <v>110</v>
      </c>
      <c r="I2410" s="3" t="s">
        <v>2237</v>
      </c>
    </row>
    <row r="2411" spans="1:9" x14ac:dyDescent="0.25">
      <c r="A2411" s="450">
        <v>2018</v>
      </c>
      <c r="B2411" s="450" t="s">
        <v>389</v>
      </c>
      <c r="C2411" s="450" t="s">
        <v>188</v>
      </c>
      <c r="D2411" s="450">
        <v>33120</v>
      </c>
      <c r="E2411" s="450" t="s">
        <v>155</v>
      </c>
      <c r="F2411" s="450" t="s">
        <v>2242</v>
      </c>
      <c r="G2411" s="450" t="s">
        <v>15</v>
      </c>
      <c r="H2411" s="450" t="s">
        <v>110</v>
      </c>
      <c r="I2411" s="3" t="s">
        <v>2237</v>
      </c>
    </row>
    <row r="2412" spans="1:9" x14ac:dyDescent="0.25">
      <c r="A2412" s="450">
        <v>2018</v>
      </c>
      <c r="B2412" s="450" t="s">
        <v>389</v>
      </c>
      <c r="C2412" s="450" t="s">
        <v>188</v>
      </c>
      <c r="D2412" s="450">
        <v>33200</v>
      </c>
      <c r="E2412" s="450" t="s">
        <v>156</v>
      </c>
      <c r="F2412" s="450" t="s">
        <v>2242</v>
      </c>
      <c r="G2412" s="450" t="s">
        <v>15</v>
      </c>
      <c r="H2412" s="450" t="s">
        <v>110</v>
      </c>
      <c r="I2412" s="3" t="s">
        <v>2237</v>
      </c>
    </row>
    <row r="2413" spans="1:9" x14ac:dyDescent="0.25">
      <c r="A2413" s="450">
        <v>2018</v>
      </c>
      <c r="B2413" s="450" t="s">
        <v>389</v>
      </c>
      <c r="C2413" s="450" t="s">
        <v>188</v>
      </c>
      <c r="D2413" s="450">
        <v>33210</v>
      </c>
      <c r="E2413" s="450" t="s">
        <v>157</v>
      </c>
      <c r="F2413" s="450" t="s">
        <v>2242</v>
      </c>
      <c r="G2413" s="450" t="s">
        <v>15</v>
      </c>
      <c r="H2413" s="450" t="s">
        <v>110</v>
      </c>
      <c r="I2413" s="3" t="s">
        <v>2237</v>
      </c>
    </row>
    <row r="2414" spans="1:9" x14ac:dyDescent="0.25">
      <c r="A2414" s="450">
        <v>2018</v>
      </c>
      <c r="B2414" s="450" t="s">
        <v>389</v>
      </c>
      <c r="C2414" s="450" t="s">
        <v>188</v>
      </c>
      <c r="D2414" s="450">
        <v>33220</v>
      </c>
      <c r="E2414" s="450" t="s">
        <v>158</v>
      </c>
      <c r="F2414" s="450" t="s">
        <v>2242</v>
      </c>
      <c r="G2414" s="450" t="s">
        <v>15</v>
      </c>
      <c r="H2414" s="450" t="s">
        <v>110</v>
      </c>
      <c r="I2414" s="3" t="s">
        <v>2237</v>
      </c>
    </row>
    <row r="2415" spans="1:9" x14ac:dyDescent="0.25">
      <c r="A2415" s="450">
        <v>2018</v>
      </c>
      <c r="B2415" s="450" t="s">
        <v>389</v>
      </c>
      <c r="C2415" s="450" t="s">
        <v>188</v>
      </c>
      <c r="D2415" s="450">
        <v>33900</v>
      </c>
      <c r="E2415" s="450" t="s">
        <v>159</v>
      </c>
      <c r="F2415" s="450" t="s">
        <v>2242</v>
      </c>
      <c r="G2415" s="450" t="s">
        <v>15</v>
      </c>
      <c r="H2415" s="450" t="s">
        <v>110</v>
      </c>
      <c r="I2415" s="3" t="s">
        <v>2237</v>
      </c>
    </row>
    <row r="2416" spans="1:9" x14ac:dyDescent="0.25">
      <c r="A2416" s="450">
        <v>2018</v>
      </c>
      <c r="B2416" s="450" t="s">
        <v>389</v>
      </c>
      <c r="C2416" s="450" t="s">
        <v>188</v>
      </c>
      <c r="D2416" s="450">
        <v>33910</v>
      </c>
      <c r="E2416" s="450" t="s">
        <v>160</v>
      </c>
      <c r="F2416" s="450" t="s">
        <v>2242</v>
      </c>
      <c r="G2416" s="450" t="s">
        <v>15</v>
      </c>
      <c r="H2416" s="450" t="s">
        <v>110</v>
      </c>
      <c r="I2416" s="3" t="s">
        <v>2237</v>
      </c>
    </row>
    <row r="2417" spans="1:9" x14ac:dyDescent="0.25">
      <c r="A2417" s="450">
        <v>2018</v>
      </c>
      <c r="B2417" s="450" t="s">
        <v>389</v>
      </c>
      <c r="C2417" s="450" t="s">
        <v>188</v>
      </c>
      <c r="D2417" s="450">
        <v>33920</v>
      </c>
      <c r="E2417" s="450" t="s">
        <v>161</v>
      </c>
      <c r="F2417" s="450" t="s">
        <v>2242</v>
      </c>
      <c r="G2417" s="450" t="s">
        <v>15</v>
      </c>
      <c r="H2417" s="450" t="s">
        <v>110</v>
      </c>
      <c r="I2417" s="3" t="s">
        <v>2237</v>
      </c>
    </row>
    <row r="2418" spans="1:9" x14ac:dyDescent="0.25">
      <c r="A2418" s="450">
        <v>2018</v>
      </c>
      <c r="B2418" s="450" t="s">
        <v>389</v>
      </c>
      <c r="C2418" s="450" t="s">
        <v>188</v>
      </c>
      <c r="D2418" s="450">
        <v>33921</v>
      </c>
      <c r="E2418" s="450" t="s">
        <v>162</v>
      </c>
      <c r="F2418" s="450" t="s">
        <v>2242</v>
      </c>
      <c r="G2418" s="450" t="s">
        <v>15</v>
      </c>
      <c r="H2418" s="450" t="s">
        <v>110</v>
      </c>
      <c r="I2418" s="3" t="s">
        <v>2237</v>
      </c>
    </row>
    <row r="2419" spans="1:9" x14ac:dyDescent="0.25">
      <c r="A2419" s="450">
        <v>2018</v>
      </c>
      <c r="B2419" s="450" t="s">
        <v>389</v>
      </c>
      <c r="C2419" s="450" t="s">
        <v>188</v>
      </c>
      <c r="D2419" s="450">
        <v>33922</v>
      </c>
      <c r="E2419" s="450" t="s">
        <v>163</v>
      </c>
      <c r="F2419" s="450" t="s">
        <v>2242</v>
      </c>
      <c r="G2419" s="450" t="s">
        <v>15</v>
      </c>
      <c r="H2419" s="450" t="s">
        <v>110</v>
      </c>
      <c r="I2419" s="3" t="s">
        <v>2237</v>
      </c>
    </row>
    <row r="2420" spans="1:9" x14ac:dyDescent="0.25">
      <c r="A2420" s="450">
        <v>2018</v>
      </c>
      <c r="B2420" s="450" t="s">
        <v>389</v>
      </c>
      <c r="C2420" s="450" t="s">
        <v>188</v>
      </c>
      <c r="D2420" s="450">
        <v>37100</v>
      </c>
      <c r="E2420" s="450" t="s">
        <v>168</v>
      </c>
      <c r="F2420" s="450" t="s">
        <v>2242</v>
      </c>
      <c r="G2420" s="450" t="s">
        <v>15</v>
      </c>
      <c r="H2420" s="450" t="s">
        <v>110</v>
      </c>
      <c r="I2420" s="3" t="s">
        <v>2237</v>
      </c>
    </row>
    <row r="2421" spans="1:9" x14ac:dyDescent="0.25">
      <c r="A2421" s="450">
        <v>2018</v>
      </c>
      <c r="B2421" s="450" t="s">
        <v>389</v>
      </c>
      <c r="C2421" s="450" t="s">
        <v>188</v>
      </c>
      <c r="D2421" s="450">
        <v>37200</v>
      </c>
      <c r="E2421" s="450" t="s">
        <v>169</v>
      </c>
      <c r="F2421" s="450" t="s">
        <v>2242</v>
      </c>
      <c r="G2421" s="450" t="s">
        <v>15</v>
      </c>
      <c r="H2421" s="450" t="s">
        <v>110</v>
      </c>
      <c r="I2421" s="3" t="s">
        <v>2237</v>
      </c>
    </row>
    <row r="2422" spans="1:9" x14ac:dyDescent="0.25">
      <c r="A2422" s="450">
        <v>2018</v>
      </c>
      <c r="B2422" s="450" t="s">
        <v>365</v>
      </c>
      <c r="C2422" s="450" t="s">
        <v>189</v>
      </c>
      <c r="D2422" s="450">
        <v>1100</v>
      </c>
      <c r="E2422" s="450" t="s">
        <v>2</v>
      </c>
      <c r="F2422" s="450" t="s">
        <v>2242</v>
      </c>
      <c r="G2422" s="450" t="s">
        <v>15</v>
      </c>
      <c r="H2422" s="450">
        <v>248.79</v>
      </c>
      <c r="I2422" s="3" t="s">
        <v>2237</v>
      </c>
    </row>
    <row r="2423" spans="1:9" x14ac:dyDescent="0.25">
      <c r="A2423" s="450">
        <v>2018</v>
      </c>
      <c r="B2423" s="450" t="s">
        <v>365</v>
      </c>
      <c r="C2423" s="450" t="s">
        <v>189</v>
      </c>
      <c r="D2423" s="450">
        <v>1110</v>
      </c>
      <c r="E2423" s="450" t="s">
        <v>3</v>
      </c>
      <c r="F2423" s="450" t="s">
        <v>2242</v>
      </c>
      <c r="G2423" s="450" t="s">
        <v>15</v>
      </c>
      <c r="H2423" s="450" t="s">
        <v>110</v>
      </c>
      <c r="I2423" s="3" t="s">
        <v>2237</v>
      </c>
    </row>
    <row r="2424" spans="1:9" x14ac:dyDescent="0.25">
      <c r="A2424" s="450">
        <v>2018</v>
      </c>
      <c r="B2424" s="450" t="s">
        <v>365</v>
      </c>
      <c r="C2424" s="450" t="s">
        <v>189</v>
      </c>
      <c r="D2424" s="450">
        <v>1120</v>
      </c>
      <c r="E2424" s="450" t="s">
        <v>4</v>
      </c>
      <c r="F2424" s="450" t="s">
        <v>2242</v>
      </c>
      <c r="G2424" s="450" t="s">
        <v>15</v>
      </c>
      <c r="H2424" s="450" t="s">
        <v>110</v>
      </c>
      <c r="I2424" s="3" t="s">
        <v>2237</v>
      </c>
    </row>
    <row r="2425" spans="1:9" x14ac:dyDescent="0.25">
      <c r="A2425" s="450">
        <v>2018</v>
      </c>
      <c r="B2425" s="450" t="s">
        <v>365</v>
      </c>
      <c r="C2425" s="450" t="s">
        <v>189</v>
      </c>
      <c r="D2425" s="450">
        <v>1200</v>
      </c>
      <c r="E2425" s="450" t="s">
        <v>5</v>
      </c>
      <c r="F2425" s="450" t="s">
        <v>2242</v>
      </c>
      <c r="G2425" s="450" t="s">
        <v>15</v>
      </c>
      <c r="H2425" s="450">
        <v>32.25</v>
      </c>
      <c r="I2425" s="3" t="s">
        <v>2244</v>
      </c>
    </row>
    <row r="2426" spans="1:9" x14ac:dyDescent="0.25">
      <c r="A2426" s="450">
        <v>2018</v>
      </c>
      <c r="B2426" s="450" t="s">
        <v>365</v>
      </c>
      <c r="C2426" s="450" t="s">
        <v>189</v>
      </c>
      <c r="D2426" s="450">
        <v>1300</v>
      </c>
      <c r="E2426" s="450" t="s">
        <v>17</v>
      </c>
      <c r="F2426" s="450" t="s">
        <v>2242</v>
      </c>
      <c r="G2426" s="450" t="s">
        <v>15</v>
      </c>
      <c r="H2426" s="450">
        <v>114.72</v>
      </c>
      <c r="I2426" s="3" t="s">
        <v>2237</v>
      </c>
    </row>
    <row r="2427" spans="1:9" x14ac:dyDescent="0.25">
      <c r="A2427" s="450">
        <v>2018</v>
      </c>
      <c r="B2427" s="450" t="s">
        <v>365</v>
      </c>
      <c r="C2427" s="450" t="s">
        <v>189</v>
      </c>
      <c r="D2427" s="450">
        <v>1400</v>
      </c>
      <c r="E2427" s="450" t="s">
        <v>18</v>
      </c>
      <c r="F2427" s="450" t="s">
        <v>2242</v>
      </c>
      <c r="G2427" s="450" t="s">
        <v>15</v>
      </c>
      <c r="H2427" s="450">
        <v>14.24</v>
      </c>
      <c r="I2427" s="3" t="s">
        <v>2237</v>
      </c>
    </row>
    <row r="2428" spans="1:9" x14ac:dyDescent="0.25">
      <c r="A2428" s="450">
        <v>2018</v>
      </c>
      <c r="B2428" s="450" t="s">
        <v>365</v>
      </c>
      <c r="C2428" s="450" t="s">
        <v>189</v>
      </c>
      <c r="D2428" s="450">
        <v>1500</v>
      </c>
      <c r="E2428" s="450" t="s">
        <v>19</v>
      </c>
      <c r="F2428" s="450" t="s">
        <v>2242</v>
      </c>
      <c r="G2428" s="450" t="s">
        <v>15</v>
      </c>
      <c r="H2428" s="450">
        <v>340.8</v>
      </c>
      <c r="I2428" s="3" t="s">
        <v>2237</v>
      </c>
    </row>
    <row r="2429" spans="1:9" x14ac:dyDescent="0.25">
      <c r="A2429" s="450">
        <v>2018</v>
      </c>
      <c r="B2429" s="450" t="s">
        <v>365</v>
      </c>
      <c r="C2429" s="450" t="s">
        <v>189</v>
      </c>
      <c r="D2429" s="450">
        <v>1600</v>
      </c>
      <c r="E2429" s="450" t="s">
        <v>20</v>
      </c>
      <c r="F2429" s="450" t="s">
        <v>2242</v>
      </c>
      <c r="G2429" s="450" t="s">
        <v>15</v>
      </c>
      <c r="H2429" s="450">
        <v>0</v>
      </c>
      <c r="I2429" s="3" t="s">
        <v>2237</v>
      </c>
    </row>
    <row r="2430" spans="1:9" x14ac:dyDescent="0.25">
      <c r="A2430" s="450">
        <v>2018</v>
      </c>
      <c r="B2430" s="450" t="s">
        <v>365</v>
      </c>
      <c r="C2430" s="450" t="s">
        <v>189</v>
      </c>
      <c r="D2430" s="450">
        <v>1900</v>
      </c>
      <c r="E2430" s="450" t="s">
        <v>21</v>
      </c>
      <c r="F2430" s="450" t="s">
        <v>2242</v>
      </c>
      <c r="G2430" s="450" t="s">
        <v>15</v>
      </c>
      <c r="H2430" s="450">
        <v>59.5</v>
      </c>
      <c r="I2430" s="3" t="s">
        <v>2244</v>
      </c>
    </row>
    <row r="2431" spans="1:9" x14ac:dyDescent="0.25">
      <c r="A2431" s="450">
        <v>2018</v>
      </c>
      <c r="B2431" s="450" t="s">
        <v>365</v>
      </c>
      <c r="C2431" s="450" t="s">
        <v>189</v>
      </c>
      <c r="D2431" s="450">
        <v>2100</v>
      </c>
      <c r="E2431" s="450" t="s">
        <v>23</v>
      </c>
      <c r="F2431" s="450" t="s">
        <v>2242</v>
      </c>
      <c r="G2431" s="450" t="s">
        <v>15</v>
      </c>
      <c r="H2431" s="450">
        <v>172.79</v>
      </c>
      <c r="I2431" s="3" t="s">
        <v>2244</v>
      </c>
    </row>
    <row r="2432" spans="1:9" x14ac:dyDescent="0.25">
      <c r="A2432" s="450">
        <v>2018</v>
      </c>
      <c r="B2432" s="450" t="s">
        <v>365</v>
      </c>
      <c r="C2432" s="450" t="s">
        <v>189</v>
      </c>
      <c r="D2432" s="450">
        <v>2110</v>
      </c>
      <c r="E2432" s="450" t="s">
        <v>24</v>
      </c>
      <c r="F2432" s="450" t="s">
        <v>2242</v>
      </c>
      <c r="G2432" s="450" t="s">
        <v>15</v>
      </c>
      <c r="H2432" s="450" t="s">
        <v>110</v>
      </c>
      <c r="I2432" s="3" t="s">
        <v>2237</v>
      </c>
    </row>
    <row r="2433" spans="1:9" x14ac:dyDescent="0.25">
      <c r="A2433" s="450">
        <v>2018</v>
      </c>
      <c r="B2433" s="450" t="s">
        <v>365</v>
      </c>
      <c r="C2433" s="450" t="s">
        <v>189</v>
      </c>
      <c r="D2433" s="450">
        <v>2120</v>
      </c>
      <c r="E2433" s="450" t="s">
        <v>25</v>
      </c>
      <c r="F2433" s="450" t="s">
        <v>2242</v>
      </c>
      <c r="G2433" s="450" t="s">
        <v>15</v>
      </c>
      <c r="H2433" s="450" t="s">
        <v>110</v>
      </c>
      <c r="I2433" s="3" t="s">
        <v>2237</v>
      </c>
    </row>
    <row r="2434" spans="1:9" x14ac:dyDescent="0.25">
      <c r="A2434" s="450">
        <v>2018</v>
      </c>
      <c r="B2434" s="450" t="s">
        <v>365</v>
      </c>
      <c r="C2434" s="450" t="s">
        <v>189</v>
      </c>
      <c r="D2434" s="450">
        <v>2130</v>
      </c>
      <c r="E2434" s="450" t="s">
        <v>26</v>
      </c>
      <c r="F2434" s="450" t="s">
        <v>2242</v>
      </c>
      <c r="G2434" s="450" t="s">
        <v>15</v>
      </c>
      <c r="H2434" s="450" t="s">
        <v>110</v>
      </c>
      <c r="I2434" s="3" t="s">
        <v>2237</v>
      </c>
    </row>
    <row r="2435" spans="1:9" x14ac:dyDescent="0.25">
      <c r="A2435" s="450">
        <v>2018</v>
      </c>
      <c r="B2435" s="450" t="s">
        <v>365</v>
      </c>
      <c r="C2435" s="450" t="s">
        <v>189</v>
      </c>
      <c r="D2435" s="450">
        <v>2190</v>
      </c>
      <c r="E2435" s="450" t="s">
        <v>27</v>
      </c>
      <c r="F2435" s="450" t="s">
        <v>2242</v>
      </c>
      <c r="G2435" s="450" t="s">
        <v>15</v>
      </c>
      <c r="H2435" s="450" t="s">
        <v>110</v>
      </c>
      <c r="I2435" s="3" t="s">
        <v>2237</v>
      </c>
    </row>
    <row r="2436" spans="1:9" x14ac:dyDescent="0.25">
      <c r="A2436" s="450">
        <v>2018</v>
      </c>
      <c r="B2436" s="450" t="s">
        <v>365</v>
      </c>
      <c r="C2436" s="450" t="s">
        <v>189</v>
      </c>
      <c r="D2436" s="450">
        <v>2200</v>
      </c>
      <c r="E2436" s="450" t="s">
        <v>28</v>
      </c>
      <c r="F2436" s="450" t="s">
        <v>2242</v>
      </c>
      <c r="G2436" s="450" t="s">
        <v>15</v>
      </c>
      <c r="H2436" s="450">
        <v>10.59</v>
      </c>
      <c r="I2436" s="3" t="s">
        <v>2244</v>
      </c>
    </row>
    <row r="2437" spans="1:9" x14ac:dyDescent="0.25">
      <c r="A2437" s="450">
        <v>2018</v>
      </c>
      <c r="B2437" s="450" t="s">
        <v>365</v>
      </c>
      <c r="C2437" s="450" t="s">
        <v>189</v>
      </c>
      <c r="D2437" s="450">
        <v>2300</v>
      </c>
      <c r="E2437" s="450" t="s">
        <v>29</v>
      </c>
      <c r="F2437" s="450" t="s">
        <v>2242</v>
      </c>
      <c r="G2437" s="450" t="s">
        <v>15</v>
      </c>
      <c r="H2437" s="450">
        <v>0</v>
      </c>
      <c r="I2437" s="3" t="s">
        <v>2244</v>
      </c>
    </row>
    <row r="2438" spans="1:9" x14ac:dyDescent="0.25">
      <c r="A2438" s="450">
        <v>2018</v>
      </c>
      <c r="B2438" s="450" t="s">
        <v>365</v>
      </c>
      <c r="C2438" s="450" t="s">
        <v>189</v>
      </c>
      <c r="D2438" s="450">
        <v>2400</v>
      </c>
      <c r="E2438" s="450" t="s">
        <v>30</v>
      </c>
      <c r="F2438" s="450" t="s">
        <v>2242</v>
      </c>
      <c r="G2438" s="450" t="s">
        <v>15</v>
      </c>
      <c r="H2438" s="450">
        <v>50.65</v>
      </c>
      <c r="I2438" s="3" t="s">
        <v>2237</v>
      </c>
    </row>
    <row r="2439" spans="1:9" x14ac:dyDescent="0.25">
      <c r="A2439" s="450">
        <v>2018</v>
      </c>
      <c r="B2439" s="450" t="s">
        <v>365</v>
      </c>
      <c r="C2439" s="450" t="s">
        <v>189</v>
      </c>
      <c r="D2439" s="450">
        <v>2900</v>
      </c>
      <c r="E2439" s="450" t="s">
        <v>31</v>
      </c>
      <c r="F2439" s="450" t="s">
        <v>2242</v>
      </c>
      <c r="G2439" s="450" t="s">
        <v>15</v>
      </c>
      <c r="H2439" s="450">
        <v>11.66</v>
      </c>
      <c r="I2439" s="3" t="s">
        <v>2244</v>
      </c>
    </row>
    <row r="2440" spans="1:9" x14ac:dyDescent="0.25">
      <c r="A2440" s="450">
        <v>2018</v>
      </c>
      <c r="B2440" s="450" t="s">
        <v>365</v>
      </c>
      <c r="C2440" s="450" t="s">
        <v>189</v>
      </c>
      <c r="D2440" s="450">
        <v>2910</v>
      </c>
      <c r="E2440" s="450" t="s">
        <v>32</v>
      </c>
      <c r="F2440" s="450" t="s">
        <v>2242</v>
      </c>
      <c r="G2440" s="450" t="s">
        <v>15</v>
      </c>
      <c r="H2440" s="450" t="s">
        <v>110</v>
      </c>
      <c r="I2440" s="3" t="s">
        <v>2237</v>
      </c>
    </row>
    <row r="2441" spans="1:9" x14ac:dyDescent="0.25">
      <c r="A2441" s="450">
        <v>2018</v>
      </c>
      <c r="B2441" s="450" t="s">
        <v>365</v>
      </c>
      <c r="C2441" s="450" t="s">
        <v>189</v>
      </c>
      <c r="D2441" s="450">
        <v>2920</v>
      </c>
      <c r="E2441" s="450" t="s">
        <v>33</v>
      </c>
      <c r="F2441" s="450" t="s">
        <v>2242</v>
      </c>
      <c r="G2441" s="450" t="s">
        <v>15</v>
      </c>
      <c r="H2441" s="450" t="s">
        <v>110</v>
      </c>
      <c r="I2441" s="3" t="s">
        <v>2237</v>
      </c>
    </row>
    <row r="2442" spans="1:9" x14ac:dyDescent="0.25">
      <c r="A2442" s="450">
        <v>2018</v>
      </c>
      <c r="B2442" s="450" t="s">
        <v>365</v>
      </c>
      <c r="C2442" s="450" t="s">
        <v>189</v>
      </c>
      <c r="D2442" s="450">
        <v>2930</v>
      </c>
      <c r="E2442" s="450" t="s">
        <v>34</v>
      </c>
      <c r="F2442" s="450" t="s">
        <v>2242</v>
      </c>
      <c r="G2442" s="450" t="s">
        <v>15</v>
      </c>
      <c r="H2442" s="450" t="s">
        <v>110</v>
      </c>
      <c r="I2442" s="3" t="s">
        <v>2237</v>
      </c>
    </row>
    <row r="2443" spans="1:9" x14ac:dyDescent="0.25">
      <c r="A2443" s="450">
        <v>2018</v>
      </c>
      <c r="B2443" s="450" t="s">
        <v>365</v>
      </c>
      <c r="C2443" s="450" t="s">
        <v>189</v>
      </c>
      <c r="D2443" s="450">
        <v>3100</v>
      </c>
      <c r="E2443" s="450" t="s">
        <v>36</v>
      </c>
      <c r="F2443" s="450" t="s">
        <v>2242</v>
      </c>
      <c r="G2443" s="450" t="s">
        <v>15</v>
      </c>
      <c r="H2443" s="450" t="s">
        <v>110</v>
      </c>
      <c r="I2443" s="3" t="s">
        <v>2237</v>
      </c>
    </row>
    <row r="2444" spans="1:9" x14ac:dyDescent="0.25">
      <c r="A2444" s="450">
        <v>2018</v>
      </c>
      <c r="B2444" s="450" t="s">
        <v>365</v>
      </c>
      <c r="C2444" s="450" t="s">
        <v>189</v>
      </c>
      <c r="D2444" s="450">
        <v>3200</v>
      </c>
      <c r="E2444" s="450" t="s">
        <v>37</v>
      </c>
      <c r="F2444" s="450" t="s">
        <v>2242</v>
      </c>
      <c r="G2444" s="450" t="s">
        <v>15</v>
      </c>
      <c r="H2444" s="450" t="s">
        <v>110</v>
      </c>
      <c r="I2444" s="3" t="s">
        <v>2237</v>
      </c>
    </row>
    <row r="2445" spans="1:9" x14ac:dyDescent="0.25">
      <c r="A2445" s="450">
        <v>2018</v>
      </c>
      <c r="B2445" s="450" t="s">
        <v>365</v>
      </c>
      <c r="C2445" s="450" t="s">
        <v>189</v>
      </c>
      <c r="D2445" s="450">
        <v>3900</v>
      </c>
      <c r="E2445" s="450" t="s">
        <v>38</v>
      </c>
      <c r="F2445" s="450" t="s">
        <v>2242</v>
      </c>
      <c r="G2445" s="450" t="s">
        <v>15</v>
      </c>
      <c r="H2445" s="450" t="s">
        <v>110</v>
      </c>
      <c r="I2445" s="3" t="s">
        <v>2237</v>
      </c>
    </row>
    <row r="2446" spans="1:9" x14ac:dyDescent="0.25">
      <c r="A2446" s="450">
        <v>2018</v>
      </c>
      <c r="B2446" s="450" t="s">
        <v>365</v>
      </c>
      <c r="C2446" s="450" t="s">
        <v>189</v>
      </c>
      <c r="D2446" s="450">
        <v>4100</v>
      </c>
      <c r="E2446" s="450" t="s">
        <v>40</v>
      </c>
      <c r="F2446" s="450" t="s">
        <v>2242</v>
      </c>
      <c r="G2446" s="450" t="s">
        <v>15</v>
      </c>
      <c r="H2446" s="450">
        <v>286.61</v>
      </c>
      <c r="I2446" s="3" t="s">
        <v>2244</v>
      </c>
    </row>
    <row r="2447" spans="1:9" x14ac:dyDescent="0.25">
      <c r="A2447" s="450">
        <v>2018</v>
      </c>
      <c r="B2447" s="450" t="s">
        <v>365</v>
      </c>
      <c r="C2447" s="450" t="s">
        <v>189</v>
      </c>
      <c r="D2447" s="450">
        <v>4110</v>
      </c>
      <c r="E2447" s="450" t="s">
        <v>41</v>
      </c>
      <c r="F2447" s="450" t="s">
        <v>2242</v>
      </c>
      <c r="G2447" s="450" t="s">
        <v>15</v>
      </c>
      <c r="H2447" s="450" t="s">
        <v>110</v>
      </c>
      <c r="I2447" s="3" t="s">
        <v>2237</v>
      </c>
    </row>
    <row r="2448" spans="1:9" x14ac:dyDescent="0.25">
      <c r="A2448" s="450">
        <v>2018</v>
      </c>
      <c r="B2448" s="450" t="s">
        <v>365</v>
      </c>
      <c r="C2448" s="450" t="s">
        <v>189</v>
      </c>
      <c r="D2448" s="450">
        <v>4120</v>
      </c>
      <c r="E2448" s="450" t="s">
        <v>42</v>
      </c>
      <c r="F2448" s="450" t="s">
        <v>2242</v>
      </c>
      <c r="G2448" s="450" t="s">
        <v>15</v>
      </c>
      <c r="H2448" s="450" t="s">
        <v>110</v>
      </c>
      <c r="I2448" s="3" t="s">
        <v>2237</v>
      </c>
    </row>
    <row r="2449" spans="1:9" x14ac:dyDescent="0.25">
      <c r="A2449" s="450">
        <v>2018</v>
      </c>
      <c r="B2449" s="450" t="s">
        <v>365</v>
      </c>
      <c r="C2449" s="450" t="s">
        <v>189</v>
      </c>
      <c r="D2449" s="450">
        <v>4190</v>
      </c>
      <c r="E2449" s="450" t="s">
        <v>43</v>
      </c>
      <c r="F2449" s="450" t="s">
        <v>2242</v>
      </c>
      <c r="G2449" s="450" t="s">
        <v>15</v>
      </c>
      <c r="H2449" s="450" t="s">
        <v>110</v>
      </c>
      <c r="I2449" s="3" t="s">
        <v>2237</v>
      </c>
    </row>
    <row r="2450" spans="1:9" x14ac:dyDescent="0.25">
      <c r="A2450" s="450">
        <v>2018</v>
      </c>
      <c r="B2450" s="450" t="s">
        <v>365</v>
      </c>
      <c r="C2450" s="450" t="s">
        <v>189</v>
      </c>
      <c r="D2450" s="450">
        <v>4200</v>
      </c>
      <c r="E2450" s="450" t="s">
        <v>44</v>
      </c>
      <c r="F2450" s="450" t="s">
        <v>2242</v>
      </c>
      <c r="G2450" s="450" t="s">
        <v>15</v>
      </c>
      <c r="H2450" s="450">
        <v>393.29</v>
      </c>
      <c r="I2450" s="3" t="s">
        <v>2237</v>
      </c>
    </row>
    <row r="2451" spans="1:9" x14ac:dyDescent="0.25">
      <c r="A2451" s="450">
        <v>2018</v>
      </c>
      <c r="B2451" s="450" t="s">
        <v>365</v>
      </c>
      <c r="C2451" s="450" t="s">
        <v>189</v>
      </c>
      <c r="D2451" s="450">
        <v>4210</v>
      </c>
      <c r="E2451" s="450" t="s">
        <v>45</v>
      </c>
      <c r="F2451" s="450" t="s">
        <v>2242</v>
      </c>
      <c r="G2451" s="450" t="s">
        <v>15</v>
      </c>
      <c r="H2451" s="450" t="s">
        <v>110</v>
      </c>
      <c r="I2451" s="3" t="s">
        <v>2237</v>
      </c>
    </row>
    <row r="2452" spans="1:9" x14ac:dyDescent="0.25">
      <c r="A2452" s="450">
        <v>2018</v>
      </c>
      <c r="B2452" s="450" t="s">
        <v>365</v>
      </c>
      <c r="C2452" s="450" t="s">
        <v>189</v>
      </c>
      <c r="D2452" s="450">
        <v>4220</v>
      </c>
      <c r="E2452" s="450" t="s">
        <v>46</v>
      </c>
      <c r="F2452" s="450" t="s">
        <v>2242</v>
      </c>
      <c r="G2452" s="450" t="s">
        <v>15</v>
      </c>
      <c r="H2452" s="450" t="s">
        <v>110</v>
      </c>
      <c r="I2452" s="3" t="s">
        <v>2237</v>
      </c>
    </row>
    <row r="2453" spans="1:9" x14ac:dyDescent="0.25">
      <c r="A2453" s="450">
        <v>2018</v>
      </c>
      <c r="B2453" s="450" t="s">
        <v>365</v>
      </c>
      <c r="C2453" s="450" t="s">
        <v>189</v>
      </c>
      <c r="D2453" s="450">
        <v>4230</v>
      </c>
      <c r="E2453" s="450" t="s">
        <v>47</v>
      </c>
      <c r="F2453" s="450" t="s">
        <v>2242</v>
      </c>
      <c r="G2453" s="450" t="s">
        <v>15</v>
      </c>
      <c r="H2453" s="450" t="s">
        <v>110</v>
      </c>
      <c r="I2453" s="3" t="s">
        <v>2237</v>
      </c>
    </row>
    <row r="2454" spans="1:9" x14ac:dyDescent="0.25">
      <c r="A2454" s="450">
        <v>2018</v>
      </c>
      <c r="B2454" s="450" t="s">
        <v>365</v>
      </c>
      <c r="C2454" s="450" t="s">
        <v>189</v>
      </c>
      <c r="D2454" s="450">
        <v>5000</v>
      </c>
      <c r="E2454" s="450" t="s">
        <v>48</v>
      </c>
      <c r="F2454" s="450" t="s">
        <v>2242</v>
      </c>
      <c r="G2454" s="450" t="s">
        <v>15</v>
      </c>
      <c r="H2454" s="450">
        <v>78.010000000000005</v>
      </c>
      <c r="I2454" s="3" t="s">
        <v>2237</v>
      </c>
    </row>
    <row r="2455" spans="1:9" x14ac:dyDescent="0.25">
      <c r="A2455" s="450">
        <v>2018</v>
      </c>
      <c r="B2455" s="450" t="s">
        <v>365</v>
      </c>
      <c r="C2455" s="450" t="s">
        <v>189</v>
      </c>
      <c r="D2455" s="450">
        <v>6100</v>
      </c>
      <c r="E2455" s="450" t="s">
        <v>50</v>
      </c>
      <c r="F2455" s="450" t="s">
        <v>2242</v>
      </c>
      <c r="G2455" s="450" t="s">
        <v>15</v>
      </c>
      <c r="H2455" s="450">
        <v>273.7</v>
      </c>
      <c r="I2455" s="3" t="s">
        <v>2237</v>
      </c>
    </row>
    <row r="2456" spans="1:9" x14ac:dyDescent="0.25">
      <c r="A2456" s="450">
        <v>2018</v>
      </c>
      <c r="B2456" s="450" t="s">
        <v>365</v>
      </c>
      <c r="C2456" s="450" t="s">
        <v>189</v>
      </c>
      <c r="D2456" s="450">
        <v>6110</v>
      </c>
      <c r="E2456" s="450" t="s">
        <v>51</v>
      </c>
      <c r="F2456" s="450" t="s">
        <v>2242</v>
      </c>
      <c r="G2456" s="450" t="s">
        <v>15</v>
      </c>
      <c r="H2456" s="450" t="s">
        <v>110</v>
      </c>
      <c r="I2456" s="3" t="s">
        <v>2237</v>
      </c>
    </row>
    <row r="2457" spans="1:9" x14ac:dyDescent="0.25">
      <c r="A2457" s="450">
        <v>2018</v>
      </c>
      <c r="B2457" s="450" t="s">
        <v>365</v>
      </c>
      <c r="C2457" s="450" t="s">
        <v>189</v>
      </c>
      <c r="D2457" s="450">
        <v>6120</v>
      </c>
      <c r="E2457" s="450" t="s">
        <v>52</v>
      </c>
      <c r="F2457" s="450" t="s">
        <v>2242</v>
      </c>
      <c r="G2457" s="450" t="s">
        <v>15</v>
      </c>
      <c r="H2457" s="450" t="s">
        <v>110</v>
      </c>
      <c r="I2457" s="3" t="s">
        <v>2237</v>
      </c>
    </row>
    <row r="2458" spans="1:9" x14ac:dyDescent="0.25">
      <c r="A2458" s="450">
        <v>2018</v>
      </c>
      <c r="B2458" s="450" t="s">
        <v>365</v>
      </c>
      <c r="C2458" s="450" t="s">
        <v>189</v>
      </c>
      <c r="D2458" s="450">
        <v>6130</v>
      </c>
      <c r="E2458" s="450" t="s">
        <v>53</v>
      </c>
      <c r="F2458" s="450" t="s">
        <v>2242</v>
      </c>
      <c r="G2458" s="450" t="s">
        <v>15</v>
      </c>
      <c r="H2458" s="450" t="s">
        <v>110</v>
      </c>
      <c r="I2458" s="3" t="s">
        <v>2237</v>
      </c>
    </row>
    <row r="2459" spans="1:9" x14ac:dyDescent="0.25">
      <c r="A2459" s="450">
        <v>2018</v>
      </c>
      <c r="B2459" s="450" t="s">
        <v>365</v>
      </c>
      <c r="C2459" s="450" t="s">
        <v>189</v>
      </c>
      <c r="D2459" s="450">
        <v>6190</v>
      </c>
      <c r="E2459" s="450" t="s">
        <v>54</v>
      </c>
      <c r="F2459" s="450" t="s">
        <v>2242</v>
      </c>
      <c r="G2459" s="450" t="s">
        <v>15</v>
      </c>
      <c r="H2459" s="450" t="s">
        <v>110</v>
      </c>
      <c r="I2459" s="3" t="s">
        <v>2237</v>
      </c>
    </row>
    <row r="2460" spans="1:9" x14ac:dyDescent="0.25">
      <c r="A2460" s="450">
        <v>2018</v>
      </c>
      <c r="B2460" s="450" t="s">
        <v>365</v>
      </c>
      <c r="C2460" s="450" t="s">
        <v>189</v>
      </c>
      <c r="D2460" s="450">
        <v>6200</v>
      </c>
      <c r="E2460" s="450" t="s">
        <v>55</v>
      </c>
      <c r="F2460" s="450" t="s">
        <v>2242</v>
      </c>
      <c r="G2460" s="450" t="s">
        <v>15</v>
      </c>
      <c r="H2460" s="450">
        <v>0</v>
      </c>
      <c r="I2460" s="3" t="s">
        <v>2237</v>
      </c>
    </row>
    <row r="2461" spans="1:9" x14ac:dyDescent="0.25">
      <c r="A2461" s="450">
        <v>2018</v>
      </c>
      <c r="B2461" s="450" t="s">
        <v>365</v>
      </c>
      <c r="C2461" s="450" t="s">
        <v>189</v>
      </c>
      <c r="D2461" s="450">
        <v>6210</v>
      </c>
      <c r="E2461" s="450" t="s">
        <v>56</v>
      </c>
      <c r="F2461" s="450" t="s">
        <v>2242</v>
      </c>
      <c r="G2461" s="450" t="s">
        <v>15</v>
      </c>
      <c r="H2461" s="450" t="s">
        <v>110</v>
      </c>
      <c r="I2461" s="3" t="s">
        <v>2237</v>
      </c>
    </row>
    <row r="2462" spans="1:9" x14ac:dyDescent="0.25">
      <c r="A2462" s="450">
        <v>2018</v>
      </c>
      <c r="B2462" s="450" t="s">
        <v>365</v>
      </c>
      <c r="C2462" s="450" t="s">
        <v>189</v>
      </c>
      <c r="D2462" s="450">
        <v>6220</v>
      </c>
      <c r="E2462" s="450" t="s">
        <v>57</v>
      </c>
      <c r="F2462" s="450" t="s">
        <v>2242</v>
      </c>
      <c r="G2462" s="450" t="s">
        <v>15</v>
      </c>
      <c r="H2462" s="450" t="s">
        <v>110</v>
      </c>
      <c r="I2462" s="3" t="s">
        <v>2237</v>
      </c>
    </row>
    <row r="2463" spans="1:9" x14ac:dyDescent="0.25">
      <c r="A2463" s="450">
        <v>2018</v>
      </c>
      <c r="B2463" s="450" t="s">
        <v>365</v>
      </c>
      <c r="C2463" s="450" t="s">
        <v>189</v>
      </c>
      <c r="D2463" s="450">
        <v>6230</v>
      </c>
      <c r="E2463" s="450" t="s">
        <v>58</v>
      </c>
      <c r="F2463" s="450" t="s">
        <v>2242</v>
      </c>
      <c r="G2463" s="450" t="s">
        <v>15</v>
      </c>
      <c r="H2463" s="450" t="s">
        <v>110</v>
      </c>
      <c r="I2463" s="3" t="s">
        <v>2237</v>
      </c>
    </row>
    <row r="2464" spans="1:9" x14ac:dyDescent="0.25">
      <c r="A2464" s="450">
        <v>2018</v>
      </c>
      <c r="B2464" s="450" t="s">
        <v>365</v>
      </c>
      <c r="C2464" s="450" t="s">
        <v>189</v>
      </c>
      <c r="D2464" s="450">
        <v>6290</v>
      </c>
      <c r="E2464" s="450" t="s">
        <v>59</v>
      </c>
      <c r="F2464" s="450" t="s">
        <v>2242</v>
      </c>
      <c r="G2464" s="450" t="s">
        <v>15</v>
      </c>
      <c r="H2464" s="450" t="s">
        <v>110</v>
      </c>
      <c r="I2464" s="3" t="s">
        <v>2237</v>
      </c>
    </row>
    <row r="2465" spans="1:9" x14ac:dyDescent="0.25">
      <c r="A2465" s="450">
        <v>2018</v>
      </c>
      <c r="B2465" s="450" t="s">
        <v>365</v>
      </c>
      <c r="C2465" s="450" t="s">
        <v>189</v>
      </c>
      <c r="D2465" s="450">
        <v>6300</v>
      </c>
      <c r="E2465" s="450" t="s">
        <v>60</v>
      </c>
      <c r="F2465" s="450" t="s">
        <v>2242</v>
      </c>
      <c r="G2465" s="450" t="s">
        <v>15</v>
      </c>
      <c r="H2465" s="450">
        <v>0</v>
      </c>
      <c r="I2465" s="3" t="s">
        <v>2237</v>
      </c>
    </row>
    <row r="2466" spans="1:9" x14ac:dyDescent="0.25">
      <c r="A2466" s="450">
        <v>2018</v>
      </c>
      <c r="B2466" s="450" t="s">
        <v>365</v>
      </c>
      <c r="C2466" s="450" t="s">
        <v>189</v>
      </c>
      <c r="D2466" s="450">
        <v>6400</v>
      </c>
      <c r="E2466" s="450" t="s">
        <v>61</v>
      </c>
      <c r="F2466" s="450" t="s">
        <v>2242</v>
      </c>
      <c r="G2466" s="450" t="s">
        <v>15</v>
      </c>
      <c r="H2466" s="450">
        <v>18.850000000000001</v>
      </c>
      <c r="I2466" s="3" t="s">
        <v>2237</v>
      </c>
    </row>
    <row r="2467" spans="1:9" x14ac:dyDescent="0.25">
      <c r="A2467" s="450">
        <v>2018</v>
      </c>
      <c r="B2467" s="450" t="s">
        <v>365</v>
      </c>
      <c r="C2467" s="450" t="s">
        <v>189</v>
      </c>
      <c r="D2467" s="450">
        <v>6410</v>
      </c>
      <c r="E2467" s="450" t="s">
        <v>62</v>
      </c>
      <c r="F2467" s="450" t="s">
        <v>2242</v>
      </c>
      <c r="G2467" s="450" t="s">
        <v>15</v>
      </c>
      <c r="H2467" s="450" t="s">
        <v>110</v>
      </c>
      <c r="I2467" s="3" t="s">
        <v>2237</v>
      </c>
    </row>
    <row r="2468" spans="1:9" x14ac:dyDescent="0.25">
      <c r="A2468" s="450">
        <v>2018</v>
      </c>
      <c r="B2468" s="450" t="s">
        <v>365</v>
      </c>
      <c r="C2468" s="450" t="s">
        <v>189</v>
      </c>
      <c r="D2468" s="450">
        <v>6490</v>
      </c>
      <c r="E2468" s="450" t="s">
        <v>63</v>
      </c>
      <c r="F2468" s="450" t="s">
        <v>2242</v>
      </c>
      <c r="G2468" s="450" t="s">
        <v>15</v>
      </c>
      <c r="H2468" s="450" t="s">
        <v>110</v>
      </c>
      <c r="I2468" s="3" t="s">
        <v>2237</v>
      </c>
    </row>
    <row r="2469" spans="1:9" x14ac:dyDescent="0.25">
      <c r="A2469" s="450">
        <v>2018</v>
      </c>
      <c r="B2469" s="450" t="s">
        <v>365</v>
      </c>
      <c r="C2469" s="450" t="s">
        <v>189</v>
      </c>
      <c r="D2469" s="450">
        <v>6500</v>
      </c>
      <c r="E2469" s="450" t="s">
        <v>64</v>
      </c>
      <c r="F2469" s="450" t="s">
        <v>2242</v>
      </c>
      <c r="G2469" s="450" t="s">
        <v>15</v>
      </c>
      <c r="H2469" s="450">
        <v>0</v>
      </c>
      <c r="I2469" s="3" t="s">
        <v>2237</v>
      </c>
    </row>
    <row r="2470" spans="1:9" x14ac:dyDescent="0.25">
      <c r="A2470" s="450">
        <v>2018</v>
      </c>
      <c r="B2470" s="450" t="s">
        <v>365</v>
      </c>
      <c r="C2470" s="450" t="s">
        <v>189</v>
      </c>
      <c r="D2470" s="450">
        <v>6510</v>
      </c>
      <c r="E2470" s="450" t="s">
        <v>65</v>
      </c>
      <c r="F2470" s="450" t="s">
        <v>2242</v>
      </c>
      <c r="G2470" s="450" t="s">
        <v>15</v>
      </c>
      <c r="H2470" s="450" t="s">
        <v>110</v>
      </c>
      <c r="I2470" s="3" t="s">
        <v>2237</v>
      </c>
    </row>
    <row r="2471" spans="1:9" x14ac:dyDescent="0.25">
      <c r="A2471" s="450">
        <v>2018</v>
      </c>
      <c r="B2471" s="450" t="s">
        <v>365</v>
      </c>
      <c r="C2471" s="450" t="s">
        <v>189</v>
      </c>
      <c r="D2471" s="450">
        <v>6590</v>
      </c>
      <c r="E2471" s="450" t="s">
        <v>66</v>
      </c>
      <c r="F2471" s="450" t="s">
        <v>2242</v>
      </c>
      <c r="G2471" s="450" t="s">
        <v>15</v>
      </c>
      <c r="H2471" s="450" t="s">
        <v>110</v>
      </c>
      <c r="I2471" s="3" t="s">
        <v>2237</v>
      </c>
    </row>
    <row r="2472" spans="1:9" x14ac:dyDescent="0.25">
      <c r="A2472" s="450">
        <v>2018</v>
      </c>
      <c r="B2472" s="450" t="s">
        <v>365</v>
      </c>
      <c r="C2472" s="450" t="s">
        <v>189</v>
      </c>
      <c r="D2472" s="450">
        <v>7000</v>
      </c>
      <c r="E2472" s="450" t="s">
        <v>67</v>
      </c>
      <c r="F2472" s="450" t="s">
        <v>2242</v>
      </c>
      <c r="G2472" s="450" t="s">
        <v>15</v>
      </c>
      <c r="H2472" s="450">
        <v>625.23</v>
      </c>
      <c r="I2472" s="3" t="s">
        <v>2237</v>
      </c>
    </row>
    <row r="2473" spans="1:9" x14ac:dyDescent="0.25">
      <c r="A2473" s="450">
        <v>2018</v>
      </c>
      <c r="B2473" s="450" t="s">
        <v>365</v>
      </c>
      <c r="C2473" s="450" t="s">
        <v>189</v>
      </c>
      <c r="D2473" s="450">
        <v>8000</v>
      </c>
      <c r="E2473" s="450" t="s">
        <v>70</v>
      </c>
      <c r="F2473" s="450" t="s">
        <v>2242</v>
      </c>
      <c r="G2473" s="450" t="s">
        <v>15</v>
      </c>
      <c r="H2473" s="450">
        <v>0</v>
      </c>
      <c r="I2473" s="3" t="s">
        <v>2244</v>
      </c>
    </row>
    <row r="2474" spans="1:9" x14ac:dyDescent="0.25">
      <c r="A2474" s="450">
        <v>2018</v>
      </c>
      <c r="B2474" s="450" t="s">
        <v>365</v>
      </c>
      <c r="C2474" s="450" t="s">
        <v>189</v>
      </c>
      <c r="D2474" s="450">
        <v>9100</v>
      </c>
      <c r="E2474" s="450" t="s">
        <v>72</v>
      </c>
      <c r="F2474" s="450" t="s">
        <v>2242</v>
      </c>
      <c r="G2474" s="450" t="s">
        <v>15</v>
      </c>
      <c r="H2474" s="450" t="s">
        <v>110</v>
      </c>
      <c r="I2474" s="3" t="s">
        <v>2237</v>
      </c>
    </row>
    <row r="2475" spans="1:9" x14ac:dyDescent="0.25">
      <c r="A2475" s="450">
        <v>2018</v>
      </c>
      <c r="B2475" s="450" t="s">
        <v>365</v>
      </c>
      <c r="C2475" s="450" t="s">
        <v>189</v>
      </c>
      <c r="D2475" s="450">
        <v>9200</v>
      </c>
      <c r="E2475" s="450" t="s">
        <v>73</v>
      </c>
      <c r="F2475" s="450" t="s">
        <v>2242</v>
      </c>
      <c r="G2475" s="450" t="s">
        <v>15</v>
      </c>
      <c r="H2475" s="450" t="s">
        <v>110</v>
      </c>
      <c r="I2475" s="3" t="s">
        <v>2237</v>
      </c>
    </row>
    <row r="2476" spans="1:9" x14ac:dyDescent="0.25">
      <c r="A2476" s="450">
        <v>2018</v>
      </c>
      <c r="B2476" s="450" t="s">
        <v>365</v>
      </c>
      <c r="C2476" s="450" t="s">
        <v>189</v>
      </c>
      <c r="D2476" s="450">
        <v>9900</v>
      </c>
      <c r="E2476" s="450" t="s">
        <v>74</v>
      </c>
      <c r="F2476" s="450" t="s">
        <v>2242</v>
      </c>
      <c r="G2476" s="450" t="s">
        <v>15</v>
      </c>
      <c r="H2476" s="450" t="s">
        <v>110</v>
      </c>
      <c r="I2476" s="3" t="s">
        <v>2237</v>
      </c>
    </row>
    <row r="2477" spans="1:9" x14ac:dyDescent="0.25">
      <c r="A2477" s="450">
        <v>2018</v>
      </c>
      <c r="B2477" s="450" t="s">
        <v>365</v>
      </c>
      <c r="C2477" s="450" t="s">
        <v>189</v>
      </c>
      <c r="D2477" s="450">
        <v>11100</v>
      </c>
      <c r="E2477" s="450" t="s">
        <v>77</v>
      </c>
      <c r="F2477" s="450" t="s">
        <v>2242</v>
      </c>
      <c r="G2477" s="450" t="s">
        <v>15</v>
      </c>
      <c r="H2477" s="450">
        <v>856.06</v>
      </c>
      <c r="I2477" s="3" t="s">
        <v>2237</v>
      </c>
    </row>
    <row r="2478" spans="1:9" x14ac:dyDescent="0.25">
      <c r="A2478" s="450">
        <v>2018</v>
      </c>
      <c r="B2478" s="450" t="s">
        <v>365</v>
      </c>
      <c r="C2478" s="450" t="s">
        <v>189</v>
      </c>
      <c r="D2478" s="450">
        <v>11200</v>
      </c>
      <c r="E2478" s="450" t="s">
        <v>78</v>
      </c>
      <c r="F2478" s="450" t="s">
        <v>2242</v>
      </c>
      <c r="G2478" s="450" t="s">
        <v>15</v>
      </c>
      <c r="H2478" s="450">
        <v>720.13</v>
      </c>
      <c r="I2478" s="3" t="s">
        <v>2237</v>
      </c>
    </row>
    <row r="2479" spans="1:9" x14ac:dyDescent="0.25">
      <c r="A2479" s="450">
        <v>2018</v>
      </c>
      <c r="B2479" s="450" t="s">
        <v>365</v>
      </c>
      <c r="C2479" s="450" t="s">
        <v>189</v>
      </c>
      <c r="D2479" s="450">
        <v>11300</v>
      </c>
      <c r="E2479" s="450" t="s">
        <v>79</v>
      </c>
      <c r="F2479" s="450" t="s">
        <v>2242</v>
      </c>
      <c r="G2479" s="450" t="s">
        <v>15</v>
      </c>
      <c r="H2479" s="450">
        <v>0.74</v>
      </c>
      <c r="I2479" s="3" t="s">
        <v>2244</v>
      </c>
    </row>
    <row r="2480" spans="1:9" x14ac:dyDescent="0.25">
      <c r="A2480" s="450">
        <v>2018</v>
      </c>
      <c r="B2480" s="450" t="s">
        <v>365</v>
      </c>
      <c r="C2480" s="450" t="s">
        <v>189</v>
      </c>
      <c r="D2480" s="450">
        <v>11400</v>
      </c>
      <c r="E2480" s="450" t="s">
        <v>80</v>
      </c>
      <c r="F2480" s="450" t="s">
        <v>2242</v>
      </c>
      <c r="G2480" s="450" t="s">
        <v>15</v>
      </c>
      <c r="H2480" s="450">
        <v>28.67</v>
      </c>
      <c r="I2480" s="3" t="s">
        <v>2237</v>
      </c>
    </row>
    <row r="2481" spans="1:9" x14ac:dyDescent="0.25">
      <c r="A2481" s="450">
        <v>2018</v>
      </c>
      <c r="B2481" s="450" t="s">
        <v>365</v>
      </c>
      <c r="C2481" s="450" t="s">
        <v>189</v>
      </c>
      <c r="D2481" s="450">
        <v>11500</v>
      </c>
      <c r="E2481" s="450" t="s">
        <v>81</v>
      </c>
      <c r="F2481" s="450" t="s">
        <v>2242</v>
      </c>
      <c r="G2481" s="450" t="s">
        <v>15</v>
      </c>
      <c r="H2481" s="450">
        <v>212.89</v>
      </c>
      <c r="I2481" s="3" t="s">
        <v>2237</v>
      </c>
    </row>
    <row r="2482" spans="1:9" x14ac:dyDescent="0.25">
      <c r="A2482" s="450">
        <v>2018</v>
      </c>
      <c r="B2482" s="450" t="s">
        <v>365</v>
      </c>
      <c r="C2482" s="450" t="s">
        <v>189</v>
      </c>
      <c r="D2482" s="450">
        <v>11900</v>
      </c>
      <c r="E2482" s="450" t="s">
        <v>82</v>
      </c>
      <c r="F2482" s="450" t="s">
        <v>2242</v>
      </c>
      <c r="G2482" s="450" t="s">
        <v>15</v>
      </c>
      <c r="H2482" s="450">
        <v>25.34</v>
      </c>
      <c r="I2482" s="3" t="s">
        <v>2244</v>
      </c>
    </row>
    <row r="2483" spans="1:9" x14ac:dyDescent="0.25">
      <c r="A2483" s="450">
        <v>2018</v>
      </c>
      <c r="B2483" s="450" t="s">
        <v>365</v>
      </c>
      <c r="C2483" s="450" t="s">
        <v>189</v>
      </c>
      <c r="D2483" s="450">
        <v>12100</v>
      </c>
      <c r="E2483" s="450" t="s">
        <v>84</v>
      </c>
      <c r="F2483" s="450" t="s">
        <v>2242</v>
      </c>
      <c r="G2483" s="450" t="s">
        <v>15</v>
      </c>
      <c r="H2483" s="450">
        <v>1333</v>
      </c>
      <c r="I2483" s="3" t="s">
        <v>2237</v>
      </c>
    </row>
    <row r="2484" spans="1:9" x14ac:dyDescent="0.25">
      <c r="A2484" s="450">
        <v>2018</v>
      </c>
      <c r="B2484" s="450" t="s">
        <v>365</v>
      </c>
      <c r="C2484" s="450" t="s">
        <v>189</v>
      </c>
      <c r="D2484" s="450">
        <v>12200</v>
      </c>
      <c r="E2484" s="450" t="s">
        <v>85</v>
      </c>
      <c r="F2484" s="450" t="s">
        <v>2242</v>
      </c>
      <c r="G2484" s="450" t="s">
        <v>15</v>
      </c>
      <c r="H2484" s="450">
        <v>273.14</v>
      </c>
      <c r="I2484" s="3" t="s">
        <v>2237</v>
      </c>
    </row>
    <row r="2485" spans="1:9" x14ac:dyDescent="0.25">
      <c r="A2485" s="450">
        <v>2018</v>
      </c>
      <c r="B2485" s="450" t="s">
        <v>365</v>
      </c>
      <c r="C2485" s="450" t="s">
        <v>189</v>
      </c>
      <c r="D2485" s="450">
        <v>12900</v>
      </c>
      <c r="E2485" s="450" t="s">
        <v>86</v>
      </c>
      <c r="F2485" s="450" t="s">
        <v>2242</v>
      </c>
      <c r="G2485" s="450" t="s">
        <v>15</v>
      </c>
      <c r="H2485" s="450">
        <v>30.06</v>
      </c>
      <c r="I2485" s="3" t="s">
        <v>2244</v>
      </c>
    </row>
    <row r="2486" spans="1:9" x14ac:dyDescent="0.25">
      <c r="A2486" s="450">
        <v>2018</v>
      </c>
      <c r="B2486" s="450" t="s">
        <v>365</v>
      </c>
      <c r="C2486" s="450" t="s">
        <v>189</v>
      </c>
      <c r="D2486" s="450">
        <v>12910</v>
      </c>
      <c r="E2486" s="450" t="s">
        <v>87</v>
      </c>
      <c r="F2486" s="450" t="s">
        <v>2242</v>
      </c>
      <c r="G2486" s="450" t="s">
        <v>15</v>
      </c>
      <c r="H2486" s="450" t="s">
        <v>110</v>
      </c>
      <c r="I2486" s="3" t="s">
        <v>2237</v>
      </c>
    </row>
    <row r="2487" spans="1:9" x14ac:dyDescent="0.25">
      <c r="A2487" s="450">
        <v>2018</v>
      </c>
      <c r="B2487" s="450" t="s">
        <v>365</v>
      </c>
      <c r="C2487" s="450" t="s">
        <v>189</v>
      </c>
      <c r="D2487" s="450">
        <v>12920</v>
      </c>
      <c r="E2487" s="450" t="s">
        <v>88</v>
      </c>
      <c r="F2487" s="450" t="s">
        <v>2242</v>
      </c>
      <c r="G2487" s="450" t="s">
        <v>15</v>
      </c>
      <c r="H2487" s="450" t="s">
        <v>110</v>
      </c>
      <c r="I2487" s="3" t="s">
        <v>2237</v>
      </c>
    </row>
    <row r="2488" spans="1:9" x14ac:dyDescent="0.25">
      <c r="A2488" s="450">
        <v>2018</v>
      </c>
      <c r="B2488" s="450" t="s">
        <v>365</v>
      </c>
      <c r="C2488" s="450" t="s">
        <v>189</v>
      </c>
      <c r="D2488" s="450">
        <v>12930</v>
      </c>
      <c r="E2488" s="450" t="s">
        <v>89</v>
      </c>
      <c r="F2488" s="450" t="s">
        <v>2242</v>
      </c>
      <c r="G2488" s="450" t="s">
        <v>15</v>
      </c>
      <c r="H2488" s="450" t="s">
        <v>110</v>
      </c>
      <c r="I2488" s="3" t="s">
        <v>2237</v>
      </c>
    </row>
    <row r="2489" spans="1:9" x14ac:dyDescent="0.25">
      <c r="A2489" s="450">
        <v>2018</v>
      </c>
      <c r="B2489" s="450" t="s">
        <v>365</v>
      </c>
      <c r="C2489" s="450" t="s">
        <v>189</v>
      </c>
      <c r="D2489" s="450">
        <v>15100</v>
      </c>
      <c r="E2489" s="450" t="s">
        <v>93</v>
      </c>
      <c r="F2489" s="450" t="s">
        <v>2242</v>
      </c>
      <c r="G2489" s="450" t="s">
        <v>15</v>
      </c>
      <c r="H2489" s="450" t="s">
        <v>110</v>
      </c>
      <c r="I2489" s="3" t="s">
        <v>2237</v>
      </c>
    </row>
    <row r="2490" spans="1:9" x14ac:dyDescent="0.25">
      <c r="A2490" s="450">
        <v>2018</v>
      </c>
      <c r="B2490" s="450" t="s">
        <v>365</v>
      </c>
      <c r="C2490" s="450" t="s">
        <v>189</v>
      </c>
      <c r="D2490" s="450">
        <v>15200</v>
      </c>
      <c r="E2490" s="450" t="s">
        <v>94</v>
      </c>
      <c r="F2490" s="450" t="s">
        <v>2242</v>
      </c>
      <c r="G2490" s="450" t="s">
        <v>15</v>
      </c>
      <c r="H2490" s="450" t="s">
        <v>110</v>
      </c>
      <c r="I2490" s="3" t="s">
        <v>2237</v>
      </c>
    </row>
    <row r="2491" spans="1:9" x14ac:dyDescent="0.25">
      <c r="A2491" s="450">
        <v>2018</v>
      </c>
      <c r="B2491" s="450" t="s">
        <v>365</v>
      </c>
      <c r="C2491" s="450" t="s">
        <v>189</v>
      </c>
      <c r="D2491" s="450">
        <v>17100</v>
      </c>
      <c r="E2491" s="450" t="s">
        <v>97</v>
      </c>
      <c r="F2491" s="450" t="s">
        <v>2242</v>
      </c>
      <c r="G2491" s="450" t="s">
        <v>15</v>
      </c>
      <c r="H2491" s="450">
        <v>0</v>
      </c>
      <c r="I2491" s="3" t="s">
        <v>2237</v>
      </c>
    </row>
    <row r="2492" spans="1:9" x14ac:dyDescent="0.25">
      <c r="A2492" s="450">
        <v>2018</v>
      </c>
      <c r="B2492" s="450" t="s">
        <v>365</v>
      </c>
      <c r="C2492" s="450" t="s">
        <v>189</v>
      </c>
      <c r="D2492" s="450">
        <v>17110</v>
      </c>
      <c r="E2492" s="450" t="s">
        <v>98</v>
      </c>
      <c r="F2492" s="450" t="s">
        <v>2242</v>
      </c>
      <c r="G2492" s="450" t="s">
        <v>15</v>
      </c>
      <c r="H2492" s="450" t="s">
        <v>110</v>
      </c>
      <c r="I2492" s="3" t="s">
        <v>2237</v>
      </c>
    </row>
    <row r="2493" spans="1:9" x14ac:dyDescent="0.25">
      <c r="A2493" s="450">
        <v>2018</v>
      </c>
      <c r="B2493" s="450" t="s">
        <v>365</v>
      </c>
      <c r="C2493" s="450" t="s">
        <v>189</v>
      </c>
      <c r="D2493" s="450">
        <v>17120</v>
      </c>
      <c r="E2493" s="450" t="s">
        <v>99</v>
      </c>
      <c r="F2493" s="450" t="s">
        <v>2242</v>
      </c>
      <c r="G2493" s="450" t="s">
        <v>15</v>
      </c>
      <c r="H2493" s="450" t="s">
        <v>110</v>
      </c>
      <c r="I2493" s="3" t="s">
        <v>2237</v>
      </c>
    </row>
    <row r="2494" spans="1:9" x14ac:dyDescent="0.25">
      <c r="A2494" s="450">
        <v>2018</v>
      </c>
      <c r="B2494" s="450" t="s">
        <v>365</v>
      </c>
      <c r="C2494" s="450" t="s">
        <v>189</v>
      </c>
      <c r="D2494" s="450">
        <v>17130</v>
      </c>
      <c r="E2494" s="450" t="s">
        <v>100</v>
      </c>
      <c r="F2494" s="450" t="s">
        <v>2242</v>
      </c>
      <c r="G2494" s="450" t="s">
        <v>15</v>
      </c>
      <c r="H2494" s="450" t="s">
        <v>110</v>
      </c>
      <c r="I2494" s="3" t="s">
        <v>2237</v>
      </c>
    </row>
    <row r="2495" spans="1:9" x14ac:dyDescent="0.25">
      <c r="A2495" s="450">
        <v>2018</v>
      </c>
      <c r="B2495" s="450" t="s">
        <v>365</v>
      </c>
      <c r="C2495" s="450" t="s">
        <v>189</v>
      </c>
      <c r="D2495" s="450">
        <v>17140</v>
      </c>
      <c r="E2495" s="450" t="s">
        <v>101</v>
      </c>
      <c r="F2495" s="450" t="s">
        <v>2242</v>
      </c>
      <c r="G2495" s="450" t="s">
        <v>15</v>
      </c>
      <c r="H2495" s="450" t="s">
        <v>110</v>
      </c>
      <c r="I2495" s="3" t="s">
        <v>2237</v>
      </c>
    </row>
    <row r="2496" spans="1:9" x14ac:dyDescent="0.25">
      <c r="A2496" s="450">
        <v>2018</v>
      </c>
      <c r="B2496" s="450" t="s">
        <v>365</v>
      </c>
      <c r="C2496" s="450" t="s">
        <v>189</v>
      </c>
      <c r="D2496" s="450">
        <v>17150</v>
      </c>
      <c r="E2496" s="450" t="s">
        <v>102</v>
      </c>
      <c r="F2496" s="450" t="s">
        <v>2242</v>
      </c>
      <c r="G2496" s="450" t="s">
        <v>15</v>
      </c>
      <c r="H2496" s="450" t="s">
        <v>110</v>
      </c>
      <c r="I2496" s="3" t="s">
        <v>2237</v>
      </c>
    </row>
    <row r="2497" spans="1:9" x14ac:dyDescent="0.25">
      <c r="A2497" s="450">
        <v>2018</v>
      </c>
      <c r="B2497" s="450" t="s">
        <v>365</v>
      </c>
      <c r="C2497" s="450" t="s">
        <v>189</v>
      </c>
      <c r="D2497" s="450">
        <v>17160</v>
      </c>
      <c r="E2497" s="450" t="s">
        <v>103</v>
      </c>
      <c r="F2497" s="450" t="s">
        <v>2242</v>
      </c>
      <c r="G2497" s="450" t="s">
        <v>15</v>
      </c>
      <c r="H2497" s="450" t="s">
        <v>110</v>
      </c>
      <c r="I2497" s="3" t="s">
        <v>2237</v>
      </c>
    </row>
    <row r="2498" spans="1:9" x14ac:dyDescent="0.25">
      <c r="A2498" s="450">
        <v>2018</v>
      </c>
      <c r="B2498" s="450" t="s">
        <v>365</v>
      </c>
      <c r="C2498" s="450" t="s">
        <v>189</v>
      </c>
      <c r="D2498" s="450">
        <v>17161</v>
      </c>
      <c r="E2498" s="450" t="s">
        <v>104</v>
      </c>
      <c r="F2498" s="450" t="s">
        <v>2242</v>
      </c>
      <c r="G2498" s="450" t="s">
        <v>15</v>
      </c>
      <c r="H2498" s="450" t="s">
        <v>110</v>
      </c>
      <c r="I2498" s="3" t="s">
        <v>2237</v>
      </c>
    </row>
    <row r="2499" spans="1:9" x14ac:dyDescent="0.25">
      <c r="A2499" s="450">
        <v>2018</v>
      </c>
      <c r="B2499" s="450" t="s">
        <v>365</v>
      </c>
      <c r="C2499" s="450" t="s">
        <v>189</v>
      </c>
      <c r="D2499" s="450">
        <v>17162</v>
      </c>
      <c r="E2499" s="450" t="s">
        <v>105</v>
      </c>
      <c r="F2499" s="450" t="s">
        <v>2242</v>
      </c>
      <c r="G2499" s="450" t="s">
        <v>15</v>
      </c>
      <c r="H2499" s="450" t="s">
        <v>110</v>
      </c>
      <c r="I2499" s="3" t="s">
        <v>2237</v>
      </c>
    </row>
    <row r="2500" spans="1:9" x14ac:dyDescent="0.25">
      <c r="A2500" s="450">
        <v>2018</v>
      </c>
      <c r="B2500" s="450" t="s">
        <v>365</v>
      </c>
      <c r="C2500" s="450" t="s">
        <v>189</v>
      </c>
      <c r="D2500" s="450">
        <v>17190</v>
      </c>
      <c r="E2500" s="450" t="s">
        <v>106</v>
      </c>
      <c r="F2500" s="450" t="s">
        <v>2242</v>
      </c>
      <c r="G2500" s="450" t="s">
        <v>15</v>
      </c>
      <c r="H2500" s="450" t="s">
        <v>110</v>
      </c>
      <c r="I2500" s="3" t="s">
        <v>2237</v>
      </c>
    </row>
    <row r="2501" spans="1:9" x14ac:dyDescent="0.25">
      <c r="A2501" s="450">
        <v>2018</v>
      </c>
      <c r="B2501" s="450" t="s">
        <v>365</v>
      </c>
      <c r="C2501" s="450" t="s">
        <v>189</v>
      </c>
      <c r="D2501" s="450">
        <v>17900</v>
      </c>
      <c r="E2501" s="450" t="s">
        <v>107</v>
      </c>
      <c r="F2501" s="450" t="s">
        <v>2242</v>
      </c>
      <c r="G2501" s="450" t="s">
        <v>15</v>
      </c>
      <c r="H2501" s="450">
        <v>425.28</v>
      </c>
      <c r="I2501" s="3" t="s">
        <v>2237</v>
      </c>
    </row>
    <row r="2502" spans="1:9" x14ac:dyDescent="0.25">
      <c r="A2502" s="450">
        <v>2018</v>
      </c>
      <c r="B2502" s="450" t="s">
        <v>365</v>
      </c>
      <c r="C2502" s="450" t="s">
        <v>189</v>
      </c>
      <c r="D2502" s="450">
        <v>19010</v>
      </c>
      <c r="E2502" s="450" t="s">
        <v>111</v>
      </c>
      <c r="F2502" s="450" t="s">
        <v>2242</v>
      </c>
      <c r="G2502" s="450" t="s">
        <v>15</v>
      </c>
      <c r="H2502" s="450">
        <v>180.69</v>
      </c>
      <c r="I2502" s="3" t="s">
        <v>2237</v>
      </c>
    </row>
    <row r="2503" spans="1:9" x14ac:dyDescent="0.25">
      <c r="A2503" s="450">
        <v>2018</v>
      </c>
      <c r="B2503" s="450" t="s">
        <v>365</v>
      </c>
      <c r="C2503" s="450" t="s">
        <v>189</v>
      </c>
      <c r="D2503" s="450">
        <v>19011</v>
      </c>
      <c r="E2503" s="450" t="s">
        <v>112</v>
      </c>
      <c r="F2503" s="450" t="s">
        <v>2242</v>
      </c>
      <c r="G2503" s="450" t="s">
        <v>15</v>
      </c>
      <c r="H2503" s="450" t="s">
        <v>110</v>
      </c>
      <c r="I2503" s="3" t="s">
        <v>2237</v>
      </c>
    </row>
    <row r="2504" spans="1:9" x14ac:dyDescent="0.25">
      <c r="A2504" s="450">
        <v>2018</v>
      </c>
      <c r="B2504" s="450" t="s">
        <v>365</v>
      </c>
      <c r="C2504" s="450" t="s">
        <v>189</v>
      </c>
      <c r="D2504" s="450">
        <v>19012</v>
      </c>
      <c r="E2504" s="450" t="s">
        <v>113</v>
      </c>
      <c r="F2504" s="450" t="s">
        <v>2242</v>
      </c>
      <c r="G2504" s="450" t="s">
        <v>15</v>
      </c>
      <c r="H2504" s="450" t="s">
        <v>110</v>
      </c>
      <c r="I2504" s="3" t="s">
        <v>2237</v>
      </c>
    </row>
    <row r="2505" spans="1:9" x14ac:dyDescent="0.25">
      <c r="A2505" s="450">
        <v>2018</v>
      </c>
      <c r="B2505" s="450" t="s">
        <v>365</v>
      </c>
      <c r="C2505" s="450" t="s">
        <v>189</v>
      </c>
      <c r="D2505" s="450">
        <v>19020</v>
      </c>
      <c r="E2505" s="450" t="s">
        <v>114</v>
      </c>
      <c r="F2505" s="450" t="s">
        <v>2242</v>
      </c>
      <c r="G2505" s="450" t="s">
        <v>15</v>
      </c>
      <c r="H2505" s="450">
        <v>403.93</v>
      </c>
      <c r="I2505" s="3" t="s">
        <v>2237</v>
      </c>
    </row>
    <row r="2506" spans="1:9" x14ac:dyDescent="0.25">
      <c r="A2506" s="450">
        <v>2018</v>
      </c>
      <c r="B2506" s="450" t="s">
        <v>365</v>
      </c>
      <c r="C2506" s="450" t="s">
        <v>189</v>
      </c>
      <c r="D2506" s="450">
        <v>19021</v>
      </c>
      <c r="E2506" s="450" t="s">
        <v>115</v>
      </c>
      <c r="F2506" s="450" t="s">
        <v>2242</v>
      </c>
      <c r="G2506" s="450" t="s">
        <v>15</v>
      </c>
      <c r="H2506" s="450" t="s">
        <v>110</v>
      </c>
      <c r="I2506" s="3" t="s">
        <v>2237</v>
      </c>
    </row>
    <row r="2507" spans="1:9" x14ac:dyDescent="0.25">
      <c r="A2507" s="450">
        <v>2018</v>
      </c>
      <c r="B2507" s="450" t="s">
        <v>365</v>
      </c>
      <c r="C2507" s="450" t="s">
        <v>189</v>
      </c>
      <c r="D2507" s="450">
        <v>19022</v>
      </c>
      <c r="E2507" s="450" t="s">
        <v>116</v>
      </c>
      <c r="F2507" s="450" t="s">
        <v>2242</v>
      </c>
      <c r="G2507" s="450" t="s">
        <v>15</v>
      </c>
      <c r="H2507" s="450" t="s">
        <v>110</v>
      </c>
      <c r="I2507" s="3" t="s">
        <v>2237</v>
      </c>
    </row>
    <row r="2508" spans="1:9" x14ac:dyDescent="0.25">
      <c r="A2508" s="450">
        <v>2018</v>
      </c>
      <c r="B2508" s="450" t="s">
        <v>365</v>
      </c>
      <c r="C2508" s="450" t="s">
        <v>189</v>
      </c>
      <c r="D2508" s="450">
        <v>19023</v>
      </c>
      <c r="E2508" s="450" t="s">
        <v>117</v>
      </c>
      <c r="F2508" s="450" t="s">
        <v>2242</v>
      </c>
      <c r="G2508" s="450" t="s">
        <v>15</v>
      </c>
      <c r="H2508" s="450" t="s">
        <v>110</v>
      </c>
      <c r="I2508" s="3" t="s">
        <v>2237</v>
      </c>
    </row>
    <row r="2509" spans="1:9" x14ac:dyDescent="0.25">
      <c r="A2509" s="450">
        <v>2018</v>
      </c>
      <c r="B2509" s="450" t="s">
        <v>365</v>
      </c>
      <c r="C2509" s="450" t="s">
        <v>189</v>
      </c>
      <c r="D2509" s="450">
        <v>19029</v>
      </c>
      <c r="E2509" s="450" t="s">
        <v>118</v>
      </c>
      <c r="F2509" s="450" t="s">
        <v>2242</v>
      </c>
      <c r="G2509" s="450" t="s">
        <v>15</v>
      </c>
      <c r="H2509" s="450" t="s">
        <v>110</v>
      </c>
      <c r="I2509" s="3" t="s">
        <v>2237</v>
      </c>
    </row>
    <row r="2510" spans="1:9" x14ac:dyDescent="0.25">
      <c r="A2510" s="450">
        <v>2018</v>
      </c>
      <c r="B2510" s="450" t="s">
        <v>365</v>
      </c>
      <c r="C2510" s="450" t="s">
        <v>189</v>
      </c>
      <c r="D2510" s="450">
        <v>19030</v>
      </c>
      <c r="E2510" s="450" t="s">
        <v>119</v>
      </c>
      <c r="F2510" s="450" t="s">
        <v>2242</v>
      </c>
      <c r="G2510" s="450" t="s">
        <v>15</v>
      </c>
      <c r="H2510" s="450">
        <v>157.86000000000001</v>
      </c>
      <c r="I2510" s="3" t="s">
        <v>2237</v>
      </c>
    </row>
    <row r="2511" spans="1:9" x14ac:dyDescent="0.25">
      <c r="A2511" s="450">
        <v>2018</v>
      </c>
      <c r="B2511" s="450" t="s">
        <v>365</v>
      </c>
      <c r="C2511" s="450" t="s">
        <v>189</v>
      </c>
      <c r="D2511" s="450">
        <v>19031</v>
      </c>
      <c r="E2511" s="450" t="s">
        <v>120</v>
      </c>
      <c r="F2511" s="450" t="s">
        <v>2242</v>
      </c>
      <c r="G2511" s="450" t="s">
        <v>15</v>
      </c>
      <c r="H2511" s="450" t="s">
        <v>110</v>
      </c>
      <c r="I2511" s="3" t="s">
        <v>2237</v>
      </c>
    </row>
    <row r="2512" spans="1:9" x14ac:dyDescent="0.25">
      <c r="A2512" s="450">
        <v>2018</v>
      </c>
      <c r="B2512" s="450" t="s">
        <v>365</v>
      </c>
      <c r="C2512" s="450" t="s">
        <v>189</v>
      </c>
      <c r="D2512" s="450">
        <v>19032</v>
      </c>
      <c r="E2512" s="450" t="s">
        <v>121</v>
      </c>
      <c r="F2512" s="450" t="s">
        <v>2242</v>
      </c>
      <c r="G2512" s="450" t="s">
        <v>15</v>
      </c>
      <c r="H2512" s="450" t="s">
        <v>110</v>
      </c>
      <c r="I2512" s="3" t="s">
        <v>2237</v>
      </c>
    </row>
    <row r="2513" spans="1:9" x14ac:dyDescent="0.25">
      <c r="A2513" s="450">
        <v>2018</v>
      </c>
      <c r="B2513" s="450" t="s">
        <v>365</v>
      </c>
      <c r="C2513" s="450" t="s">
        <v>189</v>
      </c>
      <c r="D2513" s="450">
        <v>19040</v>
      </c>
      <c r="E2513" s="450" t="s">
        <v>122</v>
      </c>
      <c r="F2513" s="450" t="s">
        <v>2242</v>
      </c>
      <c r="G2513" s="450" t="s">
        <v>15</v>
      </c>
      <c r="H2513" s="450">
        <v>130.31</v>
      </c>
      <c r="I2513" s="3" t="s">
        <v>2237</v>
      </c>
    </row>
    <row r="2514" spans="1:9" x14ac:dyDescent="0.25">
      <c r="A2514" s="450">
        <v>2018</v>
      </c>
      <c r="B2514" s="450" t="s">
        <v>365</v>
      </c>
      <c r="C2514" s="450" t="s">
        <v>189</v>
      </c>
      <c r="D2514" s="450">
        <v>19050</v>
      </c>
      <c r="E2514" s="450" t="s">
        <v>123</v>
      </c>
      <c r="F2514" s="450" t="s">
        <v>2242</v>
      </c>
      <c r="G2514" s="450" t="s">
        <v>15</v>
      </c>
      <c r="H2514" s="450">
        <v>126.72</v>
      </c>
      <c r="I2514" s="3" t="s">
        <v>2237</v>
      </c>
    </row>
    <row r="2515" spans="1:9" x14ac:dyDescent="0.25">
      <c r="A2515" s="450">
        <v>2018</v>
      </c>
      <c r="B2515" s="450" t="s">
        <v>365</v>
      </c>
      <c r="C2515" s="450" t="s">
        <v>189</v>
      </c>
      <c r="D2515" s="450">
        <v>19060</v>
      </c>
      <c r="E2515" s="450" t="s">
        <v>124</v>
      </c>
      <c r="F2515" s="450" t="s">
        <v>2242</v>
      </c>
      <c r="G2515" s="450" t="s">
        <v>15</v>
      </c>
      <c r="H2515" s="450">
        <v>1550.24</v>
      </c>
      <c r="I2515" s="3" t="s">
        <v>2237</v>
      </c>
    </row>
    <row r="2516" spans="1:9" x14ac:dyDescent="0.25">
      <c r="A2516" s="450">
        <v>2018</v>
      </c>
      <c r="B2516" s="450" t="s">
        <v>365</v>
      </c>
      <c r="C2516" s="450" t="s">
        <v>189</v>
      </c>
      <c r="D2516" s="450">
        <v>19061</v>
      </c>
      <c r="E2516" s="450" t="s">
        <v>125</v>
      </c>
      <c r="F2516" s="450" t="s">
        <v>2242</v>
      </c>
      <c r="G2516" s="450" t="s">
        <v>15</v>
      </c>
      <c r="H2516" s="450">
        <v>37.020000000000003</v>
      </c>
      <c r="I2516" s="3" t="s">
        <v>2237</v>
      </c>
    </row>
    <row r="2517" spans="1:9" x14ac:dyDescent="0.25">
      <c r="A2517" s="450">
        <v>2018</v>
      </c>
      <c r="B2517" s="450" t="s">
        <v>365</v>
      </c>
      <c r="C2517" s="450" t="s">
        <v>189</v>
      </c>
      <c r="D2517" s="450">
        <v>19062</v>
      </c>
      <c r="E2517" s="450" t="s">
        <v>126</v>
      </c>
      <c r="F2517" s="450" t="s">
        <v>2242</v>
      </c>
      <c r="G2517" s="450" t="s">
        <v>15</v>
      </c>
      <c r="H2517" s="450">
        <v>747.74</v>
      </c>
      <c r="I2517" s="3" t="s">
        <v>2237</v>
      </c>
    </row>
    <row r="2518" spans="1:9" x14ac:dyDescent="0.25">
      <c r="A2518" s="450">
        <v>2018</v>
      </c>
      <c r="B2518" s="450" t="s">
        <v>365</v>
      </c>
      <c r="C2518" s="450" t="s">
        <v>189</v>
      </c>
      <c r="D2518" s="450">
        <v>19063</v>
      </c>
      <c r="E2518" s="450" t="s">
        <v>127</v>
      </c>
      <c r="F2518" s="450" t="s">
        <v>2242</v>
      </c>
      <c r="G2518" s="450" t="s">
        <v>15</v>
      </c>
      <c r="H2518" s="450">
        <v>765.48</v>
      </c>
      <c r="I2518" s="3" t="s">
        <v>2237</v>
      </c>
    </row>
    <row r="2519" spans="1:9" x14ac:dyDescent="0.25">
      <c r="A2519" s="450">
        <v>2018</v>
      </c>
      <c r="B2519" s="450" t="s">
        <v>365</v>
      </c>
      <c r="C2519" s="450" t="s">
        <v>189</v>
      </c>
      <c r="D2519" s="450">
        <v>19070</v>
      </c>
      <c r="E2519" s="450" t="s">
        <v>128</v>
      </c>
      <c r="F2519" s="450" t="s">
        <v>2242</v>
      </c>
      <c r="G2519" s="450" t="s">
        <v>15</v>
      </c>
      <c r="H2519" s="450">
        <v>303.60000000000002</v>
      </c>
      <c r="I2519" s="3" t="s">
        <v>2237</v>
      </c>
    </row>
    <row r="2520" spans="1:9" x14ac:dyDescent="0.25">
      <c r="A2520" s="450">
        <v>2018</v>
      </c>
      <c r="B2520" s="450" t="s">
        <v>365</v>
      </c>
      <c r="C2520" s="450" t="s">
        <v>189</v>
      </c>
      <c r="D2520" s="450">
        <v>19080</v>
      </c>
      <c r="E2520" s="450" t="s">
        <v>129</v>
      </c>
      <c r="F2520" s="450" t="s">
        <v>2242</v>
      </c>
      <c r="G2520" s="450" t="s">
        <v>15</v>
      </c>
      <c r="H2520" s="450">
        <v>85.42</v>
      </c>
      <c r="I2520" s="3" t="s">
        <v>2237</v>
      </c>
    </row>
    <row r="2521" spans="1:9" x14ac:dyDescent="0.25">
      <c r="A2521" s="450">
        <v>2018</v>
      </c>
      <c r="B2521" s="450" t="s">
        <v>365</v>
      </c>
      <c r="C2521" s="450" t="s">
        <v>189</v>
      </c>
      <c r="D2521" s="450">
        <v>19090</v>
      </c>
      <c r="E2521" s="450" t="s">
        <v>130</v>
      </c>
      <c r="F2521" s="450" t="s">
        <v>2242</v>
      </c>
      <c r="G2521" s="450" t="s">
        <v>15</v>
      </c>
      <c r="H2521" s="450">
        <v>247.47</v>
      </c>
      <c r="I2521" s="3" t="s">
        <v>2237</v>
      </c>
    </row>
    <row r="2522" spans="1:9" x14ac:dyDescent="0.25">
      <c r="A2522" s="450">
        <v>2018</v>
      </c>
      <c r="B2522" s="450" t="s">
        <v>365</v>
      </c>
      <c r="C2522" s="450" t="s">
        <v>189</v>
      </c>
      <c r="D2522" s="450">
        <v>19095</v>
      </c>
      <c r="E2522" s="450" t="s">
        <v>131</v>
      </c>
      <c r="F2522" s="450" t="s">
        <v>2242</v>
      </c>
      <c r="G2522" s="450" t="s">
        <v>15</v>
      </c>
      <c r="H2522" s="450">
        <v>137.13</v>
      </c>
      <c r="I2522" s="3" t="s">
        <v>2237</v>
      </c>
    </row>
    <row r="2523" spans="1:9" x14ac:dyDescent="0.25">
      <c r="A2523" s="450">
        <v>2018</v>
      </c>
      <c r="B2523" s="450" t="s">
        <v>365</v>
      </c>
      <c r="C2523" s="450" t="s">
        <v>189</v>
      </c>
      <c r="D2523" s="450">
        <v>19900</v>
      </c>
      <c r="E2523" s="450" t="s">
        <v>132</v>
      </c>
      <c r="F2523" s="450" t="s">
        <v>2242</v>
      </c>
      <c r="G2523" s="450" t="s">
        <v>15</v>
      </c>
      <c r="H2523" s="450">
        <v>873.18</v>
      </c>
      <c r="I2523" s="3" t="s">
        <v>2237</v>
      </c>
    </row>
    <row r="2524" spans="1:9" x14ac:dyDescent="0.25">
      <c r="A2524" s="450">
        <v>2018</v>
      </c>
      <c r="B2524" s="450" t="s">
        <v>365</v>
      </c>
      <c r="C2524" s="450" t="s">
        <v>189</v>
      </c>
      <c r="D2524" s="450">
        <v>21100</v>
      </c>
      <c r="E2524" s="450" t="s">
        <v>135</v>
      </c>
      <c r="F2524" s="450" t="s">
        <v>2242</v>
      </c>
      <c r="G2524" s="450" t="s">
        <v>15</v>
      </c>
      <c r="H2524" s="450" t="s">
        <v>110</v>
      </c>
      <c r="I2524" s="3" t="s">
        <v>2237</v>
      </c>
    </row>
    <row r="2525" spans="1:9" x14ac:dyDescent="0.25">
      <c r="A2525" s="450">
        <v>2018</v>
      </c>
      <c r="B2525" s="450" t="s">
        <v>365</v>
      </c>
      <c r="C2525" s="450" t="s">
        <v>189</v>
      </c>
      <c r="D2525" s="450">
        <v>21200</v>
      </c>
      <c r="E2525" s="450" t="s">
        <v>136</v>
      </c>
      <c r="F2525" s="450" t="s">
        <v>2242</v>
      </c>
      <c r="G2525" s="450" t="s">
        <v>15</v>
      </c>
      <c r="H2525" s="450" t="s">
        <v>110</v>
      </c>
      <c r="I2525" s="3" t="s">
        <v>2237</v>
      </c>
    </row>
    <row r="2526" spans="1:9" x14ac:dyDescent="0.25">
      <c r="A2526" s="450">
        <v>2018</v>
      </c>
      <c r="B2526" s="450" t="s">
        <v>365</v>
      </c>
      <c r="C2526" s="450" t="s">
        <v>189</v>
      </c>
      <c r="D2526" s="450">
        <v>21300</v>
      </c>
      <c r="E2526" s="450" t="s">
        <v>137</v>
      </c>
      <c r="F2526" s="450" t="s">
        <v>2242</v>
      </c>
      <c r="G2526" s="450" t="s">
        <v>15</v>
      </c>
      <c r="H2526" s="450" t="s">
        <v>110</v>
      </c>
      <c r="I2526" s="3" t="s">
        <v>2237</v>
      </c>
    </row>
    <row r="2527" spans="1:9" x14ac:dyDescent="0.25">
      <c r="A2527" s="450">
        <v>2018</v>
      </c>
      <c r="B2527" s="450" t="s">
        <v>365</v>
      </c>
      <c r="C2527" s="450" t="s">
        <v>189</v>
      </c>
      <c r="D2527" s="450">
        <v>21900</v>
      </c>
      <c r="E2527" s="450" t="s">
        <v>138</v>
      </c>
      <c r="F2527" s="450" t="s">
        <v>2242</v>
      </c>
      <c r="G2527" s="450" t="s">
        <v>15</v>
      </c>
      <c r="H2527" s="450" t="s">
        <v>110</v>
      </c>
      <c r="I2527" s="3" t="s">
        <v>2237</v>
      </c>
    </row>
    <row r="2528" spans="1:9" x14ac:dyDescent="0.25">
      <c r="A2528" s="450">
        <v>2018</v>
      </c>
      <c r="B2528" s="450" t="s">
        <v>365</v>
      </c>
      <c r="C2528" s="450" t="s">
        <v>189</v>
      </c>
      <c r="D2528" s="450">
        <v>32100</v>
      </c>
      <c r="E2528" s="450" t="s">
        <v>150</v>
      </c>
      <c r="F2528" s="450" t="s">
        <v>2242</v>
      </c>
      <c r="G2528" s="450" t="s">
        <v>15</v>
      </c>
      <c r="H2528" s="450" t="s">
        <v>110</v>
      </c>
      <c r="I2528" s="3" t="s">
        <v>2237</v>
      </c>
    </row>
    <row r="2529" spans="1:9" x14ac:dyDescent="0.25">
      <c r="A2529" s="450">
        <v>2018</v>
      </c>
      <c r="B2529" s="450" t="s">
        <v>365</v>
      </c>
      <c r="C2529" s="450" t="s">
        <v>189</v>
      </c>
      <c r="D2529" s="450">
        <v>32200</v>
      </c>
      <c r="E2529" s="450" t="s">
        <v>151</v>
      </c>
      <c r="F2529" s="450" t="s">
        <v>2242</v>
      </c>
      <c r="G2529" s="450" t="s">
        <v>15</v>
      </c>
      <c r="H2529" s="450" t="s">
        <v>110</v>
      </c>
      <c r="I2529" s="3" t="s">
        <v>2237</v>
      </c>
    </row>
    <row r="2530" spans="1:9" x14ac:dyDescent="0.25">
      <c r="A2530" s="450">
        <v>2018</v>
      </c>
      <c r="B2530" s="450" t="s">
        <v>365</v>
      </c>
      <c r="C2530" s="450" t="s">
        <v>189</v>
      </c>
      <c r="D2530" s="450">
        <v>33100</v>
      </c>
      <c r="E2530" s="450" t="s">
        <v>153</v>
      </c>
      <c r="F2530" s="450" t="s">
        <v>2242</v>
      </c>
      <c r="G2530" s="450" t="s">
        <v>15</v>
      </c>
      <c r="H2530" s="450" t="s">
        <v>110</v>
      </c>
      <c r="I2530" s="3" t="s">
        <v>2237</v>
      </c>
    </row>
    <row r="2531" spans="1:9" x14ac:dyDescent="0.25">
      <c r="A2531" s="450">
        <v>2018</v>
      </c>
      <c r="B2531" s="450" t="s">
        <v>365</v>
      </c>
      <c r="C2531" s="450" t="s">
        <v>189</v>
      </c>
      <c r="D2531" s="450">
        <v>33110</v>
      </c>
      <c r="E2531" s="450" t="s">
        <v>154</v>
      </c>
      <c r="F2531" s="450" t="s">
        <v>2242</v>
      </c>
      <c r="G2531" s="450" t="s">
        <v>15</v>
      </c>
      <c r="H2531" s="450" t="s">
        <v>110</v>
      </c>
      <c r="I2531" s="3" t="s">
        <v>2237</v>
      </c>
    </row>
    <row r="2532" spans="1:9" x14ac:dyDescent="0.25">
      <c r="A2532" s="450">
        <v>2018</v>
      </c>
      <c r="B2532" s="450" t="s">
        <v>365</v>
      </c>
      <c r="C2532" s="450" t="s">
        <v>189</v>
      </c>
      <c r="D2532" s="450">
        <v>33120</v>
      </c>
      <c r="E2532" s="450" t="s">
        <v>155</v>
      </c>
      <c r="F2532" s="450" t="s">
        <v>2242</v>
      </c>
      <c r="G2532" s="450" t="s">
        <v>15</v>
      </c>
      <c r="H2532" s="450" t="s">
        <v>110</v>
      </c>
      <c r="I2532" s="3" t="s">
        <v>2237</v>
      </c>
    </row>
    <row r="2533" spans="1:9" x14ac:dyDescent="0.25">
      <c r="A2533" s="450">
        <v>2018</v>
      </c>
      <c r="B2533" s="450" t="s">
        <v>365</v>
      </c>
      <c r="C2533" s="450" t="s">
        <v>189</v>
      </c>
      <c r="D2533" s="450">
        <v>33200</v>
      </c>
      <c r="E2533" s="450" t="s">
        <v>156</v>
      </c>
      <c r="F2533" s="450" t="s">
        <v>2242</v>
      </c>
      <c r="G2533" s="450" t="s">
        <v>15</v>
      </c>
      <c r="H2533" s="450" t="s">
        <v>110</v>
      </c>
      <c r="I2533" s="3" t="s">
        <v>2237</v>
      </c>
    </row>
    <row r="2534" spans="1:9" x14ac:dyDescent="0.25">
      <c r="A2534" s="450">
        <v>2018</v>
      </c>
      <c r="B2534" s="450" t="s">
        <v>365</v>
      </c>
      <c r="C2534" s="450" t="s">
        <v>189</v>
      </c>
      <c r="D2534" s="450">
        <v>33210</v>
      </c>
      <c r="E2534" s="450" t="s">
        <v>157</v>
      </c>
      <c r="F2534" s="450" t="s">
        <v>2242</v>
      </c>
      <c r="G2534" s="450" t="s">
        <v>15</v>
      </c>
      <c r="H2534" s="450" t="s">
        <v>110</v>
      </c>
      <c r="I2534" s="3" t="s">
        <v>2237</v>
      </c>
    </row>
    <row r="2535" spans="1:9" x14ac:dyDescent="0.25">
      <c r="A2535" s="450">
        <v>2018</v>
      </c>
      <c r="B2535" s="450" t="s">
        <v>365</v>
      </c>
      <c r="C2535" s="450" t="s">
        <v>189</v>
      </c>
      <c r="D2535" s="450">
        <v>33220</v>
      </c>
      <c r="E2535" s="450" t="s">
        <v>158</v>
      </c>
      <c r="F2535" s="450" t="s">
        <v>2242</v>
      </c>
      <c r="G2535" s="450" t="s">
        <v>15</v>
      </c>
      <c r="H2535" s="450" t="s">
        <v>110</v>
      </c>
      <c r="I2535" s="3" t="s">
        <v>2237</v>
      </c>
    </row>
    <row r="2536" spans="1:9" x14ac:dyDescent="0.25">
      <c r="A2536" s="450">
        <v>2018</v>
      </c>
      <c r="B2536" s="450" t="s">
        <v>365</v>
      </c>
      <c r="C2536" s="450" t="s">
        <v>189</v>
      </c>
      <c r="D2536" s="450">
        <v>33900</v>
      </c>
      <c r="E2536" s="450" t="s">
        <v>159</v>
      </c>
      <c r="F2536" s="450" t="s">
        <v>2242</v>
      </c>
      <c r="G2536" s="450" t="s">
        <v>15</v>
      </c>
      <c r="H2536" s="450" t="s">
        <v>110</v>
      </c>
      <c r="I2536" s="3" t="s">
        <v>2237</v>
      </c>
    </row>
    <row r="2537" spans="1:9" x14ac:dyDescent="0.25">
      <c r="A2537" s="450">
        <v>2018</v>
      </c>
      <c r="B2537" s="450" t="s">
        <v>365</v>
      </c>
      <c r="C2537" s="450" t="s">
        <v>189</v>
      </c>
      <c r="D2537" s="450">
        <v>33910</v>
      </c>
      <c r="E2537" s="450" t="s">
        <v>160</v>
      </c>
      <c r="F2537" s="450" t="s">
        <v>2242</v>
      </c>
      <c r="G2537" s="450" t="s">
        <v>15</v>
      </c>
      <c r="H2537" s="450" t="s">
        <v>110</v>
      </c>
      <c r="I2537" s="3" t="s">
        <v>2237</v>
      </c>
    </row>
    <row r="2538" spans="1:9" x14ac:dyDescent="0.25">
      <c r="A2538" s="450">
        <v>2018</v>
      </c>
      <c r="B2538" s="450" t="s">
        <v>365</v>
      </c>
      <c r="C2538" s="450" t="s">
        <v>189</v>
      </c>
      <c r="D2538" s="450">
        <v>33920</v>
      </c>
      <c r="E2538" s="450" t="s">
        <v>161</v>
      </c>
      <c r="F2538" s="450" t="s">
        <v>2242</v>
      </c>
      <c r="G2538" s="450" t="s">
        <v>15</v>
      </c>
      <c r="H2538" s="450" t="s">
        <v>110</v>
      </c>
      <c r="I2538" s="3" t="s">
        <v>2237</v>
      </c>
    </row>
    <row r="2539" spans="1:9" x14ac:dyDescent="0.25">
      <c r="A2539" s="450">
        <v>2018</v>
      </c>
      <c r="B2539" s="450" t="s">
        <v>365</v>
      </c>
      <c r="C2539" s="450" t="s">
        <v>189</v>
      </c>
      <c r="D2539" s="450">
        <v>33921</v>
      </c>
      <c r="E2539" s="450" t="s">
        <v>162</v>
      </c>
      <c r="F2539" s="450" t="s">
        <v>2242</v>
      </c>
      <c r="G2539" s="450" t="s">
        <v>15</v>
      </c>
      <c r="H2539" s="450" t="s">
        <v>110</v>
      </c>
      <c r="I2539" s="3" t="s">
        <v>2237</v>
      </c>
    </row>
    <row r="2540" spans="1:9" x14ac:dyDescent="0.25">
      <c r="A2540" s="450">
        <v>2018</v>
      </c>
      <c r="B2540" s="450" t="s">
        <v>365</v>
      </c>
      <c r="C2540" s="450" t="s">
        <v>189</v>
      </c>
      <c r="D2540" s="450">
        <v>33922</v>
      </c>
      <c r="E2540" s="450" t="s">
        <v>163</v>
      </c>
      <c r="F2540" s="450" t="s">
        <v>2242</v>
      </c>
      <c r="G2540" s="450" t="s">
        <v>15</v>
      </c>
      <c r="H2540" s="450" t="s">
        <v>110</v>
      </c>
      <c r="I2540" s="3" t="s">
        <v>2237</v>
      </c>
    </row>
    <row r="2541" spans="1:9" x14ac:dyDescent="0.25">
      <c r="A2541" s="450">
        <v>2018</v>
      </c>
      <c r="B2541" s="450" t="s">
        <v>365</v>
      </c>
      <c r="C2541" s="450" t="s">
        <v>189</v>
      </c>
      <c r="D2541" s="450">
        <v>37100</v>
      </c>
      <c r="E2541" s="450" t="s">
        <v>168</v>
      </c>
      <c r="F2541" s="450" t="s">
        <v>2242</v>
      </c>
      <c r="G2541" s="450" t="s">
        <v>15</v>
      </c>
      <c r="H2541" s="450" t="s">
        <v>110</v>
      </c>
      <c r="I2541" s="3" t="s">
        <v>2237</v>
      </c>
    </row>
    <row r="2542" spans="1:9" x14ac:dyDescent="0.25">
      <c r="A2542" s="450">
        <v>2018</v>
      </c>
      <c r="B2542" s="450" t="s">
        <v>365</v>
      </c>
      <c r="C2542" s="450" t="s">
        <v>189</v>
      </c>
      <c r="D2542" s="450">
        <v>37200</v>
      </c>
      <c r="E2542" s="450" t="s">
        <v>169</v>
      </c>
      <c r="F2542" s="450" t="s">
        <v>2242</v>
      </c>
      <c r="G2542" s="450" t="s">
        <v>15</v>
      </c>
      <c r="H2542" s="450" t="s">
        <v>110</v>
      </c>
      <c r="I2542" s="3" t="s">
        <v>2237</v>
      </c>
    </row>
    <row r="2543" spans="1:9" x14ac:dyDescent="0.25">
      <c r="A2543" s="450">
        <v>2018</v>
      </c>
      <c r="B2543" s="450" t="s">
        <v>390</v>
      </c>
      <c r="C2543" s="450" t="s">
        <v>190</v>
      </c>
      <c r="D2543" s="450">
        <v>1100</v>
      </c>
      <c r="E2543" s="450" t="s">
        <v>2</v>
      </c>
      <c r="F2543" s="450" t="s">
        <v>2242</v>
      </c>
      <c r="G2543" s="450" t="s">
        <v>15</v>
      </c>
      <c r="H2543" s="450">
        <v>1511.45</v>
      </c>
      <c r="I2543" s="3" t="s">
        <v>2237</v>
      </c>
    </row>
    <row r="2544" spans="1:9" x14ac:dyDescent="0.25">
      <c r="A2544" s="450">
        <v>2018</v>
      </c>
      <c r="B2544" s="450" t="s">
        <v>390</v>
      </c>
      <c r="C2544" s="450" t="s">
        <v>190</v>
      </c>
      <c r="D2544" s="450">
        <v>1110</v>
      </c>
      <c r="E2544" s="450" t="s">
        <v>3</v>
      </c>
      <c r="F2544" s="450" t="s">
        <v>2242</v>
      </c>
      <c r="G2544" s="450" t="s">
        <v>15</v>
      </c>
      <c r="H2544" s="450" t="s">
        <v>110</v>
      </c>
      <c r="I2544" s="3" t="s">
        <v>2237</v>
      </c>
    </row>
    <row r="2545" spans="1:9" x14ac:dyDescent="0.25">
      <c r="A2545" s="450">
        <v>2018</v>
      </c>
      <c r="B2545" s="450" t="s">
        <v>390</v>
      </c>
      <c r="C2545" s="450" t="s">
        <v>190</v>
      </c>
      <c r="D2545" s="450">
        <v>1120</v>
      </c>
      <c r="E2545" s="450" t="s">
        <v>4</v>
      </c>
      <c r="F2545" s="450" t="s">
        <v>2242</v>
      </c>
      <c r="G2545" s="450" t="s">
        <v>15</v>
      </c>
      <c r="H2545" s="450" t="s">
        <v>110</v>
      </c>
      <c r="I2545" s="3" t="s">
        <v>2237</v>
      </c>
    </row>
    <row r="2546" spans="1:9" x14ac:dyDescent="0.25">
      <c r="A2546" s="450">
        <v>2018</v>
      </c>
      <c r="B2546" s="450" t="s">
        <v>390</v>
      </c>
      <c r="C2546" s="450" t="s">
        <v>190</v>
      </c>
      <c r="D2546" s="450">
        <v>1200</v>
      </c>
      <c r="E2546" s="450" t="s">
        <v>5</v>
      </c>
      <c r="F2546" s="450" t="s">
        <v>2242</v>
      </c>
      <c r="G2546" s="450" t="s">
        <v>15</v>
      </c>
      <c r="H2546" s="450">
        <v>285.38</v>
      </c>
      <c r="I2546" s="3" t="s">
        <v>2244</v>
      </c>
    </row>
    <row r="2547" spans="1:9" x14ac:dyDescent="0.25">
      <c r="A2547" s="450">
        <v>2018</v>
      </c>
      <c r="B2547" s="450" t="s">
        <v>390</v>
      </c>
      <c r="C2547" s="450" t="s">
        <v>190</v>
      </c>
      <c r="D2547" s="450">
        <v>1300</v>
      </c>
      <c r="E2547" s="450" t="s">
        <v>17</v>
      </c>
      <c r="F2547" s="450" t="s">
        <v>2242</v>
      </c>
      <c r="G2547" s="450" t="s">
        <v>15</v>
      </c>
      <c r="H2547" s="450">
        <v>413.17</v>
      </c>
      <c r="I2547" s="3" t="s">
        <v>2237</v>
      </c>
    </row>
    <row r="2548" spans="1:9" x14ac:dyDescent="0.25">
      <c r="A2548" s="450">
        <v>2018</v>
      </c>
      <c r="B2548" s="450" t="s">
        <v>390</v>
      </c>
      <c r="C2548" s="450" t="s">
        <v>190</v>
      </c>
      <c r="D2548" s="450">
        <v>1400</v>
      </c>
      <c r="E2548" s="450" t="s">
        <v>18</v>
      </c>
      <c r="F2548" s="450" t="s">
        <v>2242</v>
      </c>
      <c r="G2548" s="450" t="s">
        <v>15</v>
      </c>
      <c r="H2548" s="450">
        <v>298.29000000000002</v>
      </c>
      <c r="I2548" s="3" t="s">
        <v>2237</v>
      </c>
    </row>
    <row r="2549" spans="1:9" x14ac:dyDescent="0.25">
      <c r="A2549" s="450">
        <v>2018</v>
      </c>
      <c r="B2549" s="450" t="s">
        <v>390</v>
      </c>
      <c r="C2549" s="450" t="s">
        <v>190</v>
      </c>
      <c r="D2549" s="450">
        <v>1500</v>
      </c>
      <c r="E2549" s="450" t="s">
        <v>19</v>
      </c>
      <c r="F2549" s="450" t="s">
        <v>2242</v>
      </c>
      <c r="G2549" s="450" t="s">
        <v>15</v>
      </c>
      <c r="H2549" s="450">
        <v>507.94</v>
      </c>
      <c r="I2549" s="3" t="s">
        <v>2237</v>
      </c>
    </row>
    <row r="2550" spans="1:9" x14ac:dyDescent="0.25">
      <c r="A2550" s="450">
        <v>2018</v>
      </c>
      <c r="B2550" s="450" t="s">
        <v>390</v>
      </c>
      <c r="C2550" s="450" t="s">
        <v>190</v>
      </c>
      <c r="D2550" s="450">
        <v>1600</v>
      </c>
      <c r="E2550" s="450" t="s">
        <v>20</v>
      </c>
      <c r="F2550" s="450" t="s">
        <v>2242</v>
      </c>
      <c r="G2550" s="450" t="s">
        <v>15</v>
      </c>
      <c r="H2550" s="450">
        <v>0</v>
      </c>
      <c r="I2550" s="3" t="s">
        <v>2237</v>
      </c>
    </row>
    <row r="2551" spans="1:9" x14ac:dyDescent="0.25">
      <c r="A2551" s="450">
        <v>2018</v>
      </c>
      <c r="B2551" s="450" t="s">
        <v>390</v>
      </c>
      <c r="C2551" s="450" t="s">
        <v>190</v>
      </c>
      <c r="D2551" s="450">
        <v>1900</v>
      </c>
      <c r="E2551" s="450" t="s">
        <v>21</v>
      </c>
      <c r="F2551" s="450" t="s">
        <v>2242</v>
      </c>
      <c r="G2551" s="450" t="s">
        <v>15</v>
      </c>
      <c r="H2551" s="450">
        <v>540.17999999999995</v>
      </c>
      <c r="I2551" s="3" t="s">
        <v>2244</v>
      </c>
    </row>
    <row r="2552" spans="1:9" x14ac:dyDescent="0.25">
      <c r="A2552" s="450">
        <v>2018</v>
      </c>
      <c r="B2552" s="450" t="s">
        <v>390</v>
      </c>
      <c r="C2552" s="450" t="s">
        <v>190</v>
      </c>
      <c r="D2552" s="450">
        <v>2100</v>
      </c>
      <c r="E2552" s="450" t="s">
        <v>23</v>
      </c>
      <c r="F2552" s="450" t="s">
        <v>2242</v>
      </c>
      <c r="G2552" s="450" t="s">
        <v>15</v>
      </c>
      <c r="H2552" s="450">
        <v>785.98</v>
      </c>
      <c r="I2552" s="3" t="s">
        <v>2244</v>
      </c>
    </row>
    <row r="2553" spans="1:9" x14ac:dyDescent="0.25">
      <c r="A2553" s="450">
        <v>2018</v>
      </c>
      <c r="B2553" s="450" t="s">
        <v>390</v>
      </c>
      <c r="C2553" s="450" t="s">
        <v>190</v>
      </c>
      <c r="D2553" s="450">
        <v>2110</v>
      </c>
      <c r="E2553" s="450" t="s">
        <v>24</v>
      </c>
      <c r="F2553" s="450" t="s">
        <v>2242</v>
      </c>
      <c r="G2553" s="450" t="s">
        <v>15</v>
      </c>
      <c r="H2553" s="450" t="s">
        <v>110</v>
      </c>
      <c r="I2553" s="3" t="s">
        <v>2237</v>
      </c>
    </row>
    <row r="2554" spans="1:9" x14ac:dyDescent="0.25">
      <c r="A2554" s="450">
        <v>2018</v>
      </c>
      <c r="B2554" s="450" t="s">
        <v>390</v>
      </c>
      <c r="C2554" s="450" t="s">
        <v>190</v>
      </c>
      <c r="D2554" s="450">
        <v>2120</v>
      </c>
      <c r="E2554" s="450" t="s">
        <v>25</v>
      </c>
      <c r="F2554" s="450" t="s">
        <v>2242</v>
      </c>
      <c r="G2554" s="450" t="s">
        <v>15</v>
      </c>
      <c r="H2554" s="450" t="s">
        <v>110</v>
      </c>
      <c r="I2554" s="3" t="s">
        <v>2237</v>
      </c>
    </row>
    <row r="2555" spans="1:9" x14ac:dyDescent="0.25">
      <c r="A2555" s="450">
        <v>2018</v>
      </c>
      <c r="B2555" s="450" t="s">
        <v>390</v>
      </c>
      <c r="C2555" s="450" t="s">
        <v>190</v>
      </c>
      <c r="D2555" s="450">
        <v>2130</v>
      </c>
      <c r="E2555" s="450" t="s">
        <v>26</v>
      </c>
      <c r="F2555" s="450" t="s">
        <v>2242</v>
      </c>
      <c r="G2555" s="450" t="s">
        <v>15</v>
      </c>
      <c r="H2555" s="450" t="s">
        <v>110</v>
      </c>
      <c r="I2555" s="3" t="s">
        <v>2237</v>
      </c>
    </row>
    <row r="2556" spans="1:9" x14ac:dyDescent="0.25">
      <c r="A2556" s="450">
        <v>2018</v>
      </c>
      <c r="B2556" s="450" t="s">
        <v>390</v>
      </c>
      <c r="C2556" s="450" t="s">
        <v>190</v>
      </c>
      <c r="D2556" s="450">
        <v>2190</v>
      </c>
      <c r="E2556" s="450" t="s">
        <v>27</v>
      </c>
      <c r="F2556" s="450" t="s">
        <v>2242</v>
      </c>
      <c r="G2556" s="450" t="s">
        <v>15</v>
      </c>
      <c r="H2556" s="450" t="s">
        <v>110</v>
      </c>
      <c r="I2556" s="3" t="s">
        <v>2237</v>
      </c>
    </row>
    <row r="2557" spans="1:9" x14ac:dyDescent="0.25">
      <c r="A2557" s="450">
        <v>2018</v>
      </c>
      <c r="B2557" s="450" t="s">
        <v>390</v>
      </c>
      <c r="C2557" s="450" t="s">
        <v>190</v>
      </c>
      <c r="D2557" s="450">
        <v>2200</v>
      </c>
      <c r="E2557" s="450" t="s">
        <v>28</v>
      </c>
      <c r="F2557" s="450" t="s">
        <v>2242</v>
      </c>
      <c r="G2557" s="450" t="s">
        <v>15</v>
      </c>
      <c r="H2557" s="450">
        <v>274.47000000000003</v>
      </c>
      <c r="I2557" s="3" t="s">
        <v>2244</v>
      </c>
    </row>
    <row r="2558" spans="1:9" x14ac:dyDescent="0.25">
      <c r="A2558" s="450">
        <v>2018</v>
      </c>
      <c r="B2558" s="450" t="s">
        <v>390</v>
      </c>
      <c r="C2558" s="450" t="s">
        <v>190</v>
      </c>
      <c r="D2558" s="450">
        <v>2300</v>
      </c>
      <c r="E2558" s="450" t="s">
        <v>29</v>
      </c>
      <c r="F2558" s="450" t="s">
        <v>2242</v>
      </c>
      <c r="G2558" s="450" t="s">
        <v>15</v>
      </c>
      <c r="H2558" s="450">
        <v>64.64</v>
      </c>
      <c r="I2558" s="3" t="s">
        <v>2244</v>
      </c>
    </row>
    <row r="2559" spans="1:9" x14ac:dyDescent="0.25">
      <c r="A2559" s="450">
        <v>2018</v>
      </c>
      <c r="B2559" s="450" t="s">
        <v>390</v>
      </c>
      <c r="C2559" s="450" t="s">
        <v>190</v>
      </c>
      <c r="D2559" s="450">
        <v>2400</v>
      </c>
      <c r="E2559" s="450" t="s">
        <v>30</v>
      </c>
      <c r="F2559" s="450" t="s">
        <v>2242</v>
      </c>
      <c r="G2559" s="450" t="s">
        <v>15</v>
      </c>
      <c r="H2559" s="450">
        <v>397.92</v>
      </c>
      <c r="I2559" s="3" t="s">
        <v>2237</v>
      </c>
    </row>
    <row r="2560" spans="1:9" x14ac:dyDescent="0.25">
      <c r="A2560" s="450">
        <v>2018</v>
      </c>
      <c r="B2560" s="450" t="s">
        <v>390</v>
      </c>
      <c r="C2560" s="450" t="s">
        <v>190</v>
      </c>
      <c r="D2560" s="450">
        <v>2900</v>
      </c>
      <c r="E2560" s="450" t="s">
        <v>31</v>
      </c>
      <c r="F2560" s="450" t="s">
        <v>2242</v>
      </c>
      <c r="G2560" s="450" t="s">
        <v>15</v>
      </c>
      <c r="H2560" s="450">
        <v>65.41</v>
      </c>
      <c r="I2560" s="3" t="s">
        <v>2244</v>
      </c>
    </row>
    <row r="2561" spans="1:9" x14ac:dyDescent="0.25">
      <c r="A2561" s="450">
        <v>2018</v>
      </c>
      <c r="B2561" s="450" t="s">
        <v>390</v>
      </c>
      <c r="C2561" s="450" t="s">
        <v>190</v>
      </c>
      <c r="D2561" s="450">
        <v>2910</v>
      </c>
      <c r="E2561" s="450" t="s">
        <v>32</v>
      </c>
      <c r="F2561" s="450" t="s">
        <v>2242</v>
      </c>
      <c r="G2561" s="450" t="s">
        <v>15</v>
      </c>
      <c r="H2561" s="450" t="s">
        <v>110</v>
      </c>
      <c r="I2561" s="3" t="s">
        <v>2237</v>
      </c>
    </row>
    <row r="2562" spans="1:9" x14ac:dyDescent="0.25">
      <c r="A2562" s="450">
        <v>2018</v>
      </c>
      <c r="B2562" s="450" t="s">
        <v>390</v>
      </c>
      <c r="C2562" s="450" t="s">
        <v>190</v>
      </c>
      <c r="D2562" s="450">
        <v>2920</v>
      </c>
      <c r="E2562" s="450" t="s">
        <v>33</v>
      </c>
      <c r="F2562" s="450" t="s">
        <v>2242</v>
      </c>
      <c r="G2562" s="450" t="s">
        <v>15</v>
      </c>
      <c r="H2562" s="450" t="s">
        <v>110</v>
      </c>
      <c r="I2562" s="3" t="s">
        <v>2237</v>
      </c>
    </row>
    <row r="2563" spans="1:9" x14ac:dyDescent="0.25">
      <c r="A2563" s="450">
        <v>2018</v>
      </c>
      <c r="B2563" s="450" t="s">
        <v>390</v>
      </c>
      <c r="C2563" s="450" t="s">
        <v>190</v>
      </c>
      <c r="D2563" s="450">
        <v>2930</v>
      </c>
      <c r="E2563" s="450" t="s">
        <v>34</v>
      </c>
      <c r="F2563" s="450" t="s">
        <v>2242</v>
      </c>
      <c r="G2563" s="450" t="s">
        <v>15</v>
      </c>
      <c r="H2563" s="450" t="s">
        <v>110</v>
      </c>
      <c r="I2563" s="3" t="s">
        <v>2237</v>
      </c>
    </row>
    <row r="2564" spans="1:9" x14ac:dyDescent="0.25">
      <c r="A2564" s="450">
        <v>2018</v>
      </c>
      <c r="B2564" s="450" t="s">
        <v>390</v>
      </c>
      <c r="C2564" s="450" t="s">
        <v>190</v>
      </c>
      <c r="D2564" s="450">
        <v>3100</v>
      </c>
      <c r="E2564" s="450" t="s">
        <v>36</v>
      </c>
      <c r="F2564" s="450" t="s">
        <v>2242</v>
      </c>
      <c r="G2564" s="450" t="s">
        <v>15</v>
      </c>
      <c r="H2564" s="450" t="s">
        <v>110</v>
      </c>
      <c r="I2564" s="3" t="s">
        <v>2237</v>
      </c>
    </row>
    <row r="2565" spans="1:9" x14ac:dyDescent="0.25">
      <c r="A2565" s="450">
        <v>2018</v>
      </c>
      <c r="B2565" s="450" t="s">
        <v>390</v>
      </c>
      <c r="C2565" s="450" t="s">
        <v>190</v>
      </c>
      <c r="D2565" s="450">
        <v>3200</v>
      </c>
      <c r="E2565" s="450" t="s">
        <v>37</v>
      </c>
      <c r="F2565" s="450" t="s">
        <v>2242</v>
      </c>
      <c r="G2565" s="450" t="s">
        <v>15</v>
      </c>
      <c r="H2565" s="450" t="s">
        <v>110</v>
      </c>
      <c r="I2565" s="3" t="s">
        <v>2237</v>
      </c>
    </row>
    <row r="2566" spans="1:9" x14ac:dyDescent="0.25">
      <c r="A2566" s="450">
        <v>2018</v>
      </c>
      <c r="B2566" s="450" t="s">
        <v>390</v>
      </c>
      <c r="C2566" s="450" t="s">
        <v>190</v>
      </c>
      <c r="D2566" s="450">
        <v>3900</v>
      </c>
      <c r="E2566" s="450" t="s">
        <v>38</v>
      </c>
      <c r="F2566" s="450" t="s">
        <v>2242</v>
      </c>
      <c r="G2566" s="450" t="s">
        <v>15</v>
      </c>
      <c r="H2566" s="450" t="s">
        <v>110</v>
      </c>
      <c r="I2566" s="3" t="s">
        <v>2237</v>
      </c>
    </row>
    <row r="2567" spans="1:9" x14ac:dyDescent="0.25">
      <c r="A2567" s="450">
        <v>2018</v>
      </c>
      <c r="B2567" s="450" t="s">
        <v>390</v>
      </c>
      <c r="C2567" s="450" t="s">
        <v>190</v>
      </c>
      <c r="D2567" s="450">
        <v>4100</v>
      </c>
      <c r="E2567" s="450" t="s">
        <v>40</v>
      </c>
      <c r="F2567" s="450" t="s">
        <v>2242</v>
      </c>
      <c r="G2567" s="450" t="s">
        <v>15</v>
      </c>
      <c r="H2567" s="450">
        <v>2592.1</v>
      </c>
      <c r="I2567" s="3" t="s">
        <v>2244</v>
      </c>
    </row>
    <row r="2568" spans="1:9" x14ac:dyDescent="0.25">
      <c r="A2568" s="450">
        <v>2018</v>
      </c>
      <c r="B2568" s="450" t="s">
        <v>390</v>
      </c>
      <c r="C2568" s="450" t="s">
        <v>190</v>
      </c>
      <c r="D2568" s="450">
        <v>4110</v>
      </c>
      <c r="E2568" s="450" t="s">
        <v>41</v>
      </c>
      <c r="F2568" s="450" t="s">
        <v>2242</v>
      </c>
      <c r="G2568" s="450" t="s">
        <v>15</v>
      </c>
      <c r="H2568" s="450" t="s">
        <v>110</v>
      </c>
      <c r="I2568" s="3" t="s">
        <v>2237</v>
      </c>
    </row>
    <row r="2569" spans="1:9" x14ac:dyDescent="0.25">
      <c r="A2569" s="450">
        <v>2018</v>
      </c>
      <c r="B2569" s="450" t="s">
        <v>390</v>
      </c>
      <c r="C2569" s="450" t="s">
        <v>190</v>
      </c>
      <c r="D2569" s="450">
        <v>4120</v>
      </c>
      <c r="E2569" s="450" t="s">
        <v>42</v>
      </c>
      <c r="F2569" s="450" t="s">
        <v>2242</v>
      </c>
      <c r="G2569" s="450" t="s">
        <v>15</v>
      </c>
      <c r="H2569" s="450" t="s">
        <v>110</v>
      </c>
      <c r="I2569" s="3" t="s">
        <v>2237</v>
      </c>
    </row>
    <row r="2570" spans="1:9" x14ac:dyDescent="0.25">
      <c r="A2570" s="450">
        <v>2018</v>
      </c>
      <c r="B2570" s="450" t="s">
        <v>390</v>
      </c>
      <c r="C2570" s="450" t="s">
        <v>190</v>
      </c>
      <c r="D2570" s="450">
        <v>4190</v>
      </c>
      <c r="E2570" s="450" t="s">
        <v>43</v>
      </c>
      <c r="F2570" s="450" t="s">
        <v>2242</v>
      </c>
      <c r="G2570" s="450" t="s">
        <v>15</v>
      </c>
      <c r="H2570" s="450" t="s">
        <v>110</v>
      </c>
      <c r="I2570" s="3" t="s">
        <v>2237</v>
      </c>
    </row>
    <row r="2571" spans="1:9" x14ac:dyDescent="0.25">
      <c r="A2571" s="450">
        <v>2018</v>
      </c>
      <c r="B2571" s="450" t="s">
        <v>390</v>
      </c>
      <c r="C2571" s="450" t="s">
        <v>190</v>
      </c>
      <c r="D2571" s="450">
        <v>4200</v>
      </c>
      <c r="E2571" s="450" t="s">
        <v>44</v>
      </c>
      <c r="F2571" s="450" t="s">
        <v>2242</v>
      </c>
      <c r="G2571" s="450" t="s">
        <v>15</v>
      </c>
      <c r="H2571" s="450">
        <v>148.28</v>
      </c>
      <c r="I2571" s="3" t="s">
        <v>2237</v>
      </c>
    </row>
    <row r="2572" spans="1:9" x14ac:dyDescent="0.25">
      <c r="A2572" s="450">
        <v>2018</v>
      </c>
      <c r="B2572" s="450" t="s">
        <v>390</v>
      </c>
      <c r="C2572" s="450" t="s">
        <v>190</v>
      </c>
      <c r="D2572" s="450">
        <v>4210</v>
      </c>
      <c r="E2572" s="450" t="s">
        <v>45</v>
      </c>
      <c r="F2572" s="450" t="s">
        <v>2242</v>
      </c>
      <c r="G2572" s="450" t="s">
        <v>15</v>
      </c>
      <c r="H2572" s="450" t="s">
        <v>110</v>
      </c>
      <c r="I2572" s="3" t="s">
        <v>2237</v>
      </c>
    </row>
    <row r="2573" spans="1:9" x14ac:dyDescent="0.25">
      <c r="A2573" s="450">
        <v>2018</v>
      </c>
      <c r="B2573" s="450" t="s">
        <v>390</v>
      </c>
      <c r="C2573" s="450" t="s">
        <v>190</v>
      </c>
      <c r="D2573" s="450">
        <v>4220</v>
      </c>
      <c r="E2573" s="450" t="s">
        <v>46</v>
      </c>
      <c r="F2573" s="450" t="s">
        <v>2242</v>
      </c>
      <c r="G2573" s="450" t="s">
        <v>15</v>
      </c>
      <c r="H2573" s="450" t="s">
        <v>110</v>
      </c>
      <c r="I2573" s="3" t="s">
        <v>2237</v>
      </c>
    </row>
    <row r="2574" spans="1:9" x14ac:dyDescent="0.25">
      <c r="A2574" s="450">
        <v>2018</v>
      </c>
      <c r="B2574" s="450" t="s">
        <v>390</v>
      </c>
      <c r="C2574" s="450" t="s">
        <v>190</v>
      </c>
      <c r="D2574" s="450">
        <v>4230</v>
      </c>
      <c r="E2574" s="450" t="s">
        <v>47</v>
      </c>
      <c r="F2574" s="450" t="s">
        <v>2242</v>
      </c>
      <c r="G2574" s="450" t="s">
        <v>15</v>
      </c>
      <c r="H2574" s="450" t="s">
        <v>110</v>
      </c>
      <c r="I2574" s="3" t="s">
        <v>2237</v>
      </c>
    </row>
    <row r="2575" spans="1:9" x14ac:dyDescent="0.25">
      <c r="A2575" s="450">
        <v>2018</v>
      </c>
      <c r="B2575" s="450" t="s">
        <v>390</v>
      </c>
      <c r="C2575" s="450" t="s">
        <v>190</v>
      </c>
      <c r="D2575" s="450">
        <v>5000</v>
      </c>
      <c r="E2575" s="450" t="s">
        <v>48</v>
      </c>
      <c r="F2575" s="450" t="s">
        <v>2242</v>
      </c>
      <c r="G2575" s="450" t="s">
        <v>15</v>
      </c>
      <c r="H2575" s="450">
        <v>802.34</v>
      </c>
      <c r="I2575" s="3" t="s">
        <v>2237</v>
      </c>
    </row>
    <row r="2576" spans="1:9" x14ac:dyDescent="0.25">
      <c r="A2576" s="450">
        <v>2018</v>
      </c>
      <c r="B2576" s="450" t="s">
        <v>390</v>
      </c>
      <c r="C2576" s="450" t="s">
        <v>190</v>
      </c>
      <c r="D2576" s="450">
        <v>6100</v>
      </c>
      <c r="E2576" s="450" t="s">
        <v>50</v>
      </c>
      <c r="F2576" s="450" t="s">
        <v>2242</v>
      </c>
      <c r="G2576" s="450" t="s">
        <v>15</v>
      </c>
      <c r="H2576" s="450">
        <v>1207.5999999999999</v>
      </c>
      <c r="I2576" s="3" t="s">
        <v>2237</v>
      </c>
    </row>
    <row r="2577" spans="1:9" x14ac:dyDescent="0.25">
      <c r="A2577" s="450">
        <v>2018</v>
      </c>
      <c r="B2577" s="450" t="s">
        <v>390</v>
      </c>
      <c r="C2577" s="450" t="s">
        <v>190</v>
      </c>
      <c r="D2577" s="450">
        <v>6110</v>
      </c>
      <c r="E2577" s="450" t="s">
        <v>51</v>
      </c>
      <c r="F2577" s="450" t="s">
        <v>2242</v>
      </c>
      <c r="G2577" s="450" t="s">
        <v>15</v>
      </c>
      <c r="H2577" s="450" t="s">
        <v>110</v>
      </c>
      <c r="I2577" s="3" t="s">
        <v>2237</v>
      </c>
    </row>
    <row r="2578" spans="1:9" x14ac:dyDescent="0.25">
      <c r="A2578" s="450">
        <v>2018</v>
      </c>
      <c r="B2578" s="450" t="s">
        <v>390</v>
      </c>
      <c r="C2578" s="450" t="s">
        <v>190</v>
      </c>
      <c r="D2578" s="450">
        <v>6120</v>
      </c>
      <c r="E2578" s="450" t="s">
        <v>52</v>
      </c>
      <c r="F2578" s="450" t="s">
        <v>2242</v>
      </c>
      <c r="G2578" s="450" t="s">
        <v>15</v>
      </c>
      <c r="H2578" s="450" t="s">
        <v>110</v>
      </c>
      <c r="I2578" s="3" t="s">
        <v>2237</v>
      </c>
    </row>
    <row r="2579" spans="1:9" x14ac:dyDescent="0.25">
      <c r="A2579" s="450">
        <v>2018</v>
      </c>
      <c r="B2579" s="450" t="s">
        <v>390</v>
      </c>
      <c r="C2579" s="450" t="s">
        <v>190</v>
      </c>
      <c r="D2579" s="450">
        <v>6130</v>
      </c>
      <c r="E2579" s="450" t="s">
        <v>53</v>
      </c>
      <c r="F2579" s="450" t="s">
        <v>2242</v>
      </c>
      <c r="G2579" s="450" t="s">
        <v>15</v>
      </c>
      <c r="H2579" s="450" t="s">
        <v>110</v>
      </c>
      <c r="I2579" s="3" t="s">
        <v>2237</v>
      </c>
    </row>
    <row r="2580" spans="1:9" x14ac:dyDescent="0.25">
      <c r="A2580" s="450">
        <v>2018</v>
      </c>
      <c r="B2580" s="450" t="s">
        <v>390</v>
      </c>
      <c r="C2580" s="450" t="s">
        <v>190</v>
      </c>
      <c r="D2580" s="450">
        <v>6190</v>
      </c>
      <c r="E2580" s="450" t="s">
        <v>54</v>
      </c>
      <c r="F2580" s="450" t="s">
        <v>2242</v>
      </c>
      <c r="G2580" s="450" t="s">
        <v>15</v>
      </c>
      <c r="H2580" s="450" t="s">
        <v>110</v>
      </c>
      <c r="I2580" s="3" t="s">
        <v>2237</v>
      </c>
    </row>
    <row r="2581" spans="1:9" x14ac:dyDescent="0.25">
      <c r="A2581" s="450">
        <v>2018</v>
      </c>
      <c r="B2581" s="450" t="s">
        <v>390</v>
      </c>
      <c r="C2581" s="450" t="s">
        <v>190</v>
      </c>
      <c r="D2581" s="450">
        <v>6200</v>
      </c>
      <c r="E2581" s="450" t="s">
        <v>55</v>
      </c>
      <c r="F2581" s="450" t="s">
        <v>2242</v>
      </c>
      <c r="G2581" s="450" t="s">
        <v>15</v>
      </c>
      <c r="H2581" s="450">
        <v>0</v>
      </c>
      <c r="I2581" s="3" t="s">
        <v>2237</v>
      </c>
    </row>
    <row r="2582" spans="1:9" x14ac:dyDescent="0.25">
      <c r="A2582" s="450">
        <v>2018</v>
      </c>
      <c r="B2582" s="450" t="s">
        <v>390</v>
      </c>
      <c r="C2582" s="450" t="s">
        <v>190</v>
      </c>
      <c r="D2582" s="450">
        <v>6210</v>
      </c>
      <c r="E2582" s="450" t="s">
        <v>56</v>
      </c>
      <c r="F2582" s="450" t="s">
        <v>2242</v>
      </c>
      <c r="G2582" s="450" t="s">
        <v>15</v>
      </c>
      <c r="H2582" s="450" t="s">
        <v>110</v>
      </c>
      <c r="I2582" s="3" t="s">
        <v>2237</v>
      </c>
    </row>
    <row r="2583" spans="1:9" x14ac:dyDescent="0.25">
      <c r="A2583" s="450">
        <v>2018</v>
      </c>
      <c r="B2583" s="450" t="s">
        <v>390</v>
      </c>
      <c r="C2583" s="450" t="s">
        <v>190</v>
      </c>
      <c r="D2583" s="450">
        <v>6220</v>
      </c>
      <c r="E2583" s="450" t="s">
        <v>57</v>
      </c>
      <c r="F2583" s="450" t="s">
        <v>2242</v>
      </c>
      <c r="G2583" s="450" t="s">
        <v>15</v>
      </c>
      <c r="H2583" s="450" t="s">
        <v>110</v>
      </c>
      <c r="I2583" s="3" t="s">
        <v>2237</v>
      </c>
    </row>
    <row r="2584" spans="1:9" x14ac:dyDescent="0.25">
      <c r="A2584" s="450">
        <v>2018</v>
      </c>
      <c r="B2584" s="450" t="s">
        <v>390</v>
      </c>
      <c r="C2584" s="450" t="s">
        <v>190</v>
      </c>
      <c r="D2584" s="450">
        <v>6230</v>
      </c>
      <c r="E2584" s="450" t="s">
        <v>58</v>
      </c>
      <c r="F2584" s="450" t="s">
        <v>2242</v>
      </c>
      <c r="G2584" s="450" t="s">
        <v>15</v>
      </c>
      <c r="H2584" s="450" t="s">
        <v>110</v>
      </c>
      <c r="I2584" s="3" t="s">
        <v>2237</v>
      </c>
    </row>
    <row r="2585" spans="1:9" x14ac:dyDescent="0.25">
      <c r="A2585" s="450">
        <v>2018</v>
      </c>
      <c r="B2585" s="450" t="s">
        <v>390</v>
      </c>
      <c r="C2585" s="450" t="s">
        <v>190</v>
      </c>
      <c r="D2585" s="450">
        <v>6290</v>
      </c>
      <c r="E2585" s="450" t="s">
        <v>59</v>
      </c>
      <c r="F2585" s="450" t="s">
        <v>2242</v>
      </c>
      <c r="G2585" s="450" t="s">
        <v>15</v>
      </c>
      <c r="H2585" s="450" t="s">
        <v>110</v>
      </c>
      <c r="I2585" s="3" t="s">
        <v>2237</v>
      </c>
    </row>
    <row r="2586" spans="1:9" x14ac:dyDescent="0.25">
      <c r="A2586" s="450">
        <v>2018</v>
      </c>
      <c r="B2586" s="450" t="s">
        <v>390</v>
      </c>
      <c r="C2586" s="450" t="s">
        <v>190</v>
      </c>
      <c r="D2586" s="450">
        <v>6300</v>
      </c>
      <c r="E2586" s="450" t="s">
        <v>60</v>
      </c>
      <c r="F2586" s="450" t="s">
        <v>2242</v>
      </c>
      <c r="G2586" s="450" t="s">
        <v>15</v>
      </c>
      <c r="H2586" s="450">
        <v>0</v>
      </c>
      <c r="I2586" s="3" t="s">
        <v>2237</v>
      </c>
    </row>
    <row r="2587" spans="1:9" x14ac:dyDescent="0.25">
      <c r="A2587" s="450">
        <v>2018</v>
      </c>
      <c r="B2587" s="450" t="s">
        <v>390</v>
      </c>
      <c r="C2587" s="450" t="s">
        <v>190</v>
      </c>
      <c r="D2587" s="450">
        <v>6400</v>
      </c>
      <c r="E2587" s="450" t="s">
        <v>61</v>
      </c>
      <c r="F2587" s="450" t="s">
        <v>2242</v>
      </c>
      <c r="G2587" s="450" t="s">
        <v>15</v>
      </c>
      <c r="H2587" s="450">
        <v>0</v>
      </c>
      <c r="I2587" s="3" t="s">
        <v>2237</v>
      </c>
    </row>
    <row r="2588" spans="1:9" x14ac:dyDescent="0.25">
      <c r="A2588" s="450">
        <v>2018</v>
      </c>
      <c r="B2588" s="450" t="s">
        <v>390</v>
      </c>
      <c r="C2588" s="450" t="s">
        <v>190</v>
      </c>
      <c r="D2588" s="450">
        <v>6410</v>
      </c>
      <c r="E2588" s="450" t="s">
        <v>62</v>
      </c>
      <c r="F2588" s="450" t="s">
        <v>2242</v>
      </c>
      <c r="G2588" s="450" t="s">
        <v>15</v>
      </c>
      <c r="H2588" s="450" t="s">
        <v>110</v>
      </c>
      <c r="I2588" s="3" t="s">
        <v>2237</v>
      </c>
    </row>
    <row r="2589" spans="1:9" x14ac:dyDescent="0.25">
      <c r="A2589" s="450">
        <v>2018</v>
      </c>
      <c r="B2589" s="450" t="s">
        <v>390</v>
      </c>
      <c r="C2589" s="450" t="s">
        <v>190</v>
      </c>
      <c r="D2589" s="450">
        <v>6490</v>
      </c>
      <c r="E2589" s="450" t="s">
        <v>63</v>
      </c>
      <c r="F2589" s="450" t="s">
        <v>2242</v>
      </c>
      <c r="G2589" s="450" t="s">
        <v>15</v>
      </c>
      <c r="H2589" s="450" t="s">
        <v>110</v>
      </c>
      <c r="I2589" s="3" t="s">
        <v>2237</v>
      </c>
    </row>
    <row r="2590" spans="1:9" x14ac:dyDescent="0.25">
      <c r="A2590" s="450">
        <v>2018</v>
      </c>
      <c r="B2590" s="450" t="s">
        <v>390</v>
      </c>
      <c r="C2590" s="450" t="s">
        <v>190</v>
      </c>
      <c r="D2590" s="450">
        <v>6500</v>
      </c>
      <c r="E2590" s="450" t="s">
        <v>64</v>
      </c>
      <c r="F2590" s="450" t="s">
        <v>2242</v>
      </c>
      <c r="G2590" s="450" t="s">
        <v>15</v>
      </c>
      <c r="H2590" s="450">
        <v>0</v>
      </c>
      <c r="I2590" s="3" t="s">
        <v>2237</v>
      </c>
    </row>
    <row r="2591" spans="1:9" x14ac:dyDescent="0.25">
      <c r="A2591" s="450">
        <v>2018</v>
      </c>
      <c r="B2591" s="450" t="s">
        <v>390</v>
      </c>
      <c r="C2591" s="450" t="s">
        <v>190</v>
      </c>
      <c r="D2591" s="450">
        <v>6510</v>
      </c>
      <c r="E2591" s="450" t="s">
        <v>65</v>
      </c>
      <c r="F2591" s="450" t="s">
        <v>2242</v>
      </c>
      <c r="G2591" s="450" t="s">
        <v>15</v>
      </c>
      <c r="H2591" s="450" t="s">
        <v>110</v>
      </c>
      <c r="I2591" s="3" t="s">
        <v>2237</v>
      </c>
    </row>
    <row r="2592" spans="1:9" x14ac:dyDescent="0.25">
      <c r="A2592" s="450">
        <v>2018</v>
      </c>
      <c r="B2592" s="450" t="s">
        <v>390</v>
      </c>
      <c r="C2592" s="450" t="s">
        <v>190</v>
      </c>
      <c r="D2592" s="450">
        <v>6590</v>
      </c>
      <c r="E2592" s="450" t="s">
        <v>66</v>
      </c>
      <c r="F2592" s="450" t="s">
        <v>2242</v>
      </c>
      <c r="G2592" s="450" t="s">
        <v>15</v>
      </c>
      <c r="H2592" s="450" t="s">
        <v>110</v>
      </c>
      <c r="I2592" s="3" t="s">
        <v>2237</v>
      </c>
    </row>
    <row r="2593" spans="1:9" x14ac:dyDescent="0.25">
      <c r="A2593" s="450">
        <v>2018</v>
      </c>
      <c r="B2593" s="450" t="s">
        <v>390</v>
      </c>
      <c r="C2593" s="450" t="s">
        <v>190</v>
      </c>
      <c r="D2593" s="450">
        <v>7000</v>
      </c>
      <c r="E2593" s="450" t="s">
        <v>67</v>
      </c>
      <c r="F2593" s="450" t="s">
        <v>2242</v>
      </c>
      <c r="G2593" s="450" t="s">
        <v>15</v>
      </c>
      <c r="H2593" s="450">
        <v>0</v>
      </c>
      <c r="I2593" s="3" t="s">
        <v>2237</v>
      </c>
    </row>
    <row r="2594" spans="1:9" x14ac:dyDescent="0.25">
      <c r="A2594" s="450">
        <v>2018</v>
      </c>
      <c r="B2594" s="450" t="s">
        <v>390</v>
      </c>
      <c r="C2594" s="450" t="s">
        <v>190</v>
      </c>
      <c r="D2594" s="450">
        <v>8000</v>
      </c>
      <c r="E2594" s="450" t="s">
        <v>70</v>
      </c>
      <c r="F2594" s="450" t="s">
        <v>2242</v>
      </c>
      <c r="G2594" s="450" t="s">
        <v>15</v>
      </c>
      <c r="H2594" s="450">
        <v>0</v>
      </c>
      <c r="I2594" s="3" t="s">
        <v>2244</v>
      </c>
    </row>
    <row r="2595" spans="1:9" x14ac:dyDescent="0.25">
      <c r="A2595" s="450">
        <v>2018</v>
      </c>
      <c r="B2595" s="450" t="s">
        <v>390</v>
      </c>
      <c r="C2595" s="450" t="s">
        <v>190</v>
      </c>
      <c r="D2595" s="450">
        <v>9100</v>
      </c>
      <c r="E2595" s="450" t="s">
        <v>72</v>
      </c>
      <c r="F2595" s="450" t="s">
        <v>2242</v>
      </c>
      <c r="G2595" s="450" t="s">
        <v>15</v>
      </c>
      <c r="H2595" s="450" t="s">
        <v>110</v>
      </c>
      <c r="I2595" s="3" t="s">
        <v>2237</v>
      </c>
    </row>
    <row r="2596" spans="1:9" x14ac:dyDescent="0.25">
      <c r="A2596" s="450">
        <v>2018</v>
      </c>
      <c r="B2596" s="450" t="s">
        <v>390</v>
      </c>
      <c r="C2596" s="450" t="s">
        <v>190</v>
      </c>
      <c r="D2596" s="450">
        <v>9200</v>
      </c>
      <c r="E2596" s="450" t="s">
        <v>73</v>
      </c>
      <c r="F2596" s="450" t="s">
        <v>2242</v>
      </c>
      <c r="G2596" s="450" t="s">
        <v>15</v>
      </c>
      <c r="H2596" s="450" t="s">
        <v>110</v>
      </c>
      <c r="I2596" s="3" t="s">
        <v>2237</v>
      </c>
    </row>
    <row r="2597" spans="1:9" x14ac:dyDescent="0.25">
      <c r="A2597" s="450">
        <v>2018</v>
      </c>
      <c r="B2597" s="450" t="s">
        <v>390</v>
      </c>
      <c r="C2597" s="450" t="s">
        <v>190</v>
      </c>
      <c r="D2597" s="450">
        <v>9900</v>
      </c>
      <c r="E2597" s="450" t="s">
        <v>74</v>
      </c>
      <c r="F2597" s="450" t="s">
        <v>2242</v>
      </c>
      <c r="G2597" s="450" t="s">
        <v>15</v>
      </c>
      <c r="H2597" s="450" t="s">
        <v>110</v>
      </c>
      <c r="I2597" s="3" t="s">
        <v>2237</v>
      </c>
    </row>
    <row r="2598" spans="1:9" x14ac:dyDescent="0.25">
      <c r="A2598" s="450">
        <v>2018</v>
      </c>
      <c r="B2598" s="450" t="s">
        <v>390</v>
      </c>
      <c r="C2598" s="450" t="s">
        <v>190</v>
      </c>
      <c r="D2598" s="450">
        <v>11100</v>
      </c>
      <c r="E2598" s="450" t="s">
        <v>77</v>
      </c>
      <c r="F2598" s="450" t="s">
        <v>2242</v>
      </c>
      <c r="G2598" s="450" t="s">
        <v>15</v>
      </c>
      <c r="H2598" s="450">
        <v>2017.84</v>
      </c>
      <c r="I2598" s="3" t="s">
        <v>2237</v>
      </c>
    </row>
    <row r="2599" spans="1:9" x14ac:dyDescent="0.25">
      <c r="A2599" s="450">
        <v>2018</v>
      </c>
      <c r="B2599" s="450" t="s">
        <v>390</v>
      </c>
      <c r="C2599" s="450" t="s">
        <v>190</v>
      </c>
      <c r="D2599" s="450">
        <v>11200</v>
      </c>
      <c r="E2599" s="450" t="s">
        <v>78</v>
      </c>
      <c r="F2599" s="450" t="s">
        <v>2242</v>
      </c>
      <c r="G2599" s="450" t="s">
        <v>15</v>
      </c>
      <c r="H2599" s="450">
        <v>2728</v>
      </c>
      <c r="I2599" s="3" t="s">
        <v>2237</v>
      </c>
    </row>
    <row r="2600" spans="1:9" x14ac:dyDescent="0.25">
      <c r="A2600" s="450">
        <v>2018</v>
      </c>
      <c r="B2600" s="450" t="s">
        <v>390</v>
      </c>
      <c r="C2600" s="450" t="s">
        <v>190</v>
      </c>
      <c r="D2600" s="450">
        <v>11300</v>
      </c>
      <c r="E2600" s="450" t="s">
        <v>79</v>
      </c>
      <c r="F2600" s="450" t="s">
        <v>2242</v>
      </c>
      <c r="G2600" s="450" t="s">
        <v>15</v>
      </c>
      <c r="H2600" s="450">
        <v>38.47</v>
      </c>
      <c r="I2600" s="3" t="s">
        <v>2244</v>
      </c>
    </row>
    <row r="2601" spans="1:9" x14ac:dyDescent="0.25">
      <c r="A2601" s="450">
        <v>2018</v>
      </c>
      <c r="B2601" s="450" t="s">
        <v>390</v>
      </c>
      <c r="C2601" s="450" t="s">
        <v>190</v>
      </c>
      <c r="D2601" s="450">
        <v>11400</v>
      </c>
      <c r="E2601" s="450" t="s">
        <v>80</v>
      </c>
      <c r="F2601" s="450" t="s">
        <v>2242</v>
      </c>
      <c r="G2601" s="450" t="s">
        <v>15</v>
      </c>
      <c r="H2601" s="450">
        <v>9.69</v>
      </c>
      <c r="I2601" s="3" t="s">
        <v>2237</v>
      </c>
    </row>
    <row r="2602" spans="1:9" x14ac:dyDescent="0.25">
      <c r="A2602" s="450">
        <v>2018</v>
      </c>
      <c r="B2602" s="450" t="s">
        <v>390</v>
      </c>
      <c r="C2602" s="450" t="s">
        <v>190</v>
      </c>
      <c r="D2602" s="450">
        <v>11500</v>
      </c>
      <c r="E2602" s="450" t="s">
        <v>81</v>
      </c>
      <c r="F2602" s="450" t="s">
        <v>2242</v>
      </c>
      <c r="G2602" s="450" t="s">
        <v>15</v>
      </c>
      <c r="H2602" s="450">
        <v>3083.88</v>
      </c>
      <c r="I2602" s="3" t="s">
        <v>2237</v>
      </c>
    </row>
    <row r="2603" spans="1:9" x14ac:dyDescent="0.25">
      <c r="A2603" s="450">
        <v>2018</v>
      </c>
      <c r="B2603" s="450" t="s">
        <v>390</v>
      </c>
      <c r="C2603" s="450" t="s">
        <v>190</v>
      </c>
      <c r="D2603" s="450">
        <v>11900</v>
      </c>
      <c r="E2603" s="450" t="s">
        <v>82</v>
      </c>
      <c r="F2603" s="450" t="s">
        <v>2242</v>
      </c>
      <c r="G2603" s="450" t="s">
        <v>15</v>
      </c>
      <c r="H2603" s="450">
        <v>1.6</v>
      </c>
      <c r="I2603" s="3" t="s">
        <v>2244</v>
      </c>
    </row>
    <row r="2604" spans="1:9" x14ac:dyDescent="0.25">
      <c r="A2604" s="450">
        <v>2018</v>
      </c>
      <c r="B2604" s="450" t="s">
        <v>390</v>
      </c>
      <c r="C2604" s="450" t="s">
        <v>190</v>
      </c>
      <c r="D2604" s="450">
        <v>12100</v>
      </c>
      <c r="E2604" s="450" t="s">
        <v>84</v>
      </c>
      <c r="F2604" s="450" t="s">
        <v>2242</v>
      </c>
      <c r="G2604" s="450" t="s">
        <v>15</v>
      </c>
      <c r="H2604" s="450">
        <v>3997.69</v>
      </c>
      <c r="I2604" s="3" t="s">
        <v>2237</v>
      </c>
    </row>
    <row r="2605" spans="1:9" x14ac:dyDescent="0.25">
      <c r="A2605" s="450">
        <v>2018</v>
      </c>
      <c r="B2605" s="450" t="s">
        <v>390</v>
      </c>
      <c r="C2605" s="450" t="s">
        <v>190</v>
      </c>
      <c r="D2605" s="450">
        <v>12200</v>
      </c>
      <c r="E2605" s="450" t="s">
        <v>85</v>
      </c>
      <c r="F2605" s="450" t="s">
        <v>2242</v>
      </c>
      <c r="G2605" s="450" t="s">
        <v>15</v>
      </c>
      <c r="H2605" s="450">
        <v>1402.67</v>
      </c>
      <c r="I2605" s="3" t="s">
        <v>2237</v>
      </c>
    </row>
    <row r="2606" spans="1:9" x14ac:dyDescent="0.25">
      <c r="A2606" s="450">
        <v>2018</v>
      </c>
      <c r="B2606" s="450" t="s">
        <v>390</v>
      </c>
      <c r="C2606" s="450" t="s">
        <v>190</v>
      </c>
      <c r="D2606" s="450">
        <v>12900</v>
      </c>
      <c r="E2606" s="450" t="s">
        <v>86</v>
      </c>
      <c r="F2606" s="450" t="s">
        <v>2242</v>
      </c>
      <c r="G2606" s="450" t="s">
        <v>15</v>
      </c>
      <c r="H2606" s="450">
        <v>88.89</v>
      </c>
      <c r="I2606" s="3" t="s">
        <v>2244</v>
      </c>
    </row>
    <row r="2607" spans="1:9" x14ac:dyDescent="0.25">
      <c r="A2607" s="450">
        <v>2018</v>
      </c>
      <c r="B2607" s="450" t="s">
        <v>390</v>
      </c>
      <c r="C2607" s="450" t="s">
        <v>190</v>
      </c>
      <c r="D2607" s="450">
        <v>12910</v>
      </c>
      <c r="E2607" s="450" t="s">
        <v>87</v>
      </c>
      <c r="F2607" s="450" t="s">
        <v>2242</v>
      </c>
      <c r="G2607" s="450" t="s">
        <v>15</v>
      </c>
      <c r="H2607" s="450" t="s">
        <v>110</v>
      </c>
      <c r="I2607" s="3" t="s">
        <v>2237</v>
      </c>
    </row>
    <row r="2608" spans="1:9" x14ac:dyDescent="0.25">
      <c r="A2608" s="450">
        <v>2018</v>
      </c>
      <c r="B2608" s="450" t="s">
        <v>390</v>
      </c>
      <c r="C2608" s="450" t="s">
        <v>190</v>
      </c>
      <c r="D2608" s="450">
        <v>12920</v>
      </c>
      <c r="E2608" s="450" t="s">
        <v>88</v>
      </c>
      <c r="F2608" s="450" t="s">
        <v>2242</v>
      </c>
      <c r="G2608" s="450" t="s">
        <v>15</v>
      </c>
      <c r="H2608" s="450" t="s">
        <v>110</v>
      </c>
      <c r="I2608" s="3" t="s">
        <v>2237</v>
      </c>
    </row>
    <row r="2609" spans="1:9" x14ac:dyDescent="0.25">
      <c r="A2609" s="450">
        <v>2018</v>
      </c>
      <c r="B2609" s="450" t="s">
        <v>390</v>
      </c>
      <c r="C2609" s="450" t="s">
        <v>190</v>
      </c>
      <c r="D2609" s="450">
        <v>12930</v>
      </c>
      <c r="E2609" s="450" t="s">
        <v>89</v>
      </c>
      <c r="F2609" s="450" t="s">
        <v>2242</v>
      </c>
      <c r="G2609" s="450" t="s">
        <v>15</v>
      </c>
      <c r="H2609" s="450" t="s">
        <v>110</v>
      </c>
      <c r="I2609" s="3" t="s">
        <v>2237</v>
      </c>
    </row>
    <row r="2610" spans="1:9" x14ac:dyDescent="0.25">
      <c r="A2610" s="450">
        <v>2018</v>
      </c>
      <c r="B2610" s="450" t="s">
        <v>390</v>
      </c>
      <c r="C2610" s="450" t="s">
        <v>190</v>
      </c>
      <c r="D2610" s="450">
        <v>15100</v>
      </c>
      <c r="E2610" s="450" t="s">
        <v>93</v>
      </c>
      <c r="F2610" s="450" t="s">
        <v>2242</v>
      </c>
      <c r="G2610" s="450" t="s">
        <v>15</v>
      </c>
      <c r="H2610" s="450" t="s">
        <v>110</v>
      </c>
      <c r="I2610" s="3" t="s">
        <v>2237</v>
      </c>
    </row>
    <row r="2611" spans="1:9" x14ac:dyDescent="0.25">
      <c r="A2611" s="450">
        <v>2018</v>
      </c>
      <c r="B2611" s="450" t="s">
        <v>390</v>
      </c>
      <c r="C2611" s="450" t="s">
        <v>190</v>
      </c>
      <c r="D2611" s="450">
        <v>15200</v>
      </c>
      <c r="E2611" s="450" t="s">
        <v>94</v>
      </c>
      <c r="F2611" s="450" t="s">
        <v>2242</v>
      </c>
      <c r="G2611" s="450" t="s">
        <v>15</v>
      </c>
      <c r="H2611" s="450" t="s">
        <v>110</v>
      </c>
      <c r="I2611" s="3" t="s">
        <v>2237</v>
      </c>
    </row>
    <row r="2612" spans="1:9" x14ac:dyDescent="0.25">
      <c r="A2612" s="450">
        <v>2018</v>
      </c>
      <c r="B2612" s="450" t="s">
        <v>390</v>
      </c>
      <c r="C2612" s="450" t="s">
        <v>190</v>
      </c>
      <c r="D2612" s="450">
        <v>17100</v>
      </c>
      <c r="E2612" s="450" t="s">
        <v>97</v>
      </c>
      <c r="F2612" s="450" t="s">
        <v>2242</v>
      </c>
      <c r="G2612" s="450" t="s">
        <v>15</v>
      </c>
      <c r="H2612" s="450">
        <v>105.73</v>
      </c>
      <c r="I2612" s="3" t="s">
        <v>2237</v>
      </c>
    </row>
    <row r="2613" spans="1:9" x14ac:dyDescent="0.25">
      <c r="A2613" s="450">
        <v>2018</v>
      </c>
      <c r="B2613" s="450" t="s">
        <v>390</v>
      </c>
      <c r="C2613" s="450" t="s">
        <v>190</v>
      </c>
      <c r="D2613" s="450">
        <v>17110</v>
      </c>
      <c r="E2613" s="450" t="s">
        <v>98</v>
      </c>
      <c r="F2613" s="450" t="s">
        <v>2242</v>
      </c>
      <c r="G2613" s="450" t="s">
        <v>15</v>
      </c>
      <c r="H2613" s="450" t="s">
        <v>110</v>
      </c>
      <c r="I2613" s="3" t="s">
        <v>2237</v>
      </c>
    </row>
    <row r="2614" spans="1:9" x14ac:dyDescent="0.25">
      <c r="A2614" s="450">
        <v>2018</v>
      </c>
      <c r="B2614" s="450" t="s">
        <v>390</v>
      </c>
      <c r="C2614" s="450" t="s">
        <v>190</v>
      </c>
      <c r="D2614" s="450">
        <v>17120</v>
      </c>
      <c r="E2614" s="450" t="s">
        <v>99</v>
      </c>
      <c r="F2614" s="450" t="s">
        <v>2242</v>
      </c>
      <c r="G2614" s="450" t="s">
        <v>15</v>
      </c>
      <c r="H2614" s="450" t="s">
        <v>110</v>
      </c>
      <c r="I2614" s="3" t="s">
        <v>2237</v>
      </c>
    </row>
    <row r="2615" spans="1:9" x14ac:dyDescent="0.25">
      <c r="A2615" s="450">
        <v>2018</v>
      </c>
      <c r="B2615" s="450" t="s">
        <v>390</v>
      </c>
      <c r="C2615" s="450" t="s">
        <v>190</v>
      </c>
      <c r="D2615" s="450">
        <v>17130</v>
      </c>
      <c r="E2615" s="450" t="s">
        <v>100</v>
      </c>
      <c r="F2615" s="450" t="s">
        <v>2242</v>
      </c>
      <c r="G2615" s="450" t="s">
        <v>15</v>
      </c>
      <c r="H2615" s="450" t="s">
        <v>110</v>
      </c>
      <c r="I2615" s="3" t="s">
        <v>2237</v>
      </c>
    </row>
    <row r="2616" spans="1:9" x14ac:dyDescent="0.25">
      <c r="A2616" s="450">
        <v>2018</v>
      </c>
      <c r="B2616" s="450" t="s">
        <v>390</v>
      </c>
      <c r="C2616" s="450" t="s">
        <v>190</v>
      </c>
      <c r="D2616" s="450">
        <v>17140</v>
      </c>
      <c r="E2616" s="450" t="s">
        <v>101</v>
      </c>
      <c r="F2616" s="450" t="s">
        <v>2242</v>
      </c>
      <c r="G2616" s="450" t="s">
        <v>15</v>
      </c>
      <c r="H2616" s="450" t="s">
        <v>110</v>
      </c>
      <c r="I2616" s="3" t="s">
        <v>2237</v>
      </c>
    </row>
    <row r="2617" spans="1:9" x14ac:dyDescent="0.25">
      <c r="A2617" s="450">
        <v>2018</v>
      </c>
      <c r="B2617" s="450" t="s">
        <v>390</v>
      </c>
      <c r="C2617" s="450" t="s">
        <v>190</v>
      </c>
      <c r="D2617" s="450">
        <v>17150</v>
      </c>
      <c r="E2617" s="450" t="s">
        <v>102</v>
      </c>
      <c r="F2617" s="450" t="s">
        <v>2242</v>
      </c>
      <c r="G2617" s="450" t="s">
        <v>15</v>
      </c>
      <c r="H2617" s="450" t="s">
        <v>110</v>
      </c>
      <c r="I2617" s="3" t="s">
        <v>2237</v>
      </c>
    </row>
    <row r="2618" spans="1:9" x14ac:dyDescent="0.25">
      <c r="A2618" s="450">
        <v>2018</v>
      </c>
      <c r="B2618" s="450" t="s">
        <v>390</v>
      </c>
      <c r="C2618" s="450" t="s">
        <v>190</v>
      </c>
      <c r="D2618" s="450">
        <v>17160</v>
      </c>
      <c r="E2618" s="450" t="s">
        <v>103</v>
      </c>
      <c r="F2618" s="450" t="s">
        <v>2242</v>
      </c>
      <c r="G2618" s="450" t="s">
        <v>15</v>
      </c>
      <c r="H2618" s="450" t="s">
        <v>110</v>
      </c>
      <c r="I2618" s="3" t="s">
        <v>2237</v>
      </c>
    </row>
    <row r="2619" spans="1:9" x14ac:dyDescent="0.25">
      <c r="A2619" s="450">
        <v>2018</v>
      </c>
      <c r="B2619" s="450" t="s">
        <v>390</v>
      </c>
      <c r="C2619" s="450" t="s">
        <v>190</v>
      </c>
      <c r="D2619" s="450">
        <v>17161</v>
      </c>
      <c r="E2619" s="450" t="s">
        <v>104</v>
      </c>
      <c r="F2619" s="450" t="s">
        <v>2242</v>
      </c>
      <c r="G2619" s="450" t="s">
        <v>15</v>
      </c>
      <c r="H2619" s="450" t="s">
        <v>110</v>
      </c>
      <c r="I2619" s="3" t="s">
        <v>2237</v>
      </c>
    </row>
    <row r="2620" spans="1:9" x14ac:dyDescent="0.25">
      <c r="A2620" s="450">
        <v>2018</v>
      </c>
      <c r="B2620" s="450" t="s">
        <v>390</v>
      </c>
      <c r="C2620" s="450" t="s">
        <v>190</v>
      </c>
      <c r="D2620" s="450">
        <v>17162</v>
      </c>
      <c r="E2620" s="450" t="s">
        <v>105</v>
      </c>
      <c r="F2620" s="450" t="s">
        <v>2242</v>
      </c>
      <c r="G2620" s="450" t="s">
        <v>15</v>
      </c>
      <c r="H2620" s="450" t="s">
        <v>110</v>
      </c>
      <c r="I2620" s="3" t="s">
        <v>2237</v>
      </c>
    </row>
    <row r="2621" spans="1:9" x14ac:dyDescent="0.25">
      <c r="A2621" s="450">
        <v>2018</v>
      </c>
      <c r="B2621" s="450" t="s">
        <v>390</v>
      </c>
      <c r="C2621" s="450" t="s">
        <v>190</v>
      </c>
      <c r="D2621" s="450">
        <v>17190</v>
      </c>
      <c r="E2621" s="450" t="s">
        <v>106</v>
      </c>
      <c r="F2621" s="450" t="s">
        <v>2242</v>
      </c>
      <c r="G2621" s="450" t="s">
        <v>15</v>
      </c>
      <c r="H2621" s="450" t="s">
        <v>110</v>
      </c>
      <c r="I2621" s="3" t="s">
        <v>2237</v>
      </c>
    </row>
    <row r="2622" spans="1:9" x14ac:dyDescent="0.25">
      <c r="A2622" s="450">
        <v>2018</v>
      </c>
      <c r="B2622" s="450" t="s">
        <v>390</v>
      </c>
      <c r="C2622" s="450" t="s">
        <v>190</v>
      </c>
      <c r="D2622" s="450">
        <v>17900</v>
      </c>
      <c r="E2622" s="450" t="s">
        <v>107</v>
      </c>
      <c r="F2622" s="450" t="s">
        <v>2242</v>
      </c>
      <c r="G2622" s="450" t="s">
        <v>15</v>
      </c>
      <c r="H2622" s="450">
        <v>0</v>
      </c>
      <c r="I2622" s="3" t="s">
        <v>2237</v>
      </c>
    </row>
    <row r="2623" spans="1:9" x14ac:dyDescent="0.25">
      <c r="A2623" s="450">
        <v>2018</v>
      </c>
      <c r="B2623" s="450" t="s">
        <v>390</v>
      </c>
      <c r="C2623" s="450" t="s">
        <v>190</v>
      </c>
      <c r="D2623" s="450">
        <v>19010</v>
      </c>
      <c r="E2623" s="450" t="s">
        <v>111</v>
      </c>
      <c r="F2623" s="450" t="s">
        <v>2242</v>
      </c>
      <c r="G2623" s="450" t="s">
        <v>15</v>
      </c>
      <c r="H2623" s="450">
        <v>291.05</v>
      </c>
      <c r="I2623" s="3" t="s">
        <v>2237</v>
      </c>
    </row>
    <row r="2624" spans="1:9" x14ac:dyDescent="0.25">
      <c r="A2624" s="450">
        <v>2018</v>
      </c>
      <c r="B2624" s="450" t="s">
        <v>390</v>
      </c>
      <c r="C2624" s="450" t="s">
        <v>190</v>
      </c>
      <c r="D2624" s="450">
        <v>19011</v>
      </c>
      <c r="E2624" s="450" t="s">
        <v>112</v>
      </c>
      <c r="F2624" s="450" t="s">
        <v>2242</v>
      </c>
      <c r="G2624" s="450" t="s">
        <v>15</v>
      </c>
      <c r="H2624" s="450" t="s">
        <v>110</v>
      </c>
      <c r="I2624" s="3" t="s">
        <v>2237</v>
      </c>
    </row>
    <row r="2625" spans="1:9" x14ac:dyDescent="0.25">
      <c r="A2625" s="450">
        <v>2018</v>
      </c>
      <c r="B2625" s="450" t="s">
        <v>390</v>
      </c>
      <c r="C2625" s="450" t="s">
        <v>190</v>
      </c>
      <c r="D2625" s="450">
        <v>19012</v>
      </c>
      <c r="E2625" s="450" t="s">
        <v>113</v>
      </c>
      <c r="F2625" s="450" t="s">
        <v>2242</v>
      </c>
      <c r="G2625" s="450" t="s">
        <v>15</v>
      </c>
      <c r="H2625" s="450" t="s">
        <v>110</v>
      </c>
      <c r="I2625" s="3" t="s">
        <v>2237</v>
      </c>
    </row>
    <row r="2626" spans="1:9" x14ac:dyDescent="0.25">
      <c r="A2626" s="450">
        <v>2018</v>
      </c>
      <c r="B2626" s="450" t="s">
        <v>390</v>
      </c>
      <c r="C2626" s="450" t="s">
        <v>190</v>
      </c>
      <c r="D2626" s="450">
        <v>19020</v>
      </c>
      <c r="E2626" s="450" t="s">
        <v>114</v>
      </c>
      <c r="F2626" s="450" t="s">
        <v>2242</v>
      </c>
      <c r="G2626" s="450" t="s">
        <v>15</v>
      </c>
      <c r="H2626" s="450">
        <v>3556.6</v>
      </c>
      <c r="I2626" s="3" t="s">
        <v>2237</v>
      </c>
    </row>
    <row r="2627" spans="1:9" x14ac:dyDescent="0.25">
      <c r="A2627" s="450">
        <v>2018</v>
      </c>
      <c r="B2627" s="450" t="s">
        <v>390</v>
      </c>
      <c r="C2627" s="450" t="s">
        <v>190</v>
      </c>
      <c r="D2627" s="450">
        <v>19021</v>
      </c>
      <c r="E2627" s="450" t="s">
        <v>115</v>
      </c>
      <c r="F2627" s="450" t="s">
        <v>2242</v>
      </c>
      <c r="G2627" s="450" t="s">
        <v>15</v>
      </c>
      <c r="H2627" s="450" t="s">
        <v>110</v>
      </c>
      <c r="I2627" s="3" t="s">
        <v>2237</v>
      </c>
    </row>
    <row r="2628" spans="1:9" x14ac:dyDescent="0.25">
      <c r="A2628" s="450">
        <v>2018</v>
      </c>
      <c r="B2628" s="450" t="s">
        <v>390</v>
      </c>
      <c r="C2628" s="450" t="s">
        <v>190</v>
      </c>
      <c r="D2628" s="450">
        <v>19022</v>
      </c>
      <c r="E2628" s="450" t="s">
        <v>116</v>
      </c>
      <c r="F2628" s="450" t="s">
        <v>2242</v>
      </c>
      <c r="G2628" s="450" t="s">
        <v>15</v>
      </c>
      <c r="H2628" s="450" t="s">
        <v>110</v>
      </c>
      <c r="I2628" s="3" t="s">
        <v>2237</v>
      </c>
    </row>
    <row r="2629" spans="1:9" x14ac:dyDescent="0.25">
      <c r="A2629" s="450">
        <v>2018</v>
      </c>
      <c r="B2629" s="450" t="s">
        <v>390</v>
      </c>
      <c r="C2629" s="450" t="s">
        <v>190</v>
      </c>
      <c r="D2629" s="450">
        <v>19023</v>
      </c>
      <c r="E2629" s="450" t="s">
        <v>117</v>
      </c>
      <c r="F2629" s="450" t="s">
        <v>2242</v>
      </c>
      <c r="G2629" s="450" t="s">
        <v>15</v>
      </c>
      <c r="H2629" s="450" t="s">
        <v>110</v>
      </c>
      <c r="I2629" s="3" t="s">
        <v>2237</v>
      </c>
    </row>
    <row r="2630" spans="1:9" x14ac:dyDescent="0.25">
      <c r="A2630" s="450">
        <v>2018</v>
      </c>
      <c r="B2630" s="450" t="s">
        <v>390</v>
      </c>
      <c r="C2630" s="450" t="s">
        <v>190</v>
      </c>
      <c r="D2630" s="450">
        <v>19029</v>
      </c>
      <c r="E2630" s="450" t="s">
        <v>118</v>
      </c>
      <c r="F2630" s="450" t="s">
        <v>2242</v>
      </c>
      <c r="G2630" s="450" t="s">
        <v>15</v>
      </c>
      <c r="H2630" s="450" t="s">
        <v>110</v>
      </c>
      <c r="I2630" s="3" t="s">
        <v>2237</v>
      </c>
    </row>
    <row r="2631" spans="1:9" x14ac:dyDescent="0.25">
      <c r="A2631" s="450">
        <v>2018</v>
      </c>
      <c r="B2631" s="450" t="s">
        <v>390</v>
      </c>
      <c r="C2631" s="450" t="s">
        <v>190</v>
      </c>
      <c r="D2631" s="450">
        <v>19030</v>
      </c>
      <c r="E2631" s="450" t="s">
        <v>119</v>
      </c>
      <c r="F2631" s="450" t="s">
        <v>2242</v>
      </c>
      <c r="G2631" s="450" t="s">
        <v>15</v>
      </c>
      <c r="H2631" s="450">
        <v>1641.2</v>
      </c>
      <c r="I2631" s="3" t="s">
        <v>2237</v>
      </c>
    </row>
    <row r="2632" spans="1:9" x14ac:dyDescent="0.25">
      <c r="A2632" s="450">
        <v>2018</v>
      </c>
      <c r="B2632" s="450" t="s">
        <v>390</v>
      </c>
      <c r="C2632" s="450" t="s">
        <v>190</v>
      </c>
      <c r="D2632" s="450">
        <v>19031</v>
      </c>
      <c r="E2632" s="450" t="s">
        <v>120</v>
      </c>
      <c r="F2632" s="450" t="s">
        <v>2242</v>
      </c>
      <c r="G2632" s="450" t="s">
        <v>15</v>
      </c>
      <c r="H2632" s="450" t="s">
        <v>110</v>
      </c>
      <c r="I2632" s="3" t="s">
        <v>2237</v>
      </c>
    </row>
    <row r="2633" spans="1:9" x14ac:dyDescent="0.25">
      <c r="A2633" s="450">
        <v>2018</v>
      </c>
      <c r="B2633" s="450" t="s">
        <v>390</v>
      </c>
      <c r="C2633" s="450" t="s">
        <v>190</v>
      </c>
      <c r="D2633" s="450">
        <v>19032</v>
      </c>
      <c r="E2633" s="450" t="s">
        <v>121</v>
      </c>
      <c r="F2633" s="450" t="s">
        <v>2242</v>
      </c>
      <c r="G2633" s="450" t="s">
        <v>15</v>
      </c>
      <c r="H2633" s="450" t="s">
        <v>110</v>
      </c>
      <c r="I2633" s="3" t="s">
        <v>2237</v>
      </c>
    </row>
    <row r="2634" spans="1:9" x14ac:dyDescent="0.25">
      <c r="A2634" s="450">
        <v>2018</v>
      </c>
      <c r="B2634" s="450" t="s">
        <v>390</v>
      </c>
      <c r="C2634" s="450" t="s">
        <v>190</v>
      </c>
      <c r="D2634" s="450">
        <v>19040</v>
      </c>
      <c r="E2634" s="450" t="s">
        <v>122</v>
      </c>
      <c r="F2634" s="450" t="s">
        <v>2242</v>
      </c>
      <c r="G2634" s="450" t="s">
        <v>15</v>
      </c>
      <c r="H2634" s="450">
        <v>1195.25</v>
      </c>
      <c r="I2634" s="3" t="s">
        <v>2237</v>
      </c>
    </row>
    <row r="2635" spans="1:9" x14ac:dyDescent="0.25">
      <c r="A2635" s="450">
        <v>2018</v>
      </c>
      <c r="B2635" s="450" t="s">
        <v>390</v>
      </c>
      <c r="C2635" s="450" t="s">
        <v>190</v>
      </c>
      <c r="D2635" s="450">
        <v>19050</v>
      </c>
      <c r="E2635" s="450" t="s">
        <v>123</v>
      </c>
      <c r="F2635" s="450" t="s">
        <v>2242</v>
      </c>
      <c r="G2635" s="450" t="s">
        <v>15</v>
      </c>
      <c r="H2635" s="450">
        <v>110.22</v>
      </c>
      <c r="I2635" s="3" t="s">
        <v>2237</v>
      </c>
    </row>
    <row r="2636" spans="1:9" x14ac:dyDescent="0.25">
      <c r="A2636" s="450">
        <v>2018</v>
      </c>
      <c r="B2636" s="450" t="s">
        <v>390</v>
      </c>
      <c r="C2636" s="450" t="s">
        <v>190</v>
      </c>
      <c r="D2636" s="450">
        <v>19060</v>
      </c>
      <c r="E2636" s="450" t="s">
        <v>124</v>
      </c>
      <c r="F2636" s="450" t="s">
        <v>2242</v>
      </c>
      <c r="G2636" s="450" t="s">
        <v>15</v>
      </c>
      <c r="H2636" s="450">
        <v>5668.08</v>
      </c>
      <c r="I2636" s="3" t="s">
        <v>2237</v>
      </c>
    </row>
    <row r="2637" spans="1:9" x14ac:dyDescent="0.25">
      <c r="A2637" s="450">
        <v>2018</v>
      </c>
      <c r="B2637" s="450" t="s">
        <v>390</v>
      </c>
      <c r="C2637" s="450" t="s">
        <v>190</v>
      </c>
      <c r="D2637" s="450">
        <v>19061</v>
      </c>
      <c r="E2637" s="450" t="s">
        <v>125</v>
      </c>
      <c r="F2637" s="450" t="s">
        <v>2242</v>
      </c>
      <c r="G2637" s="450" t="s">
        <v>15</v>
      </c>
      <c r="H2637" s="450">
        <v>0</v>
      </c>
      <c r="I2637" s="3" t="s">
        <v>2237</v>
      </c>
    </row>
    <row r="2638" spans="1:9" x14ac:dyDescent="0.25">
      <c r="A2638" s="450">
        <v>2018</v>
      </c>
      <c r="B2638" s="450" t="s">
        <v>390</v>
      </c>
      <c r="C2638" s="450" t="s">
        <v>190</v>
      </c>
      <c r="D2638" s="450">
        <v>19062</v>
      </c>
      <c r="E2638" s="450" t="s">
        <v>126</v>
      </c>
      <c r="F2638" s="450" t="s">
        <v>2242</v>
      </c>
      <c r="G2638" s="450" t="s">
        <v>15</v>
      </c>
      <c r="H2638" s="450">
        <v>3191.59</v>
      </c>
      <c r="I2638" s="3" t="s">
        <v>2237</v>
      </c>
    </row>
    <row r="2639" spans="1:9" x14ac:dyDescent="0.25">
      <c r="A2639" s="450">
        <v>2018</v>
      </c>
      <c r="B2639" s="450" t="s">
        <v>390</v>
      </c>
      <c r="C2639" s="450" t="s">
        <v>190</v>
      </c>
      <c r="D2639" s="450">
        <v>19063</v>
      </c>
      <c r="E2639" s="450" t="s">
        <v>127</v>
      </c>
      <c r="F2639" s="450" t="s">
        <v>2242</v>
      </c>
      <c r="G2639" s="450" t="s">
        <v>15</v>
      </c>
      <c r="H2639" s="450">
        <v>2476.4899999999998</v>
      </c>
      <c r="I2639" s="3" t="s">
        <v>2237</v>
      </c>
    </row>
    <row r="2640" spans="1:9" x14ac:dyDescent="0.25">
      <c r="A2640" s="450">
        <v>2018</v>
      </c>
      <c r="B2640" s="450" t="s">
        <v>390</v>
      </c>
      <c r="C2640" s="450" t="s">
        <v>190</v>
      </c>
      <c r="D2640" s="450">
        <v>19070</v>
      </c>
      <c r="E2640" s="450" t="s">
        <v>128</v>
      </c>
      <c r="F2640" s="450" t="s">
        <v>2242</v>
      </c>
      <c r="G2640" s="450" t="s">
        <v>15</v>
      </c>
      <c r="H2640" s="450">
        <v>1004.24</v>
      </c>
      <c r="I2640" s="3" t="s">
        <v>2237</v>
      </c>
    </row>
    <row r="2641" spans="1:9" x14ac:dyDescent="0.25">
      <c r="A2641" s="450">
        <v>2018</v>
      </c>
      <c r="B2641" s="450" t="s">
        <v>390</v>
      </c>
      <c r="C2641" s="450" t="s">
        <v>190</v>
      </c>
      <c r="D2641" s="450">
        <v>19080</v>
      </c>
      <c r="E2641" s="450" t="s">
        <v>129</v>
      </c>
      <c r="F2641" s="450" t="s">
        <v>2242</v>
      </c>
      <c r="G2641" s="450" t="s">
        <v>15</v>
      </c>
      <c r="H2641" s="450">
        <v>687.68</v>
      </c>
      <c r="I2641" s="3" t="s">
        <v>2237</v>
      </c>
    </row>
    <row r="2642" spans="1:9" x14ac:dyDescent="0.25">
      <c r="A2642" s="450">
        <v>2018</v>
      </c>
      <c r="B2642" s="450" t="s">
        <v>390</v>
      </c>
      <c r="C2642" s="450" t="s">
        <v>190</v>
      </c>
      <c r="D2642" s="450">
        <v>19090</v>
      </c>
      <c r="E2642" s="450" t="s">
        <v>130</v>
      </c>
      <c r="F2642" s="450" t="s">
        <v>2242</v>
      </c>
      <c r="G2642" s="450" t="s">
        <v>15</v>
      </c>
      <c r="H2642" s="450">
        <v>548.41999999999996</v>
      </c>
      <c r="I2642" s="3" t="s">
        <v>2237</v>
      </c>
    </row>
    <row r="2643" spans="1:9" x14ac:dyDescent="0.25">
      <c r="A2643" s="450">
        <v>2018</v>
      </c>
      <c r="B2643" s="450" t="s">
        <v>390</v>
      </c>
      <c r="C2643" s="450" t="s">
        <v>190</v>
      </c>
      <c r="D2643" s="450">
        <v>19095</v>
      </c>
      <c r="E2643" s="450" t="s">
        <v>131</v>
      </c>
      <c r="F2643" s="450" t="s">
        <v>2242</v>
      </c>
      <c r="G2643" s="450" t="s">
        <v>15</v>
      </c>
      <c r="H2643" s="450">
        <v>192.77</v>
      </c>
      <c r="I2643" s="3" t="s">
        <v>2237</v>
      </c>
    </row>
    <row r="2644" spans="1:9" x14ac:dyDescent="0.25">
      <c r="A2644" s="450">
        <v>2018</v>
      </c>
      <c r="B2644" s="450" t="s">
        <v>390</v>
      </c>
      <c r="C2644" s="450" t="s">
        <v>190</v>
      </c>
      <c r="D2644" s="450">
        <v>19900</v>
      </c>
      <c r="E2644" s="450" t="s">
        <v>132</v>
      </c>
      <c r="F2644" s="450" t="s">
        <v>2242</v>
      </c>
      <c r="G2644" s="450" t="s">
        <v>15</v>
      </c>
      <c r="H2644" s="450">
        <v>477.21</v>
      </c>
      <c r="I2644" s="3" t="s">
        <v>2237</v>
      </c>
    </row>
    <row r="2645" spans="1:9" x14ac:dyDescent="0.25">
      <c r="A2645" s="450">
        <v>2018</v>
      </c>
      <c r="B2645" s="450" t="s">
        <v>390</v>
      </c>
      <c r="C2645" s="450" t="s">
        <v>190</v>
      </c>
      <c r="D2645" s="450">
        <v>21100</v>
      </c>
      <c r="E2645" s="450" t="s">
        <v>135</v>
      </c>
      <c r="F2645" s="450" t="s">
        <v>2242</v>
      </c>
      <c r="G2645" s="450" t="s">
        <v>15</v>
      </c>
      <c r="H2645" s="450" t="s">
        <v>110</v>
      </c>
      <c r="I2645" s="3" t="s">
        <v>2237</v>
      </c>
    </row>
    <row r="2646" spans="1:9" x14ac:dyDescent="0.25">
      <c r="A2646" s="450">
        <v>2018</v>
      </c>
      <c r="B2646" s="450" t="s">
        <v>390</v>
      </c>
      <c r="C2646" s="450" t="s">
        <v>190</v>
      </c>
      <c r="D2646" s="450">
        <v>21200</v>
      </c>
      <c r="E2646" s="450" t="s">
        <v>136</v>
      </c>
      <c r="F2646" s="450" t="s">
        <v>2242</v>
      </c>
      <c r="G2646" s="450" t="s">
        <v>15</v>
      </c>
      <c r="H2646" s="450" t="s">
        <v>110</v>
      </c>
      <c r="I2646" s="3" t="s">
        <v>2237</v>
      </c>
    </row>
    <row r="2647" spans="1:9" x14ac:dyDescent="0.25">
      <c r="A2647" s="450">
        <v>2018</v>
      </c>
      <c r="B2647" s="450" t="s">
        <v>390</v>
      </c>
      <c r="C2647" s="450" t="s">
        <v>190</v>
      </c>
      <c r="D2647" s="450">
        <v>21300</v>
      </c>
      <c r="E2647" s="450" t="s">
        <v>137</v>
      </c>
      <c r="F2647" s="450" t="s">
        <v>2242</v>
      </c>
      <c r="G2647" s="450" t="s">
        <v>15</v>
      </c>
      <c r="H2647" s="450" t="s">
        <v>110</v>
      </c>
      <c r="I2647" s="3" t="s">
        <v>2237</v>
      </c>
    </row>
    <row r="2648" spans="1:9" x14ac:dyDescent="0.25">
      <c r="A2648" s="450">
        <v>2018</v>
      </c>
      <c r="B2648" s="450" t="s">
        <v>390</v>
      </c>
      <c r="C2648" s="450" t="s">
        <v>190</v>
      </c>
      <c r="D2648" s="450">
        <v>21900</v>
      </c>
      <c r="E2648" s="450" t="s">
        <v>138</v>
      </c>
      <c r="F2648" s="450" t="s">
        <v>2242</v>
      </c>
      <c r="G2648" s="450" t="s">
        <v>15</v>
      </c>
      <c r="H2648" s="450" t="s">
        <v>110</v>
      </c>
      <c r="I2648" s="3" t="s">
        <v>2237</v>
      </c>
    </row>
    <row r="2649" spans="1:9" x14ac:dyDescent="0.25">
      <c r="A2649" s="450">
        <v>2018</v>
      </c>
      <c r="B2649" s="450" t="s">
        <v>390</v>
      </c>
      <c r="C2649" s="450" t="s">
        <v>190</v>
      </c>
      <c r="D2649" s="450">
        <v>32100</v>
      </c>
      <c r="E2649" s="450" t="s">
        <v>150</v>
      </c>
      <c r="F2649" s="450" t="s">
        <v>2242</v>
      </c>
      <c r="G2649" s="450" t="s">
        <v>15</v>
      </c>
      <c r="H2649" s="450" t="s">
        <v>110</v>
      </c>
      <c r="I2649" s="3" t="s">
        <v>2237</v>
      </c>
    </row>
    <row r="2650" spans="1:9" x14ac:dyDescent="0.25">
      <c r="A2650" s="450">
        <v>2018</v>
      </c>
      <c r="B2650" s="450" t="s">
        <v>390</v>
      </c>
      <c r="C2650" s="450" t="s">
        <v>190</v>
      </c>
      <c r="D2650" s="450">
        <v>32200</v>
      </c>
      <c r="E2650" s="450" t="s">
        <v>151</v>
      </c>
      <c r="F2650" s="450" t="s">
        <v>2242</v>
      </c>
      <c r="G2650" s="450" t="s">
        <v>15</v>
      </c>
      <c r="H2650" s="450" t="s">
        <v>110</v>
      </c>
      <c r="I2650" s="3" t="s">
        <v>2237</v>
      </c>
    </row>
    <row r="2651" spans="1:9" x14ac:dyDescent="0.25">
      <c r="A2651" s="450">
        <v>2018</v>
      </c>
      <c r="B2651" s="450" t="s">
        <v>390</v>
      </c>
      <c r="C2651" s="450" t="s">
        <v>190</v>
      </c>
      <c r="D2651" s="450">
        <v>33100</v>
      </c>
      <c r="E2651" s="450" t="s">
        <v>153</v>
      </c>
      <c r="F2651" s="450" t="s">
        <v>2242</v>
      </c>
      <c r="G2651" s="450" t="s">
        <v>15</v>
      </c>
      <c r="H2651" s="450" t="s">
        <v>110</v>
      </c>
      <c r="I2651" s="3" t="s">
        <v>2237</v>
      </c>
    </row>
    <row r="2652" spans="1:9" x14ac:dyDescent="0.25">
      <c r="A2652" s="450">
        <v>2018</v>
      </c>
      <c r="B2652" s="450" t="s">
        <v>390</v>
      </c>
      <c r="C2652" s="450" t="s">
        <v>190</v>
      </c>
      <c r="D2652" s="450">
        <v>33110</v>
      </c>
      <c r="E2652" s="450" t="s">
        <v>154</v>
      </c>
      <c r="F2652" s="450" t="s">
        <v>2242</v>
      </c>
      <c r="G2652" s="450" t="s">
        <v>15</v>
      </c>
      <c r="H2652" s="450" t="s">
        <v>110</v>
      </c>
      <c r="I2652" s="3" t="s">
        <v>2237</v>
      </c>
    </row>
    <row r="2653" spans="1:9" x14ac:dyDescent="0.25">
      <c r="A2653" s="450">
        <v>2018</v>
      </c>
      <c r="B2653" s="450" t="s">
        <v>390</v>
      </c>
      <c r="C2653" s="450" t="s">
        <v>190</v>
      </c>
      <c r="D2653" s="450">
        <v>33120</v>
      </c>
      <c r="E2653" s="450" t="s">
        <v>155</v>
      </c>
      <c r="F2653" s="450" t="s">
        <v>2242</v>
      </c>
      <c r="G2653" s="450" t="s">
        <v>15</v>
      </c>
      <c r="H2653" s="450" t="s">
        <v>110</v>
      </c>
      <c r="I2653" s="3" t="s">
        <v>2237</v>
      </c>
    </row>
    <row r="2654" spans="1:9" x14ac:dyDescent="0.25">
      <c r="A2654" s="450">
        <v>2018</v>
      </c>
      <c r="B2654" s="450" t="s">
        <v>390</v>
      </c>
      <c r="C2654" s="450" t="s">
        <v>190</v>
      </c>
      <c r="D2654" s="450">
        <v>33200</v>
      </c>
      <c r="E2654" s="450" t="s">
        <v>156</v>
      </c>
      <c r="F2654" s="450" t="s">
        <v>2242</v>
      </c>
      <c r="G2654" s="450" t="s">
        <v>15</v>
      </c>
      <c r="H2654" s="450" t="s">
        <v>110</v>
      </c>
      <c r="I2654" s="3" t="s">
        <v>2237</v>
      </c>
    </row>
    <row r="2655" spans="1:9" x14ac:dyDescent="0.25">
      <c r="A2655" s="450">
        <v>2018</v>
      </c>
      <c r="B2655" s="450" t="s">
        <v>390</v>
      </c>
      <c r="C2655" s="450" t="s">
        <v>190</v>
      </c>
      <c r="D2655" s="450">
        <v>33210</v>
      </c>
      <c r="E2655" s="450" t="s">
        <v>157</v>
      </c>
      <c r="F2655" s="450" t="s">
        <v>2242</v>
      </c>
      <c r="G2655" s="450" t="s">
        <v>15</v>
      </c>
      <c r="H2655" s="450" t="s">
        <v>110</v>
      </c>
      <c r="I2655" s="3" t="s">
        <v>2237</v>
      </c>
    </row>
    <row r="2656" spans="1:9" x14ac:dyDescent="0.25">
      <c r="A2656" s="450">
        <v>2018</v>
      </c>
      <c r="B2656" s="450" t="s">
        <v>390</v>
      </c>
      <c r="C2656" s="450" t="s">
        <v>190</v>
      </c>
      <c r="D2656" s="450">
        <v>33220</v>
      </c>
      <c r="E2656" s="450" t="s">
        <v>158</v>
      </c>
      <c r="F2656" s="450" t="s">
        <v>2242</v>
      </c>
      <c r="G2656" s="450" t="s">
        <v>15</v>
      </c>
      <c r="H2656" s="450" t="s">
        <v>110</v>
      </c>
      <c r="I2656" s="3" t="s">
        <v>2237</v>
      </c>
    </row>
    <row r="2657" spans="1:9" x14ac:dyDescent="0.25">
      <c r="A2657" s="450">
        <v>2018</v>
      </c>
      <c r="B2657" s="450" t="s">
        <v>390</v>
      </c>
      <c r="C2657" s="450" t="s">
        <v>190</v>
      </c>
      <c r="D2657" s="450">
        <v>33900</v>
      </c>
      <c r="E2657" s="450" t="s">
        <v>159</v>
      </c>
      <c r="F2657" s="450" t="s">
        <v>2242</v>
      </c>
      <c r="G2657" s="450" t="s">
        <v>15</v>
      </c>
      <c r="H2657" s="450" t="s">
        <v>110</v>
      </c>
      <c r="I2657" s="3" t="s">
        <v>2237</v>
      </c>
    </row>
    <row r="2658" spans="1:9" x14ac:dyDescent="0.25">
      <c r="A2658" s="450">
        <v>2018</v>
      </c>
      <c r="B2658" s="450" t="s">
        <v>390</v>
      </c>
      <c r="C2658" s="450" t="s">
        <v>190</v>
      </c>
      <c r="D2658" s="450">
        <v>33910</v>
      </c>
      <c r="E2658" s="450" t="s">
        <v>160</v>
      </c>
      <c r="F2658" s="450" t="s">
        <v>2242</v>
      </c>
      <c r="G2658" s="450" t="s">
        <v>15</v>
      </c>
      <c r="H2658" s="450" t="s">
        <v>110</v>
      </c>
      <c r="I2658" s="3" t="s">
        <v>2237</v>
      </c>
    </row>
    <row r="2659" spans="1:9" x14ac:dyDescent="0.25">
      <c r="A2659" s="450">
        <v>2018</v>
      </c>
      <c r="B2659" s="450" t="s">
        <v>390</v>
      </c>
      <c r="C2659" s="450" t="s">
        <v>190</v>
      </c>
      <c r="D2659" s="450">
        <v>33920</v>
      </c>
      <c r="E2659" s="450" t="s">
        <v>161</v>
      </c>
      <c r="F2659" s="450" t="s">
        <v>2242</v>
      </c>
      <c r="G2659" s="450" t="s">
        <v>15</v>
      </c>
      <c r="H2659" s="450" t="s">
        <v>110</v>
      </c>
      <c r="I2659" s="3" t="s">
        <v>2237</v>
      </c>
    </row>
    <row r="2660" spans="1:9" x14ac:dyDescent="0.25">
      <c r="A2660" s="450">
        <v>2018</v>
      </c>
      <c r="B2660" s="450" t="s">
        <v>390</v>
      </c>
      <c r="C2660" s="450" t="s">
        <v>190</v>
      </c>
      <c r="D2660" s="450">
        <v>33921</v>
      </c>
      <c r="E2660" s="450" t="s">
        <v>162</v>
      </c>
      <c r="F2660" s="450" t="s">
        <v>2242</v>
      </c>
      <c r="G2660" s="450" t="s">
        <v>15</v>
      </c>
      <c r="H2660" s="450" t="s">
        <v>110</v>
      </c>
      <c r="I2660" s="3" t="s">
        <v>2237</v>
      </c>
    </row>
    <row r="2661" spans="1:9" x14ac:dyDescent="0.25">
      <c r="A2661" s="450">
        <v>2018</v>
      </c>
      <c r="B2661" s="450" t="s">
        <v>390</v>
      </c>
      <c r="C2661" s="450" t="s">
        <v>190</v>
      </c>
      <c r="D2661" s="450">
        <v>33922</v>
      </c>
      <c r="E2661" s="450" t="s">
        <v>163</v>
      </c>
      <c r="F2661" s="450" t="s">
        <v>2242</v>
      </c>
      <c r="G2661" s="450" t="s">
        <v>15</v>
      </c>
      <c r="H2661" s="450" t="s">
        <v>110</v>
      </c>
      <c r="I2661" s="3" t="s">
        <v>2237</v>
      </c>
    </row>
    <row r="2662" spans="1:9" x14ac:dyDescent="0.25">
      <c r="A2662" s="450">
        <v>2018</v>
      </c>
      <c r="B2662" s="450" t="s">
        <v>390</v>
      </c>
      <c r="C2662" s="450" t="s">
        <v>190</v>
      </c>
      <c r="D2662" s="450">
        <v>37100</v>
      </c>
      <c r="E2662" s="450" t="s">
        <v>168</v>
      </c>
      <c r="F2662" s="450" t="s">
        <v>2242</v>
      </c>
      <c r="G2662" s="450" t="s">
        <v>15</v>
      </c>
      <c r="H2662" s="450" t="s">
        <v>110</v>
      </c>
      <c r="I2662" s="3" t="s">
        <v>2237</v>
      </c>
    </row>
    <row r="2663" spans="1:9" x14ac:dyDescent="0.25">
      <c r="A2663" s="450">
        <v>2018</v>
      </c>
      <c r="B2663" s="450" t="s">
        <v>390</v>
      </c>
      <c r="C2663" s="450" t="s">
        <v>190</v>
      </c>
      <c r="D2663" s="450">
        <v>37200</v>
      </c>
      <c r="E2663" s="450" t="s">
        <v>169</v>
      </c>
      <c r="F2663" s="450" t="s">
        <v>2242</v>
      </c>
      <c r="G2663" s="450" t="s">
        <v>15</v>
      </c>
      <c r="H2663" s="450" t="s">
        <v>110</v>
      </c>
      <c r="I2663" s="3" t="s">
        <v>2237</v>
      </c>
    </row>
    <row r="2664" spans="1:9" x14ac:dyDescent="0.25">
      <c r="A2664" s="450">
        <v>2018</v>
      </c>
      <c r="B2664" s="450" t="s">
        <v>391</v>
      </c>
      <c r="C2664" s="450" t="s">
        <v>191</v>
      </c>
      <c r="D2664" s="450">
        <v>1100</v>
      </c>
      <c r="E2664" s="450" t="s">
        <v>2</v>
      </c>
      <c r="F2664" s="450" t="s">
        <v>2242</v>
      </c>
      <c r="G2664" s="450" t="s">
        <v>15</v>
      </c>
      <c r="H2664" s="450">
        <v>41.52</v>
      </c>
      <c r="I2664" s="3" t="s">
        <v>2237</v>
      </c>
    </row>
    <row r="2665" spans="1:9" x14ac:dyDescent="0.25">
      <c r="A2665" s="450">
        <v>2018</v>
      </c>
      <c r="B2665" s="450" t="s">
        <v>391</v>
      </c>
      <c r="C2665" s="450" t="s">
        <v>191</v>
      </c>
      <c r="D2665" s="450">
        <v>1110</v>
      </c>
      <c r="E2665" s="450" t="s">
        <v>3</v>
      </c>
      <c r="F2665" s="450" t="s">
        <v>2242</v>
      </c>
      <c r="G2665" s="450" t="s">
        <v>15</v>
      </c>
      <c r="H2665" s="450" t="s">
        <v>110</v>
      </c>
      <c r="I2665" s="3" t="s">
        <v>2237</v>
      </c>
    </row>
    <row r="2666" spans="1:9" x14ac:dyDescent="0.25">
      <c r="A2666" s="450">
        <v>2018</v>
      </c>
      <c r="B2666" s="450" t="s">
        <v>391</v>
      </c>
      <c r="C2666" s="450" t="s">
        <v>191</v>
      </c>
      <c r="D2666" s="450">
        <v>1120</v>
      </c>
      <c r="E2666" s="450" t="s">
        <v>4</v>
      </c>
      <c r="F2666" s="450" t="s">
        <v>2242</v>
      </c>
      <c r="G2666" s="450" t="s">
        <v>15</v>
      </c>
      <c r="H2666" s="450" t="s">
        <v>110</v>
      </c>
      <c r="I2666" s="3" t="s">
        <v>2237</v>
      </c>
    </row>
    <row r="2667" spans="1:9" x14ac:dyDescent="0.25">
      <c r="A2667" s="450">
        <v>2018</v>
      </c>
      <c r="B2667" s="450" t="s">
        <v>391</v>
      </c>
      <c r="C2667" s="450" t="s">
        <v>191</v>
      </c>
      <c r="D2667" s="450">
        <v>1200</v>
      </c>
      <c r="E2667" s="450" t="s">
        <v>5</v>
      </c>
      <c r="F2667" s="450" t="s">
        <v>2242</v>
      </c>
      <c r="G2667" s="450" t="s">
        <v>15</v>
      </c>
      <c r="H2667" s="450">
        <v>2.2799999999999998</v>
      </c>
      <c r="I2667" s="3" t="s">
        <v>2244</v>
      </c>
    </row>
    <row r="2668" spans="1:9" x14ac:dyDescent="0.25">
      <c r="A2668" s="450">
        <v>2018</v>
      </c>
      <c r="B2668" s="450" t="s">
        <v>391</v>
      </c>
      <c r="C2668" s="450" t="s">
        <v>191</v>
      </c>
      <c r="D2668" s="450">
        <v>1300</v>
      </c>
      <c r="E2668" s="450" t="s">
        <v>17</v>
      </c>
      <c r="F2668" s="450" t="s">
        <v>2242</v>
      </c>
      <c r="G2668" s="450" t="s">
        <v>15</v>
      </c>
      <c r="H2668" s="450">
        <v>8.65</v>
      </c>
      <c r="I2668" s="3" t="s">
        <v>2237</v>
      </c>
    </row>
    <row r="2669" spans="1:9" x14ac:dyDescent="0.25">
      <c r="A2669" s="450">
        <v>2018</v>
      </c>
      <c r="B2669" s="450" t="s">
        <v>391</v>
      </c>
      <c r="C2669" s="450" t="s">
        <v>191</v>
      </c>
      <c r="D2669" s="450">
        <v>1400</v>
      </c>
      <c r="E2669" s="450" t="s">
        <v>18</v>
      </c>
      <c r="F2669" s="450" t="s">
        <v>2242</v>
      </c>
      <c r="G2669" s="450" t="s">
        <v>15</v>
      </c>
      <c r="H2669" s="450">
        <v>7.18</v>
      </c>
      <c r="I2669" s="3" t="s">
        <v>2237</v>
      </c>
    </row>
    <row r="2670" spans="1:9" x14ac:dyDescent="0.25">
      <c r="A2670" s="450">
        <v>2018</v>
      </c>
      <c r="B2670" s="450" t="s">
        <v>391</v>
      </c>
      <c r="C2670" s="450" t="s">
        <v>191</v>
      </c>
      <c r="D2670" s="450">
        <v>1500</v>
      </c>
      <c r="E2670" s="450" t="s">
        <v>19</v>
      </c>
      <c r="F2670" s="450" t="s">
        <v>2242</v>
      </c>
      <c r="G2670" s="450" t="s">
        <v>15</v>
      </c>
      <c r="H2670" s="450">
        <v>141.97999999999999</v>
      </c>
      <c r="I2670" s="3" t="s">
        <v>2237</v>
      </c>
    </row>
    <row r="2671" spans="1:9" x14ac:dyDescent="0.25">
      <c r="A2671" s="450">
        <v>2018</v>
      </c>
      <c r="B2671" s="450" t="s">
        <v>391</v>
      </c>
      <c r="C2671" s="450" t="s">
        <v>191</v>
      </c>
      <c r="D2671" s="450">
        <v>1600</v>
      </c>
      <c r="E2671" s="450" t="s">
        <v>20</v>
      </c>
      <c r="F2671" s="450" t="s">
        <v>2242</v>
      </c>
      <c r="G2671" s="450" t="s">
        <v>15</v>
      </c>
      <c r="H2671" s="450">
        <v>40.26</v>
      </c>
      <c r="I2671" s="3" t="s">
        <v>2237</v>
      </c>
    </row>
    <row r="2672" spans="1:9" x14ac:dyDescent="0.25">
      <c r="A2672" s="450">
        <v>2018</v>
      </c>
      <c r="B2672" s="450" t="s">
        <v>391</v>
      </c>
      <c r="C2672" s="450" t="s">
        <v>191</v>
      </c>
      <c r="D2672" s="450">
        <v>1900</v>
      </c>
      <c r="E2672" s="450" t="s">
        <v>21</v>
      </c>
      <c r="F2672" s="450" t="s">
        <v>2242</v>
      </c>
      <c r="G2672" s="450" t="s">
        <v>15</v>
      </c>
      <c r="H2672" s="450">
        <v>4.3099999999999996</v>
      </c>
      <c r="I2672" s="3" t="s">
        <v>2244</v>
      </c>
    </row>
    <row r="2673" spans="1:9" x14ac:dyDescent="0.25">
      <c r="A2673" s="450">
        <v>2018</v>
      </c>
      <c r="B2673" s="450" t="s">
        <v>391</v>
      </c>
      <c r="C2673" s="450" t="s">
        <v>191</v>
      </c>
      <c r="D2673" s="450">
        <v>2100</v>
      </c>
      <c r="E2673" s="450" t="s">
        <v>23</v>
      </c>
      <c r="F2673" s="450" t="s">
        <v>2242</v>
      </c>
      <c r="G2673" s="450" t="s">
        <v>15</v>
      </c>
      <c r="H2673" s="450">
        <v>10.74</v>
      </c>
      <c r="I2673" s="3" t="s">
        <v>2244</v>
      </c>
    </row>
    <row r="2674" spans="1:9" x14ac:dyDescent="0.25">
      <c r="A2674" s="450">
        <v>2018</v>
      </c>
      <c r="B2674" s="450" t="s">
        <v>391</v>
      </c>
      <c r="C2674" s="450" t="s">
        <v>191</v>
      </c>
      <c r="D2674" s="450">
        <v>2110</v>
      </c>
      <c r="E2674" s="450" t="s">
        <v>24</v>
      </c>
      <c r="F2674" s="450" t="s">
        <v>2242</v>
      </c>
      <c r="G2674" s="450" t="s">
        <v>15</v>
      </c>
      <c r="H2674" s="450" t="s">
        <v>110</v>
      </c>
      <c r="I2674" s="3" t="s">
        <v>2237</v>
      </c>
    </row>
    <row r="2675" spans="1:9" x14ac:dyDescent="0.25">
      <c r="A2675" s="450">
        <v>2018</v>
      </c>
      <c r="B2675" s="450" t="s">
        <v>391</v>
      </c>
      <c r="C2675" s="450" t="s">
        <v>191</v>
      </c>
      <c r="D2675" s="450">
        <v>2120</v>
      </c>
      <c r="E2675" s="450" t="s">
        <v>25</v>
      </c>
      <c r="F2675" s="450" t="s">
        <v>2242</v>
      </c>
      <c r="G2675" s="450" t="s">
        <v>15</v>
      </c>
      <c r="H2675" s="450" t="s">
        <v>110</v>
      </c>
      <c r="I2675" s="3" t="s">
        <v>2237</v>
      </c>
    </row>
    <row r="2676" spans="1:9" x14ac:dyDescent="0.25">
      <c r="A2676" s="450">
        <v>2018</v>
      </c>
      <c r="B2676" s="450" t="s">
        <v>391</v>
      </c>
      <c r="C2676" s="450" t="s">
        <v>191</v>
      </c>
      <c r="D2676" s="450">
        <v>2130</v>
      </c>
      <c r="E2676" s="450" t="s">
        <v>26</v>
      </c>
      <c r="F2676" s="450" t="s">
        <v>2242</v>
      </c>
      <c r="G2676" s="450" t="s">
        <v>15</v>
      </c>
      <c r="H2676" s="450" t="s">
        <v>110</v>
      </c>
      <c r="I2676" s="3" t="s">
        <v>2237</v>
      </c>
    </row>
    <row r="2677" spans="1:9" x14ac:dyDescent="0.25">
      <c r="A2677" s="450">
        <v>2018</v>
      </c>
      <c r="B2677" s="450" t="s">
        <v>391</v>
      </c>
      <c r="C2677" s="450" t="s">
        <v>191</v>
      </c>
      <c r="D2677" s="450">
        <v>2190</v>
      </c>
      <c r="E2677" s="450" t="s">
        <v>27</v>
      </c>
      <c r="F2677" s="450" t="s">
        <v>2242</v>
      </c>
      <c r="G2677" s="450" t="s">
        <v>15</v>
      </c>
      <c r="H2677" s="450" t="s">
        <v>110</v>
      </c>
      <c r="I2677" s="3" t="s">
        <v>2237</v>
      </c>
    </row>
    <row r="2678" spans="1:9" x14ac:dyDescent="0.25">
      <c r="A2678" s="450">
        <v>2018</v>
      </c>
      <c r="B2678" s="450" t="s">
        <v>391</v>
      </c>
      <c r="C2678" s="450" t="s">
        <v>191</v>
      </c>
      <c r="D2678" s="450">
        <v>2200</v>
      </c>
      <c r="E2678" s="450" t="s">
        <v>28</v>
      </c>
      <c r="F2678" s="450" t="s">
        <v>2242</v>
      </c>
      <c r="G2678" s="450" t="s">
        <v>15</v>
      </c>
      <c r="H2678" s="450">
        <v>23.32</v>
      </c>
      <c r="I2678" s="3" t="s">
        <v>2244</v>
      </c>
    </row>
    <row r="2679" spans="1:9" x14ac:dyDescent="0.25">
      <c r="A2679" s="450">
        <v>2018</v>
      </c>
      <c r="B2679" s="450" t="s">
        <v>391</v>
      </c>
      <c r="C2679" s="450" t="s">
        <v>191</v>
      </c>
      <c r="D2679" s="450">
        <v>2300</v>
      </c>
      <c r="E2679" s="450" t="s">
        <v>29</v>
      </c>
      <c r="F2679" s="450" t="s">
        <v>2242</v>
      </c>
      <c r="G2679" s="450" t="s">
        <v>15</v>
      </c>
      <c r="H2679" s="450">
        <v>0.56000000000000005</v>
      </c>
      <c r="I2679" s="3" t="s">
        <v>2244</v>
      </c>
    </row>
    <row r="2680" spans="1:9" x14ac:dyDescent="0.25">
      <c r="A2680" s="450">
        <v>2018</v>
      </c>
      <c r="B2680" s="450" t="s">
        <v>391</v>
      </c>
      <c r="C2680" s="450" t="s">
        <v>191</v>
      </c>
      <c r="D2680" s="450">
        <v>2400</v>
      </c>
      <c r="E2680" s="450" t="s">
        <v>30</v>
      </c>
      <c r="F2680" s="450" t="s">
        <v>2242</v>
      </c>
      <c r="G2680" s="450" t="s">
        <v>15</v>
      </c>
      <c r="H2680" s="450">
        <v>0.52</v>
      </c>
      <c r="I2680" s="3" t="s">
        <v>2237</v>
      </c>
    </row>
    <row r="2681" spans="1:9" x14ac:dyDescent="0.25">
      <c r="A2681" s="450">
        <v>2018</v>
      </c>
      <c r="B2681" s="450" t="s">
        <v>391</v>
      </c>
      <c r="C2681" s="450" t="s">
        <v>191</v>
      </c>
      <c r="D2681" s="450">
        <v>2900</v>
      </c>
      <c r="E2681" s="450" t="s">
        <v>31</v>
      </c>
      <c r="F2681" s="450" t="s">
        <v>2242</v>
      </c>
      <c r="G2681" s="450" t="s">
        <v>15</v>
      </c>
      <c r="H2681" s="450">
        <v>25.92</v>
      </c>
      <c r="I2681" s="3" t="s">
        <v>2244</v>
      </c>
    </row>
    <row r="2682" spans="1:9" x14ac:dyDescent="0.25">
      <c r="A2682" s="450">
        <v>2018</v>
      </c>
      <c r="B2682" s="450" t="s">
        <v>391</v>
      </c>
      <c r="C2682" s="450" t="s">
        <v>191</v>
      </c>
      <c r="D2682" s="450">
        <v>2910</v>
      </c>
      <c r="E2682" s="450" t="s">
        <v>32</v>
      </c>
      <c r="F2682" s="450" t="s">
        <v>2242</v>
      </c>
      <c r="G2682" s="450" t="s">
        <v>15</v>
      </c>
      <c r="H2682" s="450" t="s">
        <v>110</v>
      </c>
      <c r="I2682" s="3" t="s">
        <v>2237</v>
      </c>
    </row>
    <row r="2683" spans="1:9" x14ac:dyDescent="0.25">
      <c r="A2683" s="450">
        <v>2018</v>
      </c>
      <c r="B2683" s="450" t="s">
        <v>391</v>
      </c>
      <c r="C2683" s="450" t="s">
        <v>191</v>
      </c>
      <c r="D2683" s="450">
        <v>2920</v>
      </c>
      <c r="E2683" s="450" t="s">
        <v>33</v>
      </c>
      <c r="F2683" s="450" t="s">
        <v>2242</v>
      </c>
      <c r="G2683" s="450" t="s">
        <v>15</v>
      </c>
      <c r="H2683" s="450" t="s">
        <v>110</v>
      </c>
      <c r="I2683" s="3" t="s">
        <v>2237</v>
      </c>
    </row>
    <row r="2684" spans="1:9" x14ac:dyDescent="0.25">
      <c r="A2684" s="450">
        <v>2018</v>
      </c>
      <c r="B2684" s="450" t="s">
        <v>391</v>
      </c>
      <c r="C2684" s="450" t="s">
        <v>191</v>
      </c>
      <c r="D2684" s="450">
        <v>2930</v>
      </c>
      <c r="E2684" s="450" t="s">
        <v>34</v>
      </c>
      <c r="F2684" s="450" t="s">
        <v>2242</v>
      </c>
      <c r="G2684" s="450" t="s">
        <v>15</v>
      </c>
      <c r="H2684" s="450" t="s">
        <v>110</v>
      </c>
      <c r="I2684" s="3" t="s">
        <v>2237</v>
      </c>
    </row>
    <row r="2685" spans="1:9" x14ac:dyDescent="0.25">
      <c r="A2685" s="450">
        <v>2018</v>
      </c>
      <c r="B2685" s="450" t="s">
        <v>391</v>
      </c>
      <c r="C2685" s="450" t="s">
        <v>191</v>
      </c>
      <c r="D2685" s="450">
        <v>3100</v>
      </c>
      <c r="E2685" s="450" t="s">
        <v>36</v>
      </c>
      <c r="F2685" s="450" t="s">
        <v>2242</v>
      </c>
      <c r="G2685" s="450" t="s">
        <v>15</v>
      </c>
      <c r="H2685" s="450" t="s">
        <v>110</v>
      </c>
      <c r="I2685" s="3" t="s">
        <v>2237</v>
      </c>
    </row>
    <row r="2686" spans="1:9" x14ac:dyDescent="0.25">
      <c r="A2686" s="450">
        <v>2018</v>
      </c>
      <c r="B2686" s="450" t="s">
        <v>391</v>
      </c>
      <c r="C2686" s="450" t="s">
        <v>191</v>
      </c>
      <c r="D2686" s="450">
        <v>3200</v>
      </c>
      <c r="E2686" s="450" t="s">
        <v>37</v>
      </c>
      <c r="F2686" s="450" t="s">
        <v>2242</v>
      </c>
      <c r="G2686" s="450" t="s">
        <v>15</v>
      </c>
      <c r="H2686" s="450" t="s">
        <v>110</v>
      </c>
      <c r="I2686" s="3" t="s">
        <v>2237</v>
      </c>
    </row>
    <row r="2687" spans="1:9" x14ac:dyDescent="0.25">
      <c r="A2687" s="450">
        <v>2018</v>
      </c>
      <c r="B2687" s="450" t="s">
        <v>391</v>
      </c>
      <c r="C2687" s="450" t="s">
        <v>191</v>
      </c>
      <c r="D2687" s="450">
        <v>3900</v>
      </c>
      <c r="E2687" s="450" t="s">
        <v>38</v>
      </c>
      <c r="F2687" s="450" t="s">
        <v>2242</v>
      </c>
      <c r="G2687" s="450" t="s">
        <v>15</v>
      </c>
      <c r="H2687" s="450" t="s">
        <v>110</v>
      </c>
      <c r="I2687" s="3" t="s">
        <v>2237</v>
      </c>
    </row>
    <row r="2688" spans="1:9" x14ac:dyDescent="0.25">
      <c r="A2688" s="450">
        <v>2018</v>
      </c>
      <c r="B2688" s="450" t="s">
        <v>391</v>
      </c>
      <c r="C2688" s="450" t="s">
        <v>191</v>
      </c>
      <c r="D2688" s="450">
        <v>4100</v>
      </c>
      <c r="E2688" s="450" t="s">
        <v>40</v>
      </c>
      <c r="F2688" s="450" t="s">
        <v>2242</v>
      </c>
      <c r="G2688" s="450" t="s">
        <v>15</v>
      </c>
      <c r="H2688" s="450">
        <v>676.25</v>
      </c>
      <c r="I2688" s="3" t="s">
        <v>2244</v>
      </c>
    </row>
    <row r="2689" spans="1:9" x14ac:dyDescent="0.25">
      <c r="A2689" s="450">
        <v>2018</v>
      </c>
      <c r="B2689" s="450" t="s">
        <v>391</v>
      </c>
      <c r="C2689" s="450" t="s">
        <v>191</v>
      </c>
      <c r="D2689" s="450">
        <v>4110</v>
      </c>
      <c r="E2689" s="450" t="s">
        <v>41</v>
      </c>
      <c r="F2689" s="450" t="s">
        <v>2242</v>
      </c>
      <c r="G2689" s="450" t="s">
        <v>15</v>
      </c>
      <c r="H2689" s="450" t="s">
        <v>110</v>
      </c>
      <c r="I2689" s="3" t="s">
        <v>2237</v>
      </c>
    </row>
    <row r="2690" spans="1:9" x14ac:dyDescent="0.25">
      <c r="A2690" s="450">
        <v>2018</v>
      </c>
      <c r="B2690" s="450" t="s">
        <v>391</v>
      </c>
      <c r="C2690" s="450" t="s">
        <v>191</v>
      </c>
      <c r="D2690" s="450">
        <v>4120</v>
      </c>
      <c r="E2690" s="450" t="s">
        <v>42</v>
      </c>
      <c r="F2690" s="450" t="s">
        <v>2242</v>
      </c>
      <c r="G2690" s="450" t="s">
        <v>15</v>
      </c>
      <c r="H2690" s="450" t="s">
        <v>110</v>
      </c>
      <c r="I2690" s="3" t="s">
        <v>2237</v>
      </c>
    </row>
    <row r="2691" spans="1:9" x14ac:dyDescent="0.25">
      <c r="A2691" s="450">
        <v>2018</v>
      </c>
      <c r="B2691" s="450" t="s">
        <v>391</v>
      </c>
      <c r="C2691" s="450" t="s">
        <v>191</v>
      </c>
      <c r="D2691" s="450">
        <v>4190</v>
      </c>
      <c r="E2691" s="450" t="s">
        <v>43</v>
      </c>
      <c r="F2691" s="450" t="s">
        <v>2242</v>
      </c>
      <c r="G2691" s="450" t="s">
        <v>15</v>
      </c>
      <c r="H2691" s="450" t="s">
        <v>110</v>
      </c>
      <c r="I2691" s="3" t="s">
        <v>2237</v>
      </c>
    </row>
    <row r="2692" spans="1:9" x14ac:dyDescent="0.25">
      <c r="A2692" s="450">
        <v>2018</v>
      </c>
      <c r="B2692" s="450" t="s">
        <v>391</v>
      </c>
      <c r="C2692" s="450" t="s">
        <v>191</v>
      </c>
      <c r="D2692" s="450">
        <v>4200</v>
      </c>
      <c r="E2692" s="450" t="s">
        <v>44</v>
      </c>
      <c r="F2692" s="450" t="s">
        <v>2242</v>
      </c>
      <c r="G2692" s="450" t="s">
        <v>15</v>
      </c>
      <c r="H2692" s="450">
        <v>589.80999999999995</v>
      </c>
      <c r="I2692" s="3" t="s">
        <v>2237</v>
      </c>
    </row>
    <row r="2693" spans="1:9" x14ac:dyDescent="0.25">
      <c r="A2693" s="450">
        <v>2018</v>
      </c>
      <c r="B2693" s="450" t="s">
        <v>391</v>
      </c>
      <c r="C2693" s="450" t="s">
        <v>191</v>
      </c>
      <c r="D2693" s="450">
        <v>4210</v>
      </c>
      <c r="E2693" s="450" t="s">
        <v>45</v>
      </c>
      <c r="F2693" s="450" t="s">
        <v>2242</v>
      </c>
      <c r="G2693" s="450" t="s">
        <v>15</v>
      </c>
      <c r="H2693" s="450" t="s">
        <v>110</v>
      </c>
      <c r="I2693" s="3" t="s">
        <v>2237</v>
      </c>
    </row>
    <row r="2694" spans="1:9" x14ac:dyDescent="0.25">
      <c r="A2694" s="450">
        <v>2018</v>
      </c>
      <c r="B2694" s="450" t="s">
        <v>391</v>
      </c>
      <c r="C2694" s="450" t="s">
        <v>191</v>
      </c>
      <c r="D2694" s="450">
        <v>4220</v>
      </c>
      <c r="E2694" s="450" t="s">
        <v>46</v>
      </c>
      <c r="F2694" s="450" t="s">
        <v>2242</v>
      </c>
      <c r="G2694" s="450" t="s">
        <v>15</v>
      </c>
      <c r="H2694" s="450" t="s">
        <v>110</v>
      </c>
      <c r="I2694" s="3" t="s">
        <v>2237</v>
      </c>
    </row>
    <row r="2695" spans="1:9" x14ac:dyDescent="0.25">
      <c r="A2695" s="450">
        <v>2018</v>
      </c>
      <c r="B2695" s="450" t="s">
        <v>391</v>
      </c>
      <c r="C2695" s="450" t="s">
        <v>191</v>
      </c>
      <c r="D2695" s="450">
        <v>4230</v>
      </c>
      <c r="E2695" s="450" t="s">
        <v>47</v>
      </c>
      <c r="F2695" s="450" t="s">
        <v>2242</v>
      </c>
      <c r="G2695" s="450" t="s">
        <v>15</v>
      </c>
      <c r="H2695" s="450" t="s">
        <v>110</v>
      </c>
      <c r="I2695" s="3" t="s">
        <v>2237</v>
      </c>
    </row>
    <row r="2696" spans="1:9" x14ac:dyDescent="0.25">
      <c r="A2696" s="450">
        <v>2018</v>
      </c>
      <c r="B2696" s="450" t="s">
        <v>391</v>
      </c>
      <c r="C2696" s="450" t="s">
        <v>191</v>
      </c>
      <c r="D2696" s="450">
        <v>5000</v>
      </c>
      <c r="E2696" s="450" t="s">
        <v>48</v>
      </c>
      <c r="F2696" s="450" t="s">
        <v>2242</v>
      </c>
      <c r="G2696" s="450" t="s">
        <v>15</v>
      </c>
      <c r="H2696" s="450">
        <v>118.42</v>
      </c>
      <c r="I2696" s="3" t="s">
        <v>2237</v>
      </c>
    </row>
    <row r="2697" spans="1:9" x14ac:dyDescent="0.25">
      <c r="A2697" s="450">
        <v>2018</v>
      </c>
      <c r="B2697" s="450" t="s">
        <v>391</v>
      </c>
      <c r="C2697" s="450" t="s">
        <v>191</v>
      </c>
      <c r="D2697" s="450">
        <v>6100</v>
      </c>
      <c r="E2697" s="450" t="s">
        <v>50</v>
      </c>
      <c r="F2697" s="450" t="s">
        <v>2242</v>
      </c>
      <c r="G2697" s="450" t="s">
        <v>15</v>
      </c>
      <c r="H2697" s="450">
        <v>849.98</v>
      </c>
      <c r="I2697" s="3" t="s">
        <v>2237</v>
      </c>
    </row>
    <row r="2698" spans="1:9" x14ac:dyDescent="0.25">
      <c r="A2698" s="450">
        <v>2018</v>
      </c>
      <c r="B2698" s="450" t="s">
        <v>391</v>
      </c>
      <c r="C2698" s="450" t="s">
        <v>191</v>
      </c>
      <c r="D2698" s="450">
        <v>6110</v>
      </c>
      <c r="E2698" s="450" t="s">
        <v>51</v>
      </c>
      <c r="F2698" s="450" t="s">
        <v>2242</v>
      </c>
      <c r="G2698" s="450" t="s">
        <v>15</v>
      </c>
      <c r="H2698" s="450" t="s">
        <v>110</v>
      </c>
      <c r="I2698" s="3" t="s">
        <v>2237</v>
      </c>
    </row>
    <row r="2699" spans="1:9" x14ac:dyDescent="0.25">
      <c r="A2699" s="450">
        <v>2018</v>
      </c>
      <c r="B2699" s="450" t="s">
        <v>391</v>
      </c>
      <c r="C2699" s="450" t="s">
        <v>191</v>
      </c>
      <c r="D2699" s="450">
        <v>6120</v>
      </c>
      <c r="E2699" s="450" t="s">
        <v>52</v>
      </c>
      <c r="F2699" s="450" t="s">
        <v>2242</v>
      </c>
      <c r="G2699" s="450" t="s">
        <v>15</v>
      </c>
      <c r="H2699" s="450" t="s">
        <v>110</v>
      </c>
      <c r="I2699" s="3" t="s">
        <v>2237</v>
      </c>
    </row>
    <row r="2700" spans="1:9" x14ac:dyDescent="0.25">
      <c r="A2700" s="450">
        <v>2018</v>
      </c>
      <c r="B2700" s="450" t="s">
        <v>391</v>
      </c>
      <c r="C2700" s="450" t="s">
        <v>191</v>
      </c>
      <c r="D2700" s="450">
        <v>6130</v>
      </c>
      <c r="E2700" s="450" t="s">
        <v>53</v>
      </c>
      <c r="F2700" s="450" t="s">
        <v>2242</v>
      </c>
      <c r="G2700" s="450" t="s">
        <v>15</v>
      </c>
      <c r="H2700" s="450" t="s">
        <v>110</v>
      </c>
      <c r="I2700" s="3" t="s">
        <v>2237</v>
      </c>
    </row>
    <row r="2701" spans="1:9" x14ac:dyDescent="0.25">
      <c r="A2701" s="450">
        <v>2018</v>
      </c>
      <c r="B2701" s="450" t="s">
        <v>391</v>
      </c>
      <c r="C2701" s="450" t="s">
        <v>191</v>
      </c>
      <c r="D2701" s="450">
        <v>6190</v>
      </c>
      <c r="E2701" s="450" t="s">
        <v>54</v>
      </c>
      <c r="F2701" s="450" t="s">
        <v>2242</v>
      </c>
      <c r="G2701" s="450" t="s">
        <v>15</v>
      </c>
      <c r="H2701" s="450" t="s">
        <v>110</v>
      </c>
      <c r="I2701" s="3" t="s">
        <v>2237</v>
      </c>
    </row>
    <row r="2702" spans="1:9" x14ac:dyDescent="0.25">
      <c r="A2702" s="450">
        <v>2018</v>
      </c>
      <c r="B2702" s="450" t="s">
        <v>391</v>
      </c>
      <c r="C2702" s="450" t="s">
        <v>191</v>
      </c>
      <c r="D2702" s="450">
        <v>6200</v>
      </c>
      <c r="E2702" s="450" t="s">
        <v>55</v>
      </c>
      <c r="F2702" s="450" t="s">
        <v>2242</v>
      </c>
      <c r="G2702" s="450" t="s">
        <v>15</v>
      </c>
      <c r="H2702" s="450">
        <v>147.77000000000001</v>
      </c>
      <c r="I2702" s="3" t="s">
        <v>2237</v>
      </c>
    </row>
    <row r="2703" spans="1:9" x14ac:dyDescent="0.25">
      <c r="A2703" s="450">
        <v>2018</v>
      </c>
      <c r="B2703" s="450" t="s">
        <v>391</v>
      </c>
      <c r="C2703" s="450" t="s">
        <v>191</v>
      </c>
      <c r="D2703" s="450">
        <v>6210</v>
      </c>
      <c r="E2703" s="450" t="s">
        <v>56</v>
      </c>
      <c r="F2703" s="450" t="s">
        <v>2242</v>
      </c>
      <c r="G2703" s="450" t="s">
        <v>15</v>
      </c>
      <c r="H2703" s="450" t="s">
        <v>110</v>
      </c>
      <c r="I2703" s="3" t="s">
        <v>2237</v>
      </c>
    </row>
    <row r="2704" spans="1:9" x14ac:dyDescent="0.25">
      <c r="A2704" s="450">
        <v>2018</v>
      </c>
      <c r="B2704" s="450" t="s">
        <v>391</v>
      </c>
      <c r="C2704" s="450" t="s">
        <v>191</v>
      </c>
      <c r="D2704" s="450">
        <v>6220</v>
      </c>
      <c r="E2704" s="450" t="s">
        <v>57</v>
      </c>
      <c r="F2704" s="450" t="s">
        <v>2242</v>
      </c>
      <c r="G2704" s="450" t="s">
        <v>15</v>
      </c>
      <c r="H2704" s="450" t="s">
        <v>110</v>
      </c>
      <c r="I2704" s="3" t="s">
        <v>2237</v>
      </c>
    </row>
    <row r="2705" spans="1:9" x14ac:dyDescent="0.25">
      <c r="A2705" s="450">
        <v>2018</v>
      </c>
      <c r="B2705" s="450" t="s">
        <v>391</v>
      </c>
      <c r="C2705" s="450" t="s">
        <v>191</v>
      </c>
      <c r="D2705" s="450">
        <v>6230</v>
      </c>
      <c r="E2705" s="450" t="s">
        <v>58</v>
      </c>
      <c r="F2705" s="450" t="s">
        <v>2242</v>
      </c>
      <c r="G2705" s="450" t="s">
        <v>15</v>
      </c>
      <c r="H2705" s="450" t="s">
        <v>110</v>
      </c>
      <c r="I2705" s="3" t="s">
        <v>2237</v>
      </c>
    </row>
    <row r="2706" spans="1:9" x14ac:dyDescent="0.25">
      <c r="A2706" s="450">
        <v>2018</v>
      </c>
      <c r="B2706" s="450" t="s">
        <v>391</v>
      </c>
      <c r="C2706" s="450" t="s">
        <v>191</v>
      </c>
      <c r="D2706" s="450">
        <v>6290</v>
      </c>
      <c r="E2706" s="450" t="s">
        <v>59</v>
      </c>
      <c r="F2706" s="450" t="s">
        <v>2242</v>
      </c>
      <c r="G2706" s="450" t="s">
        <v>15</v>
      </c>
      <c r="H2706" s="450" t="s">
        <v>110</v>
      </c>
      <c r="I2706" s="3" t="s">
        <v>2237</v>
      </c>
    </row>
    <row r="2707" spans="1:9" x14ac:dyDescent="0.25">
      <c r="A2707" s="450">
        <v>2018</v>
      </c>
      <c r="B2707" s="450" t="s">
        <v>391</v>
      </c>
      <c r="C2707" s="450" t="s">
        <v>191</v>
      </c>
      <c r="D2707" s="450">
        <v>6300</v>
      </c>
      <c r="E2707" s="450" t="s">
        <v>60</v>
      </c>
      <c r="F2707" s="450" t="s">
        <v>2242</v>
      </c>
      <c r="G2707" s="450" t="s">
        <v>15</v>
      </c>
      <c r="H2707" s="450">
        <v>39.229999999999997</v>
      </c>
      <c r="I2707" s="3" t="s">
        <v>2237</v>
      </c>
    </row>
    <row r="2708" spans="1:9" x14ac:dyDescent="0.25">
      <c r="A2708" s="450">
        <v>2018</v>
      </c>
      <c r="B2708" s="450" t="s">
        <v>391</v>
      </c>
      <c r="C2708" s="450" t="s">
        <v>191</v>
      </c>
      <c r="D2708" s="450">
        <v>6400</v>
      </c>
      <c r="E2708" s="450" t="s">
        <v>61</v>
      </c>
      <c r="F2708" s="450" t="s">
        <v>2242</v>
      </c>
      <c r="G2708" s="450" t="s">
        <v>15</v>
      </c>
      <c r="H2708" s="450">
        <v>155.80000000000001</v>
      </c>
      <c r="I2708" s="3" t="s">
        <v>2237</v>
      </c>
    </row>
    <row r="2709" spans="1:9" x14ac:dyDescent="0.25">
      <c r="A2709" s="450">
        <v>2018</v>
      </c>
      <c r="B2709" s="450" t="s">
        <v>391</v>
      </c>
      <c r="C2709" s="450" t="s">
        <v>191</v>
      </c>
      <c r="D2709" s="450">
        <v>6410</v>
      </c>
      <c r="E2709" s="450" t="s">
        <v>62</v>
      </c>
      <c r="F2709" s="450" t="s">
        <v>2242</v>
      </c>
      <c r="G2709" s="450" t="s">
        <v>15</v>
      </c>
      <c r="H2709" s="450" t="s">
        <v>110</v>
      </c>
      <c r="I2709" s="3" t="s">
        <v>2237</v>
      </c>
    </row>
    <row r="2710" spans="1:9" x14ac:dyDescent="0.25">
      <c r="A2710" s="450">
        <v>2018</v>
      </c>
      <c r="B2710" s="450" t="s">
        <v>391</v>
      </c>
      <c r="C2710" s="450" t="s">
        <v>191</v>
      </c>
      <c r="D2710" s="450">
        <v>6490</v>
      </c>
      <c r="E2710" s="450" t="s">
        <v>63</v>
      </c>
      <c r="F2710" s="450" t="s">
        <v>2242</v>
      </c>
      <c r="G2710" s="450" t="s">
        <v>15</v>
      </c>
      <c r="H2710" s="450" t="s">
        <v>110</v>
      </c>
      <c r="I2710" s="3" t="s">
        <v>2237</v>
      </c>
    </row>
    <row r="2711" spans="1:9" x14ac:dyDescent="0.25">
      <c r="A2711" s="450">
        <v>2018</v>
      </c>
      <c r="B2711" s="450" t="s">
        <v>391</v>
      </c>
      <c r="C2711" s="450" t="s">
        <v>191</v>
      </c>
      <c r="D2711" s="450">
        <v>6500</v>
      </c>
      <c r="E2711" s="450" t="s">
        <v>64</v>
      </c>
      <c r="F2711" s="450" t="s">
        <v>2242</v>
      </c>
      <c r="G2711" s="450" t="s">
        <v>15</v>
      </c>
      <c r="H2711" s="450">
        <v>212.56</v>
      </c>
      <c r="I2711" s="3" t="s">
        <v>2237</v>
      </c>
    </row>
    <row r="2712" spans="1:9" x14ac:dyDescent="0.25">
      <c r="A2712" s="450">
        <v>2018</v>
      </c>
      <c r="B2712" s="450" t="s">
        <v>391</v>
      </c>
      <c r="C2712" s="450" t="s">
        <v>191</v>
      </c>
      <c r="D2712" s="450">
        <v>6510</v>
      </c>
      <c r="E2712" s="450" t="s">
        <v>65</v>
      </c>
      <c r="F2712" s="450" t="s">
        <v>2242</v>
      </c>
      <c r="G2712" s="450" t="s">
        <v>15</v>
      </c>
      <c r="H2712" s="450" t="s">
        <v>110</v>
      </c>
      <c r="I2712" s="3" t="s">
        <v>2237</v>
      </c>
    </row>
    <row r="2713" spans="1:9" x14ac:dyDescent="0.25">
      <c r="A2713" s="450">
        <v>2018</v>
      </c>
      <c r="B2713" s="450" t="s">
        <v>391</v>
      </c>
      <c r="C2713" s="450" t="s">
        <v>191</v>
      </c>
      <c r="D2713" s="450">
        <v>6590</v>
      </c>
      <c r="E2713" s="450" t="s">
        <v>66</v>
      </c>
      <c r="F2713" s="450" t="s">
        <v>2242</v>
      </c>
      <c r="G2713" s="450" t="s">
        <v>15</v>
      </c>
      <c r="H2713" s="450" t="s">
        <v>110</v>
      </c>
      <c r="I2713" s="3" t="s">
        <v>2237</v>
      </c>
    </row>
    <row r="2714" spans="1:9" x14ac:dyDescent="0.25">
      <c r="A2714" s="450">
        <v>2018</v>
      </c>
      <c r="B2714" s="450" t="s">
        <v>391</v>
      </c>
      <c r="C2714" s="450" t="s">
        <v>191</v>
      </c>
      <c r="D2714" s="450">
        <v>7000</v>
      </c>
      <c r="E2714" s="450" t="s">
        <v>67</v>
      </c>
      <c r="F2714" s="450" t="s">
        <v>2242</v>
      </c>
      <c r="G2714" s="450" t="s">
        <v>15</v>
      </c>
      <c r="H2714" s="450">
        <v>693.48</v>
      </c>
      <c r="I2714" s="3" t="s">
        <v>2237</v>
      </c>
    </row>
    <row r="2715" spans="1:9" x14ac:dyDescent="0.25">
      <c r="A2715" s="450">
        <v>2018</v>
      </c>
      <c r="B2715" s="450" t="s">
        <v>391</v>
      </c>
      <c r="C2715" s="450" t="s">
        <v>191</v>
      </c>
      <c r="D2715" s="450">
        <v>8000</v>
      </c>
      <c r="E2715" s="450" t="s">
        <v>70</v>
      </c>
      <c r="F2715" s="450" t="s">
        <v>2242</v>
      </c>
      <c r="G2715" s="450" t="s">
        <v>15</v>
      </c>
      <c r="H2715" s="450">
        <v>113.44</v>
      </c>
      <c r="I2715" s="3" t="s">
        <v>2244</v>
      </c>
    </row>
    <row r="2716" spans="1:9" x14ac:dyDescent="0.25">
      <c r="A2716" s="450">
        <v>2018</v>
      </c>
      <c r="B2716" s="450" t="s">
        <v>391</v>
      </c>
      <c r="C2716" s="450" t="s">
        <v>191</v>
      </c>
      <c r="D2716" s="450">
        <v>9100</v>
      </c>
      <c r="E2716" s="450" t="s">
        <v>72</v>
      </c>
      <c r="F2716" s="450" t="s">
        <v>2242</v>
      </c>
      <c r="G2716" s="450" t="s">
        <v>15</v>
      </c>
      <c r="H2716" s="450" t="s">
        <v>110</v>
      </c>
      <c r="I2716" s="3" t="s">
        <v>2237</v>
      </c>
    </row>
    <row r="2717" spans="1:9" x14ac:dyDescent="0.25">
      <c r="A2717" s="450">
        <v>2018</v>
      </c>
      <c r="B2717" s="450" t="s">
        <v>391</v>
      </c>
      <c r="C2717" s="450" t="s">
        <v>191</v>
      </c>
      <c r="D2717" s="450">
        <v>9200</v>
      </c>
      <c r="E2717" s="450" t="s">
        <v>73</v>
      </c>
      <c r="F2717" s="450" t="s">
        <v>2242</v>
      </c>
      <c r="G2717" s="450" t="s">
        <v>15</v>
      </c>
      <c r="H2717" s="450" t="s">
        <v>110</v>
      </c>
      <c r="I2717" s="3" t="s">
        <v>2237</v>
      </c>
    </row>
    <row r="2718" spans="1:9" x14ac:dyDescent="0.25">
      <c r="A2718" s="450">
        <v>2018</v>
      </c>
      <c r="B2718" s="450" t="s">
        <v>391</v>
      </c>
      <c r="C2718" s="450" t="s">
        <v>191</v>
      </c>
      <c r="D2718" s="450">
        <v>9900</v>
      </c>
      <c r="E2718" s="450" t="s">
        <v>74</v>
      </c>
      <c r="F2718" s="450" t="s">
        <v>2242</v>
      </c>
      <c r="G2718" s="450" t="s">
        <v>15</v>
      </c>
      <c r="H2718" s="450" t="s">
        <v>110</v>
      </c>
      <c r="I2718" s="3" t="s">
        <v>2237</v>
      </c>
    </row>
    <row r="2719" spans="1:9" x14ac:dyDescent="0.25">
      <c r="A2719" s="450">
        <v>2018</v>
      </c>
      <c r="B2719" s="450" t="s">
        <v>391</v>
      </c>
      <c r="C2719" s="450" t="s">
        <v>191</v>
      </c>
      <c r="D2719" s="450">
        <v>11100</v>
      </c>
      <c r="E2719" s="450" t="s">
        <v>77</v>
      </c>
      <c r="F2719" s="450" t="s">
        <v>2242</v>
      </c>
      <c r="G2719" s="450" t="s">
        <v>15</v>
      </c>
      <c r="H2719" s="450">
        <v>662</v>
      </c>
      <c r="I2719" s="3" t="s">
        <v>2237</v>
      </c>
    </row>
    <row r="2720" spans="1:9" x14ac:dyDescent="0.25">
      <c r="A2720" s="450">
        <v>2018</v>
      </c>
      <c r="B2720" s="450" t="s">
        <v>391</v>
      </c>
      <c r="C2720" s="450" t="s">
        <v>191</v>
      </c>
      <c r="D2720" s="450">
        <v>11200</v>
      </c>
      <c r="E2720" s="450" t="s">
        <v>78</v>
      </c>
      <c r="F2720" s="450" t="s">
        <v>2242</v>
      </c>
      <c r="G2720" s="450" t="s">
        <v>15</v>
      </c>
      <c r="H2720" s="450">
        <v>502.05</v>
      </c>
      <c r="I2720" s="3" t="s">
        <v>2237</v>
      </c>
    </row>
    <row r="2721" spans="1:9" x14ac:dyDescent="0.25">
      <c r="A2721" s="450">
        <v>2018</v>
      </c>
      <c r="B2721" s="450" t="s">
        <v>391</v>
      </c>
      <c r="C2721" s="450" t="s">
        <v>191</v>
      </c>
      <c r="D2721" s="450">
        <v>11300</v>
      </c>
      <c r="E2721" s="450" t="s">
        <v>79</v>
      </c>
      <c r="F2721" s="450" t="s">
        <v>2242</v>
      </c>
      <c r="G2721" s="450" t="s">
        <v>15</v>
      </c>
      <c r="H2721" s="450">
        <v>4.46</v>
      </c>
      <c r="I2721" s="3" t="s">
        <v>2244</v>
      </c>
    </row>
    <row r="2722" spans="1:9" x14ac:dyDescent="0.25">
      <c r="A2722" s="450">
        <v>2018</v>
      </c>
      <c r="B2722" s="450" t="s">
        <v>391</v>
      </c>
      <c r="C2722" s="450" t="s">
        <v>191</v>
      </c>
      <c r="D2722" s="450">
        <v>11400</v>
      </c>
      <c r="E2722" s="450" t="s">
        <v>80</v>
      </c>
      <c r="F2722" s="450" t="s">
        <v>2242</v>
      </c>
      <c r="G2722" s="450" t="s">
        <v>15</v>
      </c>
      <c r="H2722" s="450">
        <v>131.30000000000001</v>
      </c>
      <c r="I2722" s="3" t="s">
        <v>2237</v>
      </c>
    </row>
    <row r="2723" spans="1:9" x14ac:dyDescent="0.25">
      <c r="A2723" s="450">
        <v>2018</v>
      </c>
      <c r="B2723" s="450" t="s">
        <v>391</v>
      </c>
      <c r="C2723" s="450" t="s">
        <v>191</v>
      </c>
      <c r="D2723" s="450">
        <v>11500</v>
      </c>
      <c r="E2723" s="450" t="s">
        <v>81</v>
      </c>
      <c r="F2723" s="450" t="s">
        <v>2242</v>
      </c>
      <c r="G2723" s="450" t="s">
        <v>15</v>
      </c>
      <c r="H2723" s="450">
        <v>502.45</v>
      </c>
      <c r="I2723" s="3" t="s">
        <v>2237</v>
      </c>
    </row>
    <row r="2724" spans="1:9" x14ac:dyDescent="0.25">
      <c r="A2724" s="450">
        <v>2018</v>
      </c>
      <c r="B2724" s="450" t="s">
        <v>391</v>
      </c>
      <c r="C2724" s="450" t="s">
        <v>191</v>
      </c>
      <c r="D2724" s="450">
        <v>11900</v>
      </c>
      <c r="E2724" s="450" t="s">
        <v>82</v>
      </c>
      <c r="F2724" s="450" t="s">
        <v>2242</v>
      </c>
      <c r="G2724" s="450" t="s">
        <v>15</v>
      </c>
      <c r="H2724" s="450">
        <v>108.12</v>
      </c>
      <c r="I2724" s="3" t="s">
        <v>2244</v>
      </c>
    </row>
    <row r="2725" spans="1:9" x14ac:dyDescent="0.25">
      <c r="A2725" s="450">
        <v>2018</v>
      </c>
      <c r="B2725" s="450" t="s">
        <v>391</v>
      </c>
      <c r="C2725" s="450" t="s">
        <v>191</v>
      </c>
      <c r="D2725" s="450">
        <v>12100</v>
      </c>
      <c r="E2725" s="450" t="s">
        <v>84</v>
      </c>
      <c r="F2725" s="450" t="s">
        <v>2242</v>
      </c>
      <c r="G2725" s="450" t="s">
        <v>15</v>
      </c>
      <c r="H2725" s="450">
        <v>702.84</v>
      </c>
      <c r="I2725" s="3" t="s">
        <v>2237</v>
      </c>
    </row>
    <row r="2726" spans="1:9" x14ac:dyDescent="0.25">
      <c r="A2726" s="450">
        <v>2018</v>
      </c>
      <c r="B2726" s="450" t="s">
        <v>391</v>
      </c>
      <c r="C2726" s="450" t="s">
        <v>191</v>
      </c>
      <c r="D2726" s="450">
        <v>12200</v>
      </c>
      <c r="E2726" s="450" t="s">
        <v>85</v>
      </c>
      <c r="F2726" s="450" t="s">
        <v>2242</v>
      </c>
      <c r="G2726" s="450" t="s">
        <v>15</v>
      </c>
      <c r="H2726" s="450">
        <v>176.93</v>
      </c>
      <c r="I2726" s="3" t="s">
        <v>2237</v>
      </c>
    </row>
    <row r="2727" spans="1:9" x14ac:dyDescent="0.25">
      <c r="A2727" s="450">
        <v>2018</v>
      </c>
      <c r="B2727" s="450" t="s">
        <v>391</v>
      </c>
      <c r="C2727" s="450" t="s">
        <v>191</v>
      </c>
      <c r="D2727" s="450">
        <v>12900</v>
      </c>
      <c r="E2727" s="450" t="s">
        <v>86</v>
      </c>
      <c r="F2727" s="450" t="s">
        <v>2242</v>
      </c>
      <c r="G2727" s="450" t="s">
        <v>15</v>
      </c>
      <c r="H2727" s="450">
        <v>74.58</v>
      </c>
      <c r="I2727" s="3" t="s">
        <v>2244</v>
      </c>
    </row>
    <row r="2728" spans="1:9" x14ac:dyDescent="0.25">
      <c r="A2728" s="450">
        <v>2018</v>
      </c>
      <c r="B2728" s="450" t="s">
        <v>391</v>
      </c>
      <c r="C2728" s="450" t="s">
        <v>191</v>
      </c>
      <c r="D2728" s="450">
        <v>12910</v>
      </c>
      <c r="E2728" s="450" t="s">
        <v>87</v>
      </c>
      <c r="F2728" s="450" t="s">
        <v>2242</v>
      </c>
      <c r="G2728" s="450" t="s">
        <v>15</v>
      </c>
      <c r="H2728" s="450" t="s">
        <v>110</v>
      </c>
      <c r="I2728" s="3" t="s">
        <v>2237</v>
      </c>
    </row>
    <row r="2729" spans="1:9" x14ac:dyDescent="0.25">
      <c r="A2729" s="450">
        <v>2018</v>
      </c>
      <c r="B2729" s="450" t="s">
        <v>391</v>
      </c>
      <c r="C2729" s="450" t="s">
        <v>191</v>
      </c>
      <c r="D2729" s="450">
        <v>12920</v>
      </c>
      <c r="E2729" s="450" t="s">
        <v>88</v>
      </c>
      <c r="F2729" s="450" t="s">
        <v>2242</v>
      </c>
      <c r="G2729" s="450" t="s">
        <v>15</v>
      </c>
      <c r="H2729" s="450" t="s">
        <v>110</v>
      </c>
      <c r="I2729" s="3" t="s">
        <v>2237</v>
      </c>
    </row>
    <row r="2730" spans="1:9" x14ac:dyDescent="0.25">
      <c r="A2730" s="450">
        <v>2018</v>
      </c>
      <c r="B2730" s="450" t="s">
        <v>391</v>
      </c>
      <c r="C2730" s="450" t="s">
        <v>191</v>
      </c>
      <c r="D2730" s="450">
        <v>12930</v>
      </c>
      <c r="E2730" s="450" t="s">
        <v>89</v>
      </c>
      <c r="F2730" s="450" t="s">
        <v>2242</v>
      </c>
      <c r="G2730" s="450" t="s">
        <v>15</v>
      </c>
      <c r="H2730" s="450" t="s">
        <v>110</v>
      </c>
      <c r="I2730" s="3" t="s">
        <v>2237</v>
      </c>
    </row>
    <row r="2731" spans="1:9" x14ac:dyDescent="0.25">
      <c r="A2731" s="450">
        <v>2018</v>
      </c>
      <c r="B2731" s="450" t="s">
        <v>391</v>
      </c>
      <c r="C2731" s="450" t="s">
        <v>191</v>
      </c>
      <c r="D2731" s="450">
        <v>15100</v>
      </c>
      <c r="E2731" s="450" t="s">
        <v>93</v>
      </c>
      <c r="F2731" s="450" t="s">
        <v>2242</v>
      </c>
      <c r="G2731" s="450" t="s">
        <v>15</v>
      </c>
      <c r="H2731" s="450" t="s">
        <v>110</v>
      </c>
      <c r="I2731" s="3" t="s">
        <v>2237</v>
      </c>
    </row>
    <row r="2732" spans="1:9" x14ac:dyDescent="0.25">
      <c r="A2732" s="450">
        <v>2018</v>
      </c>
      <c r="B2732" s="450" t="s">
        <v>391</v>
      </c>
      <c r="C2732" s="450" t="s">
        <v>191</v>
      </c>
      <c r="D2732" s="450">
        <v>15200</v>
      </c>
      <c r="E2732" s="450" t="s">
        <v>94</v>
      </c>
      <c r="F2732" s="450" t="s">
        <v>2242</v>
      </c>
      <c r="G2732" s="450" t="s">
        <v>15</v>
      </c>
      <c r="H2732" s="450" t="s">
        <v>110</v>
      </c>
      <c r="I2732" s="3" t="s">
        <v>2237</v>
      </c>
    </row>
    <row r="2733" spans="1:9" x14ac:dyDescent="0.25">
      <c r="A2733" s="450">
        <v>2018</v>
      </c>
      <c r="B2733" s="450" t="s">
        <v>391</v>
      </c>
      <c r="C2733" s="450" t="s">
        <v>191</v>
      </c>
      <c r="D2733" s="450">
        <v>17100</v>
      </c>
      <c r="E2733" s="450" t="s">
        <v>97</v>
      </c>
      <c r="F2733" s="450" t="s">
        <v>2242</v>
      </c>
      <c r="G2733" s="450" t="s">
        <v>15</v>
      </c>
      <c r="H2733" s="450">
        <v>32.479999999999997</v>
      </c>
      <c r="I2733" s="3" t="s">
        <v>2237</v>
      </c>
    </row>
    <row r="2734" spans="1:9" x14ac:dyDescent="0.25">
      <c r="A2734" s="450">
        <v>2018</v>
      </c>
      <c r="B2734" s="450" t="s">
        <v>391</v>
      </c>
      <c r="C2734" s="450" t="s">
        <v>191</v>
      </c>
      <c r="D2734" s="450">
        <v>17110</v>
      </c>
      <c r="E2734" s="450" t="s">
        <v>98</v>
      </c>
      <c r="F2734" s="450" t="s">
        <v>2242</v>
      </c>
      <c r="G2734" s="450" t="s">
        <v>15</v>
      </c>
      <c r="H2734" s="450" t="s">
        <v>110</v>
      </c>
      <c r="I2734" s="3" t="s">
        <v>2237</v>
      </c>
    </row>
    <row r="2735" spans="1:9" x14ac:dyDescent="0.25">
      <c r="A2735" s="450">
        <v>2018</v>
      </c>
      <c r="B2735" s="450" t="s">
        <v>391</v>
      </c>
      <c r="C2735" s="450" t="s">
        <v>191</v>
      </c>
      <c r="D2735" s="450">
        <v>17120</v>
      </c>
      <c r="E2735" s="450" t="s">
        <v>99</v>
      </c>
      <c r="F2735" s="450" t="s">
        <v>2242</v>
      </c>
      <c r="G2735" s="450" t="s">
        <v>15</v>
      </c>
      <c r="H2735" s="450" t="s">
        <v>110</v>
      </c>
      <c r="I2735" s="3" t="s">
        <v>2237</v>
      </c>
    </row>
    <row r="2736" spans="1:9" x14ac:dyDescent="0.25">
      <c r="A2736" s="450">
        <v>2018</v>
      </c>
      <c r="B2736" s="450" t="s">
        <v>391</v>
      </c>
      <c r="C2736" s="450" t="s">
        <v>191</v>
      </c>
      <c r="D2736" s="450">
        <v>17130</v>
      </c>
      <c r="E2736" s="450" t="s">
        <v>100</v>
      </c>
      <c r="F2736" s="450" t="s">
        <v>2242</v>
      </c>
      <c r="G2736" s="450" t="s">
        <v>15</v>
      </c>
      <c r="H2736" s="450" t="s">
        <v>110</v>
      </c>
      <c r="I2736" s="3" t="s">
        <v>2237</v>
      </c>
    </row>
    <row r="2737" spans="1:9" x14ac:dyDescent="0.25">
      <c r="A2737" s="450">
        <v>2018</v>
      </c>
      <c r="B2737" s="450" t="s">
        <v>391</v>
      </c>
      <c r="C2737" s="450" t="s">
        <v>191</v>
      </c>
      <c r="D2737" s="450">
        <v>17140</v>
      </c>
      <c r="E2737" s="450" t="s">
        <v>101</v>
      </c>
      <c r="F2737" s="450" t="s">
        <v>2242</v>
      </c>
      <c r="G2737" s="450" t="s">
        <v>15</v>
      </c>
      <c r="H2737" s="450" t="s">
        <v>110</v>
      </c>
      <c r="I2737" s="3" t="s">
        <v>2237</v>
      </c>
    </row>
    <row r="2738" spans="1:9" x14ac:dyDescent="0.25">
      <c r="A2738" s="450">
        <v>2018</v>
      </c>
      <c r="B2738" s="450" t="s">
        <v>391</v>
      </c>
      <c r="C2738" s="450" t="s">
        <v>191</v>
      </c>
      <c r="D2738" s="450">
        <v>17150</v>
      </c>
      <c r="E2738" s="450" t="s">
        <v>102</v>
      </c>
      <c r="F2738" s="450" t="s">
        <v>2242</v>
      </c>
      <c r="G2738" s="450" t="s">
        <v>15</v>
      </c>
      <c r="H2738" s="450" t="s">
        <v>110</v>
      </c>
      <c r="I2738" s="3" t="s">
        <v>2237</v>
      </c>
    </row>
    <row r="2739" spans="1:9" x14ac:dyDescent="0.25">
      <c r="A2739" s="450">
        <v>2018</v>
      </c>
      <c r="B2739" s="450" t="s">
        <v>391</v>
      </c>
      <c r="C2739" s="450" t="s">
        <v>191</v>
      </c>
      <c r="D2739" s="450">
        <v>17160</v>
      </c>
      <c r="E2739" s="450" t="s">
        <v>103</v>
      </c>
      <c r="F2739" s="450" t="s">
        <v>2242</v>
      </c>
      <c r="G2739" s="450" t="s">
        <v>15</v>
      </c>
      <c r="H2739" s="450" t="s">
        <v>110</v>
      </c>
      <c r="I2739" s="3" t="s">
        <v>2237</v>
      </c>
    </row>
    <row r="2740" spans="1:9" x14ac:dyDescent="0.25">
      <c r="A2740" s="450">
        <v>2018</v>
      </c>
      <c r="B2740" s="450" t="s">
        <v>391</v>
      </c>
      <c r="C2740" s="450" t="s">
        <v>191</v>
      </c>
      <c r="D2740" s="450">
        <v>17161</v>
      </c>
      <c r="E2740" s="450" t="s">
        <v>104</v>
      </c>
      <c r="F2740" s="450" t="s">
        <v>2242</v>
      </c>
      <c r="G2740" s="450" t="s">
        <v>15</v>
      </c>
      <c r="H2740" s="450" t="s">
        <v>110</v>
      </c>
      <c r="I2740" s="3" t="s">
        <v>2237</v>
      </c>
    </row>
    <row r="2741" spans="1:9" x14ac:dyDescent="0.25">
      <c r="A2741" s="450">
        <v>2018</v>
      </c>
      <c r="B2741" s="450" t="s">
        <v>391</v>
      </c>
      <c r="C2741" s="450" t="s">
        <v>191</v>
      </c>
      <c r="D2741" s="450">
        <v>17162</v>
      </c>
      <c r="E2741" s="450" t="s">
        <v>105</v>
      </c>
      <c r="F2741" s="450" t="s">
        <v>2242</v>
      </c>
      <c r="G2741" s="450" t="s">
        <v>15</v>
      </c>
      <c r="H2741" s="450" t="s">
        <v>110</v>
      </c>
      <c r="I2741" s="3" t="s">
        <v>2237</v>
      </c>
    </row>
    <row r="2742" spans="1:9" x14ac:dyDescent="0.25">
      <c r="A2742" s="450">
        <v>2018</v>
      </c>
      <c r="B2742" s="450" t="s">
        <v>391</v>
      </c>
      <c r="C2742" s="450" t="s">
        <v>191</v>
      </c>
      <c r="D2742" s="450">
        <v>17190</v>
      </c>
      <c r="E2742" s="450" t="s">
        <v>106</v>
      </c>
      <c r="F2742" s="450" t="s">
        <v>2242</v>
      </c>
      <c r="G2742" s="450" t="s">
        <v>15</v>
      </c>
      <c r="H2742" s="450" t="s">
        <v>110</v>
      </c>
      <c r="I2742" s="3" t="s">
        <v>2237</v>
      </c>
    </row>
    <row r="2743" spans="1:9" x14ac:dyDescent="0.25">
      <c r="A2743" s="450">
        <v>2018</v>
      </c>
      <c r="B2743" s="450" t="s">
        <v>391</v>
      </c>
      <c r="C2743" s="450" t="s">
        <v>191</v>
      </c>
      <c r="D2743" s="450">
        <v>17900</v>
      </c>
      <c r="E2743" s="450" t="s">
        <v>107</v>
      </c>
      <c r="F2743" s="450" t="s">
        <v>2242</v>
      </c>
      <c r="G2743" s="450" t="s">
        <v>15</v>
      </c>
      <c r="H2743" s="450">
        <v>176.36</v>
      </c>
      <c r="I2743" s="3" t="s">
        <v>2237</v>
      </c>
    </row>
    <row r="2744" spans="1:9" x14ac:dyDescent="0.25">
      <c r="A2744" s="450">
        <v>2018</v>
      </c>
      <c r="B2744" s="450" t="s">
        <v>391</v>
      </c>
      <c r="C2744" s="450" t="s">
        <v>191</v>
      </c>
      <c r="D2744" s="450">
        <v>19010</v>
      </c>
      <c r="E2744" s="450" t="s">
        <v>111</v>
      </c>
      <c r="F2744" s="450" t="s">
        <v>2242</v>
      </c>
      <c r="G2744" s="450" t="s">
        <v>15</v>
      </c>
      <c r="H2744" s="450">
        <v>151.47999999999999</v>
      </c>
      <c r="I2744" s="3" t="s">
        <v>2237</v>
      </c>
    </row>
    <row r="2745" spans="1:9" x14ac:dyDescent="0.25">
      <c r="A2745" s="450">
        <v>2018</v>
      </c>
      <c r="B2745" s="450" t="s">
        <v>391</v>
      </c>
      <c r="C2745" s="450" t="s">
        <v>191</v>
      </c>
      <c r="D2745" s="450">
        <v>19011</v>
      </c>
      <c r="E2745" s="450" t="s">
        <v>112</v>
      </c>
      <c r="F2745" s="450" t="s">
        <v>2242</v>
      </c>
      <c r="G2745" s="450" t="s">
        <v>15</v>
      </c>
      <c r="H2745" s="450" t="s">
        <v>110</v>
      </c>
      <c r="I2745" s="3" t="s">
        <v>2237</v>
      </c>
    </row>
    <row r="2746" spans="1:9" x14ac:dyDescent="0.25">
      <c r="A2746" s="450">
        <v>2018</v>
      </c>
      <c r="B2746" s="450" t="s">
        <v>391</v>
      </c>
      <c r="C2746" s="450" t="s">
        <v>191</v>
      </c>
      <c r="D2746" s="450">
        <v>19012</v>
      </c>
      <c r="E2746" s="450" t="s">
        <v>113</v>
      </c>
      <c r="F2746" s="450" t="s">
        <v>2242</v>
      </c>
      <c r="G2746" s="450" t="s">
        <v>15</v>
      </c>
      <c r="H2746" s="450" t="s">
        <v>110</v>
      </c>
      <c r="I2746" s="3" t="s">
        <v>2237</v>
      </c>
    </row>
    <row r="2747" spans="1:9" x14ac:dyDescent="0.25">
      <c r="A2747" s="450">
        <v>2018</v>
      </c>
      <c r="B2747" s="450" t="s">
        <v>391</v>
      </c>
      <c r="C2747" s="450" t="s">
        <v>191</v>
      </c>
      <c r="D2747" s="450">
        <v>19020</v>
      </c>
      <c r="E2747" s="450" t="s">
        <v>114</v>
      </c>
      <c r="F2747" s="450" t="s">
        <v>2242</v>
      </c>
      <c r="G2747" s="450" t="s">
        <v>15</v>
      </c>
      <c r="H2747" s="450">
        <v>458.67</v>
      </c>
      <c r="I2747" s="3" t="s">
        <v>2237</v>
      </c>
    </row>
    <row r="2748" spans="1:9" x14ac:dyDescent="0.25">
      <c r="A2748" s="450">
        <v>2018</v>
      </c>
      <c r="B2748" s="450" t="s">
        <v>391</v>
      </c>
      <c r="C2748" s="450" t="s">
        <v>191</v>
      </c>
      <c r="D2748" s="450">
        <v>19021</v>
      </c>
      <c r="E2748" s="450" t="s">
        <v>115</v>
      </c>
      <c r="F2748" s="450" t="s">
        <v>2242</v>
      </c>
      <c r="G2748" s="450" t="s">
        <v>15</v>
      </c>
      <c r="H2748" s="450" t="s">
        <v>110</v>
      </c>
      <c r="I2748" s="3" t="s">
        <v>2237</v>
      </c>
    </row>
    <row r="2749" spans="1:9" x14ac:dyDescent="0.25">
      <c r="A2749" s="450">
        <v>2018</v>
      </c>
      <c r="B2749" s="450" t="s">
        <v>391</v>
      </c>
      <c r="C2749" s="450" t="s">
        <v>191</v>
      </c>
      <c r="D2749" s="450">
        <v>19022</v>
      </c>
      <c r="E2749" s="450" t="s">
        <v>116</v>
      </c>
      <c r="F2749" s="450" t="s">
        <v>2242</v>
      </c>
      <c r="G2749" s="450" t="s">
        <v>15</v>
      </c>
      <c r="H2749" s="450" t="s">
        <v>110</v>
      </c>
      <c r="I2749" s="3" t="s">
        <v>2237</v>
      </c>
    </row>
    <row r="2750" spans="1:9" x14ac:dyDescent="0.25">
      <c r="A2750" s="450">
        <v>2018</v>
      </c>
      <c r="B2750" s="450" t="s">
        <v>391</v>
      </c>
      <c r="C2750" s="450" t="s">
        <v>191</v>
      </c>
      <c r="D2750" s="450">
        <v>19023</v>
      </c>
      <c r="E2750" s="450" t="s">
        <v>117</v>
      </c>
      <c r="F2750" s="450" t="s">
        <v>2242</v>
      </c>
      <c r="G2750" s="450" t="s">
        <v>15</v>
      </c>
      <c r="H2750" s="450" t="s">
        <v>110</v>
      </c>
      <c r="I2750" s="3" t="s">
        <v>2237</v>
      </c>
    </row>
    <row r="2751" spans="1:9" x14ac:dyDescent="0.25">
      <c r="A2751" s="450">
        <v>2018</v>
      </c>
      <c r="B2751" s="450" t="s">
        <v>391</v>
      </c>
      <c r="C2751" s="450" t="s">
        <v>191</v>
      </c>
      <c r="D2751" s="450">
        <v>19029</v>
      </c>
      <c r="E2751" s="450" t="s">
        <v>118</v>
      </c>
      <c r="F2751" s="450" t="s">
        <v>2242</v>
      </c>
      <c r="G2751" s="450" t="s">
        <v>15</v>
      </c>
      <c r="H2751" s="450" t="s">
        <v>110</v>
      </c>
      <c r="I2751" s="3" t="s">
        <v>2237</v>
      </c>
    </row>
    <row r="2752" spans="1:9" x14ac:dyDescent="0.25">
      <c r="A2752" s="450">
        <v>2018</v>
      </c>
      <c r="B2752" s="450" t="s">
        <v>391</v>
      </c>
      <c r="C2752" s="450" t="s">
        <v>191</v>
      </c>
      <c r="D2752" s="450">
        <v>19030</v>
      </c>
      <c r="E2752" s="450" t="s">
        <v>119</v>
      </c>
      <c r="F2752" s="450" t="s">
        <v>2242</v>
      </c>
      <c r="G2752" s="450" t="s">
        <v>15</v>
      </c>
      <c r="H2752" s="450">
        <v>187.39</v>
      </c>
      <c r="I2752" s="3" t="s">
        <v>2237</v>
      </c>
    </row>
    <row r="2753" spans="1:9" x14ac:dyDescent="0.25">
      <c r="A2753" s="450">
        <v>2018</v>
      </c>
      <c r="B2753" s="450" t="s">
        <v>391</v>
      </c>
      <c r="C2753" s="450" t="s">
        <v>191</v>
      </c>
      <c r="D2753" s="450">
        <v>19031</v>
      </c>
      <c r="E2753" s="450" t="s">
        <v>120</v>
      </c>
      <c r="F2753" s="450" t="s">
        <v>2242</v>
      </c>
      <c r="G2753" s="450" t="s">
        <v>15</v>
      </c>
      <c r="H2753" s="450" t="s">
        <v>110</v>
      </c>
      <c r="I2753" s="3" t="s">
        <v>2237</v>
      </c>
    </row>
    <row r="2754" spans="1:9" x14ac:dyDescent="0.25">
      <c r="A2754" s="450">
        <v>2018</v>
      </c>
      <c r="B2754" s="450" t="s">
        <v>391</v>
      </c>
      <c r="C2754" s="450" t="s">
        <v>191</v>
      </c>
      <c r="D2754" s="450">
        <v>19032</v>
      </c>
      <c r="E2754" s="450" t="s">
        <v>121</v>
      </c>
      <c r="F2754" s="450" t="s">
        <v>2242</v>
      </c>
      <c r="G2754" s="450" t="s">
        <v>15</v>
      </c>
      <c r="H2754" s="450" t="s">
        <v>110</v>
      </c>
      <c r="I2754" s="3" t="s">
        <v>2237</v>
      </c>
    </row>
    <row r="2755" spans="1:9" x14ac:dyDescent="0.25">
      <c r="A2755" s="450">
        <v>2018</v>
      </c>
      <c r="B2755" s="450" t="s">
        <v>391</v>
      </c>
      <c r="C2755" s="450" t="s">
        <v>191</v>
      </c>
      <c r="D2755" s="450">
        <v>19040</v>
      </c>
      <c r="E2755" s="450" t="s">
        <v>122</v>
      </c>
      <c r="F2755" s="450" t="s">
        <v>2242</v>
      </c>
      <c r="G2755" s="450" t="s">
        <v>15</v>
      </c>
      <c r="H2755" s="450">
        <v>137.97999999999999</v>
      </c>
      <c r="I2755" s="3" t="s">
        <v>2237</v>
      </c>
    </row>
    <row r="2756" spans="1:9" x14ac:dyDescent="0.25">
      <c r="A2756" s="450">
        <v>2018</v>
      </c>
      <c r="B2756" s="450" t="s">
        <v>391</v>
      </c>
      <c r="C2756" s="450" t="s">
        <v>191</v>
      </c>
      <c r="D2756" s="450">
        <v>19050</v>
      </c>
      <c r="E2756" s="450" t="s">
        <v>123</v>
      </c>
      <c r="F2756" s="450" t="s">
        <v>2242</v>
      </c>
      <c r="G2756" s="450" t="s">
        <v>15</v>
      </c>
      <c r="H2756" s="450">
        <v>27.84</v>
      </c>
      <c r="I2756" s="3" t="s">
        <v>2237</v>
      </c>
    </row>
    <row r="2757" spans="1:9" x14ac:dyDescent="0.25">
      <c r="A2757" s="450">
        <v>2018</v>
      </c>
      <c r="B2757" s="450" t="s">
        <v>391</v>
      </c>
      <c r="C2757" s="450" t="s">
        <v>191</v>
      </c>
      <c r="D2757" s="450">
        <v>19060</v>
      </c>
      <c r="E2757" s="450" t="s">
        <v>124</v>
      </c>
      <c r="F2757" s="450" t="s">
        <v>2242</v>
      </c>
      <c r="G2757" s="450" t="s">
        <v>15</v>
      </c>
      <c r="H2757" s="450">
        <v>1891.77</v>
      </c>
      <c r="I2757" s="3" t="s">
        <v>2237</v>
      </c>
    </row>
    <row r="2758" spans="1:9" x14ac:dyDescent="0.25">
      <c r="A2758" s="450">
        <v>2018</v>
      </c>
      <c r="B2758" s="450" t="s">
        <v>391</v>
      </c>
      <c r="C2758" s="450" t="s">
        <v>191</v>
      </c>
      <c r="D2758" s="450">
        <v>19061</v>
      </c>
      <c r="E2758" s="450" t="s">
        <v>125</v>
      </c>
      <c r="F2758" s="450" t="s">
        <v>2242</v>
      </c>
      <c r="G2758" s="450" t="s">
        <v>15</v>
      </c>
      <c r="H2758" s="450">
        <v>33.39</v>
      </c>
      <c r="I2758" s="3" t="s">
        <v>2237</v>
      </c>
    </row>
    <row r="2759" spans="1:9" x14ac:dyDescent="0.25">
      <c r="A2759" s="450">
        <v>2018</v>
      </c>
      <c r="B2759" s="450" t="s">
        <v>391</v>
      </c>
      <c r="C2759" s="450" t="s">
        <v>191</v>
      </c>
      <c r="D2759" s="450">
        <v>19062</v>
      </c>
      <c r="E2759" s="450" t="s">
        <v>126</v>
      </c>
      <c r="F2759" s="450" t="s">
        <v>2242</v>
      </c>
      <c r="G2759" s="450" t="s">
        <v>15</v>
      </c>
      <c r="H2759" s="450">
        <v>1529.12</v>
      </c>
      <c r="I2759" s="3" t="s">
        <v>2237</v>
      </c>
    </row>
    <row r="2760" spans="1:9" x14ac:dyDescent="0.25">
      <c r="A2760" s="450">
        <v>2018</v>
      </c>
      <c r="B2760" s="450" t="s">
        <v>391</v>
      </c>
      <c r="C2760" s="450" t="s">
        <v>191</v>
      </c>
      <c r="D2760" s="450">
        <v>19063</v>
      </c>
      <c r="E2760" s="450" t="s">
        <v>127</v>
      </c>
      <c r="F2760" s="450" t="s">
        <v>2242</v>
      </c>
      <c r="G2760" s="450" t="s">
        <v>15</v>
      </c>
      <c r="H2760" s="450">
        <v>329.26</v>
      </c>
      <c r="I2760" s="3" t="s">
        <v>2237</v>
      </c>
    </row>
    <row r="2761" spans="1:9" x14ac:dyDescent="0.25">
      <c r="A2761" s="450">
        <v>2018</v>
      </c>
      <c r="B2761" s="450" t="s">
        <v>391</v>
      </c>
      <c r="C2761" s="450" t="s">
        <v>191</v>
      </c>
      <c r="D2761" s="450">
        <v>19070</v>
      </c>
      <c r="E2761" s="450" t="s">
        <v>128</v>
      </c>
      <c r="F2761" s="450" t="s">
        <v>2242</v>
      </c>
      <c r="G2761" s="450" t="s">
        <v>15</v>
      </c>
      <c r="H2761" s="450">
        <v>176.13</v>
      </c>
      <c r="I2761" s="3" t="s">
        <v>2237</v>
      </c>
    </row>
    <row r="2762" spans="1:9" x14ac:dyDescent="0.25">
      <c r="A2762" s="450">
        <v>2018</v>
      </c>
      <c r="B2762" s="450" t="s">
        <v>391</v>
      </c>
      <c r="C2762" s="450" t="s">
        <v>191</v>
      </c>
      <c r="D2762" s="450">
        <v>19080</v>
      </c>
      <c r="E2762" s="450" t="s">
        <v>129</v>
      </c>
      <c r="F2762" s="450" t="s">
        <v>2242</v>
      </c>
      <c r="G2762" s="450" t="s">
        <v>15</v>
      </c>
      <c r="H2762" s="450">
        <v>151.56</v>
      </c>
      <c r="I2762" s="3" t="s">
        <v>2237</v>
      </c>
    </row>
    <row r="2763" spans="1:9" x14ac:dyDescent="0.25">
      <c r="A2763" s="450">
        <v>2018</v>
      </c>
      <c r="B2763" s="450" t="s">
        <v>391</v>
      </c>
      <c r="C2763" s="450" t="s">
        <v>191</v>
      </c>
      <c r="D2763" s="450">
        <v>19090</v>
      </c>
      <c r="E2763" s="450" t="s">
        <v>130</v>
      </c>
      <c r="F2763" s="450" t="s">
        <v>2242</v>
      </c>
      <c r="G2763" s="450" t="s">
        <v>15</v>
      </c>
      <c r="H2763" s="450">
        <v>185.87</v>
      </c>
      <c r="I2763" s="3" t="s">
        <v>2237</v>
      </c>
    </row>
    <row r="2764" spans="1:9" x14ac:dyDescent="0.25">
      <c r="A2764" s="450">
        <v>2018</v>
      </c>
      <c r="B2764" s="450" t="s">
        <v>391</v>
      </c>
      <c r="C2764" s="450" t="s">
        <v>191</v>
      </c>
      <c r="D2764" s="450">
        <v>19095</v>
      </c>
      <c r="E2764" s="450" t="s">
        <v>131</v>
      </c>
      <c r="F2764" s="450" t="s">
        <v>2242</v>
      </c>
      <c r="G2764" s="450" t="s">
        <v>15</v>
      </c>
      <c r="H2764" s="450">
        <v>78.400000000000006</v>
      </c>
      <c r="I2764" s="3" t="s">
        <v>2237</v>
      </c>
    </row>
    <row r="2765" spans="1:9" x14ac:dyDescent="0.25">
      <c r="A2765" s="450">
        <v>2018</v>
      </c>
      <c r="B2765" s="450" t="s">
        <v>391</v>
      </c>
      <c r="C2765" s="450" t="s">
        <v>191</v>
      </c>
      <c r="D2765" s="450">
        <v>19900</v>
      </c>
      <c r="E2765" s="450" t="s">
        <v>132</v>
      </c>
      <c r="F2765" s="450" t="s">
        <v>2242</v>
      </c>
      <c r="G2765" s="450" t="s">
        <v>15</v>
      </c>
      <c r="H2765" s="450">
        <v>1121.04</v>
      </c>
      <c r="I2765" s="3" t="s">
        <v>2237</v>
      </c>
    </row>
    <row r="2766" spans="1:9" x14ac:dyDescent="0.25">
      <c r="A2766" s="450">
        <v>2018</v>
      </c>
      <c r="B2766" s="450" t="s">
        <v>391</v>
      </c>
      <c r="C2766" s="450" t="s">
        <v>191</v>
      </c>
      <c r="D2766" s="450">
        <v>21100</v>
      </c>
      <c r="E2766" s="450" t="s">
        <v>135</v>
      </c>
      <c r="F2766" s="450" t="s">
        <v>2242</v>
      </c>
      <c r="G2766" s="450" t="s">
        <v>15</v>
      </c>
      <c r="H2766" s="450" t="s">
        <v>110</v>
      </c>
      <c r="I2766" s="3" t="s">
        <v>2237</v>
      </c>
    </row>
    <row r="2767" spans="1:9" x14ac:dyDescent="0.25">
      <c r="A2767" s="450">
        <v>2018</v>
      </c>
      <c r="B2767" s="450" t="s">
        <v>391</v>
      </c>
      <c r="C2767" s="450" t="s">
        <v>191</v>
      </c>
      <c r="D2767" s="450">
        <v>21200</v>
      </c>
      <c r="E2767" s="450" t="s">
        <v>136</v>
      </c>
      <c r="F2767" s="450" t="s">
        <v>2242</v>
      </c>
      <c r="G2767" s="450" t="s">
        <v>15</v>
      </c>
      <c r="H2767" s="450" t="s">
        <v>110</v>
      </c>
      <c r="I2767" s="3" t="s">
        <v>2237</v>
      </c>
    </row>
    <row r="2768" spans="1:9" x14ac:dyDescent="0.25">
      <c r="A2768" s="450">
        <v>2018</v>
      </c>
      <c r="B2768" s="450" t="s">
        <v>391</v>
      </c>
      <c r="C2768" s="450" t="s">
        <v>191</v>
      </c>
      <c r="D2768" s="450">
        <v>21300</v>
      </c>
      <c r="E2768" s="450" t="s">
        <v>137</v>
      </c>
      <c r="F2768" s="450" t="s">
        <v>2242</v>
      </c>
      <c r="G2768" s="450" t="s">
        <v>15</v>
      </c>
      <c r="H2768" s="450" t="s">
        <v>110</v>
      </c>
      <c r="I2768" s="3" t="s">
        <v>2237</v>
      </c>
    </row>
    <row r="2769" spans="1:9" x14ac:dyDescent="0.25">
      <c r="A2769" s="450">
        <v>2018</v>
      </c>
      <c r="B2769" s="450" t="s">
        <v>391</v>
      </c>
      <c r="C2769" s="450" t="s">
        <v>191</v>
      </c>
      <c r="D2769" s="450">
        <v>21900</v>
      </c>
      <c r="E2769" s="450" t="s">
        <v>138</v>
      </c>
      <c r="F2769" s="450" t="s">
        <v>2242</v>
      </c>
      <c r="G2769" s="450" t="s">
        <v>15</v>
      </c>
      <c r="H2769" s="450" t="s">
        <v>110</v>
      </c>
      <c r="I2769" s="3" t="s">
        <v>2237</v>
      </c>
    </row>
    <row r="2770" spans="1:9" x14ac:dyDescent="0.25">
      <c r="A2770" s="450">
        <v>2018</v>
      </c>
      <c r="B2770" s="450" t="s">
        <v>391</v>
      </c>
      <c r="C2770" s="450" t="s">
        <v>191</v>
      </c>
      <c r="D2770" s="450">
        <v>32100</v>
      </c>
      <c r="E2770" s="450" t="s">
        <v>150</v>
      </c>
      <c r="F2770" s="450" t="s">
        <v>2242</v>
      </c>
      <c r="G2770" s="450" t="s">
        <v>15</v>
      </c>
      <c r="H2770" s="450" t="s">
        <v>110</v>
      </c>
      <c r="I2770" s="3" t="s">
        <v>2237</v>
      </c>
    </row>
    <row r="2771" spans="1:9" x14ac:dyDescent="0.25">
      <c r="A2771" s="450">
        <v>2018</v>
      </c>
      <c r="B2771" s="450" t="s">
        <v>391</v>
      </c>
      <c r="C2771" s="450" t="s">
        <v>191</v>
      </c>
      <c r="D2771" s="450">
        <v>32200</v>
      </c>
      <c r="E2771" s="450" t="s">
        <v>151</v>
      </c>
      <c r="F2771" s="450" t="s">
        <v>2242</v>
      </c>
      <c r="G2771" s="450" t="s">
        <v>15</v>
      </c>
      <c r="H2771" s="450" t="s">
        <v>110</v>
      </c>
      <c r="I2771" s="3" t="s">
        <v>2237</v>
      </c>
    </row>
    <row r="2772" spans="1:9" x14ac:dyDescent="0.25">
      <c r="A2772" s="450">
        <v>2018</v>
      </c>
      <c r="B2772" s="450" t="s">
        <v>391</v>
      </c>
      <c r="C2772" s="450" t="s">
        <v>191</v>
      </c>
      <c r="D2772" s="450">
        <v>33100</v>
      </c>
      <c r="E2772" s="450" t="s">
        <v>153</v>
      </c>
      <c r="F2772" s="450" t="s">
        <v>2242</v>
      </c>
      <c r="G2772" s="450" t="s">
        <v>15</v>
      </c>
      <c r="H2772" s="450" t="s">
        <v>110</v>
      </c>
      <c r="I2772" s="3" t="s">
        <v>2237</v>
      </c>
    </row>
    <row r="2773" spans="1:9" x14ac:dyDescent="0.25">
      <c r="A2773" s="450">
        <v>2018</v>
      </c>
      <c r="B2773" s="450" t="s">
        <v>391</v>
      </c>
      <c r="C2773" s="450" t="s">
        <v>191</v>
      </c>
      <c r="D2773" s="450">
        <v>33110</v>
      </c>
      <c r="E2773" s="450" t="s">
        <v>154</v>
      </c>
      <c r="F2773" s="450" t="s">
        <v>2242</v>
      </c>
      <c r="G2773" s="450" t="s">
        <v>15</v>
      </c>
      <c r="H2773" s="450" t="s">
        <v>110</v>
      </c>
      <c r="I2773" s="3" t="s">
        <v>2237</v>
      </c>
    </row>
    <row r="2774" spans="1:9" x14ac:dyDescent="0.25">
      <c r="A2774" s="450">
        <v>2018</v>
      </c>
      <c r="B2774" s="450" t="s">
        <v>391</v>
      </c>
      <c r="C2774" s="450" t="s">
        <v>191</v>
      </c>
      <c r="D2774" s="450">
        <v>33120</v>
      </c>
      <c r="E2774" s="450" t="s">
        <v>155</v>
      </c>
      <c r="F2774" s="450" t="s">
        <v>2242</v>
      </c>
      <c r="G2774" s="450" t="s">
        <v>15</v>
      </c>
      <c r="H2774" s="450" t="s">
        <v>110</v>
      </c>
      <c r="I2774" s="3" t="s">
        <v>2237</v>
      </c>
    </row>
    <row r="2775" spans="1:9" x14ac:dyDescent="0.25">
      <c r="A2775" s="450">
        <v>2018</v>
      </c>
      <c r="B2775" s="450" t="s">
        <v>391</v>
      </c>
      <c r="C2775" s="450" t="s">
        <v>191</v>
      </c>
      <c r="D2775" s="450">
        <v>33200</v>
      </c>
      <c r="E2775" s="450" t="s">
        <v>156</v>
      </c>
      <c r="F2775" s="450" t="s">
        <v>2242</v>
      </c>
      <c r="G2775" s="450" t="s">
        <v>15</v>
      </c>
      <c r="H2775" s="450" t="s">
        <v>110</v>
      </c>
      <c r="I2775" s="3" t="s">
        <v>2237</v>
      </c>
    </row>
    <row r="2776" spans="1:9" x14ac:dyDescent="0.25">
      <c r="A2776" s="450">
        <v>2018</v>
      </c>
      <c r="B2776" s="450" t="s">
        <v>391</v>
      </c>
      <c r="C2776" s="450" t="s">
        <v>191</v>
      </c>
      <c r="D2776" s="450">
        <v>33210</v>
      </c>
      <c r="E2776" s="450" t="s">
        <v>157</v>
      </c>
      <c r="F2776" s="450" t="s">
        <v>2242</v>
      </c>
      <c r="G2776" s="450" t="s">
        <v>15</v>
      </c>
      <c r="H2776" s="450" t="s">
        <v>110</v>
      </c>
      <c r="I2776" s="3" t="s">
        <v>2237</v>
      </c>
    </row>
    <row r="2777" spans="1:9" x14ac:dyDescent="0.25">
      <c r="A2777" s="450">
        <v>2018</v>
      </c>
      <c r="B2777" s="450" t="s">
        <v>391</v>
      </c>
      <c r="C2777" s="450" t="s">
        <v>191</v>
      </c>
      <c r="D2777" s="450">
        <v>33220</v>
      </c>
      <c r="E2777" s="450" t="s">
        <v>158</v>
      </c>
      <c r="F2777" s="450" t="s">
        <v>2242</v>
      </c>
      <c r="G2777" s="450" t="s">
        <v>15</v>
      </c>
      <c r="H2777" s="450" t="s">
        <v>110</v>
      </c>
      <c r="I2777" s="3" t="s">
        <v>2237</v>
      </c>
    </row>
    <row r="2778" spans="1:9" x14ac:dyDescent="0.25">
      <c r="A2778" s="450">
        <v>2018</v>
      </c>
      <c r="B2778" s="450" t="s">
        <v>391</v>
      </c>
      <c r="C2778" s="450" t="s">
        <v>191</v>
      </c>
      <c r="D2778" s="450">
        <v>33900</v>
      </c>
      <c r="E2778" s="450" t="s">
        <v>159</v>
      </c>
      <c r="F2778" s="450" t="s">
        <v>2242</v>
      </c>
      <c r="G2778" s="450" t="s">
        <v>15</v>
      </c>
      <c r="H2778" s="450" t="s">
        <v>110</v>
      </c>
      <c r="I2778" s="3" t="s">
        <v>2237</v>
      </c>
    </row>
    <row r="2779" spans="1:9" x14ac:dyDescent="0.25">
      <c r="A2779" s="450">
        <v>2018</v>
      </c>
      <c r="B2779" s="450" t="s">
        <v>391</v>
      </c>
      <c r="C2779" s="450" t="s">
        <v>191</v>
      </c>
      <c r="D2779" s="450">
        <v>33910</v>
      </c>
      <c r="E2779" s="450" t="s">
        <v>160</v>
      </c>
      <c r="F2779" s="450" t="s">
        <v>2242</v>
      </c>
      <c r="G2779" s="450" t="s">
        <v>15</v>
      </c>
      <c r="H2779" s="450" t="s">
        <v>110</v>
      </c>
      <c r="I2779" s="3" t="s">
        <v>2237</v>
      </c>
    </row>
    <row r="2780" spans="1:9" x14ac:dyDescent="0.25">
      <c r="A2780" s="450">
        <v>2018</v>
      </c>
      <c r="B2780" s="450" t="s">
        <v>391</v>
      </c>
      <c r="C2780" s="450" t="s">
        <v>191</v>
      </c>
      <c r="D2780" s="450">
        <v>33920</v>
      </c>
      <c r="E2780" s="450" t="s">
        <v>161</v>
      </c>
      <c r="F2780" s="450" t="s">
        <v>2242</v>
      </c>
      <c r="G2780" s="450" t="s">
        <v>15</v>
      </c>
      <c r="H2780" s="450" t="s">
        <v>110</v>
      </c>
      <c r="I2780" s="3" t="s">
        <v>2237</v>
      </c>
    </row>
    <row r="2781" spans="1:9" x14ac:dyDescent="0.25">
      <c r="A2781" s="450">
        <v>2018</v>
      </c>
      <c r="B2781" s="450" t="s">
        <v>391</v>
      </c>
      <c r="C2781" s="450" t="s">
        <v>191</v>
      </c>
      <c r="D2781" s="450">
        <v>33921</v>
      </c>
      <c r="E2781" s="450" t="s">
        <v>162</v>
      </c>
      <c r="F2781" s="450" t="s">
        <v>2242</v>
      </c>
      <c r="G2781" s="450" t="s">
        <v>15</v>
      </c>
      <c r="H2781" s="450" t="s">
        <v>110</v>
      </c>
      <c r="I2781" s="3" t="s">
        <v>2237</v>
      </c>
    </row>
    <row r="2782" spans="1:9" x14ac:dyDescent="0.25">
      <c r="A2782" s="450">
        <v>2018</v>
      </c>
      <c r="B2782" s="450" t="s">
        <v>391</v>
      </c>
      <c r="C2782" s="450" t="s">
        <v>191</v>
      </c>
      <c r="D2782" s="450">
        <v>33922</v>
      </c>
      <c r="E2782" s="450" t="s">
        <v>163</v>
      </c>
      <c r="F2782" s="450" t="s">
        <v>2242</v>
      </c>
      <c r="G2782" s="450" t="s">
        <v>15</v>
      </c>
      <c r="H2782" s="450" t="s">
        <v>110</v>
      </c>
      <c r="I2782" s="3" t="s">
        <v>2237</v>
      </c>
    </row>
    <row r="2783" spans="1:9" x14ac:dyDescent="0.25">
      <c r="A2783" s="450">
        <v>2018</v>
      </c>
      <c r="B2783" s="450" t="s">
        <v>391</v>
      </c>
      <c r="C2783" s="450" t="s">
        <v>191</v>
      </c>
      <c r="D2783" s="450">
        <v>37100</v>
      </c>
      <c r="E2783" s="450" t="s">
        <v>168</v>
      </c>
      <c r="F2783" s="450" t="s">
        <v>2242</v>
      </c>
      <c r="G2783" s="450" t="s">
        <v>15</v>
      </c>
      <c r="H2783" s="450" t="s">
        <v>110</v>
      </c>
      <c r="I2783" s="3" t="s">
        <v>2237</v>
      </c>
    </row>
    <row r="2784" spans="1:9" x14ac:dyDescent="0.25">
      <c r="A2784" s="450">
        <v>2018</v>
      </c>
      <c r="B2784" s="450" t="s">
        <v>391</v>
      </c>
      <c r="C2784" s="450" t="s">
        <v>191</v>
      </c>
      <c r="D2784" s="450">
        <v>37200</v>
      </c>
      <c r="E2784" s="450" t="s">
        <v>169</v>
      </c>
      <c r="F2784" s="450" t="s">
        <v>2242</v>
      </c>
      <c r="G2784" s="450" t="s">
        <v>15</v>
      </c>
      <c r="H2784" s="450" t="s">
        <v>110</v>
      </c>
      <c r="I2784" s="3" t="s">
        <v>2237</v>
      </c>
    </row>
    <row r="2785" spans="1:9" x14ac:dyDescent="0.25">
      <c r="A2785" s="450">
        <v>2018</v>
      </c>
      <c r="B2785" s="450" t="s">
        <v>392</v>
      </c>
      <c r="C2785" s="450" t="s">
        <v>192</v>
      </c>
      <c r="D2785" s="450">
        <v>1100</v>
      </c>
      <c r="E2785" s="450" t="s">
        <v>2</v>
      </c>
      <c r="F2785" s="450" t="s">
        <v>2242</v>
      </c>
      <c r="G2785" s="450" t="s">
        <v>15</v>
      </c>
      <c r="H2785" s="450">
        <v>1517.11</v>
      </c>
      <c r="I2785" s="3" t="s">
        <v>2237</v>
      </c>
    </row>
    <row r="2786" spans="1:9" x14ac:dyDescent="0.25">
      <c r="A2786" s="450">
        <v>2018</v>
      </c>
      <c r="B2786" s="450" t="s">
        <v>392</v>
      </c>
      <c r="C2786" s="450" t="s">
        <v>192</v>
      </c>
      <c r="D2786" s="450">
        <v>1110</v>
      </c>
      <c r="E2786" s="450" t="s">
        <v>3</v>
      </c>
      <c r="F2786" s="450" t="s">
        <v>2242</v>
      </c>
      <c r="G2786" s="450" t="s">
        <v>15</v>
      </c>
      <c r="H2786" s="450" t="s">
        <v>110</v>
      </c>
      <c r="I2786" s="3" t="s">
        <v>2237</v>
      </c>
    </row>
    <row r="2787" spans="1:9" x14ac:dyDescent="0.25">
      <c r="A2787" s="450">
        <v>2018</v>
      </c>
      <c r="B2787" s="450" t="s">
        <v>392</v>
      </c>
      <c r="C2787" s="450" t="s">
        <v>192</v>
      </c>
      <c r="D2787" s="450">
        <v>1120</v>
      </c>
      <c r="E2787" s="450" t="s">
        <v>4</v>
      </c>
      <c r="F2787" s="450" t="s">
        <v>2242</v>
      </c>
      <c r="G2787" s="450" t="s">
        <v>15</v>
      </c>
      <c r="H2787" s="450" t="s">
        <v>110</v>
      </c>
      <c r="I2787" s="3" t="s">
        <v>2237</v>
      </c>
    </row>
    <row r="2788" spans="1:9" x14ac:dyDescent="0.25">
      <c r="A2788" s="450">
        <v>2018</v>
      </c>
      <c r="B2788" s="450" t="s">
        <v>392</v>
      </c>
      <c r="C2788" s="450" t="s">
        <v>192</v>
      </c>
      <c r="D2788" s="450">
        <v>1200</v>
      </c>
      <c r="E2788" s="450" t="s">
        <v>5</v>
      </c>
      <c r="F2788" s="450" t="s">
        <v>2242</v>
      </c>
      <c r="G2788" s="450" t="s">
        <v>15</v>
      </c>
      <c r="H2788" s="450">
        <v>4.72</v>
      </c>
      <c r="I2788" s="3" t="s">
        <v>2244</v>
      </c>
    </row>
    <row r="2789" spans="1:9" x14ac:dyDescent="0.25">
      <c r="A2789" s="450">
        <v>2018</v>
      </c>
      <c r="B2789" s="450" t="s">
        <v>392</v>
      </c>
      <c r="C2789" s="450" t="s">
        <v>192</v>
      </c>
      <c r="D2789" s="450">
        <v>1300</v>
      </c>
      <c r="E2789" s="450" t="s">
        <v>17</v>
      </c>
      <c r="F2789" s="450" t="s">
        <v>2242</v>
      </c>
      <c r="G2789" s="450" t="s">
        <v>15</v>
      </c>
      <c r="H2789" s="450">
        <v>340.81</v>
      </c>
      <c r="I2789" s="3" t="s">
        <v>2237</v>
      </c>
    </row>
    <row r="2790" spans="1:9" x14ac:dyDescent="0.25">
      <c r="A2790" s="450">
        <v>2018</v>
      </c>
      <c r="B2790" s="450" t="s">
        <v>392</v>
      </c>
      <c r="C2790" s="450" t="s">
        <v>192</v>
      </c>
      <c r="D2790" s="450">
        <v>1400</v>
      </c>
      <c r="E2790" s="450" t="s">
        <v>18</v>
      </c>
      <c r="F2790" s="450" t="s">
        <v>2242</v>
      </c>
      <c r="G2790" s="450" t="s">
        <v>15</v>
      </c>
      <c r="H2790" s="450">
        <v>55.34</v>
      </c>
      <c r="I2790" s="3" t="s">
        <v>2237</v>
      </c>
    </row>
    <row r="2791" spans="1:9" x14ac:dyDescent="0.25">
      <c r="A2791" s="450">
        <v>2018</v>
      </c>
      <c r="B2791" s="450" t="s">
        <v>392</v>
      </c>
      <c r="C2791" s="450" t="s">
        <v>192</v>
      </c>
      <c r="D2791" s="450">
        <v>1500</v>
      </c>
      <c r="E2791" s="450" t="s">
        <v>19</v>
      </c>
      <c r="F2791" s="450" t="s">
        <v>2242</v>
      </c>
      <c r="G2791" s="450" t="s">
        <v>15</v>
      </c>
      <c r="H2791" s="450">
        <v>2999.55</v>
      </c>
      <c r="I2791" s="3" t="s">
        <v>2237</v>
      </c>
    </row>
    <row r="2792" spans="1:9" x14ac:dyDescent="0.25">
      <c r="A2792" s="450">
        <v>2018</v>
      </c>
      <c r="B2792" s="450" t="s">
        <v>392</v>
      </c>
      <c r="C2792" s="450" t="s">
        <v>192</v>
      </c>
      <c r="D2792" s="450">
        <v>1600</v>
      </c>
      <c r="E2792" s="450" t="s">
        <v>20</v>
      </c>
      <c r="F2792" s="450" t="s">
        <v>2242</v>
      </c>
      <c r="G2792" s="450" t="s">
        <v>15</v>
      </c>
      <c r="H2792" s="450">
        <v>9.9700000000000006</v>
      </c>
      <c r="I2792" s="3" t="s">
        <v>2237</v>
      </c>
    </row>
    <row r="2793" spans="1:9" x14ac:dyDescent="0.25">
      <c r="A2793" s="450">
        <v>2018</v>
      </c>
      <c r="B2793" s="450" t="s">
        <v>392</v>
      </c>
      <c r="C2793" s="450" t="s">
        <v>192</v>
      </c>
      <c r="D2793" s="450">
        <v>1900</v>
      </c>
      <c r="E2793" s="450" t="s">
        <v>21</v>
      </c>
      <c r="F2793" s="450" t="s">
        <v>2242</v>
      </c>
      <c r="G2793" s="450" t="s">
        <v>15</v>
      </c>
      <c r="H2793" s="450">
        <v>52.31</v>
      </c>
      <c r="I2793" s="3" t="s">
        <v>2244</v>
      </c>
    </row>
    <row r="2794" spans="1:9" x14ac:dyDescent="0.25">
      <c r="A2794" s="450">
        <v>2018</v>
      </c>
      <c r="B2794" s="450" t="s">
        <v>392</v>
      </c>
      <c r="C2794" s="450" t="s">
        <v>192</v>
      </c>
      <c r="D2794" s="450">
        <v>2100</v>
      </c>
      <c r="E2794" s="450" t="s">
        <v>23</v>
      </c>
      <c r="F2794" s="450" t="s">
        <v>2242</v>
      </c>
      <c r="G2794" s="450" t="s">
        <v>15</v>
      </c>
      <c r="H2794" s="450">
        <v>1628.75</v>
      </c>
      <c r="I2794" s="3" t="s">
        <v>2244</v>
      </c>
    </row>
    <row r="2795" spans="1:9" x14ac:dyDescent="0.25">
      <c r="A2795" s="450">
        <v>2018</v>
      </c>
      <c r="B2795" s="450" t="s">
        <v>392</v>
      </c>
      <c r="C2795" s="450" t="s">
        <v>192</v>
      </c>
      <c r="D2795" s="450">
        <v>2110</v>
      </c>
      <c r="E2795" s="450" t="s">
        <v>24</v>
      </c>
      <c r="F2795" s="450" t="s">
        <v>2242</v>
      </c>
      <c r="G2795" s="450" t="s">
        <v>15</v>
      </c>
      <c r="H2795" s="450" t="s">
        <v>110</v>
      </c>
      <c r="I2795" s="3" t="s">
        <v>2237</v>
      </c>
    </row>
    <row r="2796" spans="1:9" x14ac:dyDescent="0.25">
      <c r="A2796" s="450">
        <v>2018</v>
      </c>
      <c r="B2796" s="450" t="s">
        <v>392</v>
      </c>
      <c r="C2796" s="450" t="s">
        <v>192</v>
      </c>
      <c r="D2796" s="450">
        <v>2120</v>
      </c>
      <c r="E2796" s="450" t="s">
        <v>25</v>
      </c>
      <c r="F2796" s="450" t="s">
        <v>2242</v>
      </c>
      <c r="G2796" s="450" t="s">
        <v>15</v>
      </c>
      <c r="H2796" s="450" t="s">
        <v>110</v>
      </c>
      <c r="I2796" s="3" t="s">
        <v>2237</v>
      </c>
    </row>
    <row r="2797" spans="1:9" x14ac:dyDescent="0.25">
      <c r="A2797" s="450">
        <v>2018</v>
      </c>
      <c r="B2797" s="450" t="s">
        <v>392</v>
      </c>
      <c r="C2797" s="450" t="s">
        <v>192</v>
      </c>
      <c r="D2797" s="450">
        <v>2130</v>
      </c>
      <c r="E2797" s="450" t="s">
        <v>26</v>
      </c>
      <c r="F2797" s="450" t="s">
        <v>2242</v>
      </c>
      <c r="G2797" s="450" t="s">
        <v>15</v>
      </c>
      <c r="H2797" s="450" t="s">
        <v>110</v>
      </c>
      <c r="I2797" s="3" t="s">
        <v>2237</v>
      </c>
    </row>
    <row r="2798" spans="1:9" x14ac:dyDescent="0.25">
      <c r="A2798" s="450">
        <v>2018</v>
      </c>
      <c r="B2798" s="450" t="s">
        <v>392</v>
      </c>
      <c r="C2798" s="450" t="s">
        <v>192</v>
      </c>
      <c r="D2798" s="450">
        <v>2190</v>
      </c>
      <c r="E2798" s="450" t="s">
        <v>27</v>
      </c>
      <c r="F2798" s="450" t="s">
        <v>2242</v>
      </c>
      <c r="G2798" s="450" t="s">
        <v>15</v>
      </c>
      <c r="H2798" s="450" t="s">
        <v>110</v>
      </c>
      <c r="I2798" s="3" t="s">
        <v>2237</v>
      </c>
    </row>
    <row r="2799" spans="1:9" x14ac:dyDescent="0.25">
      <c r="A2799" s="450">
        <v>2018</v>
      </c>
      <c r="B2799" s="450" t="s">
        <v>392</v>
      </c>
      <c r="C2799" s="450" t="s">
        <v>192</v>
      </c>
      <c r="D2799" s="450">
        <v>2200</v>
      </c>
      <c r="E2799" s="450" t="s">
        <v>28</v>
      </c>
      <c r="F2799" s="450" t="s">
        <v>2242</v>
      </c>
      <c r="G2799" s="450" t="s">
        <v>15</v>
      </c>
      <c r="H2799" s="450">
        <v>113.86</v>
      </c>
      <c r="I2799" s="3" t="s">
        <v>2244</v>
      </c>
    </row>
    <row r="2800" spans="1:9" x14ac:dyDescent="0.25">
      <c r="A2800" s="450">
        <v>2018</v>
      </c>
      <c r="B2800" s="450" t="s">
        <v>392</v>
      </c>
      <c r="C2800" s="450" t="s">
        <v>192</v>
      </c>
      <c r="D2800" s="450">
        <v>2300</v>
      </c>
      <c r="E2800" s="450" t="s">
        <v>29</v>
      </c>
      <c r="F2800" s="450" t="s">
        <v>2242</v>
      </c>
      <c r="G2800" s="450" t="s">
        <v>15</v>
      </c>
      <c r="H2800" s="450">
        <v>1.4</v>
      </c>
      <c r="I2800" s="3" t="s">
        <v>2244</v>
      </c>
    </row>
    <row r="2801" spans="1:9" x14ac:dyDescent="0.25">
      <c r="A2801" s="450">
        <v>2018</v>
      </c>
      <c r="B2801" s="450" t="s">
        <v>392</v>
      </c>
      <c r="C2801" s="450" t="s">
        <v>192</v>
      </c>
      <c r="D2801" s="450">
        <v>2400</v>
      </c>
      <c r="E2801" s="450" t="s">
        <v>30</v>
      </c>
      <c r="F2801" s="450" t="s">
        <v>2242</v>
      </c>
      <c r="G2801" s="450" t="s">
        <v>15</v>
      </c>
      <c r="H2801" s="450">
        <v>26.69</v>
      </c>
      <c r="I2801" s="3" t="s">
        <v>2237</v>
      </c>
    </row>
    <row r="2802" spans="1:9" x14ac:dyDescent="0.25">
      <c r="A2802" s="450">
        <v>2018</v>
      </c>
      <c r="B2802" s="450" t="s">
        <v>392</v>
      </c>
      <c r="C2802" s="450" t="s">
        <v>192</v>
      </c>
      <c r="D2802" s="450">
        <v>2900</v>
      </c>
      <c r="E2802" s="450" t="s">
        <v>31</v>
      </c>
      <c r="F2802" s="450" t="s">
        <v>2242</v>
      </c>
      <c r="G2802" s="450" t="s">
        <v>15</v>
      </c>
      <c r="H2802" s="450">
        <v>43.49</v>
      </c>
      <c r="I2802" s="3" t="s">
        <v>2244</v>
      </c>
    </row>
    <row r="2803" spans="1:9" x14ac:dyDescent="0.25">
      <c r="A2803" s="450">
        <v>2018</v>
      </c>
      <c r="B2803" s="450" t="s">
        <v>392</v>
      </c>
      <c r="C2803" s="450" t="s">
        <v>192</v>
      </c>
      <c r="D2803" s="450">
        <v>2910</v>
      </c>
      <c r="E2803" s="450" t="s">
        <v>32</v>
      </c>
      <c r="F2803" s="450" t="s">
        <v>2242</v>
      </c>
      <c r="G2803" s="450" t="s">
        <v>15</v>
      </c>
      <c r="H2803" s="450" t="s">
        <v>110</v>
      </c>
      <c r="I2803" s="3" t="s">
        <v>2237</v>
      </c>
    </row>
    <row r="2804" spans="1:9" x14ac:dyDescent="0.25">
      <c r="A2804" s="450">
        <v>2018</v>
      </c>
      <c r="B2804" s="450" t="s">
        <v>392</v>
      </c>
      <c r="C2804" s="450" t="s">
        <v>192</v>
      </c>
      <c r="D2804" s="450">
        <v>2920</v>
      </c>
      <c r="E2804" s="450" t="s">
        <v>33</v>
      </c>
      <c r="F2804" s="450" t="s">
        <v>2242</v>
      </c>
      <c r="G2804" s="450" t="s">
        <v>15</v>
      </c>
      <c r="H2804" s="450" t="s">
        <v>110</v>
      </c>
      <c r="I2804" s="3" t="s">
        <v>2237</v>
      </c>
    </row>
    <row r="2805" spans="1:9" x14ac:dyDescent="0.25">
      <c r="A2805" s="450">
        <v>2018</v>
      </c>
      <c r="B2805" s="450" t="s">
        <v>392</v>
      </c>
      <c r="C2805" s="450" t="s">
        <v>192</v>
      </c>
      <c r="D2805" s="450">
        <v>2930</v>
      </c>
      <c r="E2805" s="450" t="s">
        <v>34</v>
      </c>
      <c r="F2805" s="450" t="s">
        <v>2242</v>
      </c>
      <c r="G2805" s="450" t="s">
        <v>15</v>
      </c>
      <c r="H2805" s="450" t="s">
        <v>110</v>
      </c>
      <c r="I2805" s="3" t="s">
        <v>2237</v>
      </c>
    </row>
    <row r="2806" spans="1:9" x14ac:dyDescent="0.25">
      <c r="A2806" s="450">
        <v>2018</v>
      </c>
      <c r="B2806" s="450" t="s">
        <v>392</v>
      </c>
      <c r="C2806" s="450" t="s">
        <v>192</v>
      </c>
      <c r="D2806" s="450">
        <v>3100</v>
      </c>
      <c r="E2806" s="450" t="s">
        <v>36</v>
      </c>
      <c r="F2806" s="450" t="s">
        <v>2242</v>
      </c>
      <c r="G2806" s="450" t="s">
        <v>15</v>
      </c>
      <c r="H2806" s="450" t="s">
        <v>110</v>
      </c>
      <c r="I2806" s="3" t="s">
        <v>2237</v>
      </c>
    </row>
    <row r="2807" spans="1:9" x14ac:dyDescent="0.25">
      <c r="A2807" s="450">
        <v>2018</v>
      </c>
      <c r="B2807" s="450" t="s">
        <v>392</v>
      </c>
      <c r="C2807" s="450" t="s">
        <v>192</v>
      </c>
      <c r="D2807" s="450">
        <v>3200</v>
      </c>
      <c r="E2807" s="450" t="s">
        <v>37</v>
      </c>
      <c r="F2807" s="450" t="s">
        <v>2242</v>
      </c>
      <c r="G2807" s="450" t="s">
        <v>15</v>
      </c>
      <c r="H2807" s="450" t="s">
        <v>110</v>
      </c>
      <c r="I2807" s="3" t="s">
        <v>2237</v>
      </c>
    </row>
    <row r="2808" spans="1:9" x14ac:dyDescent="0.25">
      <c r="A2808" s="450">
        <v>2018</v>
      </c>
      <c r="B2808" s="450" t="s">
        <v>392</v>
      </c>
      <c r="C2808" s="450" t="s">
        <v>192</v>
      </c>
      <c r="D2808" s="450">
        <v>3900</v>
      </c>
      <c r="E2808" s="450" t="s">
        <v>38</v>
      </c>
      <c r="F2808" s="450" t="s">
        <v>2242</v>
      </c>
      <c r="G2808" s="450" t="s">
        <v>15</v>
      </c>
      <c r="H2808" s="450" t="s">
        <v>110</v>
      </c>
      <c r="I2808" s="3" t="s">
        <v>2237</v>
      </c>
    </row>
    <row r="2809" spans="1:9" x14ac:dyDescent="0.25">
      <c r="A2809" s="450">
        <v>2018</v>
      </c>
      <c r="B2809" s="450" t="s">
        <v>392</v>
      </c>
      <c r="C2809" s="450" t="s">
        <v>192</v>
      </c>
      <c r="D2809" s="450">
        <v>4100</v>
      </c>
      <c r="E2809" s="450" t="s">
        <v>40</v>
      </c>
      <c r="F2809" s="450" t="s">
        <v>2242</v>
      </c>
      <c r="G2809" s="450" t="s">
        <v>15</v>
      </c>
      <c r="H2809" s="450">
        <v>2654.1</v>
      </c>
      <c r="I2809" s="3" t="s">
        <v>2244</v>
      </c>
    </row>
    <row r="2810" spans="1:9" x14ac:dyDescent="0.25">
      <c r="A2810" s="450">
        <v>2018</v>
      </c>
      <c r="B2810" s="450" t="s">
        <v>392</v>
      </c>
      <c r="C2810" s="450" t="s">
        <v>192</v>
      </c>
      <c r="D2810" s="450">
        <v>4110</v>
      </c>
      <c r="E2810" s="450" t="s">
        <v>41</v>
      </c>
      <c r="F2810" s="450" t="s">
        <v>2242</v>
      </c>
      <c r="G2810" s="450" t="s">
        <v>15</v>
      </c>
      <c r="H2810" s="450" t="s">
        <v>110</v>
      </c>
      <c r="I2810" s="3" t="s">
        <v>2237</v>
      </c>
    </row>
    <row r="2811" spans="1:9" x14ac:dyDescent="0.25">
      <c r="A2811" s="450">
        <v>2018</v>
      </c>
      <c r="B2811" s="450" t="s">
        <v>392</v>
      </c>
      <c r="C2811" s="450" t="s">
        <v>192</v>
      </c>
      <c r="D2811" s="450">
        <v>4120</v>
      </c>
      <c r="E2811" s="450" t="s">
        <v>42</v>
      </c>
      <c r="F2811" s="450" t="s">
        <v>2242</v>
      </c>
      <c r="G2811" s="450" t="s">
        <v>15</v>
      </c>
      <c r="H2811" s="450" t="s">
        <v>110</v>
      </c>
      <c r="I2811" s="3" t="s">
        <v>2237</v>
      </c>
    </row>
    <row r="2812" spans="1:9" x14ac:dyDescent="0.25">
      <c r="A2812" s="450">
        <v>2018</v>
      </c>
      <c r="B2812" s="450" t="s">
        <v>392</v>
      </c>
      <c r="C2812" s="450" t="s">
        <v>192</v>
      </c>
      <c r="D2812" s="450">
        <v>4190</v>
      </c>
      <c r="E2812" s="450" t="s">
        <v>43</v>
      </c>
      <c r="F2812" s="450" t="s">
        <v>2242</v>
      </c>
      <c r="G2812" s="450" t="s">
        <v>15</v>
      </c>
      <c r="H2812" s="450" t="s">
        <v>110</v>
      </c>
      <c r="I2812" s="3" t="s">
        <v>2237</v>
      </c>
    </row>
    <row r="2813" spans="1:9" x14ac:dyDescent="0.25">
      <c r="A2813" s="450">
        <v>2018</v>
      </c>
      <c r="B2813" s="450" t="s">
        <v>392</v>
      </c>
      <c r="C2813" s="450" t="s">
        <v>192</v>
      </c>
      <c r="D2813" s="450">
        <v>4200</v>
      </c>
      <c r="E2813" s="450" t="s">
        <v>44</v>
      </c>
      <c r="F2813" s="450" t="s">
        <v>2242</v>
      </c>
      <c r="G2813" s="450" t="s">
        <v>15</v>
      </c>
      <c r="H2813" s="450">
        <v>74.05</v>
      </c>
      <c r="I2813" s="3" t="s">
        <v>2237</v>
      </c>
    </row>
    <row r="2814" spans="1:9" x14ac:dyDescent="0.25">
      <c r="A2814" s="450">
        <v>2018</v>
      </c>
      <c r="B2814" s="450" t="s">
        <v>392</v>
      </c>
      <c r="C2814" s="450" t="s">
        <v>192</v>
      </c>
      <c r="D2814" s="450">
        <v>4210</v>
      </c>
      <c r="E2814" s="450" t="s">
        <v>45</v>
      </c>
      <c r="F2814" s="450" t="s">
        <v>2242</v>
      </c>
      <c r="G2814" s="450" t="s">
        <v>15</v>
      </c>
      <c r="H2814" s="450" t="s">
        <v>110</v>
      </c>
      <c r="I2814" s="3" t="s">
        <v>2237</v>
      </c>
    </row>
    <row r="2815" spans="1:9" x14ac:dyDescent="0.25">
      <c r="A2815" s="450">
        <v>2018</v>
      </c>
      <c r="B2815" s="450" t="s">
        <v>392</v>
      </c>
      <c r="C2815" s="450" t="s">
        <v>192</v>
      </c>
      <c r="D2815" s="450">
        <v>4220</v>
      </c>
      <c r="E2815" s="450" t="s">
        <v>46</v>
      </c>
      <c r="F2815" s="450" t="s">
        <v>2242</v>
      </c>
      <c r="G2815" s="450" t="s">
        <v>15</v>
      </c>
      <c r="H2815" s="450" t="s">
        <v>110</v>
      </c>
      <c r="I2815" s="3" t="s">
        <v>2237</v>
      </c>
    </row>
    <row r="2816" spans="1:9" x14ac:dyDescent="0.25">
      <c r="A2816" s="450">
        <v>2018</v>
      </c>
      <c r="B2816" s="450" t="s">
        <v>392</v>
      </c>
      <c r="C2816" s="450" t="s">
        <v>192</v>
      </c>
      <c r="D2816" s="450">
        <v>4230</v>
      </c>
      <c r="E2816" s="450" t="s">
        <v>47</v>
      </c>
      <c r="F2816" s="450" t="s">
        <v>2242</v>
      </c>
      <c r="G2816" s="450" t="s">
        <v>15</v>
      </c>
      <c r="H2816" s="450" t="s">
        <v>110</v>
      </c>
      <c r="I2816" s="3" t="s">
        <v>2237</v>
      </c>
    </row>
    <row r="2817" spans="1:9" x14ac:dyDescent="0.25">
      <c r="A2817" s="450">
        <v>2018</v>
      </c>
      <c r="B2817" s="450" t="s">
        <v>392</v>
      </c>
      <c r="C2817" s="450" t="s">
        <v>192</v>
      </c>
      <c r="D2817" s="450">
        <v>5000</v>
      </c>
      <c r="E2817" s="450" t="s">
        <v>48</v>
      </c>
      <c r="F2817" s="450" t="s">
        <v>2242</v>
      </c>
      <c r="G2817" s="450" t="s">
        <v>15</v>
      </c>
      <c r="H2817" s="450">
        <v>882.56</v>
      </c>
      <c r="I2817" s="3" t="s">
        <v>2237</v>
      </c>
    </row>
    <row r="2818" spans="1:9" x14ac:dyDescent="0.25">
      <c r="A2818" s="450">
        <v>2018</v>
      </c>
      <c r="B2818" s="450" t="s">
        <v>392</v>
      </c>
      <c r="C2818" s="450" t="s">
        <v>192</v>
      </c>
      <c r="D2818" s="450">
        <v>6100</v>
      </c>
      <c r="E2818" s="450" t="s">
        <v>50</v>
      </c>
      <c r="F2818" s="450" t="s">
        <v>2242</v>
      </c>
      <c r="G2818" s="450" t="s">
        <v>15</v>
      </c>
      <c r="H2818" s="450">
        <v>1319.35</v>
      </c>
      <c r="I2818" s="3" t="s">
        <v>2237</v>
      </c>
    </row>
    <row r="2819" spans="1:9" x14ac:dyDescent="0.25">
      <c r="A2819" s="450">
        <v>2018</v>
      </c>
      <c r="B2819" s="450" t="s">
        <v>392</v>
      </c>
      <c r="C2819" s="450" t="s">
        <v>192</v>
      </c>
      <c r="D2819" s="450">
        <v>6110</v>
      </c>
      <c r="E2819" s="450" t="s">
        <v>51</v>
      </c>
      <c r="F2819" s="450" t="s">
        <v>2242</v>
      </c>
      <c r="G2819" s="450" t="s">
        <v>15</v>
      </c>
      <c r="H2819" s="450" t="s">
        <v>110</v>
      </c>
      <c r="I2819" s="3" t="s">
        <v>2237</v>
      </c>
    </row>
    <row r="2820" spans="1:9" x14ac:dyDescent="0.25">
      <c r="A2820" s="450">
        <v>2018</v>
      </c>
      <c r="B2820" s="450" t="s">
        <v>392</v>
      </c>
      <c r="C2820" s="450" t="s">
        <v>192</v>
      </c>
      <c r="D2820" s="450">
        <v>6120</v>
      </c>
      <c r="E2820" s="450" t="s">
        <v>52</v>
      </c>
      <c r="F2820" s="450" t="s">
        <v>2242</v>
      </c>
      <c r="G2820" s="450" t="s">
        <v>15</v>
      </c>
      <c r="H2820" s="450" t="s">
        <v>110</v>
      </c>
      <c r="I2820" s="3" t="s">
        <v>2237</v>
      </c>
    </row>
    <row r="2821" spans="1:9" x14ac:dyDescent="0.25">
      <c r="A2821" s="450">
        <v>2018</v>
      </c>
      <c r="B2821" s="450" t="s">
        <v>392</v>
      </c>
      <c r="C2821" s="450" t="s">
        <v>192</v>
      </c>
      <c r="D2821" s="450">
        <v>6130</v>
      </c>
      <c r="E2821" s="450" t="s">
        <v>53</v>
      </c>
      <c r="F2821" s="450" t="s">
        <v>2242</v>
      </c>
      <c r="G2821" s="450" t="s">
        <v>15</v>
      </c>
      <c r="H2821" s="450" t="s">
        <v>110</v>
      </c>
      <c r="I2821" s="3" t="s">
        <v>2237</v>
      </c>
    </row>
    <row r="2822" spans="1:9" x14ac:dyDescent="0.25">
      <c r="A2822" s="450">
        <v>2018</v>
      </c>
      <c r="B2822" s="450" t="s">
        <v>392</v>
      </c>
      <c r="C2822" s="450" t="s">
        <v>192</v>
      </c>
      <c r="D2822" s="450">
        <v>6190</v>
      </c>
      <c r="E2822" s="450" t="s">
        <v>54</v>
      </c>
      <c r="F2822" s="450" t="s">
        <v>2242</v>
      </c>
      <c r="G2822" s="450" t="s">
        <v>15</v>
      </c>
      <c r="H2822" s="450" t="s">
        <v>110</v>
      </c>
      <c r="I2822" s="3" t="s">
        <v>2237</v>
      </c>
    </row>
    <row r="2823" spans="1:9" x14ac:dyDescent="0.25">
      <c r="A2823" s="450">
        <v>2018</v>
      </c>
      <c r="B2823" s="450" t="s">
        <v>392</v>
      </c>
      <c r="C2823" s="450" t="s">
        <v>192</v>
      </c>
      <c r="D2823" s="450">
        <v>6200</v>
      </c>
      <c r="E2823" s="450" t="s">
        <v>55</v>
      </c>
      <c r="F2823" s="450" t="s">
        <v>2242</v>
      </c>
      <c r="G2823" s="450" t="s">
        <v>15</v>
      </c>
      <c r="H2823" s="450">
        <v>0</v>
      </c>
      <c r="I2823" s="3" t="s">
        <v>2237</v>
      </c>
    </row>
    <row r="2824" spans="1:9" x14ac:dyDescent="0.25">
      <c r="A2824" s="450">
        <v>2018</v>
      </c>
      <c r="B2824" s="450" t="s">
        <v>392</v>
      </c>
      <c r="C2824" s="450" t="s">
        <v>192</v>
      </c>
      <c r="D2824" s="450">
        <v>6210</v>
      </c>
      <c r="E2824" s="450" t="s">
        <v>56</v>
      </c>
      <c r="F2824" s="450" t="s">
        <v>2242</v>
      </c>
      <c r="G2824" s="450" t="s">
        <v>15</v>
      </c>
      <c r="H2824" s="450" t="s">
        <v>110</v>
      </c>
      <c r="I2824" s="3" t="s">
        <v>2237</v>
      </c>
    </row>
    <row r="2825" spans="1:9" x14ac:dyDescent="0.25">
      <c r="A2825" s="450">
        <v>2018</v>
      </c>
      <c r="B2825" s="450" t="s">
        <v>392</v>
      </c>
      <c r="C2825" s="450" t="s">
        <v>192</v>
      </c>
      <c r="D2825" s="450">
        <v>6220</v>
      </c>
      <c r="E2825" s="450" t="s">
        <v>57</v>
      </c>
      <c r="F2825" s="450" t="s">
        <v>2242</v>
      </c>
      <c r="G2825" s="450" t="s">
        <v>15</v>
      </c>
      <c r="H2825" s="450" t="s">
        <v>110</v>
      </c>
      <c r="I2825" s="3" t="s">
        <v>2237</v>
      </c>
    </row>
    <row r="2826" spans="1:9" x14ac:dyDescent="0.25">
      <c r="A2826" s="450">
        <v>2018</v>
      </c>
      <c r="B2826" s="450" t="s">
        <v>392</v>
      </c>
      <c r="C2826" s="450" t="s">
        <v>192</v>
      </c>
      <c r="D2826" s="450">
        <v>6230</v>
      </c>
      <c r="E2826" s="450" t="s">
        <v>58</v>
      </c>
      <c r="F2826" s="450" t="s">
        <v>2242</v>
      </c>
      <c r="G2826" s="450" t="s">
        <v>15</v>
      </c>
      <c r="H2826" s="450" t="s">
        <v>110</v>
      </c>
      <c r="I2826" s="3" t="s">
        <v>2237</v>
      </c>
    </row>
    <row r="2827" spans="1:9" x14ac:dyDescent="0.25">
      <c r="A2827" s="450">
        <v>2018</v>
      </c>
      <c r="B2827" s="450" t="s">
        <v>392</v>
      </c>
      <c r="C2827" s="450" t="s">
        <v>192</v>
      </c>
      <c r="D2827" s="450">
        <v>6290</v>
      </c>
      <c r="E2827" s="450" t="s">
        <v>59</v>
      </c>
      <c r="F2827" s="450" t="s">
        <v>2242</v>
      </c>
      <c r="G2827" s="450" t="s">
        <v>15</v>
      </c>
      <c r="H2827" s="450" t="s">
        <v>110</v>
      </c>
      <c r="I2827" s="3" t="s">
        <v>2237</v>
      </c>
    </row>
    <row r="2828" spans="1:9" x14ac:dyDescent="0.25">
      <c r="A2828" s="450">
        <v>2018</v>
      </c>
      <c r="B2828" s="450" t="s">
        <v>392</v>
      </c>
      <c r="C2828" s="450" t="s">
        <v>192</v>
      </c>
      <c r="D2828" s="450">
        <v>6300</v>
      </c>
      <c r="E2828" s="450" t="s">
        <v>60</v>
      </c>
      <c r="F2828" s="450" t="s">
        <v>2242</v>
      </c>
      <c r="G2828" s="450" t="s">
        <v>15</v>
      </c>
      <c r="H2828" s="450">
        <v>0</v>
      </c>
      <c r="I2828" s="3" t="s">
        <v>2237</v>
      </c>
    </row>
    <row r="2829" spans="1:9" x14ac:dyDescent="0.25">
      <c r="A2829" s="450">
        <v>2018</v>
      </c>
      <c r="B2829" s="450" t="s">
        <v>392</v>
      </c>
      <c r="C2829" s="450" t="s">
        <v>192</v>
      </c>
      <c r="D2829" s="450">
        <v>6400</v>
      </c>
      <c r="E2829" s="450" t="s">
        <v>61</v>
      </c>
      <c r="F2829" s="450" t="s">
        <v>2242</v>
      </c>
      <c r="G2829" s="450" t="s">
        <v>15</v>
      </c>
      <c r="H2829" s="450">
        <v>215.4</v>
      </c>
      <c r="I2829" s="3" t="s">
        <v>2237</v>
      </c>
    </row>
    <row r="2830" spans="1:9" x14ac:dyDescent="0.25">
      <c r="A2830" s="450">
        <v>2018</v>
      </c>
      <c r="B2830" s="450" t="s">
        <v>392</v>
      </c>
      <c r="C2830" s="450" t="s">
        <v>192</v>
      </c>
      <c r="D2830" s="450">
        <v>6410</v>
      </c>
      <c r="E2830" s="450" t="s">
        <v>62</v>
      </c>
      <c r="F2830" s="450" t="s">
        <v>2242</v>
      </c>
      <c r="G2830" s="450" t="s">
        <v>15</v>
      </c>
      <c r="H2830" s="450" t="s">
        <v>110</v>
      </c>
      <c r="I2830" s="3" t="s">
        <v>2237</v>
      </c>
    </row>
    <row r="2831" spans="1:9" x14ac:dyDescent="0.25">
      <c r="A2831" s="450">
        <v>2018</v>
      </c>
      <c r="B2831" s="450" t="s">
        <v>392</v>
      </c>
      <c r="C2831" s="450" t="s">
        <v>192</v>
      </c>
      <c r="D2831" s="450">
        <v>6490</v>
      </c>
      <c r="E2831" s="450" t="s">
        <v>63</v>
      </c>
      <c r="F2831" s="450" t="s">
        <v>2242</v>
      </c>
      <c r="G2831" s="450" t="s">
        <v>15</v>
      </c>
      <c r="H2831" s="450" t="s">
        <v>110</v>
      </c>
      <c r="I2831" s="3" t="s">
        <v>2237</v>
      </c>
    </row>
    <row r="2832" spans="1:9" x14ac:dyDescent="0.25">
      <c r="A2832" s="450">
        <v>2018</v>
      </c>
      <c r="B2832" s="450" t="s">
        <v>392</v>
      </c>
      <c r="C2832" s="450" t="s">
        <v>192</v>
      </c>
      <c r="D2832" s="450">
        <v>6500</v>
      </c>
      <c r="E2832" s="450" t="s">
        <v>64</v>
      </c>
      <c r="F2832" s="450" t="s">
        <v>2242</v>
      </c>
      <c r="G2832" s="450" t="s">
        <v>15</v>
      </c>
      <c r="H2832" s="450">
        <v>0</v>
      </c>
      <c r="I2832" s="3" t="s">
        <v>2237</v>
      </c>
    </row>
    <row r="2833" spans="1:9" x14ac:dyDescent="0.25">
      <c r="A2833" s="450">
        <v>2018</v>
      </c>
      <c r="B2833" s="450" t="s">
        <v>392</v>
      </c>
      <c r="C2833" s="450" t="s">
        <v>192</v>
      </c>
      <c r="D2833" s="450">
        <v>6510</v>
      </c>
      <c r="E2833" s="450" t="s">
        <v>65</v>
      </c>
      <c r="F2833" s="450" t="s">
        <v>2242</v>
      </c>
      <c r="G2833" s="450" t="s">
        <v>15</v>
      </c>
      <c r="H2833" s="450" t="s">
        <v>110</v>
      </c>
      <c r="I2833" s="3" t="s">
        <v>2237</v>
      </c>
    </row>
    <row r="2834" spans="1:9" x14ac:dyDescent="0.25">
      <c r="A2834" s="450">
        <v>2018</v>
      </c>
      <c r="B2834" s="450" t="s">
        <v>392</v>
      </c>
      <c r="C2834" s="450" t="s">
        <v>192</v>
      </c>
      <c r="D2834" s="450">
        <v>6590</v>
      </c>
      <c r="E2834" s="450" t="s">
        <v>66</v>
      </c>
      <c r="F2834" s="450" t="s">
        <v>2242</v>
      </c>
      <c r="G2834" s="450" t="s">
        <v>15</v>
      </c>
      <c r="H2834" s="450" t="s">
        <v>110</v>
      </c>
      <c r="I2834" s="3" t="s">
        <v>2237</v>
      </c>
    </row>
    <row r="2835" spans="1:9" x14ac:dyDescent="0.25">
      <c r="A2835" s="450">
        <v>2018</v>
      </c>
      <c r="B2835" s="450" t="s">
        <v>392</v>
      </c>
      <c r="C2835" s="450" t="s">
        <v>192</v>
      </c>
      <c r="D2835" s="450">
        <v>7000</v>
      </c>
      <c r="E2835" s="450" t="s">
        <v>67</v>
      </c>
      <c r="F2835" s="450" t="s">
        <v>2242</v>
      </c>
      <c r="G2835" s="450" t="s">
        <v>15</v>
      </c>
      <c r="H2835" s="450">
        <v>397.25</v>
      </c>
      <c r="I2835" s="3" t="s">
        <v>2237</v>
      </c>
    </row>
    <row r="2836" spans="1:9" x14ac:dyDescent="0.25">
      <c r="A2836" s="450">
        <v>2018</v>
      </c>
      <c r="B2836" s="450" t="s">
        <v>392</v>
      </c>
      <c r="C2836" s="450" t="s">
        <v>192</v>
      </c>
      <c r="D2836" s="450">
        <v>8000</v>
      </c>
      <c r="E2836" s="450" t="s">
        <v>70</v>
      </c>
      <c r="F2836" s="450" t="s">
        <v>2242</v>
      </c>
      <c r="G2836" s="450" t="s">
        <v>15</v>
      </c>
      <c r="H2836" s="450">
        <v>0</v>
      </c>
      <c r="I2836" s="3" t="s">
        <v>2244</v>
      </c>
    </row>
    <row r="2837" spans="1:9" x14ac:dyDescent="0.25">
      <c r="A2837" s="450">
        <v>2018</v>
      </c>
      <c r="B2837" s="450" t="s">
        <v>392</v>
      </c>
      <c r="C2837" s="450" t="s">
        <v>192</v>
      </c>
      <c r="D2837" s="450">
        <v>9100</v>
      </c>
      <c r="E2837" s="450" t="s">
        <v>72</v>
      </c>
      <c r="F2837" s="450" t="s">
        <v>2242</v>
      </c>
      <c r="G2837" s="450" t="s">
        <v>15</v>
      </c>
      <c r="H2837" s="450" t="s">
        <v>110</v>
      </c>
      <c r="I2837" s="3" t="s">
        <v>2237</v>
      </c>
    </row>
    <row r="2838" spans="1:9" x14ac:dyDescent="0.25">
      <c r="A2838" s="450">
        <v>2018</v>
      </c>
      <c r="B2838" s="450" t="s">
        <v>392</v>
      </c>
      <c r="C2838" s="450" t="s">
        <v>192</v>
      </c>
      <c r="D2838" s="450">
        <v>9200</v>
      </c>
      <c r="E2838" s="450" t="s">
        <v>73</v>
      </c>
      <c r="F2838" s="450" t="s">
        <v>2242</v>
      </c>
      <c r="G2838" s="450" t="s">
        <v>15</v>
      </c>
      <c r="H2838" s="450" t="s">
        <v>110</v>
      </c>
      <c r="I2838" s="3" t="s">
        <v>2237</v>
      </c>
    </row>
    <row r="2839" spans="1:9" x14ac:dyDescent="0.25">
      <c r="A2839" s="450">
        <v>2018</v>
      </c>
      <c r="B2839" s="450" t="s">
        <v>392</v>
      </c>
      <c r="C2839" s="450" t="s">
        <v>192</v>
      </c>
      <c r="D2839" s="450">
        <v>9900</v>
      </c>
      <c r="E2839" s="450" t="s">
        <v>74</v>
      </c>
      <c r="F2839" s="450" t="s">
        <v>2242</v>
      </c>
      <c r="G2839" s="450" t="s">
        <v>15</v>
      </c>
      <c r="H2839" s="450" t="s">
        <v>110</v>
      </c>
      <c r="I2839" s="3" t="s">
        <v>2237</v>
      </c>
    </row>
    <row r="2840" spans="1:9" x14ac:dyDescent="0.25">
      <c r="A2840" s="450">
        <v>2018</v>
      </c>
      <c r="B2840" s="450" t="s">
        <v>392</v>
      </c>
      <c r="C2840" s="450" t="s">
        <v>192</v>
      </c>
      <c r="D2840" s="450">
        <v>11100</v>
      </c>
      <c r="E2840" s="450" t="s">
        <v>77</v>
      </c>
      <c r="F2840" s="450" t="s">
        <v>2242</v>
      </c>
      <c r="G2840" s="450" t="s">
        <v>15</v>
      </c>
      <c r="H2840" s="450">
        <v>316.14999999999998</v>
      </c>
      <c r="I2840" s="3" t="s">
        <v>2237</v>
      </c>
    </row>
    <row r="2841" spans="1:9" x14ac:dyDescent="0.25">
      <c r="A2841" s="450">
        <v>2018</v>
      </c>
      <c r="B2841" s="450" t="s">
        <v>392</v>
      </c>
      <c r="C2841" s="450" t="s">
        <v>192</v>
      </c>
      <c r="D2841" s="450">
        <v>11200</v>
      </c>
      <c r="E2841" s="450" t="s">
        <v>78</v>
      </c>
      <c r="F2841" s="450" t="s">
        <v>2242</v>
      </c>
      <c r="G2841" s="450" t="s">
        <v>15</v>
      </c>
      <c r="H2841" s="450">
        <v>1005.1</v>
      </c>
      <c r="I2841" s="3" t="s">
        <v>2237</v>
      </c>
    </row>
    <row r="2842" spans="1:9" x14ac:dyDescent="0.25">
      <c r="A2842" s="450">
        <v>2018</v>
      </c>
      <c r="B2842" s="450" t="s">
        <v>392</v>
      </c>
      <c r="C2842" s="450" t="s">
        <v>192</v>
      </c>
      <c r="D2842" s="450">
        <v>11300</v>
      </c>
      <c r="E2842" s="450" t="s">
        <v>79</v>
      </c>
      <c r="F2842" s="450" t="s">
        <v>2242</v>
      </c>
      <c r="G2842" s="450" t="s">
        <v>15</v>
      </c>
      <c r="H2842" s="450">
        <v>22.57</v>
      </c>
      <c r="I2842" s="3" t="s">
        <v>2244</v>
      </c>
    </row>
    <row r="2843" spans="1:9" x14ac:dyDescent="0.25">
      <c r="A2843" s="450">
        <v>2018</v>
      </c>
      <c r="B2843" s="450" t="s">
        <v>392</v>
      </c>
      <c r="C2843" s="450" t="s">
        <v>192</v>
      </c>
      <c r="D2843" s="450">
        <v>11400</v>
      </c>
      <c r="E2843" s="450" t="s">
        <v>80</v>
      </c>
      <c r="F2843" s="450" t="s">
        <v>2242</v>
      </c>
      <c r="G2843" s="450" t="s">
        <v>15</v>
      </c>
      <c r="H2843" s="450">
        <v>219</v>
      </c>
      <c r="I2843" s="3" t="s">
        <v>2237</v>
      </c>
    </row>
    <row r="2844" spans="1:9" x14ac:dyDescent="0.25">
      <c r="A2844" s="450">
        <v>2018</v>
      </c>
      <c r="B2844" s="450" t="s">
        <v>392</v>
      </c>
      <c r="C2844" s="450" t="s">
        <v>192</v>
      </c>
      <c r="D2844" s="450">
        <v>11500</v>
      </c>
      <c r="E2844" s="450" t="s">
        <v>81</v>
      </c>
      <c r="F2844" s="450" t="s">
        <v>2242</v>
      </c>
      <c r="G2844" s="450" t="s">
        <v>15</v>
      </c>
      <c r="H2844" s="450">
        <v>497.29</v>
      </c>
      <c r="I2844" s="3" t="s">
        <v>2237</v>
      </c>
    </row>
    <row r="2845" spans="1:9" x14ac:dyDescent="0.25">
      <c r="A2845" s="450">
        <v>2018</v>
      </c>
      <c r="B2845" s="450" t="s">
        <v>392</v>
      </c>
      <c r="C2845" s="450" t="s">
        <v>192</v>
      </c>
      <c r="D2845" s="450">
        <v>11900</v>
      </c>
      <c r="E2845" s="450" t="s">
        <v>82</v>
      </c>
      <c r="F2845" s="450" t="s">
        <v>2242</v>
      </c>
      <c r="G2845" s="450" t="s">
        <v>15</v>
      </c>
      <c r="H2845" s="450">
        <v>0.68</v>
      </c>
      <c r="I2845" s="3" t="s">
        <v>2244</v>
      </c>
    </row>
    <row r="2846" spans="1:9" x14ac:dyDescent="0.25">
      <c r="A2846" s="450">
        <v>2018</v>
      </c>
      <c r="B2846" s="450" t="s">
        <v>392</v>
      </c>
      <c r="C2846" s="450" t="s">
        <v>192</v>
      </c>
      <c r="D2846" s="450">
        <v>12100</v>
      </c>
      <c r="E2846" s="450" t="s">
        <v>84</v>
      </c>
      <c r="F2846" s="450" t="s">
        <v>2242</v>
      </c>
      <c r="G2846" s="450" t="s">
        <v>15</v>
      </c>
      <c r="H2846" s="450">
        <v>1013.54</v>
      </c>
      <c r="I2846" s="3" t="s">
        <v>2237</v>
      </c>
    </row>
    <row r="2847" spans="1:9" x14ac:dyDescent="0.25">
      <c r="A2847" s="450">
        <v>2018</v>
      </c>
      <c r="B2847" s="450" t="s">
        <v>392</v>
      </c>
      <c r="C2847" s="450" t="s">
        <v>192</v>
      </c>
      <c r="D2847" s="450">
        <v>12200</v>
      </c>
      <c r="E2847" s="450" t="s">
        <v>85</v>
      </c>
      <c r="F2847" s="450" t="s">
        <v>2242</v>
      </c>
      <c r="G2847" s="450" t="s">
        <v>15</v>
      </c>
      <c r="H2847" s="450">
        <v>773.07</v>
      </c>
      <c r="I2847" s="3" t="s">
        <v>2237</v>
      </c>
    </row>
    <row r="2848" spans="1:9" x14ac:dyDescent="0.25">
      <c r="A2848" s="450">
        <v>2018</v>
      </c>
      <c r="B2848" s="450" t="s">
        <v>392</v>
      </c>
      <c r="C2848" s="450" t="s">
        <v>192</v>
      </c>
      <c r="D2848" s="450">
        <v>12900</v>
      </c>
      <c r="E2848" s="450" t="s">
        <v>86</v>
      </c>
      <c r="F2848" s="450" t="s">
        <v>2242</v>
      </c>
      <c r="G2848" s="450" t="s">
        <v>15</v>
      </c>
      <c r="H2848" s="450">
        <v>418.5</v>
      </c>
      <c r="I2848" s="3" t="s">
        <v>2244</v>
      </c>
    </row>
    <row r="2849" spans="1:9" x14ac:dyDescent="0.25">
      <c r="A2849" s="450">
        <v>2018</v>
      </c>
      <c r="B2849" s="450" t="s">
        <v>392</v>
      </c>
      <c r="C2849" s="450" t="s">
        <v>192</v>
      </c>
      <c r="D2849" s="450">
        <v>12910</v>
      </c>
      <c r="E2849" s="450" t="s">
        <v>87</v>
      </c>
      <c r="F2849" s="450" t="s">
        <v>2242</v>
      </c>
      <c r="G2849" s="450" t="s">
        <v>15</v>
      </c>
      <c r="H2849" s="450" t="s">
        <v>110</v>
      </c>
      <c r="I2849" s="3" t="s">
        <v>2237</v>
      </c>
    </row>
    <row r="2850" spans="1:9" x14ac:dyDescent="0.25">
      <c r="A2850" s="450">
        <v>2018</v>
      </c>
      <c r="B2850" s="450" t="s">
        <v>392</v>
      </c>
      <c r="C2850" s="450" t="s">
        <v>192</v>
      </c>
      <c r="D2850" s="450">
        <v>12920</v>
      </c>
      <c r="E2850" s="450" t="s">
        <v>88</v>
      </c>
      <c r="F2850" s="450" t="s">
        <v>2242</v>
      </c>
      <c r="G2850" s="450" t="s">
        <v>15</v>
      </c>
      <c r="H2850" s="450" t="s">
        <v>110</v>
      </c>
      <c r="I2850" s="3" t="s">
        <v>2237</v>
      </c>
    </row>
    <row r="2851" spans="1:9" x14ac:dyDescent="0.25">
      <c r="A2851" s="450">
        <v>2018</v>
      </c>
      <c r="B2851" s="450" t="s">
        <v>392</v>
      </c>
      <c r="C2851" s="450" t="s">
        <v>192</v>
      </c>
      <c r="D2851" s="450">
        <v>12930</v>
      </c>
      <c r="E2851" s="450" t="s">
        <v>89</v>
      </c>
      <c r="F2851" s="450" t="s">
        <v>2242</v>
      </c>
      <c r="G2851" s="450" t="s">
        <v>15</v>
      </c>
      <c r="H2851" s="450" t="s">
        <v>110</v>
      </c>
      <c r="I2851" s="3" t="s">
        <v>2237</v>
      </c>
    </row>
    <row r="2852" spans="1:9" x14ac:dyDescent="0.25">
      <c r="A2852" s="450">
        <v>2018</v>
      </c>
      <c r="B2852" s="450" t="s">
        <v>392</v>
      </c>
      <c r="C2852" s="450" t="s">
        <v>192</v>
      </c>
      <c r="D2852" s="450">
        <v>15100</v>
      </c>
      <c r="E2852" s="450" t="s">
        <v>93</v>
      </c>
      <c r="F2852" s="450" t="s">
        <v>2242</v>
      </c>
      <c r="G2852" s="450" t="s">
        <v>15</v>
      </c>
      <c r="H2852" s="450" t="s">
        <v>110</v>
      </c>
      <c r="I2852" s="3" t="s">
        <v>2237</v>
      </c>
    </row>
    <row r="2853" spans="1:9" x14ac:dyDescent="0.25">
      <c r="A2853" s="450">
        <v>2018</v>
      </c>
      <c r="B2853" s="450" t="s">
        <v>392</v>
      </c>
      <c r="C2853" s="450" t="s">
        <v>192</v>
      </c>
      <c r="D2853" s="450">
        <v>15200</v>
      </c>
      <c r="E2853" s="450" t="s">
        <v>94</v>
      </c>
      <c r="F2853" s="450" t="s">
        <v>2242</v>
      </c>
      <c r="G2853" s="450" t="s">
        <v>15</v>
      </c>
      <c r="H2853" s="450" t="s">
        <v>110</v>
      </c>
      <c r="I2853" s="3" t="s">
        <v>2237</v>
      </c>
    </row>
    <row r="2854" spans="1:9" x14ac:dyDescent="0.25">
      <c r="A2854" s="450">
        <v>2018</v>
      </c>
      <c r="B2854" s="450" t="s">
        <v>392</v>
      </c>
      <c r="C2854" s="450" t="s">
        <v>192</v>
      </c>
      <c r="D2854" s="450">
        <v>17100</v>
      </c>
      <c r="E2854" s="450" t="s">
        <v>97</v>
      </c>
      <c r="F2854" s="450" t="s">
        <v>2242</v>
      </c>
      <c r="G2854" s="450" t="s">
        <v>15</v>
      </c>
      <c r="H2854" s="450">
        <v>1330.74</v>
      </c>
      <c r="I2854" s="3" t="s">
        <v>2237</v>
      </c>
    </row>
    <row r="2855" spans="1:9" x14ac:dyDescent="0.25">
      <c r="A2855" s="450">
        <v>2018</v>
      </c>
      <c r="B2855" s="450" t="s">
        <v>392</v>
      </c>
      <c r="C2855" s="450" t="s">
        <v>192</v>
      </c>
      <c r="D2855" s="450">
        <v>17110</v>
      </c>
      <c r="E2855" s="450" t="s">
        <v>98</v>
      </c>
      <c r="F2855" s="450" t="s">
        <v>2242</v>
      </c>
      <c r="G2855" s="450" t="s">
        <v>15</v>
      </c>
      <c r="H2855" s="450" t="s">
        <v>110</v>
      </c>
      <c r="I2855" s="3" t="s">
        <v>2237</v>
      </c>
    </row>
    <row r="2856" spans="1:9" x14ac:dyDescent="0.25">
      <c r="A2856" s="450">
        <v>2018</v>
      </c>
      <c r="B2856" s="450" t="s">
        <v>392</v>
      </c>
      <c r="C2856" s="450" t="s">
        <v>192</v>
      </c>
      <c r="D2856" s="450">
        <v>17120</v>
      </c>
      <c r="E2856" s="450" t="s">
        <v>99</v>
      </c>
      <c r="F2856" s="450" t="s">
        <v>2242</v>
      </c>
      <c r="G2856" s="450" t="s">
        <v>15</v>
      </c>
      <c r="H2856" s="450" t="s">
        <v>110</v>
      </c>
      <c r="I2856" s="3" t="s">
        <v>2237</v>
      </c>
    </row>
    <row r="2857" spans="1:9" x14ac:dyDescent="0.25">
      <c r="A2857" s="450">
        <v>2018</v>
      </c>
      <c r="B2857" s="450" t="s">
        <v>392</v>
      </c>
      <c r="C2857" s="450" t="s">
        <v>192</v>
      </c>
      <c r="D2857" s="450">
        <v>17130</v>
      </c>
      <c r="E2857" s="450" t="s">
        <v>100</v>
      </c>
      <c r="F2857" s="450" t="s">
        <v>2242</v>
      </c>
      <c r="G2857" s="450" t="s">
        <v>15</v>
      </c>
      <c r="H2857" s="450" t="s">
        <v>110</v>
      </c>
      <c r="I2857" s="3" t="s">
        <v>2237</v>
      </c>
    </row>
    <row r="2858" spans="1:9" x14ac:dyDescent="0.25">
      <c r="A2858" s="450">
        <v>2018</v>
      </c>
      <c r="B2858" s="450" t="s">
        <v>392</v>
      </c>
      <c r="C2858" s="450" t="s">
        <v>192</v>
      </c>
      <c r="D2858" s="450">
        <v>17140</v>
      </c>
      <c r="E2858" s="450" t="s">
        <v>101</v>
      </c>
      <c r="F2858" s="450" t="s">
        <v>2242</v>
      </c>
      <c r="G2858" s="450" t="s">
        <v>15</v>
      </c>
      <c r="H2858" s="450" t="s">
        <v>110</v>
      </c>
      <c r="I2858" s="3" t="s">
        <v>2237</v>
      </c>
    </row>
    <row r="2859" spans="1:9" x14ac:dyDescent="0.25">
      <c r="A2859" s="450">
        <v>2018</v>
      </c>
      <c r="B2859" s="450" t="s">
        <v>392</v>
      </c>
      <c r="C2859" s="450" t="s">
        <v>192</v>
      </c>
      <c r="D2859" s="450">
        <v>17150</v>
      </c>
      <c r="E2859" s="450" t="s">
        <v>102</v>
      </c>
      <c r="F2859" s="450" t="s">
        <v>2242</v>
      </c>
      <c r="G2859" s="450" t="s">
        <v>15</v>
      </c>
      <c r="H2859" s="450" t="s">
        <v>110</v>
      </c>
      <c r="I2859" s="3" t="s">
        <v>2237</v>
      </c>
    </row>
    <row r="2860" spans="1:9" x14ac:dyDescent="0.25">
      <c r="A2860" s="450">
        <v>2018</v>
      </c>
      <c r="B2860" s="450" t="s">
        <v>392</v>
      </c>
      <c r="C2860" s="450" t="s">
        <v>192</v>
      </c>
      <c r="D2860" s="450">
        <v>17160</v>
      </c>
      <c r="E2860" s="450" t="s">
        <v>103</v>
      </c>
      <c r="F2860" s="450" t="s">
        <v>2242</v>
      </c>
      <c r="G2860" s="450" t="s">
        <v>15</v>
      </c>
      <c r="H2860" s="450" t="s">
        <v>110</v>
      </c>
      <c r="I2860" s="3" t="s">
        <v>2237</v>
      </c>
    </row>
    <row r="2861" spans="1:9" x14ac:dyDescent="0.25">
      <c r="A2861" s="450">
        <v>2018</v>
      </c>
      <c r="B2861" s="450" t="s">
        <v>392</v>
      </c>
      <c r="C2861" s="450" t="s">
        <v>192</v>
      </c>
      <c r="D2861" s="450">
        <v>17161</v>
      </c>
      <c r="E2861" s="450" t="s">
        <v>104</v>
      </c>
      <c r="F2861" s="450" t="s">
        <v>2242</v>
      </c>
      <c r="G2861" s="450" t="s">
        <v>15</v>
      </c>
      <c r="H2861" s="450" t="s">
        <v>110</v>
      </c>
      <c r="I2861" s="3" t="s">
        <v>2237</v>
      </c>
    </row>
    <row r="2862" spans="1:9" x14ac:dyDescent="0.25">
      <c r="A2862" s="450">
        <v>2018</v>
      </c>
      <c r="B2862" s="450" t="s">
        <v>392</v>
      </c>
      <c r="C2862" s="450" t="s">
        <v>192</v>
      </c>
      <c r="D2862" s="450">
        <v>17162</v>
      </c>
      <c r="E2862" s="450" t="s">
        <v>105</v>
      </c>
      <c r="F2862" s="450" t="s">
        <v>2242</v>
      </c>
      <c r="G2862" s="450" t="s">
        <v>15</v>
      </c>
      <c r="H2862" s="450" t="s">
        <v>110</v>
      </c>
      <c r="I2862" s="3" t="s">
        <v>2237</v>
      </c>
    </row>
    <row r="2863" spans="1:9" x14ac:dyDescent="0.25">
      <c r="A2863" s="450">
        <v>2018</v>
      </c>
      <c r="B2863" s="450" t="s">
        <v>392</v>
      </c>
      <c r="C2863" s="450" t="s">
        <v>192</v>
      </c>
      <c r="D2863" s="450">
        <v>17190</v>
      </c>
      <c r="E2863" s="450" t="s">
        <v>106</v>
      </c>
      <c r="F2863" s="450" t="s">
        <v>2242</v>
      </c>
      <c r="G2863" s="450" t="s">
        <v>15</v>
      </c>
      <c r="H2863" s="450" t="s">
        <v>110</v>
      </c>
      <c r="I2863" s="3" t="s">
        <v>2237</v>
      </c>
    </row>
    <row r="2864" spans="1:9" x14ac:dyDescent="0.25">
      <c r="A2864" s="450">
        <v>2018</v>
      </c>
      <c r="B2864" s="450" t="s">
        <v>392</v>
      </c>
      <c r="C2864" s="450" t="s">
        <v>192</v>
      </c>
      <c r="D2864" s="450">
        <v>17900</v>
      </c>
      <c r="E2864" s="450" t="s">
        <v>107</v>
      </c>
      <c r="F2864" s="450" t="s">
        <v>2242</v>
      </c>
      <c r="G2864" s="450" t="s">
        <v>15</v>
      </c>
      <c r="H2864" s="450">
        <v>0</v>
      </c>
      <c r="I2864" s="3" t="s">
        <v>2237</v>
      </c>
    </row>
    <row r="2865" spans="1:9" x14ac:dyDescent="0.25">
      <c r="A2865" s="450">
        <v>2018</v>
      </c>
      <c r="B2865" s="450" t="s">
        <v>392</v>
      </c>
      <c r="C2865" s="450" t="s">
        <v>192</v>
      </c>
      <c r="D2865" s="450">
        <v>19010</v>
      </c>
      <c r="E2865" s="450" t="s">
        <v>111</v>
      </c>
      <c r="F2865" s="450" t="s">
        <v>2242</v>
      </c>
      <c r="G2865" s="450" t="s">
        <v>15</v>
      </c>
      <c r="H2865" s="450">
        <v>1251.1600000000001</v>
      </c>
      <c r="I2865" s="3" t="s">
        <v>2237</v>
      </c>
    </row>
    <row r="2866" spans="1:9" x14ac:dyDescent="0.25">
      <c r="A2866" s="450">
        <v>2018</v>
      </c>
      <c r="B2866" s="450" t="s">
        <v>392</v>
      </c>
      <c r="C2866" s="450" t="s">
        <v>192</v>
      </c>
      <c r="D2866" s="450">
        <v>19011</v>
      </c>
      <c r="E2866" s="450" t="s">
        <v>112</v>
      </c>
      <c r="F2866" s="450" t="s">
        <v>2242</v>
      </c>
      <c r="G2866" s="450" t="s">
        <v>15</v>
      </c>
      <c r="H2866" s="450" t="s">
        <v>110</v>
      </c>
      <c r="I2866" s="3" t="s">
        <v>2237</v>
      </c>
    </row>
    <row r="2867" spans="1:9" x14ac:dyDescent="0.25">
      <c r="A2867" s="450">
        <v>2018</v>
      </c>
      <c r="B2867" s="450" t="s">
        <v>392</v>
      </c>
      <c r="C2867" s="450" t="s">
        <v>192</v>
      </c>
      <c r="D2867" s="450">
        <v>19012</v>
      </c>
      <c r="E2867" s="450" t="s">
        <v>113</v>
      </c>
      <c r="F2867" s="450" t="s">
        <v>2242</v>
      </c>
      <c r="G2867" s="450" t="s">
        <v>15</v>
      </c>
      <c r="H2867" s="450" t="s">
        <v>110</v>
      </c>
      <c r="I2867" s="3" t="s">
        <v>2237</v>
      </c>
    </row>
    <row r="2868" spans="1:9" x14ac:dyDescent="0.25">
      <c r="A2868" s="450">
        <v>2018</v>
      </c>
      <c r="B2868" s="450" t="s">
        <v>392</v>
      </c>
      <c r="C2868" s="450" t="s">
        <v>192</v>
      </c>
      <c r="D2868" s="450">
        <v>19020</v>
      </c>
      <c r="E2868" s="450" t="s">
        <v>114</v>
      </c>
      <c r="F2868" s="450" t="s">
        <v>2242</v>
      </c>
      <c r="G2868" s="450" t="s">
        <v>15</v>
      </c>
      <c r="H2868" s="450">
        <v>2339.9899999999998</v>
      </c>
      <c r="I2868" s="3" t="s">
        <v>2237</v>
      </c>
    </row>
    <row r="2869" spans="1:9" x14ac:dyDescent="0.25">
      <c r="A2869" s="450">
        <v>2018</v>
      </c>
      <c r="B2869" s="450" t="s">
        <v>392</v>
      </c>
      <c r="C2869" s="450" t="s">
        <v>192</v>
      </c>
      <c r="D2869" s="450">
        <v>19021</v>
      </c>
      <c r="E2869" s="450" t="s">
        <v>115</v>
      </c>
      <c r="F2869" s="450" t="s">
        <v>2242</v>
      </c>
      <c r="G2869" s="450" t="s">
        <v>15</v>
      </c>
      <c r="H2869" s="450" t="s">
        <v>110</v>
      </c>
      <c r="I2869" s="3" t="s">
        <v>2237</v>
      </c>
    </row>
    <row r="2870" spans="1:9" x14ac:dyDescent="0.25">
      <c r="A2870" s="450">
        <v>2018</v>
      </c>
      <c r="B2870" s="450" t="s">
        <v>392</v>
      </c>
      <c r="C2870" s="450" t="s">
        <v>192</v>
      </c>
      <c r="D2870" s="450">
        <v>19022</v>
      </c>
      <c r="E2870" s="450" t="s">
        <v>116</v>
      </c>
      <c r="F2870" s="450" t="s">
        <v>2242</v>
      </c>
      <c r="G2870" s="450" t="s">
        <v>15</v>
      </c>
      <c r="H2870" s="450" t="s">
        <v>110</v>
      </c>
      <c r="I2870" s="3" t="s">
        <v>2237</v>
      </c>
    </row>
    <row r="2871" spans="1:9" x14ac:dyDescent="0.25">
      <c r="A2871" s="450">
        <v>2018</v>
      </c>
      <c r="B2871" s="450" t="s">
        <v>392</v>
      </c>
      <c r="C2871" s="450" t="s">
        <v>192</v>
      </c>
      <c r="D2871" s="450">
        <v>19023</v>
      </c>
      <c r="E2871" s="450" t="s">
        <v>117</v>
      </c>
      <c r="F2871" s="450" t="s">
        <v>2242</v>
      </c>
      <c r="G2871" s="450" t="s">
        <v>15</v>
      </c>
      <c r="H2871" s="450" t="s">
        <v>110</v>
      </c>
      <c r="I2871" s="3" t="s">
        <v>2237</v>
      </c>
    </row>
    <row r="2872" spans="1:9" x14ac:dyDescent="0.25">
      <c r="A2872" s="450">
        <v>2018</v>
      </c>
      <c r="B2872" s="450" t="s">
        <v>392</v>
      </c>
      <c r="C2872" s="450" t="s">
        <v>192</v>
      </c>
      <c r="D2872" s="450">
        <v>19029</v>
      </c>
      <c r="E2872" s="450" t="s">
        <v>118</v>
      </c>
      <c r="F2872" s="450" t="s">
        <v>2242</v>
      </c>
      <c r="G2872" s="450" t="s">
        <v>15</v>
      </c>
      <c r="H2872" s="450" t="s">
        <v>110</v>
      </c>
      <c r="I2872" s="3" t="s">
        <v>2237</v>
      </c>
    </row>
    <row r="2873" spans="1:9" x14ac:dyDescent="0.25">
      <c r="A2873" s="450">
        <v>2018</v>
      </c>
      <c r="B2873" s="450" t="s">
        <v>392</v>
      </c>
      <c r="C2873" s="450" t="s">
        <v>192</v>
      </c>
      <c r="D2873" s="450">
        <v>19030</v>
      </c>
      <c r="E2873" s="450" t="s">
        <v>119</v>
      </c>
      <c r="F2873" s="450" t="s">
        <v>2242</v>
      </c>
      <c r="G2873" s="450" t="s">
        <v>15</v>
      </c>
      <c r="H2873" s="450">
        <v>605.52</v>
      </c>
      <c r="I2873" s="3" t="s">
        <v>2237</v>
      </c>
    </row>
    <row r="2874" spans="1:9" x14ac:dyDescent="0.25">
      <c r="A2874" s="450">
        <v>2018</v>
      </c>
      <c r="B2874" s="450" t="s">
        <v>392</v>
      </c>
      <c r="C2874" s="450" t="s">
        <v>192</v>
      </c>
      <c r="D2874" s="450">
        <v>19031</v>
      </c>
      <c r="E2874" s="450" t="s">
        <v>120</v>
      </c>
      <c r="F2874" s="450" t="s">
        <v>2242</v>
      </c>
      <c r="G2874" s="450" t="s">
        <v>15</v>
      </c>
      <c r="H2874" s="450" t="s">
        <v>110</v>
      </c>
      <c r="I2874" s="3" t="s">
        <v>2237</v>
      </c>
    </row>
    <row r="2875" spans="1:9" x14ac:dyDescent="0.25">
      <c r="A2875" s="450">
        <v>2018</v>
      </c>
      <c r="B2875" s="450" t="s">
        <v>392</v>
      </c>
      <c r="C2875" s="450" t="s">
        <v>192</v>
      </c>
      <c r="D2875" s="450">
        <v>19032</v>
      </c>
      <c r="E2875" s="450" t="s">
        <v>121</v>
      </c>
      <c r="F2875" s="450" t="s">
        <v>2242</v>
      </c>
      <c r="G2875" s="450" t="s">
        <v>15</v>
      </c>
      <c r="H2875" s="450" t="s">
        <v>110</v>
      </c>
      <c r="I2875" s="3" t="s">
        <v>2237</v>
      </c>
    </row>
    <row r="2876" spans="1:9" x14ac:dyDescent="0.25">
      <c r="A2876" s="450">
        <v>2018</v>
      </c>
      <c r="B2876" s="450" t="s">
        <v>392</v>
      </c>
      <c r="C2876" s="450" t="s">
        <v>192</v>
      </c>
      <c r="D2876" s="450">
        <v>19040</v>
      </c>
      <c r="E2876" s="450" t="s">
        <v>122</v>
      </c>
      <c r="F2876" s="450" t="s">
        <v>2242</v>
      </c>
      <c r="G2876" s="450" t="s">
        <v>15</v>
      </c>
      <c r="H2876" s="450">
        <v>447.27</v>
      </c>
      <c r="I2876" s="3" t="s">
        <v>2237</v>
      </c>
    </row>
    <row r="2877" spans="1:9" x14ac:dyDescent="0.25">
      <c r="A2877" s="450">
        <v>2018</v>
      </c>
      <c r="B2877" s="450" t="s">
        <v>392</v>
      </c>
      <c r="C2877" s="450" t="s">
        <v>192</v>
      </c>
      <c r="D2877" s="450">
        <v>19050</v>
      </c>
      <c r="E2877" s="450" t="s">
        <v>123</v>
      </c>
      <c r="F2877" s="450" t="s">
        <v>2242</v>
      </c>
      <c r="G2877" s="450" t="s">
        <v>15</v>
      </c>
      <c r="H2877" s="450">
        <v>326.42</v>
      </c>
      <c r="I2877" s="3" t="s">
        <v>2237</v>
      </c>
    </row>
    <row r="2878" spans="1:9" x14ac:dyDescent="0.25">
      <c r="A2878" s="450">
        <v>2018</v>
      </c>
      <c r="B2878" s="450" t="s">
        <v>392</v>
      </c>
      <c r="C2878" s="450" t="s">
        <v>192</v>
      </c>
      <c r="D2878" s="450">
        <v>19060</v>
      </c>
      <c r="E2878" s="450" t="s">
        <v>124</v>
      </c>
      <c r="F2878" s="450" t="s">
        <v>2242</v>
      </c>
      <c r="G2878" s="450" t="s">
        <v>15</v>
      </c>
      <c r="H2878" s="450">
        <v>2925.25</v>
      </c>
      <c r="I2878" s="3" t="s">
        <v>2237</v>
      </c>
    </row>
    <row r="2879" spans="1:9" x14ac:dyDescent="0.25">
      <c r="A2879" s="450">
        <v>2018</v>
      </c>
      <c r="B2879" s="450" t="s">
        <v>392</v>
      </c>
      <c r="C2879" s="450" t="s">
        <v>192</v>
      </c>
      <c r="D2879" s="450">
        <v>19061</v>
      </c>
      <c r="E2879" s="450" t="s">
        <v>125</v>
      </c>
      <c r="F2879" s="450" t="s">
        <v>2242</v>
      </c>
      <c r="G2879" s="450" t="s">
        <v>15</v>
      </c>
      <c r="H2879" s="450">
        <v>159.66</v>
      </c>
      <c r="I2879" s="3" t="s">
        <v>2237</v>
      </c>
    </row>
    <row r="2880" spans="1:9" x14ac:dyDescent="0.25">
      <c r="A2880" s="450">
        <v>2018</v>
      </c>
      <c r="B2880" s="450" t="s">
        <v>392</v>
      </c>
      <c r="C2880" s="450" t="s">
        <v>192</v>
      </c>
      <c r="D2880" s="450">
        <v>19062</v>
      </c>
      <c r="E2880" s="450" t="s">
        <v>126</v>
      </c>
      <c r="F2880" s="450" t="s">
        <v>2242</v>
      </c>
      <c r="G2880" s="450" t="s">
        <v>15</v>
      </c>
      <c r="H2880" s="450">
        <v>868.59</v>
      </c>
      <c r="I2880" s="3" t="s">
        <v>2237</v>
      </c>
    </row>
    <row r="2881" spans="1:9" x14ac:dyDescent="0.25">
      <c r="A2881" s="450">
        <v>2018</v>
      </c>
      <c r="B2881" s="450" t="s">
        <v>392</v>
      </c>
      <c r="C2881" s="450" t="s">
        <v>192</v>
      </c>
      <c r="D2881" s="450">
        <v>19063</v>
      </c>
      <c r="E2881" s="450" t="s">
        <v>127</v>
      </c>
      <c r="F2881" s="450" t="s">
        <v>2242</v>
      </c>
      <c r="G2881" s="450" t="s">
        <v>15</v>
      </c>
      <c r="H2881" s="450">
        <v>1897</v>
      </c>
      <c r="I2881" s="3" t="s">
        <v>2237</v>
      </c>
    </row>
    <row r="2882" spans="1:9" x14ac:dyDescent="0.25">
      <c r="A2882" s="450">
        <v>2018</v>
      </c>
      <c r="B2882" s="450" t="s">
        <v>392</v>
      </c>
      <c r="C2882" s="450" t="s">
        <v>192</v>
      </c>
      <c r="D2882" s="450">
        <v>19070</v>
      </c>
      <c r="E2882" s="450" t="s">
        <v>128</v>
      </c>
      <c r="F2882" s="450" t="s">
        <v>2242</v>
      </c>
      <c r="G2882" s="450" t="s">
        <v>15</v>
      </c>
      <c r="H2882" s="450">
        <v>906.26</v>
      </c>
      <c r="I2882" s="3" t="s">
        <v>2237</v>
      </c>
    </row>
    <row r="2883" spans="1:9" x14ac:dyDescent="0.25">
      <c r="A2883" s="450">
        <v>2018</v>
      </c>
      <c r="B2883" s="450" t="s">
        <v>392</v>
      </c>
      <c r="C2883" s="450" t="s">
        <v>192</v>
      </c>
      <c r="D2883" s="450">
        <v>19080</v>
      </c>
      <c r="E2883" s="450" t="s">
        <v>129</v>
      </c>
      <c r="F2883" s="450" t="s">
        <v>2242</v>
      </c>
      <c r="G2883" s="450" t="s">
        <v>15</v>
      </c>
      <c r="H2883" s="450">
        <v>132.07</v>
      </c>
      <c r="I2883" s="3" t="s">
        <v>2237</v>
      </c>
    </row>
    <row r="2884" spans="1:9" x14ac:dyDescent="0.25">
      <c r="A2884" s="450">
        <v>2018</v>
      </c>
      <c r="B2884" s="450" t="s">
        <v>392</v>
      </c>
      <c r="C2884" s="450" t="s">
        <v>192</v>
      </c>
      <c r="D2884" s="450">
        <v>19090</v>
      </c>
      <c r="E2884" s="450" t="s">
        <v>130</v>
      </c>
      <c r="F2884" s="450" t="s">
        <v>2242</v>
      </c>
      <c r="G2884" s="450" t="s">
        <v>15</v>
      </c>
      <c r="H2884" s="450">
        <v>272.62</v>
      </c>
      <c r="I2884" s="3" t="s">
        <v>2237</v>
      </c>
    </row>
    <row r="2885" spans="1:9" x14ac:dyDescent="0.25">
      <c r="A2885" s="450">
        <v>2018</v>
      </c>
      <c r="B2885" s="450" t="s">
        <v>392</v>
      </c>
      <c r="C2885" s="450" t="s">
        <v>192</v>
      </c>
      <c r="D2885" s="450">
        <v>19095</v>
      </c>
      <c r="E2885" s="450" t="s">
        <v>131</v>
      </c>
      <c r="F2885" s="450" t="s">
        <v>2242</v>
      </c>
      <c r="G2885" s="450" t="s">
        <v>15</v>
      </c>
      <c r="H2885" s="450">
        <v>32.39</v>
      </c>
      <c r="I2885" s="3" t="s">
        <v>2237</v>
      </c>
    </row>
    <row r="2886" spans="1:9" x14ac:dyDescent="0.25">
      <c r="A2886" s="450">
        <v>2018</v>
      </c>
      <c r="B2886" s="450" t="s">
        <v>392</v>
      </c>
      <c r="C2886" s="450" t="s">
        <v>192</v>
      </c>
      <c r="D2886" s="450">
        <v>19900</v>
      </c>
      <c r="E2886" s="450" t="s">
        <v>132</v>
      </c>
      <c r="F2886" s="450" t="s">
        <v>2242</v>
      </c>
      <c r="G2886" s="450" t="s">
        <v>15</v>
      </c>
      <c r="H2886" s="450">
        <v>2181</v>
      </c>
      <c r="I2886" s="3" t="s">
        <v>2237</v>
      </c>
    </row>
    <row r="2887" spans="1:9" x14ac:dyDescent="0.25">
      <c r="A2887" s="450">
        <v>2018</v>
      </c>
      <c r="B2887" s="450" t="s">
        <v>392</v>
      </c>
      <c r="C2887" s="450" t="s">
        <v>192</v>
      </c>
      <c r="D2887" s="450">
        <v>21100</v>
      </c>
      <c r="E2887" s="450" t="s">
        <v>135</v>
      </c>
      <c r="F2887" s="450" t="s">
        <v>2242</v>
      </c>
      <c r="G2887" s="450" t="s">
        <v>15</v>
      </c>
      <c r="H2887" s="450" t="s">
        <v>110</v>
      </c>
      <c r="I2887" s="3" t="s">
        <v>2237</v>
      </c>
    </row>
    <row r="2888" spans="1:9" x14ac:dyDescent="0.25">
      <c r="A2888" s="450">
        <v>2018</v>
      </c>
      <c r="B2888" s="450" t="s">
        <v>392</v>
      </c>
      <c r="C2888" s="450" t="s">
        <v>192</v>
      </c>
      <c r="D2888" s="450">
        <v>21200</v>
      </c>
      <c r="E2888" s="450" t="s">
        <v>136</v>
      </c>
      <c r="F2888" s="450" t="s">
        <v>2242</v>
      </c>
      <c r="G2888" s="450" t="s">
        <v>15</v>
      </c>
      <c r="H2888" s="450" t="s">
        <v>110</v>
      </c>
      <c r="I2888" s="3" t="s">
        <v>2237</v>
      </c>
    </row>
    <row r="2889" spans="1:9" x14ac:dyDescent="0.25">
      <c r="A2889" s="450">
        <v>2018</v>
      </c>
      <c r="B2889" s="450" t="s">
        <v>392</v>
      </c>
      <c r="C2889" s="450" t="s">
        <v>192</v>
      </c>
      <c r="D2889" s="450">
        <v>21300</v>
      </c>
      <c r="E2889" s="450" t="s">
        <v>137</v>
      </c>
      <c r="F2889" s="450" t="s">
        <v>2242</v>
      </c>
      <c r="G2889" s="450" t="s">
        <v>15</v>
      </c>
      <c r="H2889" s="450" t="s">
        <v>110</v>
      </c>
      <c r="I2889" s="3" t="s">
        <v>2237</v>
      </c>
    </row>
    <row r="2890" spans="1:9" x14ac:dyDescent="0.25">
      <c r="A2890" s="450">
        <v>2018</v>
      </c>
      <c r="B2890" s="450" t="s">
        <v>392</v>
      </c>
      <c r="C2890" s="450" t="s">
        <v>192</v>
      </c>
      <c r="D2890" s="450">
        <v>21900</v>
      </c>
      <c r="E2890" s="450" t="s">
        <v>138</v>
      </c>
      <c r="F2890" s="450" t="s">
        <v>2242</v>
      </c>
      <c r="G2890" s="450" t="s">
        <v>15</v>
      </c>
      <c r="H2890" s="450" t="s">
        <v>110</v>
      </c>
      <c r="I2890" s="3" t="s">
        <v>2237</v>
      </c>
    </row>
    <row r="2891" spans="1:9" x14ac:dyDescent="0.25">
      <c r="A2891" s="450">
        <v>2018</v>
      </c>
      <c r="B2891" s="450" t="s">
        <v>392</v>
      </c>
      <c r="C2891" s="450" t="s">
        <v>192</v>
      </c>
      <c r="D2891" s="450">
        <v>32100</v>
      </c>
      <c r="E2891" s="450" t="s">
        <v>150</v>
      </c>
      <c r="F2891" s="450" t="s">
        <v>2242</v>
      </c>
      <c r="G2891" s="450" t="s">
        <v>15</v>
      </c>
      <c r="H2891" s="450" t="s">
        <v>110</v>
      </c>
      <c r="I2891" s="3" t="s">
        <v>2237</v>
      </c>
    </row>
    <row r="2892" spans="1:9" x14ac:dyDescent="0.25">
      <c r="A2892" s="450">
        <v>2018</v>
      </c>
      <c r="B2892" s="450" t="s">
        <v>392</v>
      </c>
      <c r="C2892" s="450" t="s">
        <v>192</v>
      </c>
      <c r="D2892" s="450">
        <v>32200</v>
      </c>
      <c r="E2892" s="450" t="s">
        <v>151</v>
      </c>
      <c r="F2892" s="450" t="s">
        <v>2242</v>
      </c>
      <c r="G2892" s="450" t="s">
        <v>15</v>
      </c>
      <c r="H2892" s="450" t="s">
        <v>110</v>
      </c>
      <c r="I2892" s="3" t="s">
        <v>2237</v>
      </c>
    </row>
    <row r="2893" spans="1:9" x14ac:dyDescent="0.25">
      <c r="A2893" s="450">
        <v>2018</v>
      </c>
      <c r="B2893" s="450" t="s">
        <v>392</v>
      </c>
      <c r="C2893" s="450" t="s">
        <v>192</v>
      </c>
      <c r="D2893" s="450">
        <v>33100</v>
      </c>
      <c r="E2893" s="450" t="s">
        <v>153</v>
      </c>
      <c r="F2893" s="450" t="s">
        <v>2242</v>
      </c>
      <c r="G2893" s="450" t="s">
        <v>15</v>
      </c>
      <c r="H2893" s="450" t="s">
        <v>110</v>
      </c>
      <c r="I2893" s="3" t="s">
        <v>2237</v>
      </c>
    </row>
    <row r="2894" spans="1:9" x14ac:dyDescent="0.25">
      <c r="A2894" s="450">
        <v>2018</v>
      </c>
      <c r="B2894" s="450" t="s">
        <v>392</v>
      </c>
      <c r="C2894" s="450" t="s">
        <v>192</v>
      </c>
      <c r="D2894" s="450">
        <v>33110</v>
      </c>
      <c r="E2894" s="450" t="s">
        <v>154</v>
      </c>
      <c r="F2894" s="450" t="s">
        <v>2242</v>
      </c>
      <c r="G2894" s="450" t="s">
        <v>15</v>
      </c>
      <c r="H2894" s="450" t="s">
        <v>110</v>
      </c>
      <c r="I2894" s="3" t="s">
        <v>2237</v>
      </c>
    </row>
    <row r="2895" spans="1:9" x14ac:dyDescent="0.25">
      <c r="A2895" s="450">
        <v>2018</v>
      </c>
      <c r="B2895" s="450" t="s">
        <v>392</v>
      </c>
      <c r="C2895" s="450" t="s">
        <v>192</v>
      </c>
      <c r="D2895" s="450">
        <v>33120</v>
      </c>
      <c r="E2895" s="450" t="s">
        <v>155</v>
      </c>
      <c r="F2895" s="450" t="s">
        <v>2242</v>
      </c>
      <c r="G2895" s="450" t="s">
        <v>15</v>
      </c>
      <c r="H2895" s="450" t="s">
        <v>110</v>
      </c>
      <c r="I2895" s="3" t="s">
        <v>2237</v>
      </c>
    </row>
    <row r="2896" spans="1:9" x14ac:dyDescent="0.25">
      <c r="A2896" s="450">
        <v>2018</v>
      </c>
      <c r="B2896" s="450" t="s">
        <v>392</v>
      </c>
      <c r="C2896" s="450" t="s">
        <v>192</v>
      </c>
      <c r="D2896" s="450">
        <v>33200</v>
      </c>
      <c r="E2896" s="450" t="s">
        <v>156</v>
      </c>
      <c r="F2896" s="450" t="s">
        <v>2242</v>
      </c>
      <c r="G2896" s="450" t="s">
        <v>15</v>
      </c>
      <c r="H2896" s="450" t="s">
        <v>110</v>
      </c>
      <c r="I2896" s="3" t="s">
        <v>2237</v>
      </c>
    </row>
    <row r="2897" spans="1:9" x14ac:dyDescent="0.25">
      <c r="A2897" s="450">
        <v>2018</v>
      </c>
      <c r="B2897" s="450" t="s">
        <v>392</v>
      </c>
      <c r="C2897" s="450" t="s">
        <v>192</v>
      </c>
      <c r="D2897" s="450">
        <v>33210</v>
      </c>
      <c r="E2897" s="450" t="s">
        <v>157</v>
      </c>
      <c r="F2897" s="450" t="s">
        <v>2242</v>
      </c>
      <c r="G2897" s="450" t="s">
        <v>15</v>
      </c>
      <c r="H2897" s="450" t="s">
        <v>110</v>
      </c>
      <c r="I2897" s="3" t="s">
        <v>2237</v>
      </c>
    </row>
    <row r="2898" spans="1:9" x14ac:dyDescent="0.25">
      <c r="A2898" s="450">
        <v>2018</v>
      </c>
      <c r="B2898" s="450" t="s">
        <v>392</v>
      </c>
      <c r="C2898" s="450" t="s">
        <v>192</v>
      </c>
      <c r="D2898" s="450">
        <v>33220</v>
      </c>
      <c r="E2898" s="450" t="s">
        <v>158</v>
      </c>
      <c r="F2898" s="450" t="s">
        <v>2242</v>
      </c>
      <c r="G2898" s="450" t="s">
        <v>15</v>
      </c>
      <c r="H2898" s="450" t="s">
        <v>110</v>
      </c>
      <c r="I2898" s="3" t="s">
        <v>2237</v>
      </c>
    </row>
    <row r="2899" spans="1:9" x14ac:dyDescent="0.25">
      <c r="A2899" s="450">
        <v>2018</v>
      </c>
      <c r="B2899" s="450" t="s">
        <v>392</v>
      </c>
      <c r="C2899" s="450" t="s">
        <v>192</v>
      </c>
      <c r="D2899" s="450">
        <v>33900</v>
      </c>
      <c r="E2899" s="450" t="s">
        <v>159</v>
      </c>
      <c r="F2899" s="450" t="s">
        <v>2242</v>
      </c>
      <c r="G2899" s="450" t="s">
        <v>15</v>
      </c>
      <c r="H2899" s="450" t="s">
        <v>110</v>
      </c>
      <c r="I2899" s="3" t="s">
        <v>2237</v>
      </c>
    </row>
    <row r="2900" spans="1:9" x14ac:dyDescent="0.25">
      <c r="A2900" s="450">
        <v>2018</v>
      </c>
      <c r="B2900" s="450" t="s">
        <v>392</v>
      </c>
      <c r="C2900" s="450" t="s">
        <v>192</v>
      </c>
      <c r="D2900" s="450">
        <v>33910</v>
      </c>
      <c r="E2900" s="450" t="s">
        <v>160</v>
      </c>
      <c r="F2900" s="450" t="s">
        <v>2242</v>
      </c>
      <c r="G2900" s="450" t="s">
        <v>15</v>
      </c>
      <c r="H2900" s="450" t="s">
        <v>110</v>
      </c>
      <c r="I2900" s="3" t="s">
        <v>2237</v>
      </c>
    </row>
    <row r="2901" spans="1:9" x14ac:dyDescent="0.25">
      <c r="A2901" s="450">
        <v>2018</v>
      </c>
      <c r="B2901" s="450" t="s">
        <v>392</v>
      </c>
      <c r="C2901" s="450" t="s">
        <v>192</v>
      </c>
      <c r="D2901" s="450">
        <v>33920</v>
      </c>
      <c r="E2901" s="450" t="s">
        <v>161</v>
      </c>
      <c r="F2901" s="450" t="s">
        <v>2242</v>
      </c>
      <c r="G2901" s="450" t="s">
        <v>15</v>
      </c>
      <c r="H2901" s="450" t="s">
        <v>110</v>
      </c>
      <c r="I2901" s="3" t="s">
        <v>2237</v>
      </c>
    </row>
    <row r="2902" spans="1:9" x14ac:dyDescent="0.25">
      <c r="A2902" s="450">
        <v>2018</v>
      </c>
      <c r="B2902" s="450" t="s">
        <v>392</v>
      </c>
      <c r="C2902" s="450" t="s">
        <v>192</v>
      </c>
      <c r="D2902" s="450">
        <v>33921</v>
      </c>
      <c r="E2902" s="450" t="s">
        <v>162</v>
      </c>
      <c r="F2902" s="450" t="s">
        <v>2242</v>
      </c>
      <c r="G2902" s="450" t="s">
        <v>15</v>
      </c>
      <c r="H2902" s="450" t="s">
        <v>110</v>
      </c>
      <c r="I2902" s="3" t="s">
        <v>2237</v>
      </c>
    </row>
    <row r="2903" spans="1:9" x14ac:dyDescent="0.25">
      <c r="A2903" s="450">
        <v>2018</v>
      </c>
      <c r="B2903" s="450" t="s">
        <v>392</v>
      </c>
      <c r="C2903" s="450" t="s">
        <v>192</v>
      </c>
      <c r="D2903" s="450">
        <v>33922</v>
      </c>
      <c r="E2903" s="450" t="s">
        <v>163</v>
      </c>
      <c r="F2903" s="450" t="s">
        <v>2242</v>
      </c>
      <c r="G2903" s="450" t="s">
        <v>15</v>
      </c>
      <c r="H2903" s="450" t="s">
        <v>110</v>
      </c>
      <c r="I2903" s="3" t="s">
        <v>2237</v>
      </c>
    </row>
    <row r="2904" spans="1:9" x14ac:dyDescent="0.25">
      <c r="A2904" s="450">
        <v>2018</v>
      </c>
      <c r="B2904" s="450" t="s">
        <v>392</v>
      </c>
      <c r="C2904" s="450" t="s">
        <v>192</v>
      </c>
      <c r="D2904" s="450">
        <v>37100</v>
      </c>
      <c r="E2904" s="450" t="s">
        <v>168</v>
      </c>
      <c r="F2904" s="450" t="s">
        <v>2242</v>
      </c>
      <c r="G2904" s="450" t="s">
        <v>15</v>
      </c>
      <c r="H2904" s="450" t="s">
        <v>110</v>
      </c>
      <c r="I2904" s="3" t="s">
        <v>2237</v>
      </c>
    </row>
    <row r="2905" spans="1:9" x14ac:dyDescent="0.25">
      <c r="A2905" s="450">
        <v>2018</v>
      </c>
      <c r="B2905" s="450" t="s">
        <v>392</v>
      </c>
      <c r="C2905" s="450" t="s">
        <v>192</v>
      </c>
      <c r="D2905" s="450">
        <v>37200</v>
      </c>
      <c r="E2905" s="450" t="s">
        <v>169</v>
      </c>
      <c r="F2905" s="450" t="s">
        <v>2242</v>
      </c>
      <c r="G2905" s="450" t="s">
        <v>15</v>
      </c>
      <c r="H2905" s="450" t="s">
        <v>110</v>
      </c>
      <c r="I2905" s="3" t="s">
        <v>2237</v>
      </c>
    </row>
    <row r="2906" spans="1:9" x14ac:dyDescent="0.25">
      <c r="A2906" s="450">
        <v>2018</v>
      </c>
      <c r="B2906" s="450" t="s">
        <v>394</v>
      </c>
      <c r="C2906" s="450" t="s">
        <v>193</v>
      </c>
      <c r="D2906" s="450">
        <v>1100</v>
      </c>
      <c r="E2906" s="450" t="s">
        <v>2</v>
      </c>
      <c r="F2906" s="450" t="s">
        <v>2242</v>
      </c>
      <c r="G2906" s="450" t="s">
        <v>15</v>
      </c>
      <c r="H2906" s="450">
        <v>18.690000000000001</v>
      </c>
      <c r="I2906" s="3" t="s">
        <v>2237</v>
      </c>
    </row>
    <row r="2907" spans="1:9" x14ac:dyDescent="0.25">
      <c r="A2907" s="450">
        <v>2018</v>
      </c>
      <c r="B2907" s="450" t="s">
        <v>394</v>
      </c>
      <c r="C2907" s="450" t="s">
        <v>193</v>
      </c>
      <c r="D2907" s="450">
        <v>1110</v>
      </c>
      <c r="E2907" s="450" t="s">
        <v>3</v>
      </c>
      <c r="F2907" s="450" t="s">
        <v>2242</v>
      </c>
      <c r="G2907" s="450" t="s">
        <v>15</v>
      </c>
      <c r="H2907" s="450" t="s">
        <v>110</v>
      </c>
      <c r="I2907" s="3" t="s">
        <v>2237</v>
      </c>
    </row>
    <row r="2908" spans="1:9" x14ac:dyDescent="0.25">
      <c r="A2908" s="450">
        <v>2018</v>
      </c>
      <c r="B2908" s="450" t="s">
        <v>394</v>
      </c>
      <c r="C2908" s="450" t="s">
        <v>193</v>
      </c>
      <c r="D2908" s="450">
        <v>1120</v>
      </c>
      <c r="E2908" s="450" t="s">
        <v>4</v>
      </c>
      <c r="F2908" s="450" t="s">
        <v>2242</v>
      </c>
      <c r="G2908" s="450" t="s">
        <v>15</v>
      </c>
      <c r="H2908" s="450" t="s">
        <v>110</v>
      </c>
      <c r="I2908" s="3" t="s">
        <v>2237</v>
      </c>
    </row>
    <row r="2909" spans="1:9" x14ac:dyDescent="0.25">
      <c r="A2909" s="450">
        <v>2018</v>
      </c>
      <c r="B2909" s="450" t="s">
        <v>394</v>
      </c>
      <c r="C2909" s="450" t="s">
        <v>193</v>
      </c>
      <c r="D2909" s="450">
        <v>1200</v>
      </c>
      <c r="E2909" s="450" t="s">
        <v>5</v>
      </c>
      <c r="F2909" s="450" t="s">
        <v>2242</v>
      </c>
      <c r="G2909" s="450" t="s">
        <v>15</v>
      </c>
      <c r="H2909" s="450">
        <v>0.7</v>
      </c>
      <c r="I2909" s="3" t="s">
        <v>2244</v>
      </c>
    </row>
    <row r="2910" spans="1:9" x14ac:dyDescent="0.25">
      <c r="A2910" s="450">
        <v>2018</v>
      </c>
      <c r="B2910" s="450" t="s">
        <v>394</v>
      </c>
      <c r="C2910" s="450" t="s">
        <v>193</v>
      </c>
      <c r="D2910" s="450">
        <v>1300</v>
      </c>
      <c r="E2910" s="450" t="s">
        <v>17</v>
      </c>
      <c r="F2910" s="450" t="s">
        <v>2242</v>
      </c>
      <c r="G2910" s="450" t="s">
        <v>15</v>
      </c>
      <c r="H2910" s="450">
        <v>11.77</v>
      </c>
      <c r="I2910" s="3" t="s">
        <v>2237</v>
      </c>
    </row>
    <row r="2911" spans="1:9" x14ac:dyDescent="0.25">
      <c r="A2911" s="450">
        <v>2018</v>
      </c>
      <c r="B2911" s="450" t="s">
        <v>394</v>
      </c>
      <c r="C2911" s="450" t="s">
        <v>193</v>
      </c>
      <c r="D2911" s="450">
        <v>1400</v>
      </c>
      <c r="E2911" s="450" t="s">
        <v>18</v>
      </c>
      <c r="F2911" s="450" t="s">
        <v>2242</v>
      </c>
      <c r="G2911" s="450" t="s">
        <v>15</v>
      </c>
      <c r="H2911" s="450">
        <v>0.43</v>
      </c>
      <c r="I2911" s="3" t="s">
        <v>2237</v>
      </c>
    </row>
    <row r="2912" spans="1:9" x14ac:dyDescent="0.25">
      <c r="A2912" s="450">
        <v>2018</v>
      </c>
      <c r="B2912" s="450" t="s">
        <v>394</v>
      </c>
      <c r="C2912" s="450" t="s">
        <v>193</v>
      </c>
      <c r="D2912" s="450">
        <v>1500</v>
      </c>
      <c r="E2912" s="450" t="s">
        <v>19</v>
      </c>
      <c r="F2912" s="450" t="s">
        <v>2242</v>
      </c>
      <c r="G2912" s="450" t="s">
        <v>15</v>
      </c>
      <c r="H2912" s="450">
        <v>45.59</v>
      </c>
      <c r="I2912" s="3" t="s">
        <v>2237</v>
      </c>
    </row>
    <row r="2913" spans="1:9" x14ac:dyDescent="0.25">
      <c r="A2913" s="450">
        <v>2018</v>
      </c>
      <c r="B2913" s="450" t="s">
        <v>394</v>
      </c>
      <c r="C2913" s="450" t="s">
        <v>193</v>
      </c>
      <c r="D2913" s="450">
        <v>1600</v>
      </c>
      <c r="E2913" s="450" t="s">
        <v>20</v>
      </c>
      <c r="F2913" s="450" t="s">
        <v>2242</v>
      </c>
      <c r="G2913" s="450" t="s">
        <v>15</v>
      </c>
      <c r="H2913" s="450">
        <v>0</v>
      </c>
      <c r="I2913" s="3" t="s">
        <v>2237</v>
      </c>
    </row>
    <row r="2914" spans="1:9" x14ac:dyDescent="0.25">
      <c r="A2914" s="450">
        <v>2018</v>
      </c>
      <c r="B2914" s="450" t="s">
        <v>394</v>
      </c>
      <c r="C2914" s="450" t="s">
        <v>193</v>
      </c>
      <c r="D2914" s="450">
        <v>1900</v>
      </c>
      <c r="E2914" s="450" t="s">
        <v>21</v>
      </c>
      <c r="F2914" s="450" t="s">
        <v>2242</v>
      </c>
      <c r="G2914" s="450" t="s">
        <v>15</v>
      </c>
      <c r="H2914" s="450">
        <v>4.87</v>
      </c>
      <c r="I2914" s="3" t="s">
        <v>2244</v>
      </c>
    </row>
    <row r="2915" spans="1:9" x14ac:dyDescent="0.25">
      <c r="A2915" s="450">
        <v>2018</v>
      </c>
      <c r="B2915" s="450" t="s">
        <v>394</v>
      </c>
      <c r="C2915" s="450" t="s">
        <v>193</v>
      </c>
      <c r="D2915" s="450">
        <v>2100</v>
      </c>
      <c r="E2915" s="450" t="s">
        <v>23</v>
      </c>
      <c r="F2915" s="450" t="s">
        <v>2242</v>
      </c>
      <c r="G2915" s="450" t="s">
        <v>15</v>
      </c>
      <c r="H2915" s="450">
        <v>9.9700000000000006</v>
      </c>
      <c r="I2915" s="3" t="s">
        <v>2244</v>
      </c>
    </row>
    <row r="2916" spans="1:9" x14ac:dyDescent="0.25">
      <c r="A2916" s="450">
        <v>2018</v>
      </c>
      <c r="B2916" s="450" t="s">
        <v>394</v>
      </c>
      <c r="C2916" s="450" t="s">
        <v>193</v>
      </c>
      <c r="D2916" s="450">
        <v>2110</v>
      </c>
      <c r="E2916" s="450" t="s">
        <v>24</v>
      </c>
      <c r="F2916" s="450" t="s">
        <v>2242</v>
      </c>
      <c r="G2916" s="450" t="s">
        <v>15</v>
      </c>
      <c r="H2916" s="450" t="s">
        <v>110</v>
      </c>
      <c r="I2916" s="3" t="s">
        <v>2237</v>
      </c>
    </row>
    <row r="2917" spans="1:9" x14ac:dyDescent="0.25">
      <c r="A2917" s="450">
        <v>2018</v>
      </c>
      <c r="B2917" s="450" t="s">
        <v>394</v>
      </c>
      <c r="C2917" s="450" t="s">
        <v>193</v>
      </c>
      <c r="D2917" s="450">
        <v>2120</v>
      </c>
      <c r="E2917" s="450" t="s">
        <v>25</v>
      </c>
      <c r="F2917" s="450" t="s">
        <v>2242</v>
      </c>
      <c r="G2917" s="450" t="s">
        <v>15</v>
      </c>
      <c r="H2917" s="450" t="s">
        <v>110</v>
      </c>
      <c r="I2917" s="3" t="s">
        <v>2237</v>
      </c>
    </row>
    <row r="2918" spans="1:9" x14ac:dyDescent="0.25">
      <c r="A2918" s="450">
        <v>2018</v>
      </c>
      <c r="B2918" s="450" t="s">
        <v>394</v>
      </c>
      <c r="C2918" s="450" t="s">
        <v>193</v>
      </c>
      <c r="D2918" s="450">
        <v>2130</v>
      </c>
      <c r="E2918" s="450" t="s">
        <v>26</v>
      </c>
      <c r="F2918" s="450" t="s">
        <v>2242</v>
      </c>
      <c r="G2918" s="450" t="s">
        <v>15</v>
      </c>
      <c r="H2918" s="450" t="s">
        <v>110</v>
      </c>
      <c r="I2918" s="3" t="s">
        <v>2237</v>
      </c>
    </row>
    <row r="2919" spans="1:9" x14ac:dyDescent="0.25">
      <c r="A2919" s="450">
        <v>2018</v>
      </c>
      <c r="B2919" s="450" t="s">
        <v>394</v>
      </c>
      <c r="C2919" s="450" t="s">
        <v>193</v>
      </c>
      <c r="D2919" s="450">
        <v>2190</v>
      </c>
      <c r="E2919" s="450" t="s">
        <v>27</v>
      </c>
      <c r="F2919" s="450" t="s">
        <v>2242</v>
      </c>
      <c r="G2919" s="450" t="s">
        <v>15</v>
      </c>
      <c r="H2919" s="450" t="s">
        <v>110</v>
      </c>
      <c r="I2919" s="3" t="s">
        <v>2237</v>
      </c>
    </row>
    <row r="2920" spans="1:9" x14ac:dyDescent="0.25">
      <c r="A2920" s="450">
        <v>2018</v>
      </c>
      <c r="B2920" s="450" t="s">
        <v>394</v>
      </c>
      <c r="C2920" s="450" t="s">
        <v>193</v>
      </c>
      <c r="D2920" s="450">
        <v>2200</v>
      </c>
      <c r="E2920" s="450" t="s">
        <v>28</v>
      </c>
      <c r="F2920" s="450" t="s">
        <v>2242</v>
      </c>
      <c r="G2920" s="450" t="s">
        <v>15</v>
      </c>
      <c r="H2920" s="450">
        <v>0.32</v>
      </c>
      <c r="I2920" s="3" t="s">
        <v>2244</v>
      </c>
    </row>
    <row r="2921" spans="1:9" x14ac:dyDescent="0.25">
      <c r="A2921" s="450">
        <v>2018</v>
      </c>
      <c r="B2921" s="450" t="s">
        <v>394</v>
      </c>
      <c r="C2921" s="450" t="s">
        <v>193</v>
      </c>
      <c r="D2921" s="450">
        <v>2300</v>
      </c>
      <c r="E2921" s="450" t="s">
        <v>29</v>
      </c>
      <c r="F2921" s="450" t="s">
        <v>2242</v>
      </c>
      <c r="G2921" s="450" t="s">
        <v>15</v>
      </c>
      <c r="H2921" s="450">
        <v>0</v>
      </c>
      <c r="I2921" s="3" t="s">
        <v>2244</v>
      </c>
    </row>
    <row r="2922" spans="1:9" x14ac:dyDescent="0.25">
      <c r="A2922" s="450">
        <v>2018</v>
      </c>
      <c r="B2922" s="450" t="s">
        <v>394</v>
      </c>
      <c r="C2922" s="450" t="s">
        <v>193</v>
      </c>
      <c r="D2922" s="450">
        <v>2400</v>
      </c>
      <c r="E2922" s="450" t="s">
        <v>30</v>
      </c>
      <c r="F2922" s="450" t="s">
        <v>2242</v>
      </c>
      <c r="G2922" s="450" t="s">
        <v>15</v>
      </c>
      <c r="H2922" s="450">
        <v>0</v>
      </c>
      <c r="I2922" s="3" t="s">
        <v>2237</v>
      </c>
    </row>
    <row r="2923" spans="1:9" x14ac:dyDescent="0.25">
      <c r="A2923" s="450">
        <v>2018</v>
      </c>
      <c r="B2923" s="450" t="s">
        <v>394</v>
      </c>
      <c r="C2923" s="450" t="s">
        <v>193</v>
      </c>
      <c r="D2923" s="450">
        <v>2900</v>
      </c>
      <c r="E2923" s="450" t="s">
        <v>31</v>
      </c>
      <c r="F2923" s="450" t="s">
        <v>2242</v>
      </c>
      <c r="G2923" s="450" t="s">
        <v>15</v>
      </c>
      <c r="H2923" s="450">
        <v>21.88</v>
      </c>
      <c r="I2923" s="3" t="s">
        <v>2244</v>
      </c>
    </row>
    <row r="2924" spans="1:9" x14ac:dyDescent="0.25">
      <c r="A2924" s="450">
        <v>2018</v>
      </c>
      <c r="B2924" s="450" t="s">
        <v>394</v>
      </c>
      <c r="C2924" s="450" t="s">
        <v>193</v>
      </c>
      <c r="D2924" s="450">
        <v>2910</v>
      </c>
      <c r="E2924" s="450" t="s">
        <v>32</v>
      </c>
      <c r="F2924" s="450" t="s">
        <v>2242</v>
      </c>
      <c r="G2924" s="450" t="s">
        <v>15</v>
      </c>
      <c r="H2924" s="450" t="s">
        <v>110</v>
      </c>
      <c r="I2924" s="3" t="s">
        <v>2237</v>
      </c>
    </row>
    <row r="2925" spans="1:9" x14ac:dyDescent="0.25">
      <c r="A2925" s="450">
        <v>2018</v>
      </c>
      <c r="B2925" s="450" t="s">
        <v>394</v>
      </c>
      <c r="C2925" s="450" t="s">
        <v>193</v>
      </c>
      <c r="D2925" s="450">
        <v>2920</v>
      </c>
      <c r="E2925" s="450" t="s">
        <v>33</v>
      </c>
      <c r="F2925" s="450" t="s">
        <v>2242</v>
      </c>
      <c r="G2925" s="450" t="s">
        <v>15</v>
      </c>
      <c r="H2925" s="450" t="s">
        <v>110</v>
      </c>
      <c r="I2925" s="3" t="s">
        <v>2237</v>
      </c>
    </row>
    <row r="2926" spans="1:9" x14ac:dyDescent="0.25">
      <c r="A2926" s="450">
        <v>2018</v>
      </c>
      <c r="B2926" s="450" t="s">
        <v>394</v>
      </c>
      <c r="C2926" s="450" t="s">
        <v>193</v>
      </c>
      <c r="D2926" s="450">
        <v>2930</v>
      </c>
      <c r="E2926" s="450" t="s">
        <v>34</v>
      </c>
      <c r="F2926" s="450" t="s">
        <v>2242</v>
      </c>
      <c r="G2926" s="450" t="s">
        <v>15</v>
      </c>
      <c r="H2926" s="450" t="s">
        <v>110</v>
      </c>
      <c r="I2926" s="3" t="s">
        <v>2237</v>
      </c>
    </row>
    <row r="2927" spans="1:9" x14ac:dyDescent="0.25">
      <c r="A2927" s="450">
        <v>2018</v>
      </c>
      <c r="B2927" s="450" t="s">
        <v>394</v>
      </c>
      <c r="C2927" s="450" t="s">
        <v>193</v>
      </c>
      <c r="D2927" s="450">
        <v>3100</v>
      </c>
      <c r="E2927" s="450" t="s">
        <v>36</v>
      </c>
      <c r="F2927" s="450" t="s">
        <v>2242</v>
      </c>
      <c r="G2927" s="450" t="s">
        <v>15</v>
      </c>
      <c r="H2927" s="450" t="s">
        <v>110</v>
      </c>
      <c r="I2927" s="3" t="s">
        <v>2237</v>
      </c>
    </row>
    <row r="2928" spans="1:9" x14ac:dyDescent="0.25">
      <c r="A2928" s="450">
        <v>2018</v>
      </c>
      <c r="B2928" s="450" t="s">
        <v>394</v>
      </c>
      <c r="C2928" s="450" t="s">
        <v>193</v>
      </c>
      <c r="D2928" s="450">
        <v>3200</v>
      </c>
      <c r="E2928" s="450" t="s">
        <v>37</v>
      </c>
      <c r="F2928" s="450" t="s">
        <v>2242</v>
      </c>
      <c r="G2928" s="450" t="s">
        <v>15</v>
      </c>
      <c r="H2928" s="450" t="s">
        <v>110</v>
      </c>
      <c r="I2928" s="3" t="s">
        <v>2237</v>
      </c>
    </row>
    <row r="2929" spans="1:9" x14ac:dyDescent="0.25">
      <c r="A2929" s="450">
        <v>2018</v>
      </c>
      <c r="B2929" s="450" t="s">
        <v>394</v>
      </c>
      <c r="C2929" s="450" t="s">
        <v>193</v>
      </c>
      <c r="D2929" s="450">
        <v>3900</v>
      </c>
      <c r="E2929" s="450" t="s">
        <v>38</v>
      </c>
      <c r="F2929" s="450" t="s">
        <v>2242</v>
      </c>
      <c r="G2929" s="450" t="s">
        <v>15</v>
      </c>
      <c r="H2929" s="450" t="s">
        <v>110</v>
      </c>
      <c r="I2929" s="3" t="s">
        <v>2237</v>
      </c>
    </row>
    <row r="2930" spans="1:9" x14ac:dyDescent="0.25">
      <c r="A2930" s="450">
        <v>2018</v>
      </c>
      <c r="B2930" s="450" t="s">
        <v>394</v>
      </c>
      <c r="C2930" s="450" t="s">
        <v>193</v>
      </c>
      <c r="D2930" s="450">
        <v>4100</v>
      </c>
      <c r="E2930" s="450" t="s">
        <v>40</v>
      </c>
      <c r="F2930" s="450" t="s">
        <v>2242</v>
      </c>
      <c r="G2930" s="450" t="s">
        <v>15</v>
      </c>
      <c r="H2930" s="450">
        <v>83.97</v>
      </c>
      <c r="I2930" s="3" t="s">
        <v>2244</v>
      </c>
    </row>
    <row r="2931" spans="1:9" x14ac:dyDescent="0.25">
      <c r="A2931" s="450">
        <v>2018</v>
      </c>
      <c r="B2931" s="450" t="s">
        <v>394</v>
      </c>
      <c r="C2931" s="450" t="s">
        <v>193</v>
      </c>
      <c r="D2931" s="450">
        <v>4110</v>
      </c>
      <c r="E2931" s="450" t="s">
        <v>41</v>
      </c>
      <c r="F2931" s="450" t="s">
        <v>2242</v>
      </c>
      <c r="G2931" s="450" t="s">
        <v>15</v>
      </c>
      <c r="H2931" s="450" t="s">
        <v>110</v>
      </c>
      <c r="I2931" s="3" t="s">
        <v>2237</v>
      </c>
    </row>
    <row r="2932" spans="1:9" x14ac:dyDescent="0.25">
      <c r="A2932" s="450">
        <v>2018</v>
      </c>
      <c r="B2932" s="450" t="s">
        <v>394</v>
      </c>
      <c r="C2932" s="450" t="s">
        <v>193</v>
      </c>
      <c r="D2932" s="450">
        <v>4120</v>
      </c>
      <c r="E2932" s="450" t="s">
        <v>42</v>
      </c>
      <c r="F2932" s="450" t="s">
        <v>2242</v>
      </c>
      <c r="G2932" s="450" t="s">
        <v>15</v>
      </c>
      <c r="H2932" s="450" t="s">
        <v>110</v>
      </c>
      <c r="I2932" s="3" t="s">
        <v>2237</v>
      </c>
    </row>
    <row r="2933" spans="1:9" x14ac:dyDescent="0.25">
      <c r="A2933" s="450">
        <v>2018</v>
      </c>
      <c r="B2933" s="450" t="s">
        <v>394</v>
      </c>
      <c r="C2933" s="450" t="s">
        <v>193</v>
      </c>
      <c r="D2933" s="450">
        <v>4190</v>
      </c>
      <c r="E2933" s="450" t="s">
        <v>43</v>
      </c>
      <c r="F2933" s="450" t="s">
        <v>2242</v>
      </c>
      <c r="G2933" s="450" t="s">
        <v>15</v>
      </c>
      <c r="H2933" s="450" t="s">
        <v>110</v>
      </c>
      <c r="I2933" s="3" t="s">
        <v>2237</v>
      </c>
    </row>
    <row r="2934" spans="1:9" x14ac:dyDescent="0.25">
      <c r="A2934" s="450">
        <v>2018</v>
      </c>
      <c r="B2934" s="450" t="s">
        <v>394</v>
      </c>
      <c r="C2934" s="450" t="s">
        <v>193</v>
      </c>
      <c r="D2934" s="450">
        <v>4200</v>
      </c>
      <c r="E2934" s="450" t="s">
        <v>44</v>
      </c>
      <c r="F2934" s="450" t="s">
        <v>2242</v>
      </c>
      <c r="G2934" s="450" t="s">
        <v>15</v>
      </c>
      <c r="H2934" s="450">
        <v>36.229999999999997</v>
      </c>
      <c r="I2934" s="3" t="s">
        <v>2237</v>
      </c>
    </row>
    <row r="2935" spans="1:9" x14ac:dyDescent="0.25">
      <c r="A2935" s="450">
        <v>2018</v>
      </c>
      <c r="B2935" s="450" t="s">
        <v>394</v>
      </c>
      <c r="C2935" s="450" t="s">
        <v>193</v>
      </c>
      <c r="D2935" s="450">
        <v>4210</v>
      </c>
      <c r="E2935" s="450" t="s">
        <v>45</v>
      </c>
      <c r="F2935" s="450" t="s">
        <v>2242</v>
      </c>
      <c r="G2935" s="450" t="s">
        <v>15</v>
      </c>
      <c r="H2935" s="450" t="s">
        <v>110</v>
      </c>
      <c r="I2935" s="3" t="s">
        <v>2237</v>
      </c>
    </row>
    <row r="2936" spans="1:9" x14ac:dyDescent="0.25">
      <c r="A2936" s="450">
        <v>2018</v>
      </c>
      <c r="B2936" s="450" t="s">
        <v>394</v>
      </c>
      <c r="C2936" s="450" t="s">
        <v>193</v>
      </c>
      <c r="D2936" s="450">
        <v>4220</v>
      </c>
      <c r="E2936" s="450" t="s">
        <v>46</v>
      </c>
      <c r="F2936" s="450" t="s">
        <v>2242</v>
      </c>
      <c r="G2936" s="450" t="s">
        <v>15</v>
      </c>
      <c r="H2936" s="450" t="s">
        <v>110</v>
      </c>
      <c r="I2936" s="3" t="s">
        <v>2237</v>
      </c>
    </row>
    <row r="2937" spans="1:9" x14ac:dyDescent="0.25">
      <c r="A2937" s="450">
        <v>2018</v>
      </c>
      <c r="B2937" s="450" t="s">
        <v>394</v>
      </c>
      <c r="C2937" s="450" t="s">
        <v>193</v>
      </c>
      <c r="D2937" s="450">
        <v>4230</v>
      </c>
      <c r="E2937" s="450" t="s">
        <v>47</v>
      </c>
      <c r="F2937" s="450" t="s">
        <v>2242</v>
      </c>
      <c r="G2937" s="450" t="s">
        <v>15</v>
      </c>
      <c r="H2937" s="450" t="s">
        <v>110</v>
      </c>
      <c r="I2937" s="3" t="s">
        <v>2237</v>
      </c>
    </row>
    <row r="2938" spans="1:9" x14ac:dyDescent="0.25">
      <c r="A2938" s="450">
        <v>2018</v>
      </c>
      <c r="B2938" s="450" t="s">
        <v>394</v>
      </c>
      <c r="C2938" s="450" t="s">
        <v>193</v>
      </c>
      <c r="D2938" s="450">
        <v>5000</v>
      </c>
      <c r="E2938" s="450" t="s">
        <v>48</v>
      </c>
      <c r="F2938" s="450" t="s">
        <v>2242</v>
      </c>
      <c r="G2938" s="450" t="s">
        <v>15</v>
      </c>
      <c r="H2938" s="450">
        <v>19.739999999999998</v>
      </c>
      <c r="I2938" s="3" t="s">
        <v>2237</v>
      </c>
    </row>
    <row r="2939" spans="1:9" x14ac:dyDescent="0.25">
      <c r="A2939" s="450">
        <v>2018</v>
      </c>
      <c r="B2939" s="450" t="s">
        <v>394</v>
      </c>
      <c r="C2939" s="450" t="s">
        <v>193</v>
      </c>
      <c r="D2939" s="450">
        <v>6100</v>
      </c>
      <c r="E2939" s="450" t="s">
        <v>50</v>
      </c>
      <c r="F2939" s="450" t="s">
        <v>2242</v>
      </c>
      <c r="G2939" s="450" t="s">
        <v>15</v>
      </c>
      <c r="H2939" s="450">
        <v>118.8</v>
      </c>
      <c r="I2939" s="3" t="s">
        <v>2237</v>
      </c>
    </row>
    <row r="2940" spans="1:9" x14ac:dyDescent="0.25">
      <c r="A2940" s="450">
        <v>2018</v>
      </c>
      <c r="B2940" s="450" t="s">
        <v>394</v>
      </c>
      <c r="C2940" s="450" t="s">
        <v>193</v>
      </c>
      <c r="D2940" s="450">
        <v>6110</v>
      </c>
      <c r="E2940" s="450" t="s">
        <v>51</v>
      </c>
      <c r="F2940" s="450" t="s">
        <v>2242</v>
      </c>
      <c r="G2940" s="450" t="s">
        <v>15</v>
      </c>
      <c r="H2940" s="450" t="s">
        <v>110</v>
      </c>
      <c r="I2940" s="3" t="s">
        <v>2237</v>
      </c>
    </row>
    <row r="2941" spans="1:9" x14ac:dyDescent="0.25">
      <c r="A2941" s="450">
        <v>2018</v>
      </c>
      <c r="B2941" s="450" t="s">
        <v>394</v>
      </c>
      <c r="C2941" s="450" t="s">
        <v>193</v>
      </c>
      <c r="D2941" s="450">
        <v>6120</v>
      </c>
      <c r="E2941" s="450" t="s">
        <v>52</v>
      </c>
      <c r="F2941" s="450" t="s">
        <v>2242</v>
      </c>
      <c r="G2941" s="450" t="s">
        <v>15</v>
      </c>
      <c r="H2941" s="450" t="s">
        <v>110</v>
      </c>
      <c r="I2941" s="3" t="s">
        <v>2237</v>
      </c>
    </row>
    <row r="2942" spans="1:9" x14ac:dyDescent="0.25">
      <c r="A2942" s="450">
        <v>2018</v>
      </c>
      <c r="B2942" s="450" t="s">
        <v>394</v>
      </c>
      <c r="C2942" s="450" t="s">
        <v>193</v>
      </c>
      <c r="D2942" s="450">
        <v>6130</v>
      </c>
      <c r="E2942" s="450" t="s">
        <v>53</v>
      </c>
      <c r="F2942" s="450" t="s">
        <v>2242</v>
      </c>
      <c r="G2942" s="450" t="s">
        <v>15</v>
      </c>
      <c r="H2942" s="450" t="s">
        <v>110</v>
      </c>
      <c r="I2942" s="3" t="s">
        <v>2237</v>
      </c>
    </row>
    <row r="2943" spans="1:9" x14ac:dyDescent="0.25">
      <c r="A2943" s="450">
        <v>2018</v>
      </c>
      <c r="B2943" s="450" t="s">
        <v>394</v>
      </c>
      <c r="C2943" s="450" t="s">
        <v>193</v>
      </c>
      <c r="D2943" s="450">
        <v>6190</v>
      </c>
      <c r="E2943" s="450" t="s">
        <v>54</v>
      </c>
      <c r="F2943" s="450" t="s">
        <v>2242</v>
      </c>
      <c r="G2943" s="450" t="s">
        <v>15</v>
      </c>
      <c r="H2943" s="450" t="s">
        <v>110</v>
      </c>
      <c r="I2943" s="3" t="s">
        <v>2237</v>
      </c>
    </row>
    <row r="2944" spans="1:9" x14ac:dyDescent="0.25">
      <c r="A2944" s="450">
        <v>2018</v>
      </c>
      <c r="B2944" s="450" t="s">
        <v>394</v>
      </c>
      <c r="C2944" s="450" t="s">
        <v>193</v>
      </c>
      <c r="D2944" s="450">
        <v>6200</v>
      </c>
      <c r="E2944" s="450" t="s">
        <v>55</v>
      </c>
      <c r="F2944" s="450" t="s">
        <v>2242</v>
      </c>
      <c r="G2944" s="450" t="s">
        <v>15</v>
      </c>
      <c r="H2944" s="450">
        <v>0</v>
      </c>
      <c r="I2944" s="3" t="s">
        <v>2237</v>
      </c>
    </row>
    <row r="2945" spans="1:9" x14ac:dyDescent="0.25">
      <c r="A2945" s="450">
        <v>2018</v>
      </c>
      <c r="B2945" s="450" t="s">
        <v>394</v>
      </c>
      <c r="C2945" s="450" t="s">
        <v>193</v>
      </c>
      <c r="D2945" s="450">
        <v>6210</v>
      </c>
      <c r="E2945" s="450" t="s">
        <v>56</v>
      </c>
      <c r="F2945" s="450" t="s">
        <v>2242</v>
      </c>
      <c r="G2945" s="450" t="s">
        <v>15</v>
      </c>
      <c r="H2945" s="450" t="s">
        <v>110</v>
      </c>
      <c r="I2945" s="3" t="s">
        <v>2237</v>
      </c>
    </row>
    <row r="2946" spans="1:9" x14ac:dyDescent="0.25">
      <c r="A2946" s="450">
        <v>2018</v>
      </c>
      <c r="B2946" s="450" t="s">
        <v>394</v>
      </c>
      <c r="C2946" s="450" t="s">
        <v>193</v>
      </c>
      <c r="D2946" s="450">
        <v>6220</v>
      </c>
      <c r="E2946" s="450" t="s">
        <v>57</v>
      </c>
      <c r="F2946" s="450" t="s">
        <v>2242</v>
      </c>
      <c r="G2946" s="450" t="s">
        <v>15</v>
      </c>
      <c r="H2946" s="450" t="s">
        <v>110</v>
      </c>
      <c r="I2946" s="3" t="s">
        <v>2237</v>
      </c>
    </row>
    <row r="2947" spans="1:9" x14ac:dyDescent="0.25">
      <c r="A2947" s="450">
        <v>2018</v>
      </c>
      <c r="B2947" s="450" t="s">
        <v>394</v>
      </c>
      <c r="C2947" s="450" t="s">
        <v>193</v>
      </c>
      <c r="D2947" s="450">
        <v>6230</v>
      </c>
      <c r="E2947" s="450" t="s">
        <v>58</v>
      </c>
      <c r="F2947" s="450" t="s">
        <v>2242</v>
      </c>
      <c r="G2947" s="450" t="s">
        <v>15</v>
      </c>
      <c r="H2947" s="450" t="s">
        <v>110</v>
      </c>
      <c r="I2947" s="3" t="s">
        <v>2237</v>
      </c>
    </row>
    <row r="2948" spans="1:9" x14ac:dyDescent="0.25">
      <c r="A2948" s="450">
        <v>2018</v>
      </c>
      <c r="B2948" s="450" t="s">
        <v>394</v>
      </c>
      <c r="C2948" s="450" t="s">
        <v>193</v>
      </c>
      <c r="D2948" s="450">
        <v>6290</v>
      </c>
      <c r="E2948" s="450" t="s">
        <v>59</v>
      </c>
      <c r="F2948" s="450" t="s">
        <v>2242</v>
      </c>
      <c r="G2948" s="450" t="s">
        <v>15</v>
      </c>
      <c r="H2948" s="450" t="s">
        <v>110</v>
      </c>
      <c r="I2948" s="3" t="s">
        <v>2237</v>
      </c>
    </row>
    <row r="2949" spans="1:9" x14ac:dyDescent="0.25">
      <c r="A2949" s="450">
        <v>2018</v>
      </c>
      <c r="B2949" s="450" t="s">
        <v>394</v>
      </c>
      <c r="C2949" s="450" t="s">
        <v>193</v>
      </c>
      <c r="D2949" s="450">
        <v>6300</v>
      </c>
      <c r="E2949" s="450" t="s">
        <v>60</v>
      </c>
      <c r="F2949" s="450" t="s">
        <v>2242</v>
      </c>
      <c r="G2949" s="450" t="s">
        <v>15</v>
      </c>
      <c r="H2949" s="450">
        <v>0</v>
      </c>
      <c r="I2949" s="3" t="s">
        <v>2237</v>
      </c>
    </row>
    <row r="2950" spans="1:9" x14ac:dyDescent="0.25">
      <c r="A2950" s="450">
        <v>2018</v>
      </c>
      <c r="B2950" s="450" t="s">
        <v>394</v>
      </c>
      <c r="C2950" s="450" t="s">
        <v>193</v>
      </c>
      <c r="D2950" s="450">
        <v>6400</v>
      </c>
      <c r="E2950" s="450" t="s">
        <v>61</v>
      </c>
      <c r="F2950" s="450" t="s">
        <v>2242</v>
      </c>
      <c r="G2950" s="450" t="s">
        <v>15</v>
      </c>
      <c r="H2950" s="450">
        <v>24.47</v>
      </c>
      <c r="I2950" s="3" t="s">
        <v>2237</v>
      </c>
    </row>
    <row r="2951" spans="1:9" x14ac:dyDescent="0.25">
      <c r="A2951" s="450">
        <v>2018</v>
      </c>
      <c r="B2951" s="450" t="s">
        <v>394</v>
      </c>
      <c r="C2951" s="450" t="s">
        <v>193</v>
      </c>
      <c r="D2951" s="450">
        <v>6410</v>
      </c>
      <c r="E2951" s="450" t="s">
        <v>62</v>
      </c>
      <c r="F2951" s="450" t="s">
        <v>2242</v>
      </c>
      <c r="G2951" s="450" t="s">
        <v>15</v>
      </c>
      <c r="H2951" s="450" t="s">
        <v>110</v>
      </c>
      <c r="I2951" s="3" t="s">
        <v>2237</v>
      </c>
    </row>
    <row r="2952" spans="1:9" x14ac:dyDescent="0.25">
      <c r="A2952" s="450">
        <v>2018</v>
      </c>
      <c r="B2952" s="450" t="s">
        <v>394</v>
      </c>
      <c r="C2952" s="450" t="s">
        <v>193</v>
      </c>
      <c r="D2952" s="450">
        <v>6490</v>
      </c>
      <c r="E2952" s="450" t="s">
        <v>63</v>
      </c>
      <c r="F2952" s="450" t="s">
        <v>2242</v>
      </c>
      <c r="G2952" s="450" t="s">
        <v>15</v>
      </c>
      <c r="H2952" s="450" t="s">
        <v>110</v>
      </c>
      <c r="I2952" s="3" t="s">
        <v>2237</v>
      </c>
    </row>
    <row r="2953" spans="1:9" x14ac:dyDescent="0.25">
      <c r="A2953" s="450">
        <v>2018</v>
      </c>
      <c r="B2953" s="450" t="s">
        <v>394</v>
      </c>
      <c r="C2953" s="450" t="s">
        <v>193</v>
      </c>
      <c r="D2953" s="450">
        <v>6500</v>
      </c>
      <c r="E2953" s="450" t="s">
        <v>64</v>
      </c>
      <c r="F2953" s="450" t="s">
        <v>2242</v>
      </c>
      <c r="G2953" s="450" t="s">
        <v>15</v>
      </c>
      <c r="H2953" s="450">
        <v>0</v>
      </c>
      <c r="I2953" s="3" t="s">
        <v>2237</v>
      </c>
    </row>
    <row r="2954" spans="1:9" x14ac:dyDescent="0.25">
      <c r="A2954" s="450">
        <v>2018</v>
      </c>
      <c r="B2954" s="450" t="s">
        <v>394</v>
      </c>
      <c r="C2954" s="450" t="s">
        <v>193</v>
      </c>
      <c r="D2954" s="450">
        <v>6510</v>
      </c>
      <c r="E2954" s="450" t="s">
        <v>65</v>
      </c>
      <c r="F2954" s="450" t="s">
        <v>2242</v>
      </c>
      <c r="G2954" s="450" t="s">
        <v>15</v>
      </c>
      <c r="H2954" s="450" t="s">
        <v>110</v>
      </c>
      <c r="I2954" s="3" t="s">
        <v>2237</v>
      </c>
    </row>
    <row r="2955" spans="1:9" x14ac:dyDescent="0.25">
      <c r="A2955" s="450">
        <v>2018</v>
      </c>
      <c r="B2955" s="450" t="s">
        <v>394</v>
      </c>
      <c r="C2955" s="450" t="s">
        <v>193</v>
      </c>
      <c r="D2955" s="450">
        <v>6590</v>
      </c>
      <c r="E2955" s="450" t="s">
        <v>66</v>
      </c>
      <c r="F2955" s="450" t="s">
        <v>2242</v>
      </c>
      <c r="G2955" s="450" t="s">
        <v>15</v>
      </c>
      <c r="H2955" s="450" t="s">
        <v>110</v>
      </c>
      <c r="I2955" s="3" t="s">
        <v>2237</v>
      </c>
    </row>
    <row r="2956" spans="1:9" x14ac:dyDescent="0.25">
      <c r="A2956" s="450">
        <v>2018</v>
      </c>
      <c r="B2956" s="450" t="s">
        <v>394</v>
      </c>
      <c r="C2956" s="450" t="s">
        <v>193</v>
      </c>
      <c r="D2956" s="450">
        <v>7000</v>
      </c>
      <c r="E2956" s="450" t="s">
        <v>67</v>
      </c>
      <c r="F2956" s="450" t="s">
        <v>2242</v>
      </c>
      <c r="G2956" s="450" t="s">
        <v>15</v>
      </c>
      <c r="H2956" s="450">
        <v>157.19999999999999</v>
      </c>
      <c r="I2956" s="3" t="s">
        <v>2237</v>
      </c>
    </row>
    <row r="2957" spans="1:9" x14ac:dyDescent="0.25">
      <c r="A2957" s="450">
        <v>2018</v>
      </c>
      <c r="B2957" s="450" t="s">
        <v>394</v>
      </c>
      <c r="C2957" s="450" t="s">
        <v>193</v>
      </c>
      <c r="D2957" s="450">
        <v>8000</v>
      </c>
      <c r="E2957" s="450" t="s">
        <v>70</v>
      </c>
      <c r="F2957" s="450" t="s">
        <v>2242</v>
      </c>
      <c r="G2957" s="450" t="s">
        <v>15</v>
      </c>
      <c r="H2957" s="450">
        <v>4.05</v>
      </c>
      <c r="I2957" s="3" t="s">
        <v>2244</v>
      </c>
    </row>
    <row r="2958" spans="1:9" x14ac:dyDescent="0.25">
      <c r="A2958" s="450">
        <v>2018</v>
      </c>
      <c r="B2958" s="450" t="s">
        <v>394</v>
      </c>
      <c r="C2958" s="450" t="s">
        <v>193</v>
      </c>
      <c r="D2958" s="450">
        <v>9100</v>
      </c>
      <c r="E2958" s="450" t="s">
        <v>72</v>
      </c>
      <c r="F2958" s="450" t="s">
        <v>2242</v>
      </c>
      <c r="G2958" s="450" t="s">
        <v>15</v>
      </c>
      <c r="H2958" s="450" t="s">
        <v>110</v>
      </c>
      <c r="I2958" s="3" t="s">
        <v>2237</v>
      </c>
    </row>
    <row r="2959" spans="1:9" x14ac:dyDescent="0.25">
      <c r="A2959" s="450">
        <v>2018</v>
      </c>
      <c r="B2959" s="450" t="s">
        <v>394</v>
      </c>
      <c r="C2959" s="450" t="s">
        <v>193</v>
      </c>
      <c r="D2959" s="450">
        <v>9200</v>
      </c>
      <c r="E2959" s="450" t="s">
        <v>73</v>
      </c>
      <c r="F2959" s="450" t="s">
        <v>2242</v>
      </c>
      <c r="G2959" s="450" t="s">
        <v>15</v>
      </c>
      <c r="H2959" s="450" t="s">
        <v>110</v>
      </c>
      <c r="I2959" s="3" t="s">
        <v>2237</v>
      </c>
    </row>
    <row r="2960" spans="1:9" x14ac:dyDescent="0.25">
      <c r="A2960" s="450">
        <v>2018</v>
      </c>
      <c r="B2960" s="450" t="s">
        <v>394</v>
      </c>
      <c r="C2960" s="450" t="s">
        <v>193</v>
      </c>
      <c r="D2960" s="450">
        <v>9900</v>
      </c>
      <c r="E2960" s="450" t="s">
        <v>74</v>
      </c>
      <c r="F2960" s="450" t="s">
        <v>2242</v>
      </c>
      <c r="G2960" s="450" t="s">
        <v>15</v>
      </c>
      <c r="H2960" s="450" t="s">
        <v>110</v>
      </c>
      <c r="I2960" s="3" t="s">
        <v>2237</v>
      </c>
    </row>
    <row r="2961" spans="1:9" x14ac:dyDescent="0.25">
      <c r="A2961" s="450">
        <v>2018</v>
      </c>
      <c r="B2961" s="450" t="s">
        <v>394</v>
      </c>
      <c r="C2961" s="450" t="s">
        <v>193</v>
      </c>
      <c r="D2961" s="450">
        <v>11100</v>
      </c>
      <c r="E2961" s="450" t="s">
        <v>77</v>
      </c>
      <c r="F2961" s="450" t="s">
        <v>2242</v>
      </c>
      <c r="G2961" s="450" t="s">
        <v>15</v>
      </c>
      <c r="H2961" s="450">
        <v>156.27000000000001</v>
      </c>
      <c r="I2961" s="3" t="s">
        <v>2237</v>
      </c>
    </row>
    <row r="2962" spans="1:9" x14ac:dyDescent="0.25">
      <c r="A2962" s="450">
        <v>2018</v>
      </c>
      <c r="B2962" s="450" t="s">
        <v>394</v>
      </c>
      <c r="C2962" s="450" t="s">
        <v>193</v>
      </c>
      <c r="D2962" s="450">
        <v>11200</v>
      </c>
      <c r="E2962" s="450" t="s">
        <v>78</v>
      </c>
      <c r="F2962" s="450" t="s">
        <v>2242</v>
      </c>
      <c r="G2962" s="450" t="s">
        <v>15</v>
      </c>
      <c r="H2962" s="450">
        <v>48.08</v>
      </c>
      <c r="I2962" s="3" t="s">
        <v>2237</v>
      </c>
    </row>
    <row r="2963" spans="1:9" x14ac:dyDescent="0.25">
      <c r="A2963" s="450">
        <v>2018</v>
      </c>
      <c r="B2963" s="450" t="s">
        <v>394</v>
      </c>
      <c r="C2963" s="450" t="s">
        <v>193</v>
      </c>
      <c r="D2963" s="450">
        <v>11300</v>
      </c>
      <c r="E2963" s="450" t="s">
        <v>79</v>
      </c>
      <c r="F2963" s="450" t="s">
        <v>2242</v>
      </c>
      <c r="G2963" s="450" t="s">
        <v>15</v>
      </c>
      <c r="H2963" s="450">
        <v>3.68</v>
      </c>
      <c r="I2963" s="3" t="s">
        <v>2244</v>
      </c>
    </row>
    <row r="2964" spans="1:9" x14ac:dyDescent="0.25">
      <c r="A2964" s="450">
        <v>2018</v>
      </c>
      <c r="B2964" s="450" t="s">
        <v>394</v>
      </c>
      <c r="C2964" s="450" t="s">
        <v>193</v>
      </c>
      <c r="D2964" s="450">
        <v>11400</v>
      </c>
      <c r="E2964" s="450" t="s">
        <v>80</v>
      </c>
      <c r="F2964" s="450" t="s">
        <v>2242</v>
      </c>
      <c r="G2964" s="450" t="s">
        <v>15</v>
      </c>
      <c r="H2964" s="450">
        <v>8.7200000000000006</v>
      </c>
      <c r="I2964" s="3" t="s">
        <v>2237</v>
      </c>
    </row>
    <row r="2965" spans="1:9" x14ac:dyDescent="0.25">
      <c r="A2965" s="450">
        <v>2018</v>
      </c>
      <c r="B2965" s="450" t="s">
        <v>394</v>
      </c>
      <c r="C2965" s="450" t="s">
        <v>193</v>
      </c>
      <c r="D2965" s="450">
        <v>11500</v>
      </c>
      <c r="E2965" s="450" t="s">
        <v>81</v>
      </c>
      <c r="F2965" s="450" t="s">
        <v>2242</v>
      </c>
      <c r="G2965" s="450" t="s">
        <v>15</v>
      </c>
      <c r="H2965" s="450">
        <v>99.78</v>
      </c>
      <c r="I2965" s="3" t="s">
        <v>2237</v>
      </c>
    </row>
    <row r="2966" spans="1:9" x14ac:dyDescent="0.25">
      <c r="A2966" s="450">
        <v>2018</v>
      </c>
      <c r="B2966" s="450" t="s">
        <v>394</v>
      </c>
      <c r="C2966" s="450" t="s">
        <v>193</v>
      </c>
      <c r="D2966" s="450">
        <v>11900</v>
      </c>
      <c r="E2966" s="450" t="s">
        <v>82</v>
      </c>
      <c r="F2966" s="450" t="s">
        <v>2242</v>
      </c>
      <c r="G2966" s="450" t="s">
        <v>15</v>
      </c>
      <c r="H2966" s="450">
        <v>1.68</v>
      </c>
      <c r="I2966" s="3" t="s">
        <v>2244</v>
      </c>
    </row>
    <row r="2967" spans="1:9" x14ac:dyDescent="0.25">
      <c r="A2967" s="450">
        <v>2018</v>
      </c>
      <c r="B2967" s="450" t="s">
        <v>394</v>
      </c>
      <c r="C2967" s="450" t="s">
        <v>193</v>
      </c>
      <c r="D2967" s="450">
        <v>12100</v>
      </c>
      <c r="E2967" s="450" t="s">
        <v>84</v>
      </c>
      <c r="F2967" s="450" t="s">
        <v>2242</v>
      </c>
      <c r="G2967" s="450" t="s">
        <v>15</v>
      </c>
      <c r="H2967" s="450">
        <v>181.36</v>
      </c>
      <c r="I2967" s="3" t="s">
        <v>2237</v>
      </c>
    </row>
    <row r="2968" spans="1:9" x14ac:dyDescent="0.25">
      <c r="A2968" s="450">
        <v>2018</v>
      </c>
      <c r="B2968" s="450" t="s">
        <v>394</v>
      </c>
      <c r="C2968" s="450" t="s">
        <v>193</v>
      </c>
      <c r="D2968" s="450">
        <v>12200</v>
      </c>
      <c r="E2968" s="450" t="s">
        <v>85</v>
      </c>
      <c r="F2968" s="450" t="s">
        <v>2242</v>
      </c>
      <c r="G2968" s="450" t="s">
        <v>15</v>
      </c>
      <c r="H2968" s="450">
        <v>37.93</v>
      </c>
      <c r="I2968" s="3" t="s">
        <v>2237</v>
      </c>
    </row>
    <row r="2969" spans="1:9" x14ac:dyDescent="0.25">
      <c r="A2969" s="450">
        <v>2018</v>
      </c>
      <c r="B2969" s="450" t="s">
        <v>394</v>
      </c>
      <c r="C2969" s="450" t="s">
        <v>193</v>
      </c>
      <c r="D2969" s="450">
        <v>12900</v>
      </c>
      <c r="E2969" s="450" t="s">
        <v>86</v>
      </c>
      <c r="F2969" s="450" t="s">
        <v>2242</v>
      </c>
      <c r="G2969" s="450" t="s">
        <v>15</v>
      </c>
      <c r="H2969" s="450">
        <v>23.76</v>
      </c>
      <c r="I2969" s="3" t="s">
        <v>2244</v>
      </c>
    </row>
    <row r="2970" spans="1:9" x14ac:dyDescent="0.25">
      <c r="A2970" s="450">
        <v>2018</v>
      </c>
      <c r="B2970" s="450" t="s">
        <v>394</v>
      </c>
      <c r="C2970" s="450" t="s">
        <v>193</v>
      </c>
      <c r="D2970" s="450">
        <v>12910</v>
      </c>
      <c r="E2970" s="450" t="s">
        <v>87</v>
      </c>
      <c r="F2970" s="450" t="s">
        <v>2242</v>
      </c>
      <c r="G2970" s="450" t="s">
        <v>15</v>
      </c>
      <c r="H2970" s="450" t="s">
        <v>110</v>
      </c>
      <c r="I2970" s="3" t="s">
        <v>2237</v>
      </c>
    </row>
    <row r="2971" spans="1:9" x14ac:dyDescent="0.25">
      <c r="A2971" s="450">
        <v>2018</v>
      </c>
      <c r="B2971" s="450" t="s">
        <v>394</v>
      </c>
      <c r="C2971" s="450" t="s">
        <v>193</v>
      </c>
      <c r="D2971" s="450">
        <v>12920</v>
      </c>
      <c r="E2971" s="450" t="s">
        <v>88</v>
      </c>
      <c r="F2971" s="450" t="s">
        <v>2242</v>
      </c>
      <c r="G2971" s="450" t="s">
        <v>15</v>
      </c>
      <c r="H2971" s="450" t="s">
        <v>110</v>
      </c>
      <c r="I2971" s="3" t="s">
        <v>2237</v>
      </c>
    </row>
    <row r="2972" spans="1:9" x14ac:dyDescent="0.25">
      <c r="A2972" s="450">
        <v>2018</v>
      </c>
      <c r="B2972" s="450" t="s">
        <v>394</v>
      </c>
      <c r="C2972" s="450" t="s">
        <v>193</v>
      </c>
      <c r="D2972" s="450">
        <v>12930</v>
      </c>
      <c r="E2972" s="450" t="s">
        <v>89</v>
      </c>
      <c r="F2972" s="450" t="s">
        <v>2242</v>
      </c>
      <c r="G2972" s="450" t="s">
        <v>15</v>
      </c>
      <c r="H2972" s="450" t="s">
        <v>110</v>
      </c>
      <c r="I2972" s="3" t="s">
        <v>2237</v>
      </c>
    </row>
    <row r="2973" spans="1:9" x14ac:dyDescent="0.25">
      <c r="A2973" s="450">
        <v>2018</v>
      </c>
      <c r="B2973" s="450" t="s">
        <v>394</v>
      </c>
      <c r="C2973" s="450" t="s">
        <v>193</v>
      </c>
      <c r="D2973" s="450">
        <v>15100</v>
      </c>
      <c r="E2973" s="450" t="s">
        <v>93</v>
      </c>
      <c r="F2973" s="450" t="s">
        <v>2242</v>
      </c>
      <c r="G2973" s="450" t="s">
        <v>15</v>
      </c>
      <c r="H2973" s="450" t="s">
        <v>110</v>
      </c>
      <c r="I2973" s="3" t="s">
        <v>2237</v>
      </c>
    </row>
    <row r="2974" spans="1:9" x14ac:dyDescent="0.25">
      <c r="A2974" s="450">
        <v>2018</v>
      </c>
      <c r="B2974" s="450" t="s">
        <v>394</v>
      </c>
      <c r="C2974" s="450" t="s">
        <v>193</v>
      </c>
      <c r="D2974" s="450">
        <v>15200</v>
      </c>
      <c r="E2974" s="450" t="s">
        <v>94</v>
      </c>
      <c r="F2974" s="450" t="s">
        <v>2242</v>
      </c>
      <c r="G2974" s="450" t="s">
        <v>15</v>
      </c>
      <c r="H2974" s="450" t="s">
        <v>110</v>
      </c>
      <c r="I2974" s="3" t="s">
        <v>2237</v>
      </c>
    </row>
    <row r="2975" spans="1:9" x14ac:dyDescent="0.25">
      <c r="A2975" s="450">
        <v>2018</v>
      </c>
      <c r="B2975" s="450" t="s">
        <v>394</v>
      </c>
      <c r="C2975" s="450" t="s">
        <v>193</v>
      </c>
      <c r="D2975" s="450">
        <v>17100</v>
      </c>
      <c r="E2975" s="450" t="s">
        <v>97</v>
      </c>
      <c r="F2975" s="450" t="s">
        <v>2242</v>
      </c>
      <c r="G2975" s="450" t="s">
        <v>15</v>
      </c>
      <c r="H2975" s="450">
        <v>0</v>
      </c>
      <c r="I2975" s="3" t="s">
        <v>2237</v>
      </c>
    </row>
    <row r="2976" spans="1:9" x14ac:dyDescent="0.25">
      <c r="A2976" s="450">
        <v>2018</v>
      </c>
      <c r="B2976" s="450" t="s">
        <v>394</v>
      </c>
      <c r="C2976" s="450" t="s">
        <v>193</v>
      </c>
      <c r="D2976" s="450">
        <v>17110</v>
      </c>
      <c r="E2976" s="450" t="s">
        <v>98</v>
      </c>
      <c r="F2976" s="450" t="s">
        <v>2242</v>
      </c>
      <c r="G2976" s="450" t="s">
        <v>15</v>
      </c>
      <c r="H2976" s="450" t="s">
        <v>110</v>
      </c>
      <c r="I2976" s="3" t="s">
        <v>2237</v>
      </c>
    </row>
    <row r="2977" spans="1:9" x14ac:dyDescent="0.25">
      <c r="A2977" s="450">
        <v>2018</v>
      </c>
      <c r="B2977" s="450" t="s">
        <v>394</v>
      </c>
      <c r="C2977" s="450" t="s">
        <v>193</v>
      </c>
      <c r="D2977" s="450">
        <v>17120</v>
      </c>
      <c r="E2977" s="450" t="s">
        <v>99</v>
      </c>
      <c r="F2977" s="450" t="s">
        <v>2242</v>
      </c>
      <c r="G2977" s="450" t="s">
        <v>15</v>
      </c>
      <c r="H2977" s="450" t="s">
        <v>110</v>
      </c>
      <c r="I2977" s="3" t="s">
        <v>2237</v>
      </c>
    </row>
    <row r="2978" spans="1:9" x14ac:dyDescent="0.25">
      <c r="A2978" s="450">
        <v>2018</v>
      </c>
      <c r="B2978" s="450" t="s">
        <v>394</v>
      </c>
      <c r="C2978" s="450" t="s">
        <v>193</v>
      </c>
      <c r="D2978" s="450">
        <v>17130</v>
      </c>
      <c r="E2978" s="450" t="s">
        <v>100</v>
      </c>
      <c r="F2978" s="450" t="s">
        <v>2242</v>
      </c>
      <c r="G2978" s="450" t="s">
        <v>15</v>
      </c>
      <c r="H2978" s="450" t="s">
        <v>110</v>
      </c>
      <c r="I2978" s="3" t="s">
        <v>2237</v>
      </c>
    </row>
    <row r="2979" spans="1:9" x14ac:dyDescent="0.25">
      <c r="A2979" s="450">
        <v>2018</v>
      </c>
      <c r="B2979" s="450" t="s">
        <v>394</v>
      </c>
      <c r="C2979" s="450" t="s">
        <v>193</v>
      </c>
      <c r="D2979" s="450">
        <v>17140</v>
      </c>
      <c r="E2979" s="450" t="s">
        <v>101</v>
      </c>
      <c r="F2979" s="450" t="s">
        <v>2242</v>
      </c>
      <c r="G2979" s="450" t="s">
        <v>15</v>
      </c>
      <c r="H2979" s="450" t="s">
        <v>110</v>
      </c>
      <c r="I2979" s="3" t="s">
        <v>2237</v>
      </c>
    </row>
    <row r="2980" spans="1:9" x14ac:dyDescent="0.25">
      <c r="A2980" s="450">
        <v>2018</v>
      </c>
      <c r="B2980" s="450" t="s">
        <v>394</v>
      </c>
      <c r="C2980" s="450" t="s">
        <v>193</v>
      </c>
      <c r="D2980" s="450">
        <v>17150</v>
      </c>
      <c r="E2980" s="450" t="s">
        <v>102</v>
      </c>
      <c r="F2980" s="450" t="s">
        <v>2242</v>
      </c>
      <c r="G2980" s="450" t="s">
        <v>15</v>
      </c>
      <c r="H2980" s="450" t="s">
        <v>110</v>
      </c>
      <c r="I2980" s="3" t="s">
        <v>2237</v>
      </c>
    </row>
    <row r="2981" spans="1:9" x14ac:dyDescent="0.25">
      <c r="A2981" s="450">
        <v>2018</v>
      </c>
      <c r="B2981" s="450" t="s">
        <v>394</v>
      </c>
      <c r="C2981" s="450" t="s">
        <v>193</v>
      </c>
      <c r="D2981" s="450">
        <v>17160</v>
      </c>
      <c r="E2981" s="450" t="s">
        <v>103</v>
      </c>
      <c r="F2981" s="450" t="s">
        <v>2242</v>
      </c>
      <c r="G2981" s="450" t="s">
        <v>15</v>
      </c>
      <c r="H2981" s="450" t="s">
        <v>110</v>
      </c>
      <c r="I2981" s="3" t="s">
        <v>2237</v>
      </c>
    </row>
    <row r="2982" spans="1:9" x14ac:dyDescent="0.25">
      <c r="A2982" s="450">
        <v>2018</v>
      </c>
      <c r="B2982" s="450" t="s">
        <v>394</v>
      </c>
      <c r="C2982" s="450" t="s">
        <v>193</v>
      </c>
      <c r="D2982" s="450">
        <v>17161</v>
      </c>
      <c r="E2982" s="450" t="s">
        <v>104</v>
      </c>
      <c r="F2982" s="450" t="s">
        <v>2242</v>
      </c>
      <c r="G2982" s="450" t="s">
        <v>15</v>
      </c>
      <c r="H2982" s="450" t="s">
        <v>110</v>
      </c>
      <c r="I2982" s="3" t="s">
        <v>2237</v>
      </c>
    </row>
    <row r="2983" spans="1:9" x14ac:dyDescent="0.25">
      <c r="A2983" s="450">
        <v>2018</v>
      </c>
      <c r="B2983" s="450" t="s">
        <v>394</v>
      </c>
      <c r="C2983" s="450" t="s">
        <v>193</v>
      </c>
      <c r="D2983" s="450">
        <v>17162</v>
      </c>
      <c r="E2983" s="450" t="s">
        <v>105</v>
      </c>
      <c r="F2983" s="450" t="s">
        <v>2242</v>
      </c>
      <c r="G2983" s="450" t="s">
        <v>15</v>
      </c>
      <c r="H2983" s="450" t="s">
        <v>110</v>
      </c>
      <c r="I2983" s="3" t="s">
        <v>2237</v>
      </c>
    </row>
    <row r="2984" spans="1:9" x14ac:dyDescent="0.25">
      <c r="A2984" s="450">
        <v>2018</v>
      </c>
      <c r="B2984" s="450" t="s">
        <v>394</v>
      </c>
      <c r="C2984" s="450" t="s">
        <v>193</v>
      </c>
      <c r="D2984" s="450">
        <v>17190</v>
      </c>
      <c r="E2984" s="450" t="s">
        <v>106</v>
      </c>
      <c r="F2984" s="450" t="s">
        <v>2242</v>
      </c>
      <c r="G2984" s="450" t="s">
        <v>15</v>
      </c>
      <c r="H2984" s="450" t="s">
        <v>110</v>
      </c>
      <c r="I2984" s="3" t="s">
        <v>2237</v>
      </c>
    </row>
    <row r="2985" spans="1:9" x14ac:dyDescent="0.25">
      <c r="A2985" s="450">
        <v>2018</v>
      </c>
      <c r="B2985" s="450" t="s">
        <v>394</v>
      </c>
      <c r="C2985" s="450" t="s">
        <v>193</v>
      </c>
      <c r="D2985" s="450">
        <v>17900</v>
      </c>
      <c r="E2985" s="450" t="s">
        <v>107</v>
      </c>
      <c r="F2985" s="450" t="s">
        <v>2242</v>
      </c>
      <c r="G2985" s="450" t="s">
        <v>15</v>
      </c>
      <c r="H2985" s="450">
        <v>0</v>
      </c>
      <c r="I2985" s="3" t="s">
        <v>2237</v>
      </c>
    </row>
    <row r="2986" spans="1:9" x14ac:dyDescent="0.25">
      <c r="A2986" s="450">
        <v>2018</v>
      </c>
      <c r="B2986" s="450" t="s">
        <v>394</v>
      </c>
      <c r="C2986" s="450" t="s">
        <v>193</v>
      </c>
      <c r="D2986" s="450">
        <v>19010</v>
      </c>
      <c r="E2986" s="450" t="s">
        <v>111</v>
      </c>
      <c r="F2986" s="450" t="s">
        <v>2242</v>
      </c>
      <c r="G2986" s="450" t="s">
        <v>15</v>
      </c>
      <c r="H2986" s="450">
        <v>33.43</v>
      </c>
      <c r="I2986" s="3" t="s">
        <v>2237</v>
      </c>
    </row>
    <row r="2987" spans="1:9" x14ac:dyDescent="0.25">
      <c r="A2987" s="450">
        <v>2018</v>
      </c>
      <c r="B2987" s="450" t="s">
        <v>394</v>
      </c>
      <c r="C2987" s="450" t="s">
        <v>193</v>
      </c>
      <c r="D2987" s="450">
        <v>19011</v>
      </c>
      <c r="E2987" s="450" t="s">
        <v>112</v>
      </c>
      <c r="F2987" s="450" t="s">
        <v>2242</v>
      </c>
      <c r="G2987" s="450" t="s">
        <v>15</v>
      </c>
      <c r="H2987" s="450" t="s">
        <v>110</v>
      </c>
      <c r="I2987" s="3" t="s">
        <v>2237</v>
      </c>
    </row>
    <row r="2988" spans="1:9" x14ac:dyDescent="0.25">
      <c r="A2988" s="450">
        <v>2018</v>
      </c>
      <c r="B2988" s="450" t="s">
        <v>394</v>
      </c>
      <c r="C2988" s="450" t="s">
        <v>193</v>
      </c>
      <c r="D2988" s="450">
        <v>19012</v>
      </c>
      <c r="E2988" s="450" t="s">
        <v>113</v>
      </c>
      <c r="F2988" s="450" t="s">
        <v>2242</v>
      </c>
      <c r="G2988" s="450" t="s">
        <v>15</v>
      </c>
      <c r="H2988" s="450" t="s">
        <v>110</v>
      </c>
      <c r="I2988" s="3" t="s">
        <v>2237</v>
      </c>
    </row>
    <row r="2989" spans="1:9" x14ac:dyDescent="0.25">
      <c r="A2989" s="450">
        <v>2018</v>
      </c>
      <c r="B2989" s="450" t="s">
        <v>394</v>
      </c>
      <c r="C2989" s="450" t="s">
        <v>193</v>
      </c>
      <c r="D2989" s="450">
        <v>19020</v>
      </c>
      <c r="E2989" s="450" t="s">
        <v>114</v>
      </c>
      <c r="F2989" s="450" t="s">
        <v>2242</v>
      </c>
      <c r="G2989" s="450" t="s">
        <v>15</v>
      </c>
      <c r="H2989" s="450">
        <v>110.87</v>
      </c>
      <c r="I2989" s="3" t="s">
        <v>2237</v>
      </c>
    </row>
    <row r="2990" spans="1:9" x14ac:dyDescent="0.25">
      <c r="A2990" s="450">
        <v>2018</v>
      </c>
      <c r="B2990" s="450" t="s">
        <v>394</v>
      </c>
      <c r="C2990" s="450" t="s">
        <v>193</v>
      </c>
      <c r="D2990" s="450">
        <v>19021</v>
      </c>
      <c r="E2990" s="450" t="s">
        <v>115</v>
      </c>
      <c r="F2990" s="450" t="s">
        <v>2242</v>
      </c>
      <c r="G2990" s="450" t="s">
        <v>15</v>
      </c>
      <c r="H2990" s="450" t="s">
        <v>110</v>
      </c>
      <c r="I2990" s="3" t="s">
        <v>2237</v>
      </c>
    </row>
    <row r="2991" spans="1:9" x14ac:dyDescent="0.25">
      <c r="A2991" s="450">
        <v>2018</v>
      </c>
      <c r="B2991" s="450" t="s">
        <v>394</v>
      </c>
      <c r="C2991" s="450" t="s">
        <v>193</v>
      </c>
      <c r="D2991" s="450">
        <v>19022</v>
      </c>
      <c r="E2991" s="450" t="s">
        <v>116</v>
      </c>
      <c r="F2991" s="450" t="s">
        <v>2242</v>
      </c>
      <c r="G2991" s="450" t="s">
        <v>15</v>
      </c>
      <c r="H2991" s="450" t="s">
        <v>110</v>
      </c>
      <c r="I2991" s="3" t="s">
        <v>2237</v>
      </c>
    </row>
    <row r="2992" spans="1:9" x14ac:dyDescent="0.25">
      <c r="A2992" s="450">
        <v>2018</v>
      </c>
      <c r="B2992" s="450" t="s">
        <v>394</v>
      </c>
      <c r="C2992" s="450" t="s">
        <v>193</v>
      </c>
      <c r="D2992" s="450">
        <v>19023</v>
      </c>
      <c r="E2992" s="450" t="s">
        <v>117</v>
      </c>
      <c r="F2992" s="450" t="s">
        <v>2242</v>
      </c>
      <c r="G2992" s="450" t="s">
        <v>15</v>
      </c>
      <c r="H2992" s="450" t="s">
        <v>110</v>
      </c>
      <c r="I2992" s="3" t="s">
        <v>2237</v>
      </c>
    </row>
    <row r="2993" spans="1:9" x14ac:dyDescent="0.25">
      <c r="A2993" s="450">
        <v>2018</v>
      </c>
      <c r="B2993" s="450" t="s">
        <v>394</v>
      </c>
      <c r="C2993" s="450" t="s">
        <v>193</v>
      </c>
      <c r="D2993" s="450">
        <v>19029</v>
      </c>
      <c r="E2993" s="450" t="s">
        <v>118</v>
      </c>
      <c r="F2993" s="450" t="s">
        <v>2242</v>
      </c>
      <c r="G2993" s="450" t="s">
        <v>15</v>
      </c>
      <c r="H2993" s="450" t="s">
        <v>110</v>
      </c>
      <c r="I2993" s="3" t="s">
        <v>2237</v>
      </c>
    </row>
    <row r="2994" spans="1:9" x14ac:dyDescent="0.25">
      <c r="A2994" s="450">
        <v>2018</v>
      </c>
      <c r="B2994" s="450" t="s">
        <v>394</v>
      </c>
      <c r="C2994" s="450" t="s">
        <v>193</v>
      </c>
      <c r="D2994" s="450">
        <v>19030</v>
      </c>
      <c r="E2994" s="450" t="s">
        <v>119</v>
      </c>
      <c r="F2994" s="450" t="s">
        <v>2242</v>
      </c>
      <c r="G2994" s="450" t="s">
        <v>15</v>
      </c>
      <c r="H2994" s="450">
        <v>45.48</v>
      </c>
      <c r="I2994" s="3" t="s">
        <v>2237</v>
      </c>
    </row>
    <row r="2995" spans="1:9" x14ac:dyDescent="0.25">
      <c r="A2995" s="450">
        <v>2018</v>
      </c>
      <c r="B2995" s="450" t="s">
        <v>394</v>
      </c>
      <c r="C2995" s="450" t="s">
        <v>193</v>
      </c>
      <c r="D2995" s="450">
        <v>19031</v>
      </c>
      <c r="E2995" s="450" t="s">
        <v>120</v>
      </c>
      <c r="F2995" s="450" t="s">
        <v>2242</v>
      </c>
      <c r="G2995" s="450" t="s">
        <v>15</v>
      </c>
      <c r="H2995" s="450" t="s">
        <v>110</v>
      </c>
      <c r="I2995" s="3" t="s">
        <v>2237</v>
      </c>
    </row>
    <row r="2996" spans="1:9" x14ac:dyDescent="0.25">
      <c r="A2996" s="450">
        <v>2018</v>
      </c>
      <c r="B2996" s="450" t="s">
        <v>394</v>
      </c>
      <c r="C2996" s="450" t="s">
        <v>193</v>
      </c>
      <c r="D2996" s="450">
        <v>19032</v>
      </c>
      <c r="E2996" s="450" t="s">
        <v>121</v>
      </c>
      <c r="F2996" s="450" t="s">
        <v>2242</v>
      </c>
      <c r="G2996" s="450" t="s">
        <v>15</v>
      </c>
      <c r="H2996" s="450" t="s">
        <v>110</v>
      </c>
      <c r="I2996" s="3" t="s">
        <v>2237</v>
      </c>
    </row>
    <row r="2997" spans="1:9" x14ac:dyDescent="0.25">
      <c r="A2997" s="450">
        <v>2018</v>
      </c>
      <c r="B2997" s="450" t="s">
        <v>394</v>
      </c>
      <c r="C2997" s="450" t="s">
        <v>193</v>
      </c>
      <c r="D2997" s="450">
        <v>19040</v>
      </c>
      <c r="E2997" s="450" t="s">
        <v>122</v>
      </c>
      <c r="F2997" s="450" t="s">
        <v>2242</v>
      </c>
      <c r="G2997" s="450" t="s">
        <v>15</v>
      </c>
      <c r="H2997" s="450">
        <v>25.77</v>
      </c>
      <c r="I2997" s="3" t="s">
        <v>2237</v>
      </c>
    </row>
    <row r="2998" spans="1:9" x14ac:dyDescent="0.25">
      <c r="A2998" s="450">
        <v>2018</v>
      </c>
      <c r="B2998" s="450" t="s">
        <v>394</v>
      </c>
      <c r="C2998" s="450" t="s">
        <v>193</v>
      </c>
      <c r="D2998" s="450">
        <v>19050</v>
      </c>
      <c r="E2998" s="450" t="s">
        <v>123</v>
      </c>
      <c r="F2998" s="450" t="s">
        <v>2242</v>
      </c>
      <c r="G2998" s="450" t="s">
        <v>15</v>
      </c>
      <c r="H2998" s="450">
        <v>31.4</v>
      </c>
      <c r="I2998" s="3" t="s">
        <v>2237</v>
      </c>
    </row>
    <row r="2999" spans="1:9" x14ac:dyDescent="0.25">
      <c r="A2999" s="450">
        <v>2018</v>
      </c>
      <c r="B2999" s="450" t="s">
        <v>394</v>
      </c>
      <c r="C2999" s="450" t="s">
        <v>193</v>
      </c>
      <c r="D2999" s="450">
        <v>19060</v>
      </c>
      <c r="E2999" s="450" t="s">
        <v>124</v>
      </c>
      <c r="F2999" s="450" t="s">
        <v>2242</v>
      </c>
      <c r="G2999" s="450" t="s">
        <v>15</v>
      </c>
      <c r="H2999" s="450">
        <v>387.28</v>
      </c>
      <c r="I2999" s="3" t="s">
        <v>2237</v>
      </c>
    </row>
    <row r="3000" spans="1:9" x14ac:dyDescent="0.25">
      <c r="A3000" s="450">
        <v>2018</v>
      </c>
      <c r="B3000" s="450" t="s">
        <v>394</v>
      </c>
      <c r="C3000" s="450" t="s">
        <v>193</v>
      </c>
      <c r="D3000" s="450">
        <v>19061</v>
      </c>
      <c r="E3000" s="450" t="s">
        <v>125</v>
      </c>
      <c r="F3000" s="450" t="s">
        <v>2242</v>
      </c>
      <c r="G3000" s="450" t="s">
        <v>15</v>
      </c>
      <c r="H3000" s="450">
        <v>0</v>
      </c>
      <c r="I3000" s="3" t="s">
        <v>2237</v>
      </c>
    </row>
    <row r="3001" spans="1:9" x14ac:dyDescent="0.25">
      <c r="A3001" s="450">
        <v>2018</v>
      </c>
      <c r="B3001" s="450" t="s">
        <v>394</v>
      </c>
      <c r="C3001" s="450" t="s">
        <v>193</v>
      </c>
      <c r="D3001" s="450">
        <v>19062</v>
      </c>
      <c r="E3001" s="450" t="s">
        <v>126</v>
      </c>
      <c r="F3001" s="450" t="s">
        <v>2242</v>
      </c>
      <c r="G3001" s="450" t="s">
        <v>15</v>
      </c>
      <c r="H3001" s="450">
        <v>145.82</v>
      </c>
      <c r="I3001" s="3" t="s">
        <v>2237</v>
      </c>
    </row>
    <row r="3002" spans="1:9" x14ac:dyDescent="0.25">
      <c r="A3002" s="450">
        <v>2018</v>
      </c>
      <c r="B3002" s="450" t="s">
        <v>394</v>
      </c>
      <c r="C3002" s="450" t="s">
        <v>193</v>
      </c>
      <c r="D3002" s="450">
        <v>19063</v>
      </c>
      <c r="E3002" s="450" t="s">
        <v>127</v>
      </c>
      <c r="F3002" s="450" t="s">
        <v>2242</v>
      </c>
      <c r="G3002" s="450" t="s">
        <v>15</v>
      </c>
      <c r="H3002" s="450">
        <v>241.46</v>
      </c>
      <c r="I3002" s="3" t="s">
        <v>2237</v>
      </c>
    </row>
    <row r="3003" spans="1:9" x14ac:dyDescent="0.25">
      <c r="A3003" s="450">
        <v>2018</v>
      </c>
      <c r="B3003" s="450" t="s">
        <v>394</v>
      </c>
      <c r="C3003" s="450" t="s">
        <v>193</v>
      </c>
      <c r="D3003" s="450">
        <v>19070</v>
      </c>
      <c r="E3003" s="450" t="s">
        <v>128</v>
      </c>
      <c r="F3003" s="450" t="s">
        <v>2242</v>
      </c>
      <c r="G3003" s="450" t="s">
        <v>15</v>
      </c>
      <c r="H3003" s="450">
        <v>40.29</v>
      </c>
      <c r="I3003" s="3" t="s">
        <v>2237</v>
      </c>
    </row>
    <row r="3004" spans="1:9" x14ac:dyDescent="0.25">
      <c r="A3004" s="450">
        <v>2018</v>
      </c>
      <c r="B3004" s="450" t="s">
        <v>394</v>
      </c>
      <c r="C3004" s="450" t="s">
        <v>193</v>
      </c>
      <c r="D3004" s="450">
        <v>19080</v>
      </c>
      <c r="E3004" s="450" t="s">
        <v>129</v>
      </c>
      <c r="F3004" s="450" t="s">
        <v>2242</v>
      </c>
      <c r="G3004" s="450" t="s">
        <v>15</v>
      </c>
      <c r="H3004" s="450">
        <v>14.77</v>
      </c>
      <c r="I3004" s="3" t="s">
        <v>2237</v>
      </c>
    </row>
    <row r="3005" spans="1:9" x14ac:dyDescent="0.25">
      <c r="A3005" s="450">
        <v>2018</v>
      </c>
      <c r="B3005" s="450" t="s">
        <v>394</v>
      </c>
      <c r="C3005" s="450" t="s">
        <v>193</v>
      </c>
      <c r="D3005" s="450">
        <v>19090</v>
      </c>
      <c r="E3005" s="450" t="s">
        <v>130</v>
      </c>
      <c r="F3005" s="450" t="s">
        <v>2242</v>
      </c>
      <c r="G3005" s="450" t="s">
        <v>15</v>
      </c>
      <c r="H3005" s="450">
        <v>18.39</v>
      </c>
      <c r="I3005" s="3" t="s">
        <v>2237</v>
      </c>
    </row>
    <row r="3006" spans="1:9" x14ac:dyDescent="0.25">
      <c r="A3006" s="450">
        <v>2018</v>
      </c>
      <c r="B3006" s="450" t="s">
        <v>394</v>
      </c>
      <c r="C3006" s="450" t="s">
        <v>193</v>
      </c>
      <c r="D3006" s="450">
        <v>19095</v>
      </c>
      <c r="E3006" s="450" t="s">
        <v>131</v>
      </c>
      <c r="F3006" s="450" t="s">
        <v>2242</v>
      </c>
      <c r="G3006" s="450" t="s">
        <v>15</v>
      </c>
      <c r="H3006" s="450">
        <v>0.9</v>
      </c>
      <c r="I3006" s="3" t="s">
        <v>2237</v>
      </c>
    </row>
    <row r="3007" spans="1:9" x14ac:dyDescent="0.25">
      <c r="A3007" s="450">
        <v>2018</v>
      </c>
      <c r="B3007" s="450" t="s">
        <v>394</v>
      </c>
      <c r="C3007" s="450" t="s">
        <v>193</v>
      </c>
      <c r="D3007" s="450">
        <v>19900</v>
      </c>
      <c r="E3007" s="450" t="s">
        <v>132</v>
      </c>
      <c r="F3007" s="450" t="s">
        <v>2242</v>
      </c>
      <c r="G3007" s="450" t="s">
        <v>15</v>
      </c>
      <c r="H3007" s="450">
        <v>44.92</v>
      </c>
      <c r="I3007" s="3" t="s">
        <v>2237</v>
      </c>
    </row>
    <row r="3008" spans="1:9" x14ac:dyDescent="0.25">
      <c r="A3008" s="450">
        <v>2018</v>
      </c>
      <c r="B3008" s="450" t="s">
        <v>394</v>
      </c>
      <c r="C3008" s="450" t="s">
        <v>193</v>
      </c>
      <c r="D3008" s="450">
        <v>21100</v>
      </c>
      <c r="E3008" s="450" t="s">
        <v>135</v>
      </c>
      <c r="F3008" s="450" t="s">
        <v>2242</v>
      </c>
      <c r="G3008" s="450" t="s">
        <v>15</v>
      </c>
      <c r="H3008" s="450" t="s">
        <v>110</v>
      </c>
      <c r="I3008" s="3" t="s">
        <v>2237</v>
      </c>
    </row>
    <row r="3009" spans="1:9" x14ac:dyDescent="0.25">
      <c r="A3009" s="450">
        <v>2018</v>
      </c>
      <c r="B3009" s="450" t="s">
        <v>394</v>
      </c>
      <c r="C3009" s="450" t="s">
        <v>193</v>
      </c>
      <c r="D3009" s="450">
        <v>21200</v>
      </c>
      <c r="E3009" s="450" t="s">
        <v>136</v>
      </c>
      <c r="F3009" s="450" t="s">
        <v>2242</v>
      </c>
      <c r="G3009" s="450" t="s">
        <v>15</v>
      </c>
      <c r="H3009" s="450" t="s">
        <v>110</v>
      </c>
      <c r="I3009" s="3" t="s">
        <v>2237</v>
      </c>
    </row>
    <row r="3010" spans="1:9" x14ac:dyDescent="0.25">
      <c r="A3010" s="450">
        <v>2018</v>
      </c>
      <c r="B3010" s="450" t="s">
        <v>394</v>
      </c>
      <c r="C3010" s="450" t="s">
        <v>193</v>
      </c>
      <c r="D3010" s="450">
        <v>21300</v>
      </c>
      <c r="E3010" s="450" t="s">
        <v>137</v>
      </c>
      <c r="F3010" s="450" t="s">
        <v>2242</v>
      </c>
      <c r="G3010" s="450" t="s">
        <v>15</v>
      </c>
      <c r="H3010" s="450" t="s">
        <v>110</v>
      </c>
      <c r="I3010" s="3" t="s">
        <v>2237</v>
      </c>
    </row>
    <row r="3011" spans="1:9" x14ac:dyDescent="0.25">
      <c r="A3011" s="450">
        <v>2018</v>
      </c>
      <c r="B3011" s="450" t="s">
        <v>394</v>
      </c>
      <c r="C3011" s="450" t="s">
        <v>193</v>
      </c>
      <c r="D3011" s="450">
        <v>21900</v>
      </c>
      <c r="E3011" s="450" t="s">
        <v>138</v>
      </c>
      <c r="F3011" s="450" t="s">
        <v>2242</v>
      </c>
      <c r="G3011" s="450" t="s">
        <v>15</v>
      </c>
      <c r="H3011" s="450" t="s">
        <v>110</v>
      </c>
      <c r="I3011" s="3" t="s">
        <v>2237</v>
      </c>
    </row>
    <row r="3012" spans="1:9" x14ac:dyDescent="0.25">
      <c r="A3012" s="450">
        <v>2018</v>
      </c>
      <c r="B3012" s="450" t="s">
        <v>394</v>
      </c>
      <c r="C3012" s="450" t="s">
        <v>193</v>
      </c>
      <c r="D3012" s="450">
        <v>32100</v>
      </c>
      <c r="E3012" s="450" t="s">
        <v>150</v>
      </c>
      <c r="F3012" s="450" t="s">
        <v>2242</v>
      </c>
      <c r="G3012" s="450" t="s">
        <v>15</v>
      </c>
      <c r="H3012" s="450" t="s">
        <v>110</v>
      </c>
      <c r="I3012" s="3" t="s">
        <v>2237</v>
      </c>
    </row>
    <row r="3013" spans="1:9" x14ac:dyDescent="0.25">
      <c r="A3013" s="450">
        <v>2018</v>
      </c>
      <c r="B3013" s="450" t="s">
        <v>394</v>
      </c>
      <c r="C3013" s="450" t="s">
        <v>193</v>
      </c>
      <c r="D3013" s="450">
        <v>32200</v>
      </c>
      <c r="E3013" s="450" t="s">
        <v>151</v>
      </c>
      <c r="F3013" s="450" t="s">
        <v>2242</v>
      </c>
      <c r="G3013" s="450" t="s">
        <v>15</v>
      </c>
      <c r="H3013" s="450" t="s">
        <v>110</v>
      </c>
      <c r="I3013" s="3" t="s">
        <v>2237</v>
      </c>
    </row>
    <row r="3014" spans="1:9" x14ac:dyDescent="0.25">
      <c r="A3014" s="450">
        <v>2018</v>
      </c>
      <c r="B3014" s="450" t="s">
        <v>394</v>
      </c>
      <c r="C3014" s="450" t="s">
        <v>193</v>
      </c>
      <c r="D3014" s="450">
        <v>33100</v>
      </c>
      <c r="E3014" s="450" t="s">
        <v>153</v>
      </c>
      <c r="F3014" s="450" t="s">
        <v>2242</v>
      </c>
      <c r="G3014" s="450" t="s">
        <v>15</v>
      </c>
      <c r="H3014" s="450" t="s">
        <v>110</v>
      </c>
      <c r="I3014" s="3" t="s">
        <v>2237</v>
      </c>
    </row>
    <row r="3015" spans="1:9" x14ac:dyDescent="0.25">
      <c r="A3015" s="450">
        <v>2018</v>
      </c>
      <c r="B3015" s="450" t="s">
        <v>394</v>
      </c>
      <c r="C3015" s="450" t="s">
        <v>193</v>
      </c>
      <c r="D3015" s="450">
        <v>33110</v>
      </c>
      <c r="E3015" s="450" t="s">
        <v>154</v>
      </c>
      <c r="F3015" s="450" t="s">
        <v>2242</v>
      </c>
      <c r="G3015" s="450" t="s">
        <v>15</v>
      </c>
      <c r="H3015" s="450" t="s">
        <v>110</v>
      </c>
      <c r="I3015" s="3" t="s">
        <v>2237</v>
      </c>
    </row>
    <row r="3016" spans="1:9" x14ac:dyDescent="0.25">
      <c r="A3016" s="450">
        <v>2018</v>
      </c>
      <c r="B3016" s="450" t="s">
        <v>394</v>
      </c>
      <c r="C3016" s="450" t="s">
        <v>193</v>
      </c>
      <c r="D3016" s="450">
        <v>33120</v>
      </c>
      <c r="E3016" s="450" t="s">
        <v>155</v>
      </c>
      <c r="F3016" s="450" t="s">
        <v>2242</v>
      </c>
      <c r="G3016" s="450" t="s">
        <v>15</v>
      </c>
      <c r="H3016" s="450" t="s">
        <v>110</v>
      </c>
      <c r="I3016" s="3" t="s">
        <v>2237</v>
      </c>
    </row>
    <row r="3017" spans="1:9" x14ac:dyDescent="0.25">
      <c r="A3017" s="450">
        <v>2018</v>
      </c>
      <c r="B3017" s="450" t="s">
        <v>394</v>
      </c>
      <c r="C3017" s="450" t="s">
        <v>193</v>
      </c>
      <c r="D3017" s="450">
        <v>33200</v>
      </c>
      <c r="E3017" s="450" t="s">
        <v>156</v>
      </c>
      <c r="F3017" s="450" t="s">
        <v>2242</v>
      </c>
      <c r="G3017" s="450" t="s">
        <v>15</v>
      </c>
      <c r="H3017" s="450" t="s">
        <v>110</v>
      </c>
      <c r="I3017" s="3" t="s">
        <v>2237</v>
      </c>
    </row>
    <row r="3018" spans="1:9" x14ac:dyDescent="0.25">
      <c r="A3018" s="450">
        <v>2018</v>
      </c>
      <c r="B3018" s="450" t="s">
        <v>394</v>
      </c>
      <c r="C3018" s="450" t="s">
        <v>193</v>
      </c>
      <c r="D3018" s="450">
        <v>33210</v>
      </c>
      <c r="E3018" s="450" t="s">
        <v>157</v>
      </c>
      <c r="F3018" s="450" t="s">
        <v>2242</v>
      </c>
      <c r="G3018" s="450" t="s">
        <v>15</v>
      </c>
      <c r="H3018" s="450" t="s">
        <v>110</v>
      </c>
      <c r="I3018" s="3" t="s">
        <v>2237</v>
      </c>
    </row>
    <row r="3019" spans="1:9" x14ac:dyDescent="0.25">
      <c r="A3019" s="450">
        <v>2018</v>
      </c>
      <c r="B3019" s="450" t="s">
        <v>394</v>
      </c>
      <c r="C3019" s="450" t="s">
        <v>193</v>
      </c>
      <c r="D3019" s="450">
        <v>33220</v>
      </c>
      <c r="E3019" s="450" t="s">
        <v>158</v>
      </c>
      <c r="F3019" s="450" t="s">
        <v>2242</v>
      </c>
      <c r="G3019" s="450" t="s">
        <v>15</v>
      </c>
      <c r="H3019" s="450" t="s">
        <v>110</v>
      </c>
      <c r="I3019" s="3" t="s">
        <v>2237</v>
      </c>
    </row>
    <row r="3020" spans="1:9" x14ac:dyDescent="0.25">
      <c r="A3020" s="450">
        <v>2018</v>
      </c>
      <c r="B3020" s="450" t="s">
        <v>394</v>
      </c>
      <c r="C3020" s="450" t="s">
        <v>193</v>
      </c>
      <c r="D3020" s="450">
        <v>33900</v>
      </c>
      <c r="E3020" s="450" t="s">
        <v>159</v>
      </c>
      <c r="F3020" s="450" t="s">
        <v>2242</v>
      </c>
      <c r="G3020" s="450" t="s">
        <v>15</v>
      </c>
      <c r="H3020" s="450" t="s">
        <v>110</v>
      </c>
      <c r="I3020" s="3" t="s">
        <v>2237</v>
      </c>
    </row>
    <row r="3021" spans="1:9" x14ac:dyDescent="0.25">
      <c r="A3021" s="450">
        <v>2018</v>
      </c>
      <c r="B3021" s="450" t="s">
        <v>394</v>
      </c>
      <c r="C3021" s="450" t="s">
        <v>193</v>
      </c>
      <c r="D3021" s="450">
        <v>33910</v>
      </c>
      <c r="E3021" s="450" t="s">
        <v>160</v>
      </c>
      <c r="F3021" s="450" t="s">
        <v>2242</v>
      </c>
      <c r="G3021" s="450" t="s">
        <v>15</v>
      </c>
      <c r="H3021" s="450" t="s">
        <v>110</v>
      </c>
      <c r="I3021" s="3" t="s">
        <v>2237</v>
      </c>
    </row>
    <row r="3022" spans="1:9" x14ac:dyDescent="0.25">
      <c r="A3022" s="450">
        <v>2018</v>
      </c>
      <c r="B3022" s="450" t="s">
        <v>394</v>
      </c>
      <c r="C3022" s="450" t="s">
        <v>193</v>
      </c>
      <c r="D3022" s="450">
        <v>33920</v>
      </c>
      <c r="E3022" s="450" t="s">
        <v>161</v>
      </c>
      <c r="F3022" s="450" t="s">
        <v>2242</v>
      </c>
      <c r="G3022" s="450" t="s">
        <v>15</v>
      </c>
      <c r="H3022" s="450" t="s">
        <v>110</v>
      </c>
      <c r="I3022" s="3" t="s">
        <v>2237</v>
      </c>
    </row>
    <row r="3023" spans="1:9" x14ac:dyDescent="0.25">
      <c r="A3023" s="450">
        <v>2018</v>
      </c>
      <c r="B3023" s="450" t="s">
        <v>394</v>
      </c>
      <c r="C3023" s="450" t="s">
        <v>193</v>
      </c>
      <c r="D3023" s="450">
        <v>33921</v>
      </c>
      <c r="E3023" s="450" t="s">
        <v>162</v>
      </c>
      <c r="F3023" s="450" t="s">
        <v>2242</v>
      </c>
      <c r="G3023" s="450" t="s">
        <v>15</v>
      </c>
      <c r="H3023" s="450" t="s">
        <v>110</v>
      </c>
      <c r="I3023" s="3" t="s">
        <v>2237</v>
      </c>
    </row>
    <row r="3024" spans="1:9" x14ac:dyDescent="0.25">
      <c r="A3024" s="450">
        <v>2018</v>
      </c>
      <c r="B3024" s="450" t="s">
        <v>394</v>
      </c>
      <c r="C3024" s="450" t="s">
        <v>193</v>
      </c>
      <c r="D3024" s="450">
        <v>33922</v>
      </c>
      <c r="E3024" s="450" t="s">
        <v>163</v>
      </c>
      <c r="F3024" s="450" t="s">
        <v>2242</v>
      </c>
      <c r="G3024" s="450" t="s">
        <v>15</v>
      </c>
      <c r="H3024" s="450" t="s">
        <v>110</v>
      </c>
      <c r="I3024" s="3" t="s">
        <v>2237</v>
      </c>
    </row>
    <row r="3025" spans="1:9" x14ac:dyDescent="0.25">
      <c r="A3025" s="450">
        <v>2018</v>
      </c>
      <c r="B3025" s="450" t="s">
        <v>394</v>
      </c>
      <c r="C3025" s="450" t="s">
        <v>193</v>
      </c>
      <c r="D3025" s="450">
        <v>37100</v>
      </c>
      <c r="E3025" s="450" t="s">
        <v>168</v>
      </c>
      <c r="F3025" s="450" t="s">
        <v>2242</v>
      </c>
      <c r="G3025" s="450" t="s">
        <v>15</v>
      </c>
      <c r="H3025" s="450" t="s">
        <v>110</v>
      </c>
      <c r="I3025" s="3" t="s">
        <v>2237</v>
      </c>
    </row>
    <row r="3026" spans="1:9" x14ac:dyDescent="0.25">
      <c r="A3026" s="450">
        <v>2018</v>
      </c>
      <c r="B3026" s="450" t="s">
        <v>394</v>
      </c>
      <c r="C3026" s="450" t="s">
        <v>193</v>
      </c>
      <c r="D3026" s="450">
        <v>37200</v>
      </c>
      <c r="E3026" s="450" t="s">
        <v>169</v>
      </c>
      <c r="F3026" s="450" t="s">
        <v>2242</v>
      </c>
      <c r="G3026" s="450" t="s">
        <v>15</v>
      </c>
      <c r="H3026" s="450" t="s">
        <v>110</v>
      </c>
      <c r="I3026" s="3" t="s">
        <v>2237</v>
      </c>
    </row>
    <row r="3027" spans="1:9" x14ac:dyDescent="0.25">
      <c r="A3027" s="450">
        <v>2018</v>
      </c>
      <c r="B3027" s="450" t="s">
        <v>393</v>
      </c>
      <c r="C3027" s="450" t="s">
        <v>194</v>
      </c>
      <c r="D3027" s="450">
        <v>1100</v>
      </c>
      <c r="E3027" s="450" t="s">
        <v>2</v>
      </c>
      <c r="F3027" s="450" t="s">
        <v>2242</v>
      </c>
      <c r="G3027" s="450" t="s">
        <v>15</v>
      </c>
      <c r="H3027" s="450">
        <v>279.2</v>
      </c>
      <c r="I3027" s="3" t="s">
        <v>2237</v>
      </c>
    </row>
    <row r="3028" spans="1:9" x14ac:dyDescent="0.25">
      <c r="A3028" s="450">
        <v>2018</v>
      </c>
      <c r="B3028" s="450" t="s">
        <v>393</v>
      </c>
      <c r="C3028" s="450" t="s">
        <v>194</v>
      </c>
      <c r="D3028" s="450">
        <v>1110</v>
      </c>
      <c r="E3028" s="450" t="s">
        <v>3</v>
      </c>
      <c r="F3028" s="450" t="s">
        <v>2242</v>
      </c>
      <c r="G3028" s="450" t="s">
        <v>15</v>
      </c>
      <c r="H3028" s="450" t="s">
        <v>110</v>
      </c>
      <c r="I3028" s="3" t="s">
        <v>2237</v>
      </c>
    </row>
    <row r="3029" spans="1:9" x14ac:dyDescent="0.25">
      <c r="A3029" s="450">
        <v>2018</v>
      </c>
      <c r="B3029" s="450" t="s">
        <v>393</v>
      </c>
      <c r="C3029" s="450" t="s">
        <v>194</v>
      </c>
      <c r="D3029" s="450">
        <v>1120</v>
      </c>
      <c r="E3029" s="450" t="s">
        <v>4</v>
      </c>
      <c r="F3029" s="450" t="s">
        <v>2242</v>
      </c>
      <c r="G3029" s="450" t="s">
        <v>15</v>
      </c>
      <c r="H3029" s="450" t="s">
        <v>110</v>
      </c>
      <c r="I3029" s="3" t="s">
        <v>2237</v>
      </c>
    </row>
    <row r="3030" spans="1:9" x14ac:dyDescent="0.25">
      <c r="A3030" s="450">
        <v>2018</v>
      </c>
      <c r="B3030" s="450" t="s">
        <v>393</v>
      </c>
      <c r="C3030" s="450" t="s">
        <v>194</v>
      </c>
      <c r="D3030" s="450">
        <v>1200</v>
      </c>
      <c r="E3030" s="450" t="s">
        <v>5</v>
      </c>
      <c r="F3030" s="450" t="s">
        <v>2242</v>
      </c>
      <c r="G3030" s="450" t="s">
        <v>15</v>
      </c>
      <c r="H3030" s="450">
        <v>5.27</v>
      </c>
      <c r="I3030" s="3" t="s">
        <v>2244</v>
      </c>
    </row>
    <row r="3031" spans="1:9" x14ac:dyDescent="0.25">
      <c r="A3031" s="450">
        <v>2018</v>
      </c>
      <c r="B3031" s="450" t="s">
        <v>393</v>
      </c>
      <c r="C3031" s="450" t="s">
        <v>194</v>
      </c>
      <c r="D3031" s="450">
        <v>1300</v>
      </c>
      <c r="E3031" s="450" t="s">
        <v>17</v>
      </c>
      <c r="F3031" s="450" t="s">
        <v>2242</v>
      </c>
      <c r="G3031" s="450" t="s">
        <v>15</v>
      </c>
      <c r="H3031" s="450">
        <v>79.94</v>
      </c>
      <c r="I3031" s="3" t="s">
        <v>2237</v>
      </c>
    </row>
    <row r="3032" spans="1:9" x14ac:dyDescent="0.25">
      <c r="A3032" s="450">
        <v>2018</v>
      </c>
      <c r="B3032" s="450" t="s">
        <v>393</v>
      </c>
      <c r="C3032" s="450" t="s">
        <v>194</v>
      </c>
      <c r="D3032" s="450">
        <v>1400</v>
      </c>
      <c r="E3032" s="450" t="s">
        <v>18</v>
      </c>
      <c r="F3032" s="450" t="s">
        <v>2242</v>
      </c>
      <c r="G3032" s="450" t="s">
        <v>15</v>
      </c>
      <c r="H3032" s="450">
        <v>4.4800000000000004</v>
      </c>
      <c r="I3032" s="3" t="s">
        <v>2237</v>
      </c>
    </row>
    <row r="3033" spans="1:9" x14ac:dyDescent="0.25">
      <c r="A3033" s="450">
        <v>2018</v>
      </c>
      <c r="B3033" s="450" t="s">
        <v>393</v>
      </c>
      <c r="C3033" s="450" t="s">
        <v>194</v>
      </c>
      <c r="D3033" s="450">
        <v>1500</v>
      </c>
      <c r="E3033" s="450" t="s">
        <v>19</v>
      </c>
      <c r="F3033" s="450" t="s">
        <v>2242</v>
      </c>
      <c r="G3033" s="450" t="s">
        <v>15</v>
      </c>
      <c r="H3033" s="450">
        <v>180.56</v>
      </c>
      <c r="I3033" s="3" t="s">
        <v>2237</v>
      </c>
    </row>
    <row r="3034" spans="1:9" x14ac:dyDescent="0.25">
      <c r="A3034" s="450">
        <v>2018</v>
      </c>
      <c r="B3034" s="450" t="s">
        <v>393</v>
      </c>
      <c r="C3034" s="450" t="s">
        <v>194</v>
      </c>
      <c r="D3034" s="450">
        <v>1600</v>
      </c>
      <c r="E3034" s="450" t="s">
        <v>20</v>
      </c>
      <c r="F3034" s="450" t="s">
        <v>2242</v>
      </c>
      <c r="G3034" s="450" t="s">
        <v>15</v>
      </c>
      <c r="H3034" s="450">
        <v>0</v>
      </c>
      <c r="I3034" s="3" t="s">
        <v>2237</v>
      </c>
    </row>
    <row r="3035" spans="1:9" x14ac:dyDescent="0.25">
      <c r="A3035" s="450">
        <v>2018</v>
      </c>
      <c r="B3035" s="450" t="s">
        <v>393</v>
      </c>
      <c r="C3035" s="450" t="s">
        <v>194</v>
      </c>
      <c r="D3035" s="450">
        <v>1900</v>
      </c>
      <c r="E3035" s="450" t="s">
        <v>21</v>
      </c>
      <c r="F3035" s="450" t="s">
        <v>2242</v>
      </c>
      <c r="G3035" s="450" t="s">
        <v>15</v>
      </c>
      <c r="H3035" s="450">
        <v>5.74</v>
      </c>
      <c r="I3035" s="3" t="s">
        <v>2244</v>
      </c>
    </row>
    <row r="3036" spans="1:9" x14ac:dyDescent="0.25">
      <c r="A3036" s="450">
        <v>2018</v>
      </c>
      <c r="B3036" s="450" t="s">
        <v>393</v>
      </c>
      <c r="C3036" s="450" t="s">
        <v>194</v>
      </c>
      <c r="D3036" s="450">
        <v>2100</v>
      </c>
      <c r="E3036" s="450" t="s">
        <v>23</v>
      </c>
      <c r="F3036" s="450" t="s">
        <v>2242</v>
      </c>
      <c r="G3036" s="450" t="s">
        <v>15</v>
      </c>
      <c r="H3036" s="450">
        <v>266.11</v>
      </c>
      <c r="I3036" s="3" t="s">
        <v>2244</v>
      </c>
    </row>
    <row r="3037" spans="1:9" x14ac:dyDescent="0.25">
      <c r="A3037" s="450">
        <v>2018</v>
      </c>
      <c r="B3037" s="450" t="s">
        <v>393</v>
      </c>
      <c r="C3037" s="450" t="s">
        <v>194</v>
      </c>
      <c r="D3037" s="450">
        <v>2110</v>
      </c>
      <c r="E3037" s="450" t="s">
        <v>24</v>
      </c>
      <c r="F3037" s="450" t="s">
        <v>2242</v>
      </c>
      <c r="G3037" s="450" t="s">
        <v>15</v>
      </c>
      <c r="H3037" s="450" t="s">
        <v>110</v>
      </c>
      <c r="I3037" s="3" t="s">
        <v>2237</v>
      </c>
    </row>
    <row r="3038" spans="1:9" x14ac:dyDescent="0.25">
      <c r="A3038" s="450">
        <v>2018</v>
      </c>
      <c r="B3038" s="450" t="s">
        <v>393</v>
      </c>
      <c r="C3038" s="450" t="s">
        <v>194</v>
      </c>
      <c r="D3038" s="450">
        <v>2120</v>
      </c>
      <c r="E3038" s="450" t="s">
        <v>25</v>
      </c>
      <c r="F3038" s="450" t="s">
        <v>2242</v>
      </c>
      <c r="G3038" s="450" t="s">
        <v>15</v>
      </c>
      <c r="H3038" s="450" t="s">
        <v>110</v>
      </c>
      <c r="I3038" s="3" t="s">
        <v>2237</v>
      </c>
    </row>
    <row r="3039" spans="1:9" x14ac:dyDescent="0.25">
      <c r="A3039" s="450">
        <v>2018</v>
      </c>
      <c r="B3039" s="450" t="s">
        <v>393</v>
      </c>
      <c r="C3039" s="450" t="s">
        <v>194</v>
      </c>
      <c r="D3039" s="450">
        <v>2130</v>
      </c>
      <c r="E3039" s="450" t="s">
        <v>26</v>
      </c>
      <c r="F3039" s="450" t="s">
        <v>2242</v>
      </c>
      <c r="G3039" s="450" t="s">
        <v>15</v>
      </c>
      <c r="H3039" s="450" t="s">
        <v>110</v>
      </c>
      <c r="I3039" s="3" t="s">
        <v>2237</v>
      </c>
    </row>
    <row r="3040" spans="1:9" x14ac:dyDescent="0.25">
      <c r="A3040" s="450">
        <v>2018</v>
      </c>
      <c r="B3040" s="450" t="s">
        <v>393</v>
      </c>
      <c r="C3040" s="450" t="s">
        <v>194</v>
      </c>
      <c r="D3040" s="450">
        <v>2190</v>
      </c>
      <c r="E3040" s="450" t="s">
        <v>27</v>
      </c>
      <c r="F3040" s="450" t="s">
        <v>2242</v>
      </c>
      <c r="G3040" s="450" t="s">
        <v>15</v>
      </c>
      <c r="H3040" s="450" t="s">
        <v>110</v>
      </c>
      <c r="I3040" s="3" t="s">
        <v>2237</v>
      </c>
    </row>
    <row r="3041" spans="1:9" x14ac:dyDescent="0.25">
      <c r="A3041" s="450">
        <v>2018</v>
      </c>
      <c r="B3041" s="450" t="s">
        <v>393</v>
      </c>
      <c r="C3041" s="450" t="s">
        <v>194</v>
      </c>
      <c r="D3041" s="450">
        <v>2200</v>
      </c>
      <c r="E3041" s="450" t="s">
        <v>28</v>
      </c>
      <c r="F3041" s="450" t="s">
        <v>2242</v>
      </c>
      <c r="G3041" s="450" t="s">
        <v>15</v>
      </c>
      <c r="H3041" s="450">
        <v>4.72</v>
      </c>
      <c r="I3041" s="3" t="s">
        <v>2244</v>
      </c>
    </row>
    <row r="3042" spans="1:9" x14ac:dyDescent="0.25">
      <c r="A3042" s="450">
        <v>2018</v>
      </c>
      <c r="B3042" s="450" t="s">
        <v>393</v>
      </c>
      <c r="C3042" s="450" t="s">
        <v>194</v>
      </c>
      <c r="D3042" s="450">
        <v>2300</v>
      </c>
      <c r="E3042" s="450" t="s">
        <v>29</v>
      </c>
      <c r="F3042" s="450" t="s">
        <v>2242</v>
      </c>
      <c r="G3042" s="450" t="s">
        <v>15</v>
      </c>
      <c r="H3042" s="450">
        <v>0</v>
      </c>
      <c r="I3042" s="3" t="s">
        <v>2244</v>
      </c>
    </row>
    <row r="3043" spans="1:9" x14ac:dyDescent="0.25">
      <c r="A3043" s="450">
        <v>2018</v>
      </c>
      <c r="B3043" s="450" t="s">
        <v>393</v>
      </c>
      <c r="C3043" s="450" t="s">
        <v>194</v>
      </c>
      <c r="D3043" s="450">
        <v>2400</v>
      </c>
      <c r="E3043" s="450" t="s">
        <v>30</v>
      </c>
      <c r="F3043" s="450" t="s">
        <v>2242</v>
      </c>
      <c r="G3043" s="450" t="s">
        <v>15</v>
      </c>
      <c r="H3043" s="450">
        <v>42.3</v>
      </c>
      <c r="I3043" s="3" t="s">
        <v>2237</v>
      </c>
    </row>
    <row r="3044" spans="1:9" x14ac:dyDescent="0.25">
      <c r="A3044" s="450">
        <v>2018</v>
      </c>
      <c r="B3044" s="450" t="s">
        <v>393</v>
      </c>
      <c r="C3044" s="450" t="s">
        <v>194</v>
      </c>
      <c r="D3044" s="450">
        <v>2900</v>
      </c>
      <c r="E3044" s="450" t="s">
        <v>31</v>
      </c>
      <c r="F3044" s="450" t="s">
        <v>2242</v>
      </c>
      <c r="G3044" s="450" t="s">
        <v>15</v>
      </c>
      <c r="H3044" s="450">
        <v>2.0299999999999998</v>
      </c>
      <c r="I3044" s="3" t="s">
        <v>2244</v>
      </c>
    </row>
    <row r="3045" spans="1:9" x14ac:dyDescent="0.25">
      <c r="A3045" s="450">
        <v>2018</v>
      </c>
      <c r="B3045" s="450" t="s">
        <v>393</v>
      </c>
      <c r="C3045" s="450" t="s">
        <v>194</v>
      </c>
      <c r="D3045" s="450">
        <v>2910</v>
      </c>
      <c r="E3045" s="450" t="s">
        <v>32</v>
      </c>
      <c r="F3045" s="450" t="s">
        <v>2242</v>
      </c>
      <c r="G3045" s="450" t="s">
        <v>15</v>
      </c>
      <c r="H3045" s="450" t="s">
        <v>110</v>
      </c>
      <c r="I3045" s="3" t="s">
        <v>2237</v>
      </c>
    </row>
    <row r="3046" spans="1:9" x14ac:dyDescent="0.25">
      <c r="A3046" s="450">
        <v>2018</v>
      </c>
      <c r="B3046" s="450" t="s">
        <v>393</v>
      </c>
      <c r="C3046" s="450" t="s">
        <v>194</v>
      </c>
      <c r="D3046" s="450">
        <v>2920</v>
      </c>
      <c r="E3046" s="450" t="s">
        <v>33</v>
      </c>
      <c r="F3046" s="450" t="s">
        <v>2242</v>
      </c>
      <c r="G3046" s="450" t="s">
        <v>15</v>
      </c>
      <c r="H3046" s="450" t="s">
        <v>110</v>
      </c>
      <c r="I3046" s="3" t="s">
        <v>2237</v>
      </c>
    </row>
    <row r="3047" spans="1:9" x14ac:dyDescent="0.25">
      <c r="A3047" s="450">
        <v>2018</v>
      </c>
      <c r="B3047" s="450" t="s">
        <v>393</v>
      </c>
      <c r="C3047" s="450" t="s">
        <v>194</v>
      </c>
      <c r="D3047" s="450">
        <v>2930</v>
      </c>
      <c r="E3047" s="450" t="s">
        <v>34</v>
      </c>
      <c r="F3047" s="450" t="s">
        <v>2242</v>
      </c>
      <c r="G3047" s="450" t="s">
        <v>15</v>
      </c>
      <c r="H3047" s="450" t="s">
        <v>110</v>
      </c>
      <c r="I3047" s="3" t="s">
        <v>2237</v>
      </c>
    </row>
    <row r="3048" spans="1:9" x14ac:dyDescent="0.25">
      <c r="A3048" s="450">
        <v>2018</v>
      </c>
      <c r="B3048" s="450" t="s">
        <v>393</v>
      </c>
      <c r="C3048" s="450" t="s">
        <v>194</v>
      </c>
      <c r="D3048" s="450">
        <v>3100</v>
      </c>
      <c r="E3048" s="450" t="s">
        <v>36</v>
      </c>
      <c r="F3048" s="450" t="s">
        <v>2242</v>
      </c>
      <c r="G3048" s="450" t="s">
        <v>15</v>
      </c>
      <c r="H3048" s="450" t="s">
        <v>110</v>
      </c>
      <c r="I3048" s="3" t="s">
        <v>2237</v>
      </c>
    </row>
    <row r="3049" spans="1:9" x14ac:dyDescent="0.25">
      <c r="A3049" s="450">
        <v>2018</v>
      </c>
      <c r="B3049" s="450" t="s">
        <v>393</v>
      </c>
      <c r="C3049" s="450" t="s">
        <v>194</v>
      </c>
      <c r="D3049" s="450">
        <v>3200</v>
      </c>
      <c r="E3049" s="450" t="s">
        <v>37</v>
      </c>
      <c r="F3049" s="450" t="s">
        <v>2242</v>
      </c>
      <c r="G3049" s="450" t="s">
        <v>15</v>
      </c>
      <c r="H3049" s="450" t="s">
        <v>110</v>
      </c>
      <c r="I3049" s="3" t="s">
        <v>2237</v>
      </c>
    </row>
    <row r="3050" spans="1:9" x14ac:dyDescent="0.25">
      <c r="A3050" s="450">
        <v>2018</v>
      </c>
      <c r="B3050" s="450" t="s">
        <v>393</v>
      </c>
      <c r="C3050" s="450" t="s">
        <v>194</v>
      </c>
      <c r="D3050" s="450">
        <v>3900</v>
      </c>
      <c r="E3050" s="450" t="s">
        <v>38</v>
      </c>
      <c r="F3050" s="450" t="s">
        <v>2242</v>
      </c>
      <c r="G3050" s="450" t="s">
        <v>15</v>
      </c>
      <c r="H3050" s="450" t="s">
        <v>110</v>
      </c>
      <c r="I3050" s="3" t="s">
        <v>2237</v>
      </c>
    </row>
    <row r="3051" spans="1:9" x14ac:dyDescent="0.25">
      <c r="A3051" s="450">
        <v>2018</v>
      </c>
      <c r="B3051" s="450" t="s">
        <v>393</v>
      </c>
      <c r="C3051" s="450" t="s">
        <v>194</v>
      </c>
      <c r="D3051" s="450">
        <v>4100</v>
      </c>
      <c r="E3051" s="450" t="s">
        <v>40</v>
      </c>
      <c r="F3051" s="450" t="s">
        <v>2242</v>
      </c>
      <c r="G3051" s="450" t="s">
        <v>15</v>
      </c>
      <c r="H3051" s="450">
        <v>61.22</v>
      </c>
      <c r="I3051" s="3" t="s">
        <v>2244</v>
      </c>
    </row>
    <row r="3052" spans="1:9" x14ac:dyDescent="0.25">
      <c r="A3052" s="450">
        <v>2018</v>
      </c>
      <c r="B3052" s="450" t="s">
        <v>393</v>
      </c>
      <c r="C3052" s="450" t="s">
        <v>194</v>
      </c>
      <c r="D3052" s="450">
        <v>4110</v>
      </c>
      <c r="E3052" s="450" t="s">
        <v>41</v>
      </c>
      <c r="F3052" s="450" t="s">
        <v>2242</v>
      </c>
      <c r="G3052" s="450" t="s">
        <v>15</v>
      </c>
      <c r="H3052" s="450" t="s">
        <v>110</v>
      </c>
      <c r="I3052" s="3" t="s">
        <v>2237</v>
      </c>
    </row>
    <row r="3053" spans="1:9" x14ac:dyDescent="0.25">
      <c r="A3053" s="450">
        <v>2018</v>
      </c>
      <c r="B3053" s="450" t="s">
        <v>393</v>
      </c>
      <c r="C3053" s="450" t="s">
        <v>194</v>
      </c>
      <c r="D3053" s="450">
        <v>4120</v>
      </c>
      <c r="E3053" s="450" t="s">
        <v>42</v>
      </c>
      <c r="F3053" s="450" t="s">
        <v>2242</v>
      </c>
      <c r="G3053" s="450" t="s">
        <v>15</v>
      </c>
      <c r="H3053" s="450" t="s">
        <v>110</v>
      </c>
      <c r="I3053" s="3" t="s">
        <v>2237</v>
      </c>
    </row>
    <row r="3054" spans="1:9" x14ac:dyDescent="0.25">
      <c r="A3054" s="450">
        <v>2018</v>
      </c>
      <c r="B3054" s="450" t="s">
        <v>393</v>
      </c>
      <c r="C3054" s="450" t="s">
        <v>194</v>
      </c>
      <c r="D3054" s="450">
        <v>4190</v>
      </c>
      <c r="E3054" s="450" t="s">
        <v>43</v>
      </c>
      <c r="F3054" s="450" t="s">
        <v>2242</v>
      </c>
      <c r="G3054" s="450" t="s">
        <v>15</v>
      </c>
      <c r="H3054" s="450" t="s">
        <v>110</v>
      </c>
      <c r="I3054" s="3" t="s">
        <v>2237</v>
      </c>
    </row>
    <row r="3055" spans="1:9" x14ac:dyDescent="0.25">
      <c r="A3055" s="450">
        <v>2018</v>
      </c>
      <c r="B3055" s="450" t="s">
        <v>393</v>
      </c>
      <c r="C3055" s="450" t="s">
        <v>194</v>
      </c>
      <c r="D3055" s="450">
        <v>4200</v>
      </c>
      <c r="E3055" s="450" t="s">
        <v>44</v>
      </c>
      <c r="F3055" s="450" t="s">
        <v>2242</v>
      </c>
      <c r="G3055" s="450" t="s">
        <v>15</v>
      </c>
      <c r="H3055" s="450">
        <v>64.12</v>
      </c>
      <c r="I3055" s="3" t="s">
        <v>2237</v>
      </c>
    </row>
    <row r="3056" spans="1:9" x14ac:dyDescent="0.25">
      <c r="A3056" s="450">
        <v>2018</v>
      </c>
      <c r="B3056" s="450" t="s">
        <v>393</v>
      </c>
      <c r="C3056" s="450" t="s">
        <v>194</v>
      </c>
      <c r="D3056" s="450">
        <v>4210</v>
      </c>
      <c r="E3056" s="450" t="s">
        <v>45</v>
      </c>
      <c r="F3056" s="450" t="s">
        <v>2242</v>
      </c>
      <c r="G3056" s="450" t="s">
        <v>15</v>
      </c>
      <c r="H3056" s="450" t="s">
        <v>110</v>
      </c>
      <c r="I3056" s="3" t="s">
        <v>2237</v>
      </c>
    </row>
    <row r="3057" spans="1:9" x14ac:dyDescent="0.25">
      <c r="A3057" s="450">
        <v>2018</v>
      </c>
      <c r="B3057" s="450" t="s">
        <v>393</v>
      </c>
      <c r="C3057" s="450" t="s">
        <v>194</v>
      </c>
      <c r="D3057" s="450">
        <v>4220</v>
      </c>
      <c r="E3057" s="450" t="s">
        <v>46</v>
      </c>
      <c r="F3057" s="450" t="s">
        <v>2242</v>
      </c>
      <c r="G3057" s="450" t="s">
        <v>15</v>
      </c>
      <c r="H3057" s="450" t="s">
        <v>110</v>
      </c>
      <c r="I3057" s="3" t="s">
        <v>2237</v>
      </c>
    </row>
    <row r="3058" spans="1:9" x14ac:dyDescent="0.25">
      <c r="A3058" s="450">
        <v>2018</v>
      </c>
      <c r="B3058" s="450" t="s">
        <v>393</v>
      </c>
      <c r="C3058" s="450" t="s">
        <v>194</v>
      </c>
      <c r="D3058" s="450">
        <v>4230</v>
      </c>
      <c r="E3058" s="450" t="s">
        <v>47</v>
      </c>
      <c r="F3058" s="450" t="s">
        <v>2242</v>
      </c>
      <c r="G3058" s="450" t="s">
        <v>15</v>
      </c>
      <c r="H3058" s="450" t="s">
        <v>110</v>
      </c>
      <c r="I3058" s="3" t="s">
        <v>2237</v>
      </c>
    </row>
    <row r="3059" spans="1:9" x14ac:dyDescent="0.25">
      <c r="A3059" s="450">
        <v>2018</v>
      </c>
      <c r="B3059" s="450" t="s">
        <v>393</v>
      </c>
      <c r="C3059" s="450" t="s">
        <v>194</v>
      </c>
      <c r="D3059" s="450">
        <v>5000</v>
      </c>
      <c r="E3059" s="450" t="s">
        <v>48</v>
      </c>
      <c r="F3059" s="450" t="s">
        <v>2242</v>
      </c>
      <c r="G3059" s="450" t="s">
        <v>15</v>
      </c>
      <c r="H3059" s="450">
        <v>36.840000000000003</v>
      </c>
      <c r="I3059" s="3" t="s">
        <v>2237</v>
      </c>
    </row>
    <row r="3060" spans="1:9" x14ac:dyDescent="0.25">
      <c r="A3060" s="450">
        <v>2018</v>
      </c>
      <c r="B3060" s="450" t="s">
        <v>393</v>
      </c>
      <c r="C3060" s="450" t="s">
        <v>194</v>
      </c>
      <c r="D3060" s="450">
        <v>6100</v>
      </c>
      <c r="E3060" s="450" t="s">
        <v>50</v>
      </c>
      <c r="F3060" s="450" t="s">
        <v>2242</v>
      </c>
      <c r="G3060" s="450" t="s">
        <v>15</v>
      </c>
      <c r="H3060" s="450">
        <v>22.72</v>
      </c>
      <c r="I3060" s="3" t="s">
        <v>2237</v>
      </c>
    </row>
    <row r="3061" spans="1:9" x14ac:dyDescent="0.25">
      <c r="A3061" s="450">
        <v>2018</v>
      </c>
      <c r="B3061" s="450" t="s">
        <v>393</v>
      </c>
      <c r="C3061" s="450" t="s">
        <v>194</v>
      </c>
      <c r="D3061" s="450">
        <v>6110</v>
      </c>
      <c r="E3061" s="450" t="s">
        <v>51</v>
      </c>
      <c r="F3061" s="450" t="s">
        <v>2242</v>
      </c>
      <c r="G3061" s="450" t="s">
        <v>15</v>
      </c>
      <c r="H3061" s="450" t="s">
        <v>110</v>
      </c>
      <c r="I3061" s="3" t="s">
        <v>2237</v>
      </c>
    </row>
    <row r="3062" spans="1:9" x14ac:dyDescent="0.25">
      <c r="A3062" s="450">
        <v>2018</v>
      </c>
      <c r="B3062" s="450" t="s">
        <v>393</v>
      </c>
      <c r="C3062" s="450" t="s">
        <v>194</v>
      </c>
      <c r="D3062" s="450">
        <v>6120</v>
      </c>
      <c r="E3062" s="450" t="s">
        <v>52</v>
      </c>
      <c r="F3062" s="450" t="s">
        <v>2242</v>
      </c>
      <c r="G3062" s="450" t="s">
        <v>15</v>
      </c>
      <c r="H3062" s="450" t="s">
        <v>110</v>
      </c>
      <c r="I3062" s="3" t="s">
        <v>2237</v>
      </c>
    </row>
    <row r="3063" spans="1:9" x14ac:dyDescent="0.25">
      <c r="A3063" s="450">
        <v>2018</v>
      </c>
      <c r="B3063" s="450" t="s">
        <v>393</v>
      </c>
      <c r="C3063" s="450" t="s">
        <v>194</v>
      </c>
      <c r="D3063" s="450">
        <v>6130</v>
      </c>
      <c r="E3063" s="450" t="s">
        <v>53</v>
      </c>
      <c r="F3063" s="450" t="s">
        <v>2242</v>
      </c>
      <c r="G3063" s="450" t="s">
        <v>15</v>
      </c>
      <c r="H3063" s="450" t="s">
        <v>110</v>
      </c>
      <c r="I3063" s="3" t="s">
        <v>2237</v>
      </c>
    </row>
    <row r="3064" spans="1:9" x14ac:dyDescent="0.25">
      <c r="A3064" s="450">
        <v>2018</v>
      </c>
      <c r="B3064" s="450" t="s">
        <v>393</v>
      </c>
      <c r="C3064" s="450" t="s">
        <v>194</v>
      </c>
      <c r="D3064" s="450">
        <v>6190</v>
      </c>
      <c r="E3064" s="450" t="s">
        <v>54</v>
      </c>
      <c r="F3064" s="450" t="s">
        <v>2242</v>
      </c>
      <c r="G3064" s="450" t="s">
        <v>15</v>
      </c>
      <c r="H3064" s="450" t="s">
        <v>110</v>
      </c>
      <c r="I3064" s="3" t="s">
        <v>2237</v>
      </c>
    </row>
    <row r="3065" spans="1:9" x14ac:dyDescent="0.25">
      <c r="A3065" s="450">
        <v>2018</v>
      </c>
      <c r="B3065" s="450" t="s">
        <v>393</v>
      </c>
      <c r="C3065" s="450" t="s">
        <v>194</v>
      </c>
      <c r="D3065" s="450">
        <v>6200</v>
      </c>
      <c r="E3065" s="450" t="s">
        <v>55</v>
      </c>
      <c r="F3065" s="450" t="s">
        <v>2242</v>
      </c>
      <c r="G3065" s="450" t="s">
        <v>15</v>
      </c>
      <c r="H3065" s="450">
        <v>0</v>
      </c>
      <c r="I3065" s="3" t="s">
        <v>2237</v>
      </c>
    </row>
    <row r="3066" spans="1:9" x14ac:dyDescent="0.25">
      <c r="A3066" s="450">
        <v>2018</v>
      </c>
      <c r="B3066" s="450" t="s">
        <v>393</v>
      </c>
      <c r="C3066" s="450" t="s">
        <v>194</v>
      </c>
      <c r="D3066" s="450">
        <v>6210</v>
      </c>
      <c r="E3066" s="450" t="s">
        <v>56</v>
      </c>
      <c r="F3066" s="450" t="s">
        <v>2242</v>
      </c>
      <c r="G3066" s="450" t="s">
        <v>15</v>
      </c>
      <c r="H3066" s="450" t="s">
        <v>110</v>
      </c>
      <c r="I3066" s="3" t="s">
        <v>2237</v>
      </c>
    </row>
    <row r="3067" spans="1:9" x14ac:dyDescent="0.25">
      <c r="A3067" s="450">
        <v>2018</v>
      </c>
      <c r="B3067" s="450" t="s">
        <v>393</v>
      </c>
      <c r="C3067" s="450" t="s">
        <v>194</v>
      </c>
      <c r="D3067" s="450">
        <v>6220</v>
      </c>
      <c r="E3067" s="450" t="s">
        <v>57</v>
      </c>
      <c r="F3067" s="450" t="s">
        <v>2242</v>
      </c>
      <c r="G3067" s="450" t="s">
        <v>15</v>
      </c>
      <c r="H3067" s="450" t="s">
        <v>110</v>
      </c>
      <c r="I3067" s="3" t="s">
        <v>2237</v>
      </c>
    </row>
    <row r="3068" spans="1:9" x14ac:dyDescent="0.25">
      <c r="A3068" s="450">
        <v>2018</v>
      </c>
      <c r="B3068" s="450" t="s">
        <v>393</v>
      </c>
      <c r="C3068" s="450" t="s">
        <v>194</v>
      </c>
      <c r="D3068" s="450">
        <v>6230</v>
      </c>
      <c r="E3068" s="450" t="s">
        <v>58</v>
      </c>
      <c r="F3068" s="450" t="s">
        <v>2242</v>
      </c>
      <c r="G3068" s="450" t="s">
        <v>15</v>
      </c>
      <c r="H3068" s="450" t="s">
        <v>110</v>
      </c>
      <c r="I3068" s="3" t="s">
        <v>2237</v>
      </c>
    </row>
    <row r="3069" spans="1:9" x14ac:dyDescent="0.25">
      <c r="A3069" s="450">
        <v>2018</v>
      </c>
      <c r="B3069" s="450" t="s">
        <v>393</v>
      </c>
      <c r="C3069" s="450" t="s">
        <v>194</v>
      </c>
      <c r="D3069" s="450">
        <v>6290</v>
      </c>
      <c r="E3069" s="450" t="s">
        <v>59</v>
      </c>
      <c r="F3069" s="450" t="s">
        <v>2242</v>
      </c>
      <c r="G3069" s="450" t="s">
        <v>15</v>
      </c>
      <c r="H3069" s="450" t="s">
        <v>110</v>
      </c>
      <c r="I3069" s="3" t="s">
        <v>2237</v>
      </c>
    </row>
    <row r="3070" spans="1:9" x14ac:dyDescent="0.25">
      <c r="A3070" s="450">
        <v>2018</v>
      </c>
      <c r="B3070" s="450" t="s">
        <v>393</v>
      </c>
      <c r="C3070" s="450" t="s">
        <v>194</v>
      </c>
      <c r="D3070" s="450">
        <v>6300</v>
      </c>
      <c r="E3070" s="450" t="s">
        <v>60</v>
      </c>
      <c r="F3070" s="450" t="s">
        <v>2242</v>
      </c>
      <c r="G3070" s="450" t="s">
        <v>15</v>
      </c>
      <c r="H3070" s="450">
        <v>0</v>
      </c>
      <c r="I3070" s="3" t="s">
        <v>2237</v>
      </c>
    </row>
    <row r="3071" spans="1:9" x14ac:dyDescent="0.25">
      <c r="A3071" s="450">
        <v>2018</v>
      </c>
      <c r="B3071" s="450" t="s">
        <v>393</v>
      </c>
      <c r="C3071" s="450" t="s">
        <v>194</v>
      </c>
      <c r="D3071" s="450">
        <v>6400</v>
      </c>
      <c r="E3071" s="450" t="s">
        <v>61</v>
      </c>
      <c r="F3071" s="450" t="s">
        <v>2242</v>
      </c>
      <c r="G3071" s="450" t="s">
        <v>15</v>
      </c>
      <c r="H3071" s="450">
        <v>26.75</v>
      </c>
      <c r="I3071" s="3" t="s">
        <v>2237</v>
      </c>
    </row>
    <row r="3072" spans="1:9" x14ac:dyDescent="0.25">
      <c r="A3072" s="450">
        <v>2018</v>
      </c>
      <c r="B3072" s="450" t="s">
        <v>393</v>
      </c>
      <c r="C3072" s="450" t="s">
        <v>194</v>
      </c>
      <c r="D3072" s="450">
        <v>6410</v>
      </c>
      <c r="E3072" s="450" t="s">
        <v>62</v>
      </c>
      <c r="F3072" s="450" t="s">
        <v>2242</v>
      </c>
      <c r="G3072" s="450" t="s">
        <v>15</v>
      </c>
      <c r="H3072" s="450" t="s">
        <v>110</v>
      </c>
      <c r="I3072" s="3" t="s">
        <v>2237</v>
      </c>
    </row>
    <row r="3073" spans="1:9" x14ac:dyDescent="0.25">
      <c r="A3073" s="450">
        <v>2018</v>
      </c>
      <c r="B3073" s="450" t="s">
        <v>393</v>
      </c>
      <c r="C3073" s="450" t="s">
        <v>194</v>
      </c>
      <c r="D3073" s="450">
        <v>6490</v>
      </c>
      <c r="E3073" s="450" t="s">
        <v>63</v>
      </c>
      <c r="F3073" s="450" t="s">
        <v>2242</v>
      </c>
      <c r="G3073" s="450" t="s">
        <v>15</v>
      </c>
      <c r="H3073" s="450" t="s">
        <v>110</v>
      </c>
      <c r="I3073" s="3" t="s">
        <v>2237</v>
      </c>
    </row>
    <row r="3074" spans="1:9" x14ac:dyDescent="0.25">
      <c r="A3074" s="450">
        <v>2018</v>
      </c>
      <c r="B3074" s="450" t="s">
        <v>393</v>
      </c>
      <c r="C3074" s="450" t="s">
        <v>194</v>
      </c>
      <c r="D3074" s="450">
        <v>6500</v>
      </c>
      <c r="E3074" s="450" t="s">
        <v>64</v>
      </c>
      <c r="F3074" s="450" t="s">
        <v>2242</v>
      </c>
      <c r="G3074" s="450" t="s">
        <v>15</v>
      </c>
      <c r="H3074" s="450">
        <v>0</v>
      </c>
      <c r="I3074" s="3" t="s">
        <v>2237</v>
      </c>
    </row>
    <row r="3075" spans="1:9" x14ac:dyDescent="0.25">
      <c r="A3075" s="450">
        <v>2018</v>
      </c>
      <c r="B3075" s="450" t="s">
        <v>393</v>
      </c>
      <c r="C3075" s="450" t="s">
        <v>194</v>
      </c>
      <c r="D3075" s="450">
        <v>6510</v>
      </c>
      <c r="E3075" s="450" t="s">
        <v>65</v>
      </c>
      <c r="F3075" s="450" t="s">
        <v>2242</v>
      </c>
      <c r="G3075" s="450" t="s">
        <v>15</v>
      </c>
      <c r="H3075" s="450" t="s">
        <v>110</v>
      </c>
      <c r="I3075" s="3" t="s">
        <v>2237</v>
      </c>
    </row>
    <row r="3076" spans="1:9" x14ac:dyDescent="0.25">
      <c r="A3076" s="450">
        <v>2018</v>
      </c>
      <c r="B3076" s="450" t="s">
        <v>393</v>
      </c>
      <c r="C3076" s="450" t="s">
        <v>194</v>
      </c>
      <c r="D3076" s="450">
        <v>6590</v>
      </c>
      <c r="E3076" s="450" t="s">
        <v>66</v>
      </c>
      <c r="F3076" s="450" t="s">
        <v>2242</v>
      </c>
      <c r="G3076" s="450" t="s">
        <v>15</v>
      </c>
      <c r="H3076" s="450" t="s">
        <v>110</v>
      </c>
      <c r="I3076" s="3" t="s">
        <v>2237</v>
      </c>
    </row>
    <row r="3077" spans="1:9" x14ac:dyDescent="0.25">
      <c r="A3077" s="450">
        <v>2018</v>
      </c>
      <c r="B3077" s="450" t="s">
        <v>393</v>
      </c>
      <c r="C3077" s="450" t="s">
        <v>194</v>
      </c>
      <c r="D3077" s="450">
        <v>7000</v>
      </c>
      <c r="E3077" s="450" t="s">
        <v>67</v>
      </c>
      <c r="F3077" s="450" t="s">
        <v>2242</v>
      </c>
      <c r="G3077" s="450" t="s">
        <v>15</v>
      </c>
      <c r="H3077" s="450">
        <v>0</v>
      </c>
      <c r="I3077" s="3" t="s">
        <v>2237</v>
      </c>
    </row>
    <row r="3078" spans="1:9" x14ac:dyDescent="0.25">
      <c r="A3078" s="450">
        <v>2018</v>
      </c>
      <c r="B3078" s="450" t="s">
        <v>393</v>
      </c>
      <c r="C3078" s="450" t="s">
        <v>194</v>
      </c>
      <c r="D3078" s="450">
        <v>8000</v>
      </c>
      <c r="E3078" s="450" t="s">
        <v>70</v>
      </c>
      <c r="F3078" s="450" t="s">
        <v>2242</v>
      </c>
      <c r="G3078" s="450" t="s">
        <v>15</v>
      </c>
      <c r="H3078" s="450">
        <v>0</v>
      </c>
      <c r="I3078" s="3" t="s">
        <v>2244</v>
      </c>
    </row>
    <row r="3079" spans="1:9" x14ac:dyDescent="0.25">
      <c r="A3079" s="450">
        <v>2018</v>
      </c>
      <c r="B3079" s="450" t="s">
        <v>393</v>
      </c>
      <c r="C3079" s="450" t="s">
        <v>194</v>
      </c>
      <c r="D3079" s="450">
        <v>9100</v>
      </c>
      <c r="E3079" s="450" t="s">
        <v>72</v>
      </c>
      <c r="F3079" s="450" t="s">
        <v>2242</v>
      </c>
      <c r="G3079" s="450" t="s">
        <v>15</v>
      </c>
      <c r="H3079" s="450" t="s">
        <v>110</v>
      </c>
      <c r="I3079" s="3" t="s">
        <v>2237</v>
      </c>
    </row>
    <row r="3080" spans="1:9" x14ac:dyDescent="0.25">
      <c r="A3080" s="450">
        <v>2018</v>
      </c>
      <c r="B3080" s="450" t="s">
        <v>393</v>
      </c>
      <c r="C3080" s="450" t="s">
        <v>194</v>
      </c>
      <c r="D3080" s="450">
        <v>9200</v>
      </c>
      <c r="E3080" s="450" t="s">
        <v>73</v>
      </c>
      <c r="F3080" s="450" t="s">
        <v>2242</v>
      </c>
      <c r="G3080" s="450" t="s">
        <v>15</v>
      </c>
      <c r="H3080" s="450" t="s">
        <v>110</v>
      </c>
      <c r="I3080" s="3" t="s">
        <v>2237</v>
      </c>
    </row>
    <row r="3081" spans="1:9" x14ac:dyDescent="0.25">
      <c r="A3081" s="450">
        <v>2018</v>
      </c>
      <c r="B3081" s="450" t="s">
        <v>393</v>
      </c>
      <c r="C3081" s="450" t="s">
        <v>194</v>
      </c>
      <c r="D3081" s="450">
        <v>9900</v>
      </c>
      <c r="E3081" s="450" t="s">
        <v>74</v>
      </c>
      <c r="F3081" s="450" t="s">
        <v>2242</v>
      </c>
      <c r="G3081" s="450" t="s">
        <v>15</v>
      </c>
      <c r="H3081" s="450" t="s">
        <v>110</v>
      </c>
      <c r="I3081" s="3" t="s">
        <v>2237</v>
      </c>
    </row>
    <row r="3082" spans="1:9" x14ac:dyDescent="0.25">
      <c r="A3082" s="450">
        <v>2018</v>
      </c>
      <c r="B3082" s="450" t="s">
        <v>393</v>
      </c>
      <c r="C3082" s="450" t="s">
        <v>194</v>
      </c>
      <c r="D3082" s="450">
        <v>11100</v>
      </c>
      <c r="E3082" s="450" t="s">
        <v>77</v>
      </c>
      <c r="F3082" s="450" t="s">
        <v>2242</v>
      </c>
      <c r="G3082" s="450" t="s">
        <v>15</v>
      </c>
      <c r="H3082" s="450">
        <v>141.83000000000001</v>
      </c>
      <c r="I3082" s="3" t="s">
        <v>2237</v>
      </c>
    </row>
    <row r="3083" spans="1:9" x14ac:dyDescent="0.25">
      <c r="A3083" s="450">
        <v>2018</v>
      </c>
      <c r="B3083" s="450" t="s">
        <v>393</v>
      </c>
      <c r="C3083" s="450" t="s">
        <v>194</v>
      </c>
      <c r="D3083" s="450">
        <v>11200</v>
      </c>
      <c r="E3083" s="450" t="s">
        <v>78</v>
      </c>
      <c r="F3083" s="450" t="s">
        <v>2242</v>
      </c>
      <c r="G3083" s="450" t="s">
        <v>15</v>
      </c>
      <c r="H3083" s="450">
        <v>148.07</v>
      </c>
      <c r="I3083" s="3" t="s">
        <v>2237</v>
      </c>
    </row>
    <row r="3084" spans="1:9" x14ac:dyDescent="0.25">
      <c r="A3084" s="450">
        <v>2018</v>
      </c>
      <c r="B3084" s="450" t="s">
        <v>393</v>
      </c>
      <c r="C3084" s="450" t="s">
        <v>194</v>
      </c>
      <c r="D3084" s="450">
        <v>11300</v>
      </c>
      <c r="E3084" s="450" t="s">
        <v>79</v>
      </c>
      <c r="F3084" s="450" t="s">
        <v>2242</v>
      </c>
      <c r="G3084" s="450" t="s">
        <v>15</v>
      </c>
      <c r="H3084" s="450">
        <v>0</v>
      </c>
      <c r="I3084" s="3" t="s">
        <v>2244</v>
      </c>
    </row>
    <row r="3085" spans="1:9" x14ac:dyDescent="0.25">
      <c r="A3085" s="450">
        <v>2018</v>
      </c>
      <c r="B3085" s="450" t="s">
        <v>393</v>
      </c>
      <c r="C3085" s="450" t="s">
        <v>194</v>
      </c>
      <c r="D3085" s="450">
        <v>11400</v>
      </c>
      <c r="E3085" s="450" t="s">
        <v>80</v>
      </c>
      <c r="F3085" s="450" t="s">
        <v>2242</v>
      </c>
      <c r="G3085" s="450" t="s">
        <v>15</v>
      </c>
      <c r="H3085" s="450">
        <v>12.29</v>
      </c>
      <c r="I3085" s="3" t="s">
        <v>2237</v>
      </c>
    </row>
    <row r="3086" spans="1:9" x14ac:dyDescent="0.25">
      <c r="A3086" s="450">
        <v>2018</v>
      </c>
      <c r="B3086" s="450" t="s">
        <v>393</v>
      </c>
      <c r="C3086" s="450" t="s">
        <v>194</v>
      </c>
      <c r="D3086" s="450">
        <v>11500</v>
      </c>
      <c r="E3086" s="450" t="s">
        <v>81</v>
      </c>
      <c r="F3086" s="450" t="s">
        <v>2242</v>
      </c>
      <c r="G3086" s="450" t="s">
        <v>15</v>
      </c>
      <c r="H3086" s="450">
        <v>102.24</v>
      </c>
      <c r="I3086" s="3" t="s">
        <v>2237</v>
      </c>
    </row>
    <row r="3087" spans="1:9" x14ac:dyDescent="0.25">
      <c r="A3087" s="450">
        <v>2018</v>
      </c>
      <c r="B3087" s="450" t="s">
        <v>393</v>
      </c>
      <c r="C3087" s="450" t="s">
        <v>194</v>
      </c>
      <c r="D3087" s="450">
        <v>11900</v>
      </c>
      <c r="E3087" s="450" t="s">
        <v>82</v>
      </c>
      <c r="F3087" s="450" t="s">
        <v>2242</v>
      </c>
      <c r="G3087" s="450" t="s">
        <v>15</v>
      </c>
      <c r="H3087" s="450">
        <v>6.22</v>
      </c>
      <c r="I3087" s="3" t="s">
        <v>2244</v>
      </c>
    </row>
    <row r="3088" spans="1:9" x14ac:dyDescent="0.25">
      <c r="A3088" s="450">
        <v>2018</v>
      </c>
      <c r="B3088" s="450" t="s">
        <v>393</v>
      </c>
      <c r="C3088" s="450" t="s">
        <v>194</v>
      </c>
      <c r="D3088" s="450">
        <v>12100</v>
      </c>
      <c r="E3088" s="450" t="s">
        <v>84</v>
      </c>
      <c r="F3088" s="450" t="s">
        <v>2242</v>
      </c>
      <c r="G3088" s="450" t="s">
        <v>15</v>
      </c>
      <c r="H3088" s="450">
        <v>293.97000000000003</v>
      </c>
      <c r="I3088" s="3" t="s">
        <v>2237</v>
      </c>
    </row>
    <row r="3089" spans="1:9" x14ac:dyDescent="0.25">
      <c r="A3089" s="450">
        <v>2018</v>
      </c>
      <c r="B3089" s="450" t="s">
        <v>393</v>
      </c>
      <c r="C3089" s="450" t="s">
        <v>194</v>
      </c>
      <c r="D3089" s="450">
        <v>12200</v>
      </c>
      <c r="E3089" s="450" t="s">
        <v>85</v>
      </c>
      <c r="F3089" s="450" t="s">
        <v>2242</v>
      </c>
      <c r="G3089" s="450" t="s">
        <v>15</v>
      </c>
      <c r="H3089" s="450">
        <v>95.77</v>
      </c>
      <c r="I3089" s="3" t="s">
        <v>2237</v>
      </c>
    </row>
    <row r="3090" spans="1:9" x14ac:dyDescent="0.25">
      <c r="A3090" s="450">
        <v>2018</v>
      </c>
      <c r="B3090" s="450" t="s">
        <v>393</v>
      </c>
      <c r="C3090" s="450" t="s">
        <v>194</v>
      </c>
      <c r="D3090" s="450">
        <v>12900</v>
      </c>
      <c r="E3090" s="450" t="s">
        <v>86</v>
      </c>
      <c r="F3090" s="450" t="s">
        <v>2242</v>
      </c>
      <c r="G3090" s="450" t="s">
        <v>15</v>
      </c>
      <c r="H3090" s="450">
        <v>49.23</v>
      </c>
      <c r="I3090" s="3" t="s">
        <v>2244</v>
      </c>
    </row>
    <row r="3091" spans="1:9" x14ac:dyDescent="0.25">
      <c r="A3091" s="450">
        <v>2018</v>
      </c>
      <c r="B3091" s="450" t="s">
        <v>393</v>
      </c>
      <c r="C3091" s="450" t="s">
        <v>194</v>
      </c>
      <c r="D3091" s="450">
        <v>12910</v>
      </c>
      <c r="E3091" s="450" t="s">
        <v>87</v>
      </c>
      <c r="F3091" s="450" t="s">
        <v>2242</v>
      </c>
      <c r="G3091" s="450" t="s">
        <v>15</v>
      </c>
      <c r="H3091" s="450" t="s">
        <v>110</v>
      </c>
      <c r="I3091" s="3" t="s">
        <v>2237</v>
      </c>
    </row>
    <row r="3092" spans="1:9" x14ac:dyDescent="0.25">
      <c r="A3092" s="450">
        <v>2018</v>
      </c>
      <c r="B3092" s="450" t="s">
        <v>393</v>
      </c>
      <c r="C3092" s="450" t="s">
        <v>194</v>
      </c>
      <c r="D3092" s="450">
        <v>12920</v>
      </c>
      <c r="E3092" s="450" t="s">
        <v>88</v>
      </c>
      <c r="F3092" s="450" t="s">
        <v>2242</v>
      </c>
      <c r="G3092" s="450" t="s">
        <v>15</v>
      </c>
      <c r="H3092" s="450" t="s">
        <v>110</v>
      </c>
      <c r="I3092" s="3" t="s">
        <v>2237</v>
      </c>
    </row>
    <row r="3093" spans="1:9" x14ac:dyDescent="0.25">
      <c r="A3093" s="450">
        <v>2018</v>
      </c>
      <c r="B3093" s="450" t="s">
        <v>393</v>
      </c>
      <c r="C3093" s="450" t="s">
        <v>194</v>
      </c>
      <c r="D3093" s="450">
        <v>12930</v>
      </c>
      <c r="E3093" s="450" t="s">
        <v>89</v>
      </c>
      <c r="F3093" s="450" t="s">
        <v>2242</v>
      </c>
      <c r="G3093" s="450" t="s">
        <v>15</v>
      </c>
      <c r="H3093" s="450" t="s">
        <v>110</v>
      </c>
      <c r="I3093" s="3" t="s">
        <v>2237</v>
      </c>
    </row>
    <row r="3094" spans="1:9" x14ac:dyDescent="0.25">
      <c r="A3094" s="450">
        <v>2018</v>
      </c>
      <c r="B3094" s="450" t="s">
        <v>393</v>
      </c>
      <c r="C3094" s="450" t="s">
        <v>194</v>
      </c>
      <c r="D3094" s="450">
        <v>15100</v>
      </c>
      <c r="E3094" s="450" t="s">
        <v>93</v>
      </c>
      <c r="F3094" s="450" t="s">
        <v>2242</v>
      </c>
      <c r="G3094" s="450" t="s">
        <v>15</v>
      </c>
      <c r="H3094" s="450" t="s">
        <v>110</v>
      </c>
      <c r="I3094" s="3" t="s">
        <v>2237</v>
      </c>
    </row>
    <row r="3095" spans="1:9" x14ac:dyDescent="0.25">
      <c r="A3095" s="450">
        <v>2018</v>
      </c>
      <c r="B3095" s="450" t="s">
        <v>393</v>
      </c>
      <c r="C3095" s="450" t="s">
        <v>194</v>
      </c>
      <c r="D3095" s="450">
        <v>15200</v>
      </c>
      <c r="E3095" s="450" t="s">
        <v>94</v>
      </c>
      <c r="F3095" s="450" t="s">
        <v>2242</v>
      </c>
      <c r="G3095" s="450" t="s">
        <v>15</v>
      </c>
      <c r="H3095" s="450" t="s">
        <v>110</v>
      </c>
      <c r="I3095" s="3" t="s">
        <v>2237</v>
      </c>
    </row>
    <row r="3096" spans="1:9" x14ac:dyDescent="0.25">
      <c r="A3096" s="450">
        <v>2018</v>
      </c>
      <c r="B3096" s="450" t="s">
        <v>393</v>
      </c>
      <c r="C3096" s="450" t="s">
        <v>194</v>
      </c>
      <c r="D3096" s="450">
        <v>17100</v>
      </c>
      <c r="E3096" s="450" t="s">
        <v>97</v>
      </c>
      <c r="F3096" s="450" t="s">
        <v>2242</v>
      </c>
      <c r="G3096" s="450" t="s">
        <v>15</v>
      </c>
      <c r="H3096" s="450">
        <v>11.48</v>
      </c>
      <c r="I3096" s="3" t="s">
        <v>2237</v>
      </c>
    </row>
    <row r="3097" spans="1:9" x14ac:dyDescent="0.25">
      <c r="A3097" s="450">
        <v>2018</v>
      </c>
      <c r="B3097" s="450" t="s">
        <v>393</v>
      </c>
      <c r="C3097" s="450" t="s">
        <v>194</v>
      </c>
      <c r="D3097" s="450">
        <v>17110</v>
      </c>
      <c r="E3097" s="450" t="s">
        <v>98</v>
      </c>
      <c r="F3097" s="450" t="s">
        <v>2242</v>
      </c>
      <c r="G3097" s="450" t="s">
        <v>15</v>
      </c>
      <c r="H3097" s="450" t="s">
        <v>110</v>
      </c>
      <c r="I3097" s="3" t="s">
        <v>2237</v>
      </c>
    </row>
    <row r="3098" spans="1:9" x14ac:dyDescent="0.25">
      <c r="A3098" s="450">
        <v>2018</v>
      </c>
      <c r="B3098" s="450" t="s">
        <v>393</v>
      </c>
      <c r="C3098" s="450" t="s">
        <v>194</v>
      </c>
      <c r="D3098" s="450">
        <v>17120</v>
      </c>
      <c r="E3098" s="450" t="s">
        <v>99</v>
      </c>
      <c r="F3098" s="450" t="s">
        <v>2242</v>
      </c>
      <c r="G3098" s="450" t="s">
        <v>15</v>
      </c>
      <c r="H3098" s="450" t="s">
        <v>110</v>
      </c>
      <c r="I3098" s="3" t="s">
        <v>2237</v>
      </c>
    </row>
    <row r="3099" spans="1:9" x14ac:dyDescent="0.25">
      <c r="A3099" s="450">
        <v>2018</v>
      </c>
      <c r="B3099" s="450" t="s">
        <v>393</v>
      </c>
      <c r="C3099" s="450" t="s">
        <v>194</v>
      </c>
      <c r="D3099" s="450">
        <v>17130</v>
      </c>
      <c r="E3099" s="450" t="s">
        <v>100</v>
      </c>
      <c r="F3099" s="450" t="s">
        <v>2242</v>
      </c>
      <c r="G3099" s="450" t="s">
        <v>15</v>
      </c>
      <c r="H3099" s="450" t="s">
        <v>110</v>
      </c>
      <c r="I3099" s="3" t="s">
        <v>2237</v>
      </c>
    </row>
    <row r="3100" spans="1:9" x14ac:dyDescent="0.25">
      <c r="A3100" s="450">
        <v>2018</v>
      </c>
      <c r="B3100" s="450" t="s">
        <v>393</v>
      </c>
      <c r="C3100" s="450" t="s">
        <v>194</v>
      </c>
      <c r="D3100" s="450">
        <v>17140</v>
      </c>
      <c r="E3100" s="450" t="s">
        <v>101</v>
      </c>
      <c r="F3100" s="450" t="s">
        <v>2242</v>
      </c>
      <c r="G3100" s="450" t="s">
        <v>15</v>
      </c>
      <c r="H3100" s="450" t="s">
        <v>110</v>
      </c>
      <c r="I3100" s="3" t="s">
        <v>2237</v>
      </c>
    </row>
    <row r="3101" spans="1:9" x14ac:dyDescent="0.25">
      <c r="A3101" s="450">
        <v>2018</v>
      </c>
      <c r="B3101" s="450" t="s">
        <v>393</v>
      </c>
      <c r="C3101" s="450" t="s">
        <v>194</v>
      </c>
      <c r="D3101" s="450">
        <v>17150</v>
      </c>
      <c r="E3101" s="450" t="s">
        <v>102</v>
      </c>
      <c r="F3101" s="450" t="s">
        <v>2242</v>
      </c>
      <c r="G3101" s="450" t="s">
        <v>15</v>
      </c>
      <c r="H3101" s="450" t="s">
        <v>110</v>
      </c>
      <c r="I3101" s="3" t="s">
        <v>2237</v>
      </c>
    </row>
    <row r="3102" spans="1:9" x14ac:dyDescent="0.25">
      <c r="A3102" s="450">
        <v>2018</v>
      </c>
      <c r="B3102" s="450" t="s">
        <v>393</v>
      </c>
      <c r="C3102" s="450" t="s">
        <v>194</v>
      </c>
      <c r="D3102" s="450">
        <v>17160</v>
      </c>
      <c r="E3102" s="450" t="s">
        <v>103</v>
      </c>
      <c r="F3102" s="450" t="s">
        <v>2242</v>
      </c>
      <c r="G3102" s="450" t="s">
        <v>15</v>
      </c>
      <c r="H3102" s="450" t="s">
        <v>110</v>
      </c>
      <c r="I3102" s="3" t="s">
        <v>2237</v>
      </c>
    </row>
    <row r="3103" spans="1:9" x14ac:dyDescent="0.25">
      <c r="A3103" s="450">
        <v>2018</v>
      </c>
      <c r="B3103" s="450" t="s">
        <v>393</v>
      </c>
      <c r="C3103" s="450" t="s">
        <v>194</v>
      </c>
      <c r="D3103" s="450">
        <v>17161</v>
      </c>
      <c r="E3103" s="450" t="s">
        <v>104</v>
      </c>
      <c r="F3103" s="450" t="s">
        <v>2242</v>
      </c>
      <c r="G3103" s="450" t="s">
        <v>15</v>
      </c>
      <c r="H3103" s="450" t="s">
        <v>110</v>
      </c>
      <c r="I3103" s="3" t="s">
        <v>2237</v>
      </c>
    </row>
    <row r="3104" spans="1:9" x14ac:dyDescent="0.25">
      <c r="A3104" s="450">
        <v>2018</v>
      </c>
      <c r="B3104" s="450" t="s">
        <v>393</v>
      </c>
      <c r="C3104" s="450" t="s">
        <v>194</v>
      </c>
      <c r="D3104" s="450">
        <v>17162</v>
      </c>
      <c r="E3104" s="450" t="s">
        <v>105</v>
      </c>
      <c r="F3104" s="450" t="s">
        <v>2242</v>
      </c>
      <c r="G3104" s="450" t="s">
        <v>15</v>
      </c>
      <c r="H3104" s="450" t="s">
        <v>110</v>
      </c>
      <c r="I3104" s="3" t="s">
        <v>2237</v>
      </c>
    </row>
    <row r="3105" spans="1:9" x14ac:dyDescent="0.25">
      <c r="A3105" s="450">
        <v>2018</v>
      </c>
      <c r="B3105" s="450" t="s">
        <v>393</v>
      </c>
      <c r="C3105" s="450" t="s">
        <v>194</v>
      </c>
      <c r="D3105" s="450">
        <v>17190</v>
      </c>
      <c r="E3105" s="450" t="s">
        <v>106</v>
      </c>
      <c r="F3105" s="450" t="s">
        <v>2242</v>
      </c>
      <c r="G3105" s="450" t="s">
        <v>15</v>
      </c>
      <c r="H3105" s="450" t="s">
        <v>110</v>
      </c>
      <c r="I3105" s="3" t="s">
        <v>2237</v>
      </c>
    </row>
    <row r="3106" spans="1:9" x14ac:dyDescent="0.25">
      <c r="A3106" s="450">
        <v>2018</v>
      </c>
      <c r="B3106" s="450" t="s">
        <v>393</v>
      </c>
      <c r="C3106" s="450" t="s">
        <v>194</v>
      </c>
      <c r="D3106" s="450">
        <v>17900</v>
      </c>
      <c r="E3106" s="450" t="s">
        <v>107</v>
      </c>
      <c r="F3106" s="450" t="s">
        <v>2242</v>
      </c>
      <c r="G3106" s="450" t="s">
        <v>15</v>
      </c>
      <c r="H3106" s="450">
        <v>114.5</v>
      </c>
      <c r="I3106" s="3" t="s">
        <v>2237</v>
      </c>
    </row>
    <row r="3107" spans="1:9" x14ac:dyDescent="0.25">
      <c r="A3107" s="450">
        <v>2018</v>
      </c>
      <c r="B3107" s="450" t="s">
        <v>393</v>
      </c>
      <c r="C3107" s="450" t="s">
        <v>194</v>
      </c>
      <c r="D3107" s="450">
        <v>19010</v>
      </c>
      <c r="E3107" s="450" t="s">
        <v>111</v>
      </c>
      <c r="F3107" s="450" t="s">
        <v>2242</v>
      </c>
      <c r="G3107" s="450" t="s">
        <v>15</v>
      </c>
      <c r="H3107" s="450">
        <v>100.06</v>
      </c>
      <c r="I3107" s="3" t="s">
        <v>2237</v>
      </c>
    </row>
    <row r="3108" spans="1:9" x14ac:dyDescent="0.25">
      <c r="A3108" s="450">
        <v>2018</v>
      </c>
      <c r="B3108" s="450" t="s">
        <v>393</v>
      </c>
      <c r="C3108" s="450" t="s">
        <v>194</v>
      </c>
      <c r="D3108" s="450">
        <v>19011</v>
      </c>
      <c r="E3108" s="450" t="s">
        <v>112</v>
      </c>
      <c r="F3108" s="450" t="s">
        <v>2242</v>
      </c>
      <c r="G3108" s="450" t="s">
        <v>15</v>
      </c>
      <c r="H3108" s="450" t="s">
        <v>110</v>
      </c>
      <c r="I3108" s="3" t="s">
        <v>2237</v>
      </c>
    </row>
    <row r="3109" spans="1:9" x14ac:dyDescent="0.25">
      <c r="A3109" s="450">
        <v>2018</v>
      </c>
      <c r="B3109" s="450" t="s">
        <v>393</v>
      </c>
      <c r="C3109" s="450" t="s">
        <v>194</v>
      </c>
      <c r="D3109" s="450">
        <v>19012</v>
      </c>
      <c r="E3109" s="450" t="s">
        <v>113</v>
      </c>
      <c r="F3109" s="450" t="s">
        <v>2242</v>
      </c>
      <c r="G3109" s="450" t="s">
        <v>15</v>
      </c>
      <c r="H3109" s="450" t="s">
        <v>110</v>
      </c>
      <c r="I3109" s="3" t="s">
        <v>2237</v>
      </c>
    </row>
    <row r="3110" spans="1:9" x14ac:dyDescent="0.25">
      <c r="A3110" s="450">
        <v>2018</v>
      </c>
      <c r="B3110" s="450" t="s">
        <v>393</v>
      </c>
      <c r="C3110" s="450" t="s">
        <v>194</v>
      </c>
      <c r="D3110" s="450">
        <v>19020</v>
      </c>
      <c r="E3110" s="450" t="s">
        <v>114</v>
      </c>
      <c r="F3110" s="450" t="s">
        <v>2242</v>
      </c>
      <c r="G3110" s="450" t="s">
        <v>15</v>
      </c>
      <c r="H3110" s="450">
        <v>256.54000000000002</v>
      </c>
      <c r="I3110" s="3" t="s">
        <v>2237</v>
      </c>
    </row>
    <row r="3111" spans="1:9" x14ac:dyDescent="0.25">
      <c r="A3111" s="450">
        <v>2018</v>
      </c>
      <c r="B3111" s="450" t="s">
        <v>393</v>
      </c>
      <c r="C3111" s="450" t="s">
        <v>194</v>
      </c>
      <c r="D3111" s="450">
        <v>19021</v>
      </c>
      <c r="E3111" s="450" t="s">
        <v>115</v>
      </c>
      <c r="F3111" s="450" t="s">
        <v>2242</v>
      </c>
      <c r="G3111" s="450" t="s">
        <v>15</v>
      </c>
      <c r="H3111" s="450" t="s">
        <v>110</v>
      </c>
      <c r="I3111" s="3" t="s">
        <v>2237</v>
      </c>
    </row>
    <row r="3112" spans="1:9" x14ac:dyDescent="0.25">
      <c r="A3112" s="450">
        <v>2018</v>
      </c>
      <c r="B3112" s="450" t="s">
        <v>393</v>
      </c>
      <c r="C3112" s="450" t="s">
        <v>194</v>
      </c>
      <c r="D3112" s="450">
        <v>19022</v>
      </c>
      <c r="E3112" s="450" t="s">
        <v>116</v>
      </c>
      <c r="F3112" s="450" t="s">
        <v>2242</v>
      </c>
      <c r="G3112" s="450" t="s">
        <v>15</v>
      </c>
      <c r="H3112" s="450" t="s">
        <v>110</v>
      </c>
      <c r="I3112" s="3" t="s">
        <v>2237</v>
      </c>
    </row>
    <row r="3113" spans="1:9" x14ac:dyDescent="0.25">
      <c r="A3113" s="450">
        <v>2018</v>
      </c>
      <c r="B3113" s="450" t="s">
        <v>393</v>
      </c>
      <c r="C3113" s="450" t="s">
        <v>194</v>
      </c>
      <c r="D3113" s="450">
        <v>19023</v>
      </c>
      <c r="E3113" s="450" t="s">
        <v>117</v>
      </c>
      <c r="F3113" s="450" t="s">
        <v>2242</v>
      </c>
      <c r="G3113" s="450" t="s">
        <v>15</v>
      </c>
      <c r="H3113" s="450" t="s">
        <v>110</v>
      </c>
      <c r="I3113" s="3" t="s">
        <v>2237</v>
      </c>
    </row>
    <row r="3114" spans="1:9" x14ac:dyDescent="0.25">
      <c r="A3114" s="450">
        <v>2018</v>
      </c>
      <c r="B3114" s="450" t="s">
        <v>393</v>
      </c>
      <c r="C3114" s="450" t="s">
        <v>194</v>
      </c>
      <c r="D3114" s="450">
        <v>19029</v>
      </c>
      <c r="E3114" s="450" t="s">
        <v>118</v>
      </c>
      <c r="F3114" s="450" t="s">
        <v>2242</v>
      </c>
      <c r="G3114" s="450" t="s">
        <v>15</v>
      </c>
      <c r="H3114" s="450" t="s">
        <v>110</v>
      </c>
      <c r="I3114" s="3" t="s">
        <v>2237</v>
      </c>
    </row>
    <row r="3115" spans="1:9" x14ac:dyDescent="0.25">
      <c r="A3115" s="450">
        <v>2018</v>
      </c>
      <c r="B3115" s="450" t="s">
        <v>393</v>
      </c>
      <c r="C3115" s="450" t="s">
        <v>194</v>
      </c>
      <c r="D3115" s="450">
        <v>19030</v>
      </c>
      <c r="E3115" s="450" t="s">
        <v>119</v>
      </c>
      <c r="F3115" s="450" t="s">
        <v>2242</v>
      </c>
      <c r="G3115" s="450" t="s">
        <v>15</v>
      </c>
      <c r="H3115" s="450">
        <v>127.82</v>
      </c>
      <c r="I3115" s="3" t="s">
        <v>2237</v>
      </c>
    </row>
    <row r="3116" spans="1:9" x14ac:dyDescent="0.25">
      <c r="A3116" s="450">
        <v>2018</v>
      </c>
      <c r="B3116" s="450" t="s">
        <v>393</v>
      </c>
      <c r="C3116" s="450" t="s">
        <v>194</v>
      </c>
      <c r="D3116" s="450">
        <v>19031</v>
      </c>
      <c r="E3116" s="450" t="s">
        <v>120</v>
      </c>
      <c r="F3116" s="450" t="s">
        <v>2242</v>
      </c>
      <c r="G3116" s="450" t="s">
        <v>15</v>
      </c>
      <c r="H3116" s="450" t="s">
        <v>110</v>
      </c>
      <c r="I3116" s="3" t="s">
        <v>2237</v>
      </c>
    </row>
    <row r="3117" spans="1:9" x14ac:dyDescent="0.25">
      <c r="A3117" s="450">
        <v>2018</v>
      </c>
      <c r="B3117" s="450" t="s">
        <v>393</v>
      </c>
      <c r="C3117" s="450" t="s">
        <v>194</v>
      </c>
      <c r="D3117" s="450">
        <v>19032</v>
      </c>
      <c r="E3117" s="450" t="s">
        <v>121</v>
      </c>
      <c r="F3117" s="450" t="s">
        <v>2242</v>
      </c>
      <c r="G3117" s="450" t="s">
        <v>15</v>
      </c>
      <c r="H3117" s="450" t="s">
        <v>110</v>
      </c>
      <c r="I3117" s="3" t="s">
        <v>2237</v>
      </c>
    </row>
    <row r="3118" spans="1:9" x14ac:dyDescent="0.25">
      <c r="A3118" s="450">
        <v>2018</v>
      </c>
      <c r="B3118" s="450" t="s">
        <v>393</v>
      </c>
      <c r="C3118" s="450" t="s">
        <v>194</v>
      </c>
      <c r="D3118" s="450">
        <v>19040</v>
      </c>
      <c r="E3118" s="450" t="s">
        <v>122</v>
      </c>
      <c r="F3118" s="450" t="s">
        <v>2242</v>
      </c>
      <c r="G3118" s="450" t="s">
        <v>15</v>
      </c>
      <c r="H3118" s="450">
        <v>132.66</v>
      </c>
      <c r="I3118" s="3" t="s">
        <v>2237</v>
      </c>
    </row>
    <row r="3119" spans="1:9" x14ac:dyDescent="0.25">
      <c r="A3119" s="450">
        <v>2018</v>
      </c>
      <c r="B3119" s="450" t="s">
        <v>393</v>
      </c>
      <c r="C3119" s="450" t="s">
        <v>194</v>
      </c>
      <c r="D3119" s="450">
        <v>19050</v>
      </c>
      <c r="E3119" s="450" t="s">
        <v>123</v>
      </c>
      <c r="F3119" s="450" t="s">
        <v>2242</v>
      </c>
      <c r="G3119" s="450" t="s">
        <v>15</v>
      </c>
      <c r="H3119" s="450">
        <v>43.77</v>
      </c>
      <c r="I3119" s="3" t="s">
        <v>2237</v>
      </c>
    </row>
    <row r="3120" spans="1:9" x14ac:dyDescent="0.25">
      <c r="A3120" s="450">
        <v>2018</v>
      </c>
      <c r="B3120" s="450" t="s">
        <v>393</v>
      </c>
      <c r="C3120" s="450" t="s">
        <v>194</v>
      </c>
      <c r="D3120" s="450">
        <v>19060</v>
      </c>
      <c r="E3120" s="450" t="s">
        <v>124</v>
      </c>
      <c r="F3120" s="450" t="s">
        <v>2242</v>
      </c>
      <c r="G3120" s="450" t="s">
        <v>15</v>
      </c>
      <c r="H3120" s="450">
        <v>430.22</v>
      </c>
      <c r="I3120" s="3" t="s">
        <v>2237</v>
      </c>
    </row>
    <row r="3121" spans="1:9" x14ac:dyDescent="0.25">
      <c r="A3121" s="450">
        <v>2018</v>
      </c>
      <c r="B3121" s="450" t="s">
        <v>393</v>
      </c>
      <c r="C3121" s="450" t="s">
        <v>194</v>
      </c>
      <c r="D3121" s="450">
        <v>19061</v>
      </c>
      <c r="E3121" s="450" t="s">
        <v>125</v>
      </c>
      <c r="F3121" s="450" t="s">
        <v>2242</v>
      </c>
      <c r="G3121" s="450" t="s">
        <v>15</v>
      </c>
      <c r="H3121" s="450">
        <v>0</v>
      </c>
      <c r="I3121" s="3" t="s">
        <v>2237</v>
      </c>
    </row>
    <row r="3122" spans="1:9" x14ac:dyDescent="0.25">
      <c r="A3122" s="450">
        <v>2018</v>
      </c>
      <c r="B3122" s="450" t="s">
        <v>393</v>
      </c>
      <c r="C3122" s="450" t="s">
        <v>194</v>
      </c>
      <c r="D3122" s="450">
        <v>19062</v>
      </c>
      <c r="E3122" s="450" t="s">
        <v>126</v>
      </c>
      <c r="F3122" s="450" t="s">
        <v>2242</v>
      </c>
      <c r="G3122" s="450" t="s">
        <v>15</v>
      </c>
      <c r="H3122" s="450">
        <v>227.35</v>
      </c>
      <c r="I3122" s="3" t="s">
        <v>2237</v>
      </c>
    </row>
    <row r="3123" spans="1:9" x14ac:dyDescent="0.25">
      <c r="A3123" s="450">
        <v>2018</v>
      </c>
      <c r="B3123" s="450" t="s">
        <v>393</v>
      </c>
      <c r="C3123" s="450" t="s">
        <v>194</v>
      </c>
      <c r="D3123" s="450">
        <v>19063</v>
      </c>
      <c r="E3123" s="450" t="s">
        <v>127</v>
      </c>
      <c r="F3123" s="450" t="s">
        <v>2242</v>
      </c>
      <c r="G3123" s="450" t="s">
        <v>15</v>
      </c>
      <c r="H3123" s="450">
        <v>202.87</v>
      </c>
      <c r="I3123" s="3" t="s">
        <v>2237</v>
      </c>
    </row>
    <row r="3124" spans="1:9" x14ac:dyDescent="0.25">
      <c r="A3124" s="450">
        <v>2018</v>
      </c>
      <c r="B3124" s="450" t="s">
        <v>393</v>
      </c>
      <c r="C3124" s="450" t="s">
        <v>194</v>
      </c>
      <c r="D3124" s="450">
        <v>19070</v>
      </c>
      <c r="E3124" s="450" t="s">
        <v>128</v>
      </c>
      <c r="F3124" s="450" t="s">
        <v>2242</v>
      </c>
      <c r="G3124" s="450" t="s">
        <v>15</v>
      </c>
      <c r="H3124" s="450">
        <v>30.65</v>
      </c>
      <c r="I3124" s="3" t="s">
        <v>2237</v>
      </c>
    </row>
    <row r="3125" spans="1:9" x14ac:dyDescent="0.25">
      <c r="A3125" s="450">
        <v>2018</v>
      </c>
      <c r="B3125" s="450" t="s">
        <v>393</v>
      </c>
      <c r="C3125" s="450" t="s">
        <v>194</v>
      </c>
      <c r="D3125" s="450">
        <v>19080</v>
      </c>
      <c r="E3125" s="450" t="s">
        <v>129</v>
      </c>
      <c r="F3125" s="450" t="s">
        <v>2242</v>
      </c>
      <c r="G3125" s="450" t="s">
        <v>15</v>
      </c>
      <c r="H3125" s="450">
        <v>54.72</v>
      </c>
      <c r="I3125" s="3" t="s">
        <v>2237</v>
      </c>
    </row>
    <row r="3126" spans="1:9" x14ac:dyDescent="0.25">
      <c r="A3126" s="450">
        <v>2018</v>
      </c>
      <c r="B3126" s="450" t="s">
        <v>393</v>
      </c>
      <c r="C3126" s="450" t="s">
        <v>194</v>
      </c>
      <c r="D3126" s="450">
        <v>19090</v>
      </c>
      <c r="E3126" s="450" t="s">
        <v>130</v>
      </c>
      <c r="F3126" s="450" t="s">
        <v>2242</v>
      </c>
      <c r="G3126" s="450" t="s">
        <v>15</v>
      </c>
      <c r="H3126" s="450">
        <v>137.4</v>
      </c>
      <c r="I3126" s="3" t="s">
        <v>2237</v>
      </c>
    </row>
    <row r="3127" spans="1:9" x14ac:dyDescent="0.25">
      <c r="A3127" s="450">
        <v>2018</v>
      </c>
      <c r="B3127" s="450" t="s">
        <v>393</v>
      </c>
      <c r="C3127" s="450" t="s">
        <v>194</v>
      </c>
      <c r="D3127" s="450">
        <v>19095</v>
      </c>
      <c r="E3127" s="450" t="s">
        <v>131</v>
      </c>
      <c r="F3127" s="450" t="s">
        <v>2242</v>
      </c>
      <c r="G3127" s="450" t="s">
        <v>15</v>
      </c>
      <c r="H3127" s="450">
        <v>16.11</v>
      </c>
      <c r="I3127" s="3" t="s">
        <v>2237</v>
      </c>
    </row>
    <row r="3128" spans="1:9" x14ac:dyDescent="0.25">
      <c r="A3128" s="450">
        <v>2018</v>
      </c>
      <c r="B3128" s="450" t="s">
        <v>393</v>
      </c>
      <c r="C3128" s="450" t="s">
        <v>194</v>
      </c>
      <c r="D3128" s="450">
        <v>19900</v>
      </c>
      <c r="E3128" s="450" t="s">
        <v>132</v>
      </c>
      <c r="F3128" s="450" t="s">
        <v>2242</v>
      </c>
      <c r="G3128" s="450" t="s">
        <v>15</v>
      </c>
      <c r="H3128" s="450">
        <v>445.63</v>
      </c>
      <c r="I3128" s="3" t="s">
        <v>2237</v>
      </c>
    </row>
    <row r="3129" spans="1:9" x14ac:dyDescent="0.25">
      <c r="A3129" s="450">
        <v>2018</v>
      </c>
      <c r="B3129" s="450" t="s">
        <v>393</v>
      </c>
      <c r="C3129" s="450" t="s">
        <v>194</v>
      </c>
      <c r="D3129" s="450">
        <v>21100</v>
      </c>
      <c r="E3129" s="450" t="s">
        <v>135</v>
      </c>
      <c r="F3129" s="450" t="s">
        <v>2242</v>
      </c>
      <c r="G3129" s="450" t="s">
        <v>15</v>
      </c>
      <c r="H3129" s="450" t="s">
        <v>110</v>
      </c>
      <c r="I3129" s="3" t="s">
        <v>2237</v>
      </c>
    </row>
    <row r="3130" spans="1:9" x14ac:dyDescent="0.25">
      <c r="A3130" s="450">
        <v>2018</v>
      </c>
      <c r="B3130" s="450" t="s">
        <v>393</v>
      </c>
      <c r="C3130" s="450" t="s">
        <v>194</v>
      </c>
      <c r="D3130" s="450">
        <v>21200</v>
      </c>
      <c r="E3130" s="450" t="s">
        <v>136</v>
      </c>
      <c r="F3130" s="450" t="s">
        <v>2242</v>
      </c>
      <c r="G3130" s="450" t="s">
        <v>15</v>
      </c>
      <c r="H3130" s="450" t="s">
        <v>110</v>
      </c>
      <c r="I3130" s="3" t="s">
        <v>2237</v>
      </c>
    </row>
    <row r="3131" spans="1:9" x14ac:dyDescent="0.25">
      <c r="A3131" s="450">
        <v>2018</v>
      </c>
      <c r="B3131" s="450" t="s">
        <v>393</v>
      </c>
      <c r="C3131" s="450" t="s">
        <v>194</v>
      </c>
      <c r="D3131" s="450">
        <v>21300</v>
      </c>
      <c r="E3131" s="450" t="s">
        <v>137</v>
      </c>
      <c r="F3131" s="450" t="s">
        <v>2242</v>
      </c>
      <c r="G3131" s="450" t="s">
        <v>15</v>
      </c>
      <c r="H3131" s="450" t="s">
        <v>110</v>
      </c>
      <c r="I3131" s="3" t="s">
        <v>2237</v>
      </c>
    </row>
    <row r="3132" spans="1:9" x14ac:dyDescent="0.25">
      <c r="A3132" s="450">
        <v>2018</v>
      </c>
      <c r="B3132" s="450" t="s">
        <v>393</v>
      </c>
      <c r="C3132" s="450" t="s">
        <v>194</v>
      </c>
      <c r="D3132" s="450">
        <v>21900</v>
      </c>
      <c r="E3132" s="450" t="s">
        <v>138</v>
      </c>
      <c r="F3132" s="450" t="s">
        <v>2242</v>
      </c>
      <c r="G3132" s="450" t="s">
        <v>15</v>
      </c>
      <c r="H3132" s="450" t="s">
        <v>110</v>
      </c>
      <c r="I3132" s="3" t="s">
        <v>2237</v>
      </c>
    </row>
    <row r="3133" spans="1:9" x14ac:dyDescent="0.25">
      <c r="A3133" s="450">
        <v>2018</v>
      </c>
      <c r="B3133" s="450" t="s">
        <v>393</v>
      </c>
      <c r="C3133" s="450" t="s">
        <v>194</v>
      </c>
      <c r="D3133" s="450">
        <v>32100</v>
      </c>
      <c r="E3133" s="450" t="s">
        <v>150</v>
      </c>
      <c r="F3133" s="450" t="s">
        <v>2242</v>
      </c>
      <c r="G3133" s="450" t="s">
        <v>15</v>
      </c>
      <c r="H3133" s="450" t="s">
        <v>110</v>
      </c>
      <c r="I3133" s="3" t="s">
        <v>2237</v>
      </c>
    </row>
    <row r="3134" spans="1:9" x14ac:dyDescent="0.25">
      <c r="A3134" s="450">
        <v>2018</v>
      </c>
      <c r="B3134" s="450" t="s">
        <v>393</v>
      </c>
      <c r="C3134" s="450" t="s">
        <v>194</v>
      </c>
      <c r="D3134" s="450">
        <v>32200</v>
      </c>
      <c r="E3134" s="450" t="s">
        <v>151</v>
      </c>
      <c r="F3134" s="450" t="s">
        <v>2242</v>
      </c>
      <c r="G3134" s="450" t="s">
        <v>15</v>
      </c>
      <c r="H3134" s="450" t="s">
        <v>110</v>
      </c>
      <c r="I3134" s="3" t="s">
        <v>2237</v>
      </c>
    </row>
    <row r="3135" spans="1:9" x14ac:dyDescent="0.25">
      <c r="A3135" s="450">
        <v>2018</v>
      </c>
      <c r="B3135" s="450" t="s">
        <v>393</v>
      </c>
      <c r="C3135" s="450" t="s">
        <v>194</v>
      </c>
      <c r="D3135" s="450">
        <v>33100</v>
      </c>
      <c r="E3135" s="450" t="s">
        <v>153</v>
      </c>
      <c r="F3135" s="450" t="s">
        <v>2242</v>
      </c>
      <c r="G3135" s="450" t="s">
        <v>15</v>
      </c>
      <c r="H3135" s="450" t="s">
        <v>110</v>
      </c>
      <c r="I3135" s="3" t="s">
        <v>2237</v>
      </c>
    </row>
    <row r="3136" spans="1:9" x14ac:dyDescent="0.25">
      <c r="A3136" s="450">
        <v>2018</v>
      </c>
      <c r="B3136" s="450" t="s">
        <v>393</v>
      </c>
      <c r="C3136" s="450" t="s">
        <v>194</v>
      </c>
      <c r="D3136" s="450">
        <v>33110</v>
      </c>
      <c r="E3136" s="450" t="s">
        <v>154</v>
      </c>
      <c r="F3136" s="450" t="s">
        <v>2242</v>
      </c>
      <c r="G3136" s="450" t="s">
        <v>15</v>
      </c>
      <c r="H3136" s="450" t="s">
        <v>110</v>
      </c>
      <c r="I3136" s="3" t="s">
        <v>2237</v>
      </c>
    </row>
    <row r="3137" spans="1:9" x14ac:dyDescent="0.25">
      <c r="A3137" s="450">
        <v>2018</v>
      </c>
      <c r="B3137" s="450" t="s">
        <v>393</v>
      </c>
      <c r="C3137" s="450" t="s">
        <v>194</v>
      </c>
      <c r="D3137" s="450">
        <v>33120</v>
      </c>
      <c r="E3137" s="450" t="s">
        <v>155</v>
      </c>
      <c r="F3137" s="450" t="s">
        <v>2242</v>
      </c>
      <c r="G3137" s="450" t="s">
        <v>15</v>
      </c>
      <c r="H3137" s="450" t="s">
        <v>110</v>
      </c>
      <c r="I3137" s="3" t="s">
        <v>2237</v>
      </c>
    </row>
    <row r="3138" spans="1:9" x14ac:dyDescent="0.25">
      <c r="A3138" s="450">
        <v>2018</v>
      </c>
      <c r="B3138" s="450" t="s">
        <v>393</v>
      </c>
      <c r="C3138" s="450" t="s">
        <v>194</v>
      </c>
      <c r="D3138" s="450">
        <v>33200</v>
      </c>
      <c r="E3138" s="450" t="s">
        <v>156</v>
      </c>
      <c r="F3138" s="450" t="s">
        <v>2242</v>
      </c>
      <c r="G3138" s="450" t="s">
        <v>15</v>
      </c>
      <c r="H3138" s="450" t="s">
        <v>110</v>
      </c>
      <c r="I3138" s="3" t="s">
        <v>2237</v>
      </c>
    </row>
    <row r="3139" spans="1:9" x14ac:dyDescent="0.25">
      <c r="A3139" s="450">
        <v>2018</v>
      </c>
      <c r="B3139" s="450" t="s">
        <v>393</v>
      </c>
      <c r="C3139" s="450" t="s">
        <v>194</v>
      </c>
      <c r="D3139" s="450">
        <v>33210</v>
      </c>
      <c r="E3139" s="450" t="s">
        <v>157</v>
      </c>
      <c r="F3139" s="450" t="s">
        <v>2242</v>
      </c>
      <c r="G3139" s="450" t="s">
        <v>15</v>
      </c>
      <c r="H3139" s="450" t="s">
        <v>110</v>
      </c>
      <c r="I3139" s="3" t="s">
        <v>2237</v>
      </c>
    </row>
    <row r="3140" spans="1:9" x14ac:dyDescent="0.25">
      <c r="A3140" s="450">
        <v>2018</v>
      </c>
      <c r="B3140" s="450" t="s">
        <v>393</v>
      </c>
      <c r="C3140" s="450" t="s">
        <v>194</v>
      </c>
      <c r="D3140" s="450">
        <v>33220</v>
      </c>
      <c r="E3140" s="450" t="s">
        <v>158</v>
      </c>
      <c r="F3140" s="450" t="s">
        <v>2242</v>
      </c>
      <c r="G3140" s="450" t="s">
        <v>15</v>
      </c>
      <c r="H3140" s="450" t="s">
        <v>110</v>
      </c>
      <c r="I3140" s="3" t="s">
        <v>2237</v>
      </c>
    </row>
    <row r="3141" spans="1:9" x14ac:dyDescent="0.25">
      <c r="A3141" s="450">
        <v>2018</v>
      </c>
      <c r="B3141" s="450" t="s">
        <v>393</v>
      </c>
      <c r="C3141" s="450" t="s">
        <v>194</v>
      </c>
      <c r="D3141" s="450">
        <v>33900</v>
      </c>
      <c r="E3141" s="450" t="s">
        <v>159</v>
      </c>
      <c r="F3141" s="450" t="s">
        <v>2242</v>
      </c>
      <c r="G3141" s="450" t="s">
        <v>15</v>
      </c>
      <c r="H3141" s="450" t="s">
        <v>110</v>
      </c>
      <c r="I3141" s="3" t="s">
        <v>2237</v>
      </c>
    </row>
    <row r="3142" spans="1:9" x14ac:dyDescent="0.25">
      <c r="A3142" s="450">
        <v>2018</v>
      </c>
      <c r="B3142" s="450" t="s">
        <v>393</v>
      </c>
      <c r="C3142" s="450" t="s">
        <v>194</v>
      </c>
      <c r="D3142" s="450">
        <v>33910</v>
      </c>
      <c r="E3142" s="450" t="s">
        <v>160</v>
      </c>
      <c r="F3142" s="450" t="s">
        <v>2242</v>
      </c>
      <c r="G3142" s="450" t="s">
        <v>15</v>
      </c>
      <c r="H3142" s="450" t="s">
        <v>110</v>
      </c>
      <c r="I3142" s="3" t="s">
        <v>2237</v>
      </c>
    </row>
    <row r="3143" spans="1:9" x14ac:dyDescent="0.25">
      <c r="A3143" s="450">
        <v>2018</v>
      </c>
      <c r="B3143" s="450" t="s">
        <v>393</v>
      </c>
      <c r="C3143" s="450" t="s">
        <v>194</v>
      </c>
      <c r="D3143" s="450">
        <v>33920</v>
      </c>
      <c r="E3143" s="450" t="s">
        <v>161</v>
      </c>
      <c r="F3143" s="450" t="s">
        <v>2242</v>
      </c>
      <c r="G3143" s="450" t="s">
        <v>15</v>
      </c>
      <c r="H3143" s="450" t="s">
        <v>110</v>
      </c>
      <c r="I3143" s="3" t="s">
        <v>2237</v>
      </c>
    </row>
    <row r="3144" spans="1:9" x14ac:dyDescent="0.25">
      <c r="A3144" s="450">
        <v>2018</v>
      </c>
      <c r="B3144" s="450" t="s">
        <v>393</v>
      </c>
      <c r="C3144" s="450" t="s">
        <v>194</v>
      </c>
      <c r="D3144" s="450">
        <v>33921</v>
      </c>
      <c r="E3144" s="450" t="s">
        <v>162</v>
      </c>
      <c r="F3144" s="450" t="s">
        <v>2242</v>
      </c>
      <c r="G3144" s="450" t="s">
        <v>15</v>
      </c>
      <c r="H3144" s="450" t="s">
        <v>110</v>
      </c>
      <c r="I3144" s="3" t="s">
        <v>2237</v>
      </c>
    </row>
    <row r="3145" spans="1:9" x14ac:dyDescent="0.25">
      <c r="A3145" s="450">
        <v>2018</v>
      </c>
      <c r="B3145" s="450" t="s">
        <v>393</v>
      </c>
      <c r="C3145" s="450" t="s">
        <v>194</v>
      </c>
      <c r="D3145" s="450">
        <v>33922</v>
      </c>
      <c r="E3145" s="450" t="s">
        <v>163</v>
      </c>
      <c r="F3145" s="450" t="s">
        <v>2242</v>
      </c>
      <c r="G3145" s="450" t="s">
        <v>15</v>
      </c>
      <c r="H3145" s="450" t="s">
        <v>110</v>
      </c>
      <c r="I3145" s="3" t="s">
        <v>2237</v>
      </c>
    </row>
    <row r="3146" spans="1:9" x14ac:dyDescent="0.25">
      <c r="A3146" s="450">
        <v>2018</v>
      </c>
      <c r="B3146" s="450" t="s">
        <v>393</v>
      </c>
      <c r="C3146" s="450" t="s">
        <v>194</v>
      </c>
      <c r="D3146" s="450">
        <v>37100</v>
      </c>
      <c r="E3146" s="450" t="s">
        <v>168</v>
      </c>
      <c r="F3146" s="450" t="s">
        <v>2242</v>
      </c>
      <c r="G3146" s="450" t="s">
        <v>15</v>
      </c>
      <c r="H3146" s="450" t="s">
        <v>110</v>
      </c>
      <c r="I3146" s="3" t="s">
        <v>2237</v>
      </c>
    </row>
    <row r="3147" spans="1:9" x14ac:dyDescent="0.25">
      <c r="A3147" s="450">
        <v>2018</v>
      </c>
      <c r="B3147" s="450" t="s">
        <v>393</v>
      </c>
      <c r="C3147" s="450" t="s">
        <v>194</v>
      </c>
      <c r="D3147" s="450">
        <v>37200</v>
      </c>
      <c r="E3147" s="450" t="s">
        <v>169</v>
      </c>
      <c r="F3147" s="450" t="s">
        <v>2242</v>
      </c>
      <c r="G3147" s="450" t="s">
        <v>15</v>
      </c>
      <c r="H3147" s="450" t="s">
        <v>110</v>
      </c>
      <c r="I3147" s="3" t="s">
        <v>2237</v>
      </c>
    </row>
    <row r="3148" spans="1:9" x14ac:dyDescent="0.25">
      <c r="A3148" s="450">
        <v>2018</v>
      </c>
      <c r="B3148" s="450" t="s">
        <v>378</v>
      </c>
      <c r="C3148" s="450" t="s">
        <v>195</v>
      </c>
      <c r="D3148" s="450">
        <v>1100</v>
      </c>
      <c r="E3148" s="450" t="s">
        <v>2</v>
      </c>
      <c r="F3148" s="450" t="s">
        <v>2242</v>
      </c>
      <c r="G3148" s="450" t="s">
        <v>15</v>
      </c>
      <c r="H3148" s="450">
        <v>78.959999999999994</v>
      </c>
      <c r="I3148" s="3" t="s">
        <v>2237</v>
      </c>
    </row>
    <row r="3149" spans="1:9" x14ac:dyDescent="0.25">
      <c r="A3149" s="450">
        <v>2018</v>
      </c>
      <c r="B3149" s="450" t="s">
        <v>378</v>
      </c>
      <c r="C3149" s="450" t="s">
        <v>195</v>
      </c>
      <c r="D3149" s="450">
        <v>1110</v>
      </c>
      <c r="E3149" s="450" t="s">
        <v>3</v>
      </c>
      <c r="F3149" s="450" t="s">
        <v>2242</v>
      </c>
      <c r="G3149" s="450" t="s">
        <v>15</v>
      </c>
      <c r="H3149" s="450" t="s">
        <v>110</v>
      </c>
      <c r="I3149" s="3" t="s">
        <v>2237</v>
      </c>
    </row>
    <row r="3150" spans="1:9" x14ac:dyDescent="0.25">
      <c r="A3150" s="450">
        <v>2018</v>
      </c>
      <c r="B3150" s="450" t="s">
        <v>378</v>
      </c>
      <c r="C3150" s="450" t="s">
        <v>195</v>
      </c>
      <c r="D3150" s="450">
        <v>1120</v>
      </c>
      <c r="E3150" s="450" t="s">
        <v>4</v>
      </c>
      <c r="F3150" s="450" t="s">
        <v>2242</v>
      </c>
      <c r="G3150" s="450" t="s">
        <v>15</v>
      </c>
      <c r="H3150" s="450" t="s">
        <v>110</v>
      </c>
      <c r="I3150" s="3" t="s">
        <v>2237</v>
      </c>
    </row>
    <row r="3151" spans="1:9" x14ac:dyDescent="0.25">
      <c r="A3151" s="450">
        <v>2018</v>
      </c>
      <c r="B3151" s="450" t="s">
        <v>378</v>
      </c>
      <c r="C3151" s="450" t="s">
        <v>195</v>
      </c>
      <c r="D3151" s="450">
        <v>1200</v>
      </c>
      <c r="E3151" s="450" t="s">
        <v>5</v>
      </c>
      <c r="F3151" s="450" t="s">
        <v>2242</v>
      </c>
      <c r="G3151" s="450" t="s">
        <v>15</v>
      </c>
      <c r="H3151" s="450">
        <v>6.77</v>
      </c>
      <c r="I3151" s="3" t="s">
        <v>2244</v>
      </c>
    </row>
    <row r="3152" spans="1:9" x14ac:dyDescent="0.25">
      <c r="A3152" s="450">
        <v>2018</v>
      </c>
      <c r="B3152" s="450" t="s">
        <v>378</v>
      </c>
      <c r="C3152" s="450" t="s">
        <v>195</v>
      </c>
      <c r="D3152" s="450">
        <v>1300</v>
      </c>
      <c r="E3152" s="450" t="s">
        <v>17</v>
      </c>
      <c r="F3152" s="450" t="s">
        <v>2242</v>
      </c>
      <c r="G3152" s="450" t="s">
        <v>15</v>
      </c>
      <c r="H3152" s="450">
        <v>204.6</v>
      </c>
      <c r="I3152" s="3" t="s">
        <v>2237</v>
      </c>
    </row>
    <row r="3153" spans="1:9" x14ac:dyDescent="0.25">
      <c r="A3153" s="450">
        <v>2018</v>
      </c>
      <c r="B3153" s="450" t="s">
        <v>378</v>
      </c>
      <c r="C3153" s="450" t="s">
        <v>195</v>
      </c>
      <c r="D3153" s="450">
        <v>1400</v>
      </c>
      <c r="E3153" s="450" t="s">
        <v>18</v>
      </c>
      <c r="F3153" s="450" t="s">
        <v>2242</v>
      </c>
      <c r="G3153" s="450" t="s">
        <v>15</v>
      </c>
      <c r="H3153" s="450">
        <v>132.03</v>
      </c>
      <c r="I3153" s="3" t="s">
        <v>2237</v>
      </c>
    </row>
    <row r="3154" spans="1:9" x14ac:dyDescent="0.25">
      <c r="A3154" s="450">
        <v>2018</v>
      </c>
      <c r="B3154" s="450" t="s">
        <v>378</v>
      </c>
      <c r="C3154" s="450" t="s">
        <v>195</v>
      </c>
      <c r="D3154" s="450">
        <v>1500</v>
      </c>
      <c r="E3154" s="450" t="s">
        <v>19</v>
      </c>
      <c r="F3154" s="450" t="s">
        <v>2242</v>
      </c>
      <c r="G3154" s="450" t="s">
        <v>15</v>
      </c>
      <c r="H3154" s="450">
        <v>0</v>
      </c>
      <c r="I3154" s="3" t="s">
        <v>2237</v>
      </c>
    </row>
    <row r="3155" spans="1:9" x14ac:dyDescent="0.25">
      <c r="A3155" s="450">
        <v>2018</v>
      </c>
      <c r="B3155" s="450" t="s">
        <v>378</v>
      </c>
      <c r="C3155" s="450" t="s">
        <v>195</v>
      </c>
      <c r="D3155" s="450">
        <v>1600</v>
      </c>
      <c r="E3155" s="450" t="s">
        <v>20</v>
      </c>
      <c r="F3155" s="450" t="s">
        <v>2242</v>
      </c>
      <c r="G3155" s="450" t="s">
        <v>15</v>
      </c>
      <c r="H3155" s="450">
        <v>0</v>
      </c>
      <c r="I3155" s="3" t="s">
        <v>2237</v>
      </c>
    </row>
    <row r="3156" spans="1:9" x14ac:dyDescent="0.25">
      <c r="A3156" s="450">
        <v>2018</v>
      </c>
      <c r="B3156" s="450" t="s">
        <v>378</v>
      </c>
      <c r="C3156" s="450" t="s">
        <v>195</v>
      </c>
      <c r="D3156" s="450">
        <v>1900</v>
      </c>
      <c r="E3156" s="450" t="s">
        <v>21</v>
      </c>
      <c r="F3156" s="450" t="s">
        <v>2242</v>
      </c>
      <c r="G3156" s="450" t="s">
        <v>15</v>
      </c>
      <c r="H3156" s="450">
        <v>0</v>
      </c>
      <c r="I3156" s="3" t="s">
        <v>2244</v>
      </c>
    </row>
    <row r="3157" spans="1:9" x14ac:dyDescent="0.25">
      <c r="A3157" s="450">
        <v>2018</v>
      </c>
      <c r="B3157" s="450" t="s">
        <v>378</v>
      </c>
      <c r="C3157" s="450" t="s">
        <v>195</v>
      </c>
      <c r="D3157" s="450">
        <v>2100</v>
      </c>
      <c r="E3157" s="450" t="s">
        <v>23</v>
      </c>
      <c r="F3157" s="450" t="s">
        <v>2242</v>
      </c>
      <c r="G3157" s="450" t="s">
        <v>15</v>
      </c>
      <c r="H3157" s="450">
        <v>31.63</v>
      </c>
      <c r="I3157" s="3" t="s">
        <v>2244</v>
      </c>
    </row>
    <row r="3158" spans="1:9" x14ac:dyDescent="0.25">
      <c r="A3158" s="450">
        <v>2018</v>
      </c>
      <c r="B3158" s="450" t="s">
        <v>378</v>
      </c>
      <c r="C3158" s="450" t="s">
        <v>195</v>
      </c>
      <c r="D3158" s="450">
        <v>2110</v>
      </c>
      <c r="E3158" s="450" t="s">
        <v>24</v>
      </c>
      <c r="F3158" s="450" t="s">
        <v>2242</v>
      </c>
      <c r="G3158" s="450" t="s">
        <v>15</v>
      </c>
      <c r="H3158" s="450" t="s">
        <v>110</v>
      </c>
      <c r="I3158" s="3" t="s">
        <v>2237</v>
      </c>
    </row>
    <row r="3159" spans="1:9" x14ac:dyDescent="0.25">
      <c r="A3159" s="450">
        <v>2018</v>
      </c>
      <c r="B3159" s="450" t="s">
        <v>378</v>
      </c>
      <c r="C3159" s="450" t="s">
        <v>195</v>
      </c>
      <c r="D3159" s="450">
        <v>2120</v>
      </c>
      <c r="E3159" s="450" t="s">
        <v>25</v>
      </c>
      <c r="F3159" s="450" t="s">
        <v>2242</v>
      </c>
      <c r="G3159" s="450" t="s">
        <v>15</v>
      </c>
      <c r="H3159" s="450" t="s">
        <v>110</v>
      </c>
      <c r="I3159" s="3" t="s">
        <v>2237</v>
      </c>
    </row>
    <row r="3160" spans="1:9" x14ac:dyDescent="0.25">
      <c r="A3160" s="450">
        <v>2018</v>
      </c>
      <c r="B3160" s="450" t="s">
        <v>378</v>
      </c>
      <c r="C3160" s="450" t="s">
        <v>195</v>
      </c>
      <c r="D3160" s="450">
        <v>2130</v>
      </c>
      <c r="E3160" s="450" t="s">
        <v>26</v>
      </c>
      <c r="F3160" s="450" t="s">
        <v>2242</v>
      </c>
      <c r="G3160" s="450" t="s">
        <v>15</v>
      </c>
      <c r="H3160" s="450" t="s">
        <v>110</v>
      </c>
      <c r="I3160" s="3" t="s">
        <v>2237</v>
      </c>
    </row>
    <row r="3161" spans="1:9" x14ac:dyDescent="0.25">
      <c r="A3161" s="450">
        <v>2018</v>
      </c>
      <c r="B3161" s="450" t="s">
        <v>378</v>
      </c>
      <c r="C3161" s="450" t="s">
        <v>195</v>
      </c>
      <c r="D3161" s="450">
        <v>2190</v>
      </c>
      <c r="E3161" s="450" t="s">
        <v>27</v>
      </c>
      <c r="F3161" s="450" t="s">
        <v>2242</v>
      </c>
      <c r="G3161" s="450" t="s">
        <v>15</v>
      </c>
      <c r="H3161" s="450" t="s">
        <v>110</v>
      </c>
      <c r="I3161" s="3" t="s">
        <v>2237</v>
      </c>
    </row>
    <row r="3162" spans="1:9" x14ac:dyDescent="0.25">
      <c r="A3162" s="450">
        <v>2018</v>
      </c>
      <c r="B3162" s="450" t="s">
        <v>378</v>
      </c>
      <c r="C3162" s="450" t="s">
        <v>195</v>
      </c>
      <c r="D3162" s="450">
        <v>2200</v>
      </c>
      <c r="E3162" s="450" t="s">
        <v>28</v>
      </c>
      <c r="F3162" s="450" t="s">
        <v>2242</v>
      </c>
      <c r="G3162" s="450" t="s">
        <v>15</v>
      </c>
      <c r="H3162" s="450">
        <v>7.53</v>
      </c>
      <c r="I3162" s="3" t="s">
        <v>2244</v>
      </c>
    </row>
    <row r="3163" spans="1:9" x14ac:dyDescent="0.25">
      <c r="A3163" s="450">
        <v>2018</v>
      </c>
      <c r="B3163" s="450" t="s">
        <v>378</v>
      </c>
      <c r="C3163" s="450" t="s">
        <v>195</v>
      </c>
      <c r="D3163" s="450">
        <v>2300</v>
      </c>
      <c r="E3163" s="450" t="s">
        <v>29</v>
      </c>
      <c r="F3163" s="450" t="s">
        <v>2242</v>
      </c>
      <c r="G3163" s="450" t="s">
        <v>15</v>
      </c>
      <c r="H3163" s="450">
        <v>0</v>
      </c>
      <c r="I3163" s="3" t="s">
        <v>2244</v>
      </c>
    </row>
    <row r="3164" spans="1:9" x14ac:dyDescent="0.25">
      <c r="A3164" s="450">
        <v>2018</v>
      </c>
      <c r="B3164" s="450" t="s">
        <v>378</v>
      </c>
      <c r="C3164" s="450" t="s">
        <v>195</v>
      </c>
      <c r="D3164" s="450">
        <v>2400</v>
      </c>
      <c r="E3164" s="450" t="s">
        <v>30</v>
      </c>
      <c r="F3164" s="450" t="s">
        <v>2242</v>
      </c>
      <c r="G3164" s="450" t="s">
        <v>15</v>
      </c>
      <c r="H3164" s="450">
        <v>14.46</v>
      </c>
      <c r="I3164" s="3" t="s">
        <v>2237</v>
      </c>
    </row>
    <row r="3165" spans="1:9" x14ac:dyDescent="0.25">
      <c r="A3165" s="450">
        <v>2018</v>
      </c>
      <c r="B3165" s="450" t="s">
        <v>378</v>
      </c>
      <c r="C3165" s="450" t="s">
        <v>195</v>
      </c>
      <c r="D3165" s="450">
        <v>2900</v>
      </c>
      <c r="E3165" s="450" t="s">
        <v>31</v>
      </c>
      <c r="F3165" s="450" t="s">
        <v>2242</v>
      </c>
      <c r="G3165" s="450" t="s">
        <v>15</v>
      </c>
      <c r="H3165" s="450">
        <v>1.01</v>
      </c>
      <c r="I3165" s="3" t="s">
        <v>2244</v>
      </c>
    </row>
    <row r="3166" spans="1:9" x14ac:dyDescent="0.25">
      <c r="A3166" s="450">
        <v>2018</v>
      </c>
      <c r="B3166" s="450" t="s">
        <v>378</v>
      </c>
      <c r="C3166" s="450" t="s">
        <v>195</v>
      </c>
      <c r="D3166" s="450">
        <v>2910</v>
      </c>
      <c r="E3166" s="450" t="s">
        <v>32</v>
      </c>
      <c r="F3166" s="450" t="s">
        <v>2242</v>
      </c>
      <c r="G3166" s="450" t="s">
        <v>15</v>
      </c>
      <c r="H3166" s="450" t="s">
        <v>110</v>
      </c>
      <c r="I3166" s="3" t="s">
        <v>2237</v>
      </c>
    </row>
    <row r="3167" spans="1:9" x14ac:dyDescent="0.25">
      <c r="A3167" s="450">
        <v>2018</v>
      </c>
      <c r="B3167" s="450" t="s">
        <v>378</v>
      </c>
      <c r="C3167" s="450" t="s">
        <v>195</v>
      </c>
      <c r="D3167" s="450">
        <v>2920</v>
      </c>
      <c r="E3167" s="450" t="s">
        <v>33</v>
      </c>
      <c r="F3167" s="450" t="s">
        <v>2242</v>
      </c>
      <c r="G3167" s="450" t="s">
        <v>15</v>
      </c>
      <c r="H3167" s="450" t="s">
        <v>110</v>
      </c>
      <c r="I3167" s="3" t="s">
        <v>2237</v>
      </c>
    </row>
    <row r="3168" spans="1:9" x14ac:dyDescent="0.25">
      <c r="A3168" s="450">
        <v>2018</v>
      </c>
      <c r="B3168" s="450" t="s">
        <v>378</v>
      </c>
      <c r="C3168" s="450" t="s">
        <v>195</v>
      </c>
      <c r="D3168" s="450">
        <v>2930</v>
      </c>
      <c r="E3168" s="450" t="s">
        <v>34</v>
      </c>
      <c r="F3168" s="450" t="s">
        <v>2242</v>
      </c>
      <c r="G3168" s="450" t="s">
        <v>15</v>
      </c>
      <c r="H3168" s="450" t="s">
        <v>110</v>
      </c>
      <c r="I3168" s="3" t="s">
        <v>2237</v>
      </c>
    </row>
    <row r="3169" spans="1:9" x14ac:dyDescent="0.25">
      <c r="A3169" s="450">
        <v>2018</v>
      </c>
      <c r="B3169" s="450" t="s">
        <v>378</v>
      </c>
      <c r="C3169" s="450" t="s">
        <v>195</v>
      </c>
      <c r="D3169" s="450">
        <v>3100</v>
      </c>
      <c r="E3169" s="450" t="s">
        <v>36</v>
      </c>
      <c r="F3169" s="450" t="s">
        <v>2242</v>
      </c>
      <c r="G3169" s="450" t="s">
        <v>15</v>
      </c>
      <c r="H3169" s="450" t="s">
        <v>110</v>
      </c>
      <c r="I3169" s="3" t="s">
        <v>2237</v>
      </c>
    </row>
    <row r="3170" spans="1:9" x14ac:dyDescent="0.25">
      <c r="A3170" s="450">
        <v>2018</v>
      </c>
      <c r="B3170" s="450" t="s">
        <v>378</v>
      </c>
      <c r="C3170" s="450" t="s">
        <v>195</v>
      </c>
      <c r="D3170" s="450">
        <v>3200</v>
      </c>
      <c r="E3170" s="450" t="s">
        <v>37</v>
      </c>
      <c r="F3170" s="450" t="s">
        <v>2242</v>
      </c>
      <c r="G3170" s="450" t="s">
        <v>15</v>
      </c>
      <c r="H3170" s="450" t="s">
        <v>110</v>
      </c>
      <c r="I3170" s="3" t="s">
        <v>2237</v>
      </c>
    </row>
    <row r="3171" spans="1:9" x14ac:dyDescent="0.25">
      <c r="A3171" s="450">
        <v>2018</v>
      </c>
      <c r="B3171" s="450" t="s">
        <v>378</v>
      </c>
      <c r="C3171" s="450" t="s">
        <v>195</v>
      </c>
      <c r="D3171" s="450">
        <v>3900</v>
      </c>
      <c r="E3171" s="450" t="s">
        <v>38</v>
      </c>
      <c r="F3171" s="450" t="s">
        <v>2242</v>
      </c>
      <c r="G3171" s="450" t="s">
        <v>15</v>
      </c>
      <c r="H3171" s="450" t="s">
        <v>110</v>
      </c>
      <c r="I3171" s="3" t="s">
        <v>2237</v>
      </c>
    </row>
    <row r="3172" spans="1:9" x14ac:dyDescent="0.25">
      <c r="A3172" s="450">
        <v>2018</v>
      </c>
      <c r="B3172" s="450" t="s">
        <v>378</v>
      </c>
      <c r="C3172" s="450" t="s">
        <v>195</v>
      </c>
      <c r="D3172" s="450">
        <v>4100</v>
      </c>
      <c r="E3172" s="450" t="s">
        <v>40</v>
      </c>
      <c r="F3172" s="450" t="s">
        <v>2242</v>
      </c>
      <c r="G3172" s="450" t="s">
        <v>15</v>
      </c>
      <c r="H3172" s="450">
        <v>341.54</v>
      </c>
      <c r="I3172" s="3" t="s">
        <v>2244</v>
      </c>
    </row>
    <row r="3173" spans="1:9" x14ac:dyDescent="0.25">
      <c r="A3173" s="450">
        <v>2018</v>
      </c>
      <c r="B3173" s="450" t="s">
        <v>378</v>
      </c>
      <c r="C3173" s="450" t="s">
        <v>195</v>
      </c>
      <c r="D3173" s="450">
        <v>4110</v>
      </c>
      <c r="E3173" s="450" t="s">
        <v>41</v>
      </c>
      <c r="F3173" s="450" t="s">
        <v>2242</v>
      </c>
      <c r="G3173" s="450" t="s">
        <v>15</v>
      </c>
      <c r="H3173" s="450" t="s">
        <v>110</v>
      </c>
      <c r="I3173" s="3" t="s">
        <v>2237</v>
      </c>
    </row>
    <row r="3174" spans="1:9" x14ac:dyDescent="0.25">
      <c r="A3174" s="450">
        <v>2018</v>
      </c>
      <c r="B3174" s="450" t="s">
        <v>378</v>
      </c>
      <c r="C3174" s="450" t="s">
        <v>195</v>
      </c>
      <c r="D3174" s="450">
        <v>4120</v>
      </c>
      <c r="E3174" s="450" t="s">
        <v>42</v>
      </c>
      <c r="F3174" s="450" t="s">
        <v>2242</v>
      </c>
      <c r="G3174" s="450" t="s">
        <v>15</v>
      </c>
      <c r="H3174" s="450" t="s">
        <v>110</v>
      </c>
      <c r="I3174" s="3" t="s">
        <v>2237</v>
      </c>
    </row>
    <row r="3175" spans="1:9" x14ac:dyDescent="0.25">
      <c r="A3175" s="450">
        <v>2018</v>
      </c>
      <c r="B3175" s="450" t="s">
        <v>378</v>
      </c>
      <c r="C3175" s="450" t="s">
        <v>195</v>
      </c>
      <c r="D3175" s="450">
        <v>4190</v>
      </c>
      <c r="E3175" s="450" t="s">
        <v>43</v>
      </c>
      <c r="F3175" s="450" t="s">
        <v>2242</v>
      </c>
      <c r="G3175" s="450" t="s">
        <v>15</v>
      </c>
      <c r="H3175" s="450" t="s">
        <v>110</v>
      </c>
      <c r="I3175" s="3" t="s">
        <v>2237</v>
      </c>
    </row>
    <row r="3176" spans="1:9" x14ac:dyDescent="0.25">
      <c r="A3176" s="450">
        <v>2018</v>
      </c>
      <c r="B3176" s="450" t="s">
        <v>378</v>
      </c>
      <c r="C3176" s="450" t="s">
        <v>195</v>
      </c>
      <c r="D3176" s="450">
        <v>4200</v>
      </c>
      <c r="E3176" s="450" t="s">
        <v>44</v>
      </c>
      <c r="F3176" s="450" t="s">
        <v>2242</v>
      </c>
      <c r="G3176" s="450" t="s">
        <v>15</v>
      </c>
      <c r="H3176" s="450">
        <v>122.05</v>
      </c>
      <c r="I3176" s="3" t="s">
        <v>2237</v>
      </c>
    </row>
    <row r="3177" spans="1:9" x14ac:dyDescent="0.25">
      <c r="A3177" s="450">
        <v>2018</v>
      </c>
      <c r="B3177" s="450" t="s">
        <v>378</v>
      </c>
      <c r="C3177" s="450" t="s">
        <v>195</v>
      </c>
      <c r="D3177" s="450">
        <v>4210</v>
      </c>
      <c r="E3177" s="450" t="s">
        <v>45</v>
      </c>
      <c r="F3177" s="450" t="s">
        <v>2242</v>
      </c>
      <c r="G3177" s="450" t="s">
        <v>15</v>
      </c>
      <c r="H3177" s="450" t="s">
        <v>110</v>
      </c>
      <c r="I3177" s="3" t="s">
        <v>2237</v>
      </c>
    </row>
    <row r="3178" spans="1:9" x14ac:dyDescent="0.25">
      <c r="A3178" s="450">
        <v>2018</v>
      </c>
      <c r="B3178" s="450" t="s">
        <v>378</v>
      </c>
      <c r="C3178" s="450" t="s">
        <v>195</v>
      </c>
      <c r="D3178" s="450">
        <v>4220</v>
      </c>
      <c r="E3178" s="450" t="s">
        <v>46</v>
      </c>
      <c r="F3178" s="450" t="s">
        <v>2242</v>
      </c>
      <c r="G3178" s="450" t="s">
        <v>15</v>
      </c>
      <c r="H3178" s="450" t="s">
        <v>110</v>
      </c>
      <c r="I3178" s="3" t="s">
        <v>2237</v>
      </c>
    </row>
    <row r="3179" spans="1:9" x14ac:dyDescent="0.25">
      <c r="A3179" s="450">
        <v>2018</v>
      </c>
      <c r="B3179" s="450" t="s">
        <v>378</v>
      </c>
      <c r="C3179" s="450" t="s">
        <v>195</v>
      </c>
      <c r="D3179" s="450">
        <v>4230</v>
      </c>
      <c r="E3179" s="450" t="s">
        <v>47</v>
      </c>
      <c r="F3179" s="450" t="s">
        <v>2242</v>
      </c>
      <c r="G3179" s="450" t="s">
        <v>15</v>
      </c>
      <c r="H3179" s="450" t="s">
        <v>110</v>
      </c>
      <c r="I3179" s="3" t="s">
        <v>2237</v>
      </c>
    </row>
    <row r="3180" spans="1:9" x14ac:dyDescent="0.25">
      <c r="A3180" s="450">
        <v>2018</v>
      </c>
      <c r="B3180" s="450" t="s">
        <v>378</v>
      </c>
      <c r="C3180" s="450" t="s">
        <v>195</v>
      </c>
      <c r="D3180" s="450">
        <v>5000</v>
      </c>
      <c r="E3180" s="450" t="s">
        <v>48</v>
      </c>
      <c r="F3180" s="450" t="s">
        <v>2242</v>
      </c>
      <c r="G3180" s="450" t="s">
        <v>15</v>
      </c>
      <c r="H3180" s="450">
        <v>74.25</v>
      </c>
      <c r="I3180" s="3" t="s">
        <v>2237</v>
      </c>
    </row>
    <row r="3181" spans="1:9" x14ac:dyDescent="0.25">
      <c r="A3181" s="450">
        <v>2018</v>
      </c>
      <c r="B3181" s="450" t="s">
        <v>378</v>
      </c>
      <c r="C3181" s="450" t="s">
        <v>195</v>
      </c>
      <c r="D3181" s="450">
        <v>6100</v>
      </c>
      <c r="E3181" s="450" t="s">
        <v>50</v>
      </c>
      <c r="F3181" s="450" t="s">
        <v>2242</v>
      </c>
      <c r="G3181" s="450" t="s">
        <v>15</v>
      </c>
      <c r="H3181" s="450">
        <v>109.63</v>
      </c>
      <c r="I3181" s="3" t="s">
        <v>2237</v>
      </c>
    </row>
    <row r="3182" spans="1:9" x14ac:dyDescent="0.25">
      <c r="A3182" s="450">
        <v>2018</v>
      </c>
      <c r="B3182" s="450" t="s">
        <v>378</v>
      </c>
      <c r="C3182" s="450" t="s">
        <v>195</v>
      </c>
      <c r="D3182" s="450">
        <v>6110</v>
      </c>
      <c r="E3182" s="450" t="s">
        <v>51</v>
      </c>
      <c r="F3182" s="450" t="s">
        <v>2242</v>
      </c>
      <c r="G3182" s="450" t="s">
        <v>15</v>
      </c>
      <c r="H3182" s="450" t="s">
        <v>110</v>
      </c>
      <c r="I3182" s="3" t="s">
        <v>2237</v>
      </c>
    </row>
    <row r="3183" spans="1:9" x14ac:dyDescent="0.25">
      <c r="A3183" s="450">
        <v>2018</v>
      </c>
      <c r="B3183" s="450" t="s">
        <v>378</v>
      </c>
      <c r="C3183" s="450" t="s">
        <v>195</v>
      </c>
      <c r="D3183" s="450">
        <v>6120</v>
      </c>
      <c r="E3183" s="450" t="s">
        <v>52</v>
      </c>
      <c r="F3183" s="450" t="s">
        <v>2242</v>
      </c>
      <c r="G3183" s="450" t="s">
        <v>15</v>
      </c>
      <c r="H3183" s="450" t="s">
        <v>110</v>
      </c>
      <c r="I3183" s="3" t="s">
        <v>2237</v>
      </c>
    </row>
    <row r="3184" spans="1:9" x14ac:dyDescent="0.25">
      <c r="A3184" s="450">
        <v>2018</v>
      </c>
      <c r="B3184" s="450" t="s">
        <v>378</v>
      </c>
      <c r="C3184" s="450" t="s">
        <v>195</v>
      </c>
      <c r="D3184" s="450">
        <v>6130</v>
      </c>
      <c r="E3184" s="450" t="s">
        <v>53</v>
      </c>
      <c r="F3184" s="450" t="s">
        <v>2242</v>
      </c>
      <c r="G3184" s="450" t="s">
        <v>15</v>
      </c>
      <c r="H3184" s="450" t="s">
        <v>110</v>
      </c>
      <c r="I3184" s="3" t="s">
        <v>2237</v>
      </c>
    </row>
    <row r="3185" spans="1:9" x14ac:dyDescent="0.25">
      <c r="A3185" s="450">
        <v>2018</v>
      </c>
      <c r="B3185" s="450" t="s">
        <v>378</v>
      </c>
      <c r="C3185" s="450" t="s">
        <v>195</v>
      </c>
      <c r="D3185" s="450">
        <v>6190</v>
      </c>
      <c r="E3185" s="450" t="s">
        <v>54</v>
      </c>
      <c r="F3185" s="450" t="s">
        <v>2242</v>
      </c>
      <c r="G3185" s="450" t="s">
        <v>15</v>
      </c>
      <c r="H3185" s="450" t="s">
        <v>110</v>
      </c>
      <c r="I3185" s="3" t="s">
        <v>2237</v>
      </c>
    </row>
    <row r="3186" spans="1:9" x14ac:dyDescent="0.25">
      <c r="A3186" s="450">
        <v>2018</v>
      </c>
      <c r="B3186" s="450" t="s">
        <v>378</v>
      </c>
      <c r="C3186" s="450" t="s">
        <v>195</v>
      </c>
      <c r="D3186" s="450">
        <v>6200</v>
      </c>
      <c r="E3186" s="450" t="s">
        <v>55</v>
      </c>
      <c r="F3186" s="450" t="s">
        <v>2242</v>
      </c>
      <c r="G3186" s="450" t="s">
        <v>15</v>
      </c>
      <c r="H3186" s="450">
        <v>0</v>
      </c>
      <c r="I3186" s="3" t="s">
        <v>2237</v>
      </c>
    </row>
    <row r="3187" spans="1:9" x14ac:dyDescent="0.25">
      <c r="A3187" s="450">
        <v>2018</v>
      </c>
      <c r="B3187" s="450" t="s">
        <v>378</v>
      </c>
      <c r="C3187" s="450" t="s">
        <v>195</v>
      </c>
      <c r="D3187" s="450">
        <v>6210</v>
      </c>
      <c r="E3187" s="450" t="s">
        <v>56</v>
      </c>
      <c r="F3187" s="450" t="s">
        <v>2242</v>
      </c>
      <c r="G3187" s="450" t="s">
        <v>15</v>
      </c>
      <c r="H3187" s="450" t="s">
        <v>110</v>
      </c>
      <c r="I3187" s="3" t="s">
        <v>2237</v>
      </c>
    </row>
    <row r="3188" spans="1:9" x14ac:dyDescent="0.25">
      <c r="A3188" s="450">
        <v>2018</v>
      </c>
      <c r="B3188" s="450" t="s">
        <v>378</v>
      </c>
      <c r="C3188" s="450" t="s">
        <v>195</v>
      </c>
      <c r="D3188" s="450">
        <v>6220</v>
      </c>
      <c r="E3188" s="450" t="s">
        <v>57</v>
      </c>
      <c r="F3188" s="450" t="s">
        <v>2242</v>
      </c>
      <c r="G3188" s="450" t="s">
        <v>15</v>
      </c>
      <c r="H3188" s="450" t="s">
        <v>110</v>
      </c>
      <c r="I3188" s="3" t="s">
        <v>2237</v>
      </c>
    </row>
    <row r="3189" spans="1:9" x14ac:dyDescent="0.25">
      <c r="A3189" s="450">
        <v>2018</v>
      </c>
      <c r="B3189" s="450" t="s">
        <v>378</v>
      </c>
      <c r="C3189" s="450" t="s">
        <v>195</v>
      </c>
      <c r="D3189" s="450">
        <v>6230</v>
      </c>
      <c r="E3189" s="450" t="s">
        <v>58</v>
      </c>
      <c r="F3189" s="450" t="s">
        <v>2242</v>
      </c>
      <c r="G3189" s="450" t="s">
        <v>15</v>
      </c>
      <c r="H3189" s="450" t="s">
        <v>110</v>
      </c>
      <c r="I3189" s="3" t="s">
        <v>2237</v>
      </c>
    </row>
    <row r="3190" spans="1:9" x14ac:dyDescent="0.25">
      <c r="A3190" s="450">
        <v>2018</v>
      </c>
      <c r="B3190" s="450" t="s">
        <v>378</v>
      </c>
      <c r="C3190" s="450" t="s">
        <v>195</v>
      </c>
      <c r="D3190" s="450">
        <v>6290</v>
      </c>
      <c r="E3190" s="450" t="s">
        <v>59</v>
      </c>
      <c r="F3190" s="450" t="s">
        <v>2242</v>
      </c>
      <c r="G3190" s="450" t="s">
        <v>15</v>
      </c>
      <c r="H3190" s="450" t="s">
        <v>110</v>
      </c>
      <c r="I3190" s="3" t="s">
        <v>2237</v>
      </c>
    </row>
    <row r="3191" spans="1:9" x14ac:dyDescent="0.25">
      <c r="A3191" s="450">
        <v>2018</v>
      </c>
      <c r="B3191" s="450" t="s">
        <v>378</v>
      </c>
      <c r="C3191" s="450" t="s">
        <v>195</v>
      </c>
      <c r="D3191" s="450">
        <v>6300</v>
      </c>
      <c r="E3191" s="450" t="s">
        <v>60</v>
      </c>
      <c r="F3191" s="450" t="s">
        <v>2242</v>
      </c>
      <c r="G3191" s="450" t="s">
        <v>15</v>
      </c>
      <c r="H3191" s="450">
        <v>0</v>
      </c>
      <c r="I3191" s="3" t="s">
        <v>2237</v>
      </c>
    </row>
    <row r="3192" spans="1:9" x14ac:dyDescent="0.25">
      <c r="A3192" s="450">
        <v>2018</v>
      </c>
      <c r="B3192" s="450" t="s">
        <v>378</v>
      </c>
      <c r="C3192" s="450" t="s">
        <v>195</v>
      </c>
      <c r="D3192" s="450">
        <v>6400</v>
      </c>
      <c r="E3192" s="450" t="s">
        <v>61</v>
      </c>
      <c r="F3192" s="450" t="s">
        <v>2242</v>
      </c>
      <c r="G3192" s="450" t="s">
        <v>15</v>
      </c>
      <c r="H3192" s="450">
        <v>0</v>
      </c>
      <c r="I3192" s="3" t="s">
        <v>2237</v>
      </c>
    </row>
    <row r="3193" spans="1:9" x14ac:dyDescent="0.25">
      <c r="A3193" s="450">
        <v>2018</v>
      </c>
      <c r="B3193" s="450" t="s">
        <v>378</v>
      </c>
      <c r="C3193" s="450" t="s">
        <v>195</v>
      </c>
      <c r="D3193" s="450">
        <v>6410</v>
      </c>
      <c r="E3193" s="450" t="s">
        <v>62</v>
      </c>
      <c r="F3193" s="450" t="s">
        <v>2242</v>
      </c>
      <c r="G3193" s="450" t="s">
        <v>15</v>
      </c>
      <c r="H3193" s="450" t="s">
        <v>110</v>
      </c>
      <c r="I3193" s="3" t="s">
        <v>2237</v>
      </c>
    </row>
    <row r="3194" spans="1:9" x14ac:dyDescent="0.25">
      <c r="A3194" s="450">
        <v>2018</v>
      </c>
      <c r="B3194" s="450" t="s">
        <v>378</v>
      </c>
      <c r="C3194" s="450" t="s">
        <v>195</v>
      </c>
      <c r="D3194" s="450">
        <v>6490</v>
      </c>
      <c r="E3194" s="450" t="s">
        <v>63</v>
      </c>
      <c r="F3194" s="450" t="s">
        <v>2242</v>
      </c>
      <c r="G3194" s="450" t="s">
        <v>15</v>
      </c>
      <c r="H3194" s="450" t="s">
        <v>110</v>
      </c>
      <c r="I3194" s="3" t="s">
        <v>2237</v>
      </c>
    </row>
    <row r="3195" spans="1:9" x14ac:dyDescent="0.25">
      <c r="A3195" s="450">
        <v>2018</v>
      </c>
      <c r="B3195" s="450" t="s">
        <v>378</v>
      </c>
      <c r="C3195" s="450" t="s">
        <v>195</v>
      </c>
      <c r="D3195" s="450">
        <v>6500</v>
      </c>
      <c r="E3195" s="450" t="s">
        <v>64</v>
      </c>
      <c r="F3195" s="450" t="s">
        <v>2242</v>
      </c>
      <c r="G3195" s="450" t="s">
        <v>15</v>
      </c>
      <c r="H3195" s="450">
        <v>0</v>
      </c>
      <c r="I3195" s="3" t="s">
        <v>2237</v>
      </c>
    </row>
    <row r="3196" spans="1:9" x14ac:dyDescent="0.25">
      <c r="A3196" s="450">
        <v>2018</v>
      </c>
      <c r="B3196" s="450" t="s">
        <v>378</v>
      </c>
      <c r="C3196" s="450" t="s">
        <v>195</v>
      </c>
      <c r="D3196" s="450">
        <v>6510</v>
      </c>
      <c r="E3196" s="450" t="s">
        <v>65</v>
      </c>
      <c r="F3196" s="450" t="s">
        <v>2242</v>
      </c>
      <c r="G3196" s="450" t="s">
        <v>15</v>
      </c>
      <c r="H3196" s="450" t="s">
        <v>110</v>
      </c>
      <c r="I3196" s="3" t="s">
        <v>2237</v>
      </c>
    </row>
    <row r="3197" spans="1:9" x14ac:dyDescent="0.25">
      <c r="A3197" s="450">
        <v>2018</v>
      </c>
      <c r="B3197" s="450" t="s">
        <v>378</v>
      </c>
      <c r="C3197" s="450" t="s">
        <v>195</v>
      </c>
      <c r="D3197" s="450">
        <v>6590</v>
      </c>
      <c r="E3197" s="450" t="s">
        <v>66</v>
      </c>
      <c r="F3197" s="450" t="s">
        <v>2242</v>
      </c>
      <c r="G3197" s="450" t="s">
        <v>15</v>
      </c>
      <c r="H3197" s="450" t="s">
        <v>110</v>
      </c>
      <c r="I3197" s="3" t="s">
        <v>2237</v>
      </c>
    </row>
    <row r="3198" spans="1:9" x14ac:dyDescent="0.25">
      <c r="A3198" s="450">
        <v>2018</v>
      </c>
      <c r="B3198" s="450" t="s">
        <v>378</v>
      </c>
      <c r="C3198" s="450" t="s">
        <v>195</v>
      </c>
      <c r="D3198" s="450">
        <v>7000</v>
      </c>
      <c r="E3198" s="450" t="s">
        <v>67</v>
      </c>
      <c r="F3198" s="450" t="s">
        <v>2242</v>
      </c>
      <c r="G3198" s="450" t="s">
        <v>15</v>
      </c>
      <c r="H3198" s="450">
        <v>0</v>
      </c>
      <c r="I3198" s="3" t="s">
        <v>2237</v>
      </c>
    </row>
    <row r="3199" spans="1:9" x14ac:dyDescent="0.25">
      <c r="A3199" s="450">
        <v>2018</v>
      </c>
      <c r="B3199" s="450" t="s">
        <v>378</v>
      </c>
      <c r="C3199" s="450" t="s">
        <v>195</v>
      </c>
      <c r="D3199" s="450">
        <v>8000</v>
      </c>
      <c r="E3199" s="450" t="s">
        <v>70</v>
      </c>
      <c r="F3199" s="450" t="s">
        <v>2242</v>
      </c>
      <c r="G3199" s="450" t="s">
        <v>15</v>
      </c>
      <c r="H3199" s="450">
        <v>0</v>
      </c>
      <c r="I3199" s="3" t="s">
        <v>2244</v>
      </c>
    </row>
    <row r="3200" spans="1:9" x14ac:dyDescent="0.25">
      <c r="A3200" s="450">
        <v>2018</v>
      </c>
      <c r="B3200" s="450" t="s">
        <v>378</v>
      </c>
      <c r="C3200" s="450" t="s">
        <v>195</v>
      </c>
      <c r="D3200" s="450">
        <v>9100</v>
      </c>
      <c r="E3200" s="450" t="s">
        <v>72</v>
      </c>
      <c r="F3200" s="450" t="s">
        <v>2242</v>
      </c>
      <c r="G3200" s="450" t="s">
        <v>15</v>
      </c>
      <c r="H3200" s="450" t="s">
        <v>110</v>
      </c>
      <c r="I3200" s="3" t="s">
        <v>2237</v>
      </c>
    </row>
    <row r="3201" spans="1:9" x14ac:dyDescent="0.25">
      <c r="A3201" s="450">
        <v>2018</v>
      </c>
      <c r="B3201" s="450" t="s">
        <v>378</v>
      </c>
      <c r="C3201" s="450" t="s">
        <v>195</v>
      </c>
      <c r="D3201" s="450">
        <v>9200</v>
      </c>
      <c r="E3201" s="450" t="s">
        <v>73</v>
      </c>
      <c r="F3201" s="450" t="s">
        <v>2242</v>
      </c>
      <c r="G3201" s="450" t="s">
        <v>15</v>
      </c>
      <c r="H3201" s="450" t="s">
        <v>110</v>
      </c>
      <c r="I3201" s="3" t="s">
        <v>2237</v>
      </c>
    </row>
    <row r="3202" spans="1:9" x14ac:dyDescent="0.25">
      <c r="A3202" s="450">
        <v>2018</v>
      </c>
      <c r="B3202" s="450" t="s">
        <v>378</v>
      </c>
      <c r="C3202" s="450" t="s">
        <v>195</v>
      </c>
      <c r="D3202" s="450">
        <v>9900</v>
      </c>
      <c r="E3202" s="450" t="s">
        <v>74</v>
      </c>
      <c r="F3202" s="450" t="s">
        <v>2242</v>
      </c>
      <c r="G3202" s="450" t="s">
        <v>15</v>
      </c>
      <c r="H3202" s="450" t="s">
        <v>110</v>
      </c>
      <c r="I3202" s="3" t="s">
        <v>2237</v>
      </c>
    </row>
    <row r="3203" spans="1:9" x14ac:dyDescent="0.25">
      <c r="A3203" s="450">
        <v>2018</v>
      </c>
      <c r="B3203" s="450" t="s">
        <v>378</v>
      </c>
      <c r="C3203" s="450" t="s">
        <v>195</v>
      </c>
      <c r="D3203" s="450">
        <v>11100</v>
      </c>
      <c r="E3203" s="450" t="s">
        <v>77</v>
      </c>
      <c r="F3203" s="450" t="s">
        <v>2242</v>
      </c>
      <c r="G3203" s="450" t="s">
        <v>15</v>
      </c>
      <c r="H3203" s="450">
        <v>429.93</v>
      </c>
      <c r="I3203" s="3" t="s">
        <v>2237</v>
      </c>
    </row>
    <row r="3204" spans="1:9" x14ac:dyDescent="0.25">
      <c r="A3204" s="450">
        <v>2018</v>
      </c>
      <c r="B3204" s="450" t="s">
        <v>378</v>
      </c>
      <c r="C3204" s="450" t="s">
        <v>195</v>
      </c>
      <c r="D3204" s="450">
        <v>11200</v>
      </c>
      <c r="E3204" s="450" t="s">
        <v>78</v>
      </c>
      <c r="F3204" s="450" t="s">
        <v>2242</v>
      </c>
      <c r="G3204" s="450" t="s">
        <v>15</v>
      </c>
      <c r="H3204" s="450">
        <v>263.82</v>
      </c>
      <c r="I3204" s="3" t="s">
        <v>2237</v>
      </c>
    </row>
    <row r="3205" spans="1:9" x14ac:dyDescent="0.25">
      <c r="A3205" s="450">
        <v>2018</v>
      </c>
      <c r="B3205" s="450" t="s">
        <v>378</v>
      </c>
      <c r="C3205" s="450" t="s">
        <v>195</v>
      </c>
      <c r="D3205" s="450">
        <v>11300</v>
      </c>
      <c r="E3205" s="450" t="s">
        <v>79</v>
      </c>
      <c r="F3205" s="450" t="s">
        <v>2242</v>
      </c>
      <c r="G3205" s="450" t="s">
        <v>15</v>
      </c>
      <c r="H3205" s="450">
        <v>0.14000000000000001</v>
      </c>
      <c r="I3205" s="3" t="s">
        <v>2244</v>
      </c>
    </row>
    <row r="3206" spans="1:9" x14ac:dyDescent="0.25">
      <c r="A3206" s="450">
        <v>2018</v>
      </c>
      <c r="B3206" s="450" t="s">
        <v>378</v>
      </c>
      <c r="C3206" s="450" t="s">
        <v>195</v>
      </c>
      <c r="D3206" s="450">
        <v>11400</v>
      </c>
      <c r="E3206" s="450" t="s">
        <v>80</v>
      </c>
      <c r="F3206" s="450" t="s">
        <v>2242</v>
      </c>
      <c r="G3206" s="450" t="s">
        <v>15</v>
      </c>
      <c r="H3206" s="450">
        <v>10.58</v>
      </c>
      <c r="I3206" s="3" t="s">
        <v>2237</v>
      </c>
    </row>
    <row r="3207" spans="1:9" x14ac:dyDescent="0.25">
      <c r="A3207" s="450">
        <v>2018</v>
      </c>
      <c r="B3207" s="450" t="s">
        <v>378</v>
      </c>
      <c r="C3207" s="450" t="s">
        <v>195</v>
      </c>
      <c r="D3207" s="450">
        <v>11500</v>
      </c>
      <c r="E3207" s="450" t="s">
        <v>81</v>
      </c>
      <c r="F3207" s="450" t="s">
        <v>2242</v>
      </c>
      <c r="G3207" s="450" t="s">
        <v>15</v>
      </c>
      <c r="H3207" s="450">
        <v>185.08</v>
      </c>
      <c r="I3207" s="3" t="s">
        <v>2237</v>
      </c>
    </row>
    <row r="3208" spans="1:9" x14ac:dyDescent="0.25">
      <c r="A3208" s="450">
        <v>2018</v>
      </c>
      <c r="B3208" s="450" t="s">
        <v>378</v>
      </c>
      <c r="C3208" s="450" t="s">
        <v>195</v>
      </c>
      <c r="D3208" s="450">
        <v>11900</v>
      </c>
      <c r="E3208" s="450" t="s">
        <v>82</v>
      </c>
      <c r="F3208" s="450" t="s">
        <v>2242</v>
      </c>
      <c r="G3208" s="450" t="s">
        <v>15</v>
      </c>
      <c r="H3208" s="450">
        <v>21.64</v>
      </c>
      <c r="I3208" s="3" t="s">
        <v>2244</v>
      </c>
    </row>
    <row r="3209" spans="1:9" x14ac:dyDescent="0.25">
      <c r="A3209" s="450">
        <v>2018</v>
      </c>
      <c r="B3209" s="450" t="s">
        <v>378</v>
      </c>
      <c r="C3209" s="450" t="s">
        <v>195</v>
      </c>
      <c r="D3209" s="450">
        <v>12100</v>
      </c>
      <c r="E3209" s="450" t="s">
        <v>84</v>
      </c>
      <c r="F3209" s="450" t="s">
        <v>2242</v>
      </c>
      <c r="G3209" s="450" t="s">
        <v>15</v>
      </c>
      <c r="H3209" s="450">
        <v>1092.3499999999999</v>
      </c>
      <c r="I3209" s="3" t="s">
        <v>2237</v>
      </c>
    </row>
    <row r="3210" spans="1:9" x14ac:dyDescent="0.25">
      <c r="A3210" s="450">
        <v>2018</v>
      </c>
      <c r="B3210" s="450" t="s">
        <v>378</v>
      </c>
      <c r="C3210" s="450" t="s">
        <v>195</v>
      </c>
      <c r="D3210" s="450">
        <v>12200</v>
      </c>
      <c r="E3210" s="450" t="s">
        <v>85</v>
      </c>
      <c r="F3210" s="450" t="s">
        <v>2242</v>
      </c>
      <c r="G3210" s="450" t="s">
        <v>15</v>
      </c>
      <c r="H3210" s="450">
        <v>77.84</v>
      </c>
      <c r="I3210" s="3" t="s">
        <v>2237</v>
      </c>
    </row>
    <row r="3211" spans="1:9" x14ac:dyDescent="0.25">
      <c r="A3211" s="450">
        <v>2018</v>
      </c>
      <c r="B3211" s="450" t="s">
        <v>378</v>
      </c>
      <c r="C3211" s="450" t="s">
        <v>195</v>
      </c>
      <c r="D3211" s="450">
        <v>12900</v>
      </c>
      <c r="E3211" s="450" t="s">
        <v>86</v>
      </c>
      <c r="F3211" s="450" t="s">
        <v>2242</v>
      </c>
      <c r="G3211" s="450" t="s">
        <v>15</v>
      </c>
      <c r="H3211" s="450">
        <v>214.13</v>
      </c>
      <c r="I3211" s="3" t="s">
        <v>2244</v>
      </c>
    </row>
    <row r="3212" spans="1:9" x14ac:dyDescent="0.25">
      <c r="A3212" s="450">
        <v>2018</v>
      </c>
      <c r="B3212" s="450" t="s">
        <v>378</v>
      </c>
      <c r="C3212" s="450" t="s">
        <v>195</v>
      </c>
      <c r="D3212" s="450">
        <v>12910</v>
      </c>
      <c r="E3212" s="450" t="s">
        <v>87</v>
      </c>
      <c r="F3212" s="450" t="s">
        <v>2242</v>
      </c>
      <c r="G3212" s="450" t="s">
        <v>15</v>
      </c>
      <c r="H3212" s="450" t="s">
        <v>110</v>
      </c>
      <c r="I3212" s="3" t="s">
        <v>2237</v>
      </c>
    </row>
    <row r="3213" spans="1:9" x14ac:dyDescent="0.25">
      <c r="A3213" s="450">
        <v>2018</v>
      </c>
      <c r="B3213" s="450" t="s">
        <v>378</v>
      </c>
      <c r="C3213" s="450" t="s">
        <v>195</v>
      </c>
      <c r="D3213" s="450">
        <v>12920</v>
      </c>
      <c r="E3213" s="450" t="s">
        <v>88</v>
      </c>
      <c r="F3213" s="450" t="s">
        <v>2242</v>
      </c>
      <c r="G3213" s="450" t="s">
        <v>15</v>
      </c>
      <c r="H3213" s="450" t="s">
        <v>110</v>
      </c>
      <c r="I3213" s="3" t="s">
        <v>2237</v>
      </c>
    </row>
    <row r="3214" spans="1:9" x14ac:dyDescent="0.25">
      <c r="A3214" s="450">
        <v>2018</v>
      </c>
      <c r="B3214" s="450" t="s">
        <v>378</v>
      </c>
      <c r="C3214" s="450" t="s">
        <v>195</v>
      </c>
      <c r="D3214" s="450">
        <v>12930</v>
      </c>
      <c r="E3214" s="450" t="s">
        <v>89</v>
      </c>
      <c r="F3214" s="450" t="s">
        <v>2242</v>
      </c>
      <c r="G3214" s="450" t="s">
        <v>15</v>
      </c>
      <c r="H3214" s="450" t="s">
        <v>110</v>
      </c>
      <c r="I3214" s="3" t="s">
        <v>2237</v>
      </c>
    </row>
    <row r="3215" spans="1:9" x14ac:dyDescent="0.25">
      <c r="A3215" s="450">
        <v>2018</v>
      </c>
      <c r="B3215" s="450" t="s">
        <v>378</v>
      </c>
      <c r="C3215" s="450" t="s">
        <v>195</v>
      </c>
      <c r="D3215" s="450">
        <v>15100</v>
      </c>
      <c r="E3215" s="450" t="s">
        <v>93</v>
      </c>
      <c r="F3215" s="450" t="s">
        <v>2242</v>
      </c>
      <c r="G3215" s="450" t="s">
        <v>15</v>
      </c>
      <c r="H3215" s="450" t="s">
        <v>110</v>
      </c>
      <c r="I3215" s="3" t="s">
        <v>2237</v>
      </c>
    </row>
    <row r="3216" spans="1:9" x14ac:dyDescent="0.25">
      <c r="A3216" s="450">
        <v>2018</v>
      </c>
      <c r="B3216" s="450" t="s">
        <v>378</v>
      </c>
      <c r="C3216" s="450" t="s">
        <v>195</v>
      </c>
      <c r="D3216" s="450">
        <v>15200</v>
      </c>
      <c r="E3216" s="450" t="s">
        <v>94</v>
      </c>
      <c r="F3216" s="450" t="s">
        <v>2242</v>
      </c>
      <c r="G3216" s="450" t="s">
        <v>15</v>
      </c>
      <c r="H3216" s="450" t="s">
        <v>110</v>
      </c>
      <c r="I3216" s="3" t="s">
        <v>2237</v>
      </c>
    </row>
    <row r="3217" spans="1:9" x14ac:dyDescent="0.25">
      <c r="A3217" s="450">
        <v>2018</v>
      </c>
      <c r="B3217" s="450" t="s">
        <v>378</v>
      </c>
      <c r="C3217" s="450" t="s">
        <v>195</v>
      </c>
      <c r="D3217" s="450">
        <v>17100</v>
      </c>
      <c r="E3217" s="450" t="s">
        <v>97</v>
      </c>
      <c r="F3217" s="450" t="s">
        <v>2242</v>
      </c>
      <c r="G3217" s="450" t="s">
        <v>15</v>
      </c>
      <c r="H3217" s="450">
        <v>19.399999999999999</v>
      </c>
      <c r="I3217" s="3" t="s">
        <v>2237</v>
      </c>
    </row>
    <row r="3218" spans="1:9" x14ac:dyDescent="0.25">
      <c r="A3218" s="450">
        <v>2018</v>
      </c>
      <c r="B3218" s="450" t="s">
        <v>378</v>
      </c>
      <c r="C3218" s="450" t="s">
        <v>195</v>
      </c>
      <c r="D3218" s="450">
        <v>17110</v>
      </c>
      <c r="E3218" s="450" t="s">
        <v>98</v>
      </c>
      <c r="F3218" s="450" t="s">
        <v>2242</v>
      </c>
      <c r="G3218" s="450" t="s">
        <v>15</v>
      </c>
      <c r="H3218" s="450" t="s">
        <v>110</v>
      </c>
      <c r="I3218" s="3" t="s">
        <v>2237</v>
      </c>
    </row>
    <row r="3219" spans="1:9" x14ac:dyDescent="0.25">
      <c r="A3219" s="450">
        <v>2018</v>
      </c>
      <c r="B3219" s="450" t="s">
        <v>378</v>
      </c>
      <c r="C3219" s="450" t="s">
        <v>195</v>
      </c>
      <c r="D3219" s="450">
        <v>17120</v>
      </c>
      <c r="E3219" s="450" t="s">
        <v>99</v>
      </c>
      <c r="F3219" s="450" t="s">
        <v>2242</v>
      </c>
      <c r="G3219" s="450" t="s">
        <v>15</v>
      </c>
      <c r="H3219" s="450" t="s">
        <v>110</v>
      </c>
      <c r="I3219" s="3" t="s">
        <v>2237</v>
      </c>
    </row>
    <row r="3220" spans="1:9" x14ac:dyDescent="0.25">
      <c r="A3220" s="450">
        <v>2018</v>
      </c>
      <c r="B3220" s="450" t="s">
        <v>378</v>
      </c>
      <c r="C3220" s="450" t="s">
        <v>195</v>
      </c>
      <c r="D3220" s="450">
        <v>17130</v>
      </c>
      <c r="E3220" s="450" t="s">
        <v>100</v>
      </c>
      <c r="F3220" s="450" t="s">
        <v>2242</v>
      </c>
      <c r="G3220" s="450" t="s">
        <v>15</v>
      </c>
      <c r="H3220" s="450" t="s">
        <v>110</v>
      </c>
      <c r="I3220" s="3" t="s">
        <v>2237</v>
      </c>
    </row>
    <row r="3221" spans="1:9" x14ac:dyDescent="0.25">
      <c r="A3221" s="450">
        <v>2018</v>
      </c>
      <c r="B3221" s="450" t="s">
        <v>378</v>
      </c>
      <c r="C3221" s="450" t="s">
        <v>195</v>
      </c>
      <c r="D3221" s="450">
        <v>17140</v>
      </c>
      <c r="E3221" s="450" t="s">
        <v>101</v>
      </c>
      <c r="F3221" s="450" t="s">
        <v>2242</v>
      </c>
      <c r="G3221" s="450" t="s">
        <v>15</v>
      </c>
      <c r="H3221" s="450" t="s">
        <v>110</v>
      </c>
      <c r="I3221" s="3" t="s">
        <v>2237</v>
      </c>
    </row>
    <row r="3222" spans="1:9" x14ac:dyDescent="0.25">
      <c r="A3222" s="450">
        <v>2018</v>
      </c>
      <c r="B3222" s="450" t="s">
        <v>378</v>
      </c>
      <c r="C3222" s="450" t="s">
        <v>195</v>
      </c>
      <c r="D3222" s="450">
        <v>17150</v>
      </c>
      <c r="E3222" s="450" t="s">
        <v>102</v>
      </c>
      <c r="F3222" s="450" t="s">
        <v>2242</v>
      </c>
      <c r="G3222" s="450" t="s">
        <v>15</v>
      </c>
      <c r="H3222" s="450" t="s">
        <v>110</v>
      </c>
      <c r="I3222" s="3" t="s">
        <v>2237</v>
      </c>
    </row>
    <row r="3223" spans="1:9" x14ac:dyDescent="0.25">
      <c r="A3223" s="450">
        <v>2018</v>
      </c>
      <c r="B3223" s="450" t="s">
        <v>378</v>
      </c>
      <c r="C3223" s="450" t="s">
        <v>195</v>
      </c>
      <c r="D3223" s="450">
        <v>17160</v>
      </c>
      <c r="E3223" s="450" t="s">
        <v>103</v>
      </c>
      <c r="F3223" s="450" t="s">
        <v>2242</v>
      </c>
      <c r="G3223" s="450" t="s">
        <v>15</v>
      </c>
      <c r="H3223" s="450" t="s">
        <v>110</v>
      </c>
      <c r="I3223" s="3" t="s">
        <v>2237</v>
      </c>
    </row>
    <row r="3224" spans="1:9" x14ac:dyDescent="0.25">
      <c r="A3224" s="450">
        <v>2018</v>
      </c>
      <c r="B3224" s="450" t="s">
        <v>378</v>
      </c>
      <c r="C3224" s="450" t="s">
        <v>195</v>
      </c>
      <c r="D3224" s="450">
        <v>17161</v>
      </c>
      <c r="E3224" s="450" t="s">
        <v>104</v>
      </c>
      <c r="F3224" s="450" t="s">
        <v>2242</v>
      </c>
      <c r="G3224" s="450" t="s">
        <v>15</v>
      </c>
      <c r="H3224" s="450" t="s">
        <v>110</v>
      </c>
      <c r="I3224" s="3" t="s">
        <v>2237</v>
      </c>
    </row>
    <row r="3225" spans="1:9" x14ac:dyDescent="0.25">
      <c r="A3225" s="450">
        <v>2018</v>
      </c>
      <c r="B3225" s="450" t="s">
        <v>378</v>
      </c>
      <c r="C3225" s="450" t="s">
        <v>195</v>
      </c>
      <c r="D3225" s="450">
        <v>17162</v>
      </c>
      <c r="E3225" s="450" t="s">
        <v>105</v>
      </c>
      <c r="F3225" s="450" t="s">
        <v>2242</v>
      </c>
      <c r="G3225" s="450" t="s">
        <v>15</v>
      </c>
      <c r="H3225" s="450" t="s">
        <v>110</v>
      </c>
      <c r="I3225" s="3" t="s">
        <v>2237</v>
      </c>
    </row>
    <row r="3226" spans="1:9" x14ac:dyDescent="0.25">
      <c r="A3226" s="450">
        <v>2018</v>
      </c>
      <c r="B3226" s="450" t="s">
        <v>378</v>
      </c>
      <c r="C3226" s="450" t="s">
        <v>195</v>
      </c>
      <c r="D3226" s="450">
        <v>17190</v>
      </c>
      <c r="E3226" s="450" t="s">
        <v>106</v>
      </c>
      <c r="F3226" s="450" t="s">
        <v>2242</v>
      </c>
      <c r="G3226" s="450" t="s">
        <v>15</v>
      </c>
      <c r="H3226" s="450" t="s">
        <v>110</v>
      </c>
      <c r="I3226" s="3" t="s">
        <v>2237</v>
      </c>
    </row>
    <row r="3227" spans="1:9" x14ac:dyDescent="0.25">
      <c r="A3227" s="450">
        <v>2018</v>
      </c>
      <c r="B3227" s="450" t="s">
        <v>378</v>
      </c>
      <c r="C3227" s="450" t="s">
        <v>195</v>
      </c>
      <c r="D3227" s="450">
        <v>17900</v>
      </c>
      <c r="E3227" s="450" t="s">
        <v>107</v>
      </c>
      <c r="F3227" s="450" t="s">
        <v>2242</v>
      </c>
      <c r="G3227" s="450" t="s">
        <v>15</v>
      </c>
      <c r="H3227" s="450">
        <v>522.87</v>
      </c>
      <c r="I3227" s="3" t="s">
        <v>2237</v>
      </c>
    </row>
    <row r="3228" spans="1:9" x14ac:dyDescent="0.25">
      <c r="A3228" s="450">
        <v>2018</v>
      </c>
      <c r="B3228" s="450" t="s">
        <v>378</v>
      </c>
      <c r="C3228" s="450" t="s">
        <v>195</v>
      </c>
      <c r="D3228" s="450">
        <v>19010</v>
      </c>
      <c r="E3228" s="450" t="s">
        <v>111</v>
      </c>
      <c r="F3228" s="450" t="s">
        <v>2242</v>
      </c>
      <c r="G3228" s="450" t="s">
        <v>15</v>
      </c>
      <c r="H3228" s="450">
        <v>101.11</v>
      </c>
      <c r="I3228" s="3" t="s">
        <v>2237</v>
      </c>
    </row>
    <row r="3229" spans="1:9" x14ac:dyDescent="0.25">
      <c r="A3229" s="450">
        <v>2018</v>
      </c>
      <c r="B3229" s="450" t="s">
        <v>378</v>
      </c>
      <c r="C3229" s="450" t="s">
        <v>195</v>
      </c>
      <c r="D3229" s="450">
        <v>19011</v>
      </c>
      <c r="E3229" s="450" t="s">
        <v>112</v>
      </c>
      <c r="F3229" s="450" t="s">
        <v>2242</v>
      </c>
      <c r="G3229" s="450" t="s">
        <v>15</v>
      </c>
      <c r="H3229" s="450" t="s">
        <v>110</v>
      </c>
      <c r="I3229" s="3" t="s">
        <v>2237</v>
      </c>
    </row>
    <row r="3230" spans="1:9" x14ac:dyDescent="0.25">
      <c r="A3230" s="450">
        <v>2018</v>
      </c>
      <c r="B3230" s="450" t="s">
        <v>378</v>
      </c>
      <c r="C3230" s="450" t="s">
        <v>195</v>
      </c>
      <c r="D3230" s="450">
        <v>19012</v>
      </c>
      <c r="E3230" s="450" t="s">
        <v>113</v>
      </c>
      <c r="F3230" s="450" t="s">
        <v>2242</v>
      </c>
      <c r="G3230" s="450" t="s">
        <v>15</v>
      </c>
      <c r="H3230" s="450" t="s">
        <v>110</v>
      </c>
      <c r="I3230" s="3" t="s">
        <v>2237</v>
      </c>
    </row>
    <row r="3231" spans="1:9" x14ac:dyDescent="0.25">
      <c r="A3231" s="450">
        <v>2018</v>
      </c>
      <c r="B3231" s="450" t="s">
        <v>378</v>
      </c>
      <c r="C3231" s="450" t="s">
        <v>195</v>
      </c>
      <c r="D3231" s="450">
        <v>19020</v>
      </c>
      <c r="E3231" s="450" t="s">
        <v>114</v>
      </c>
      <c r="F3231" s="450" t="s">
        <v>2242</v>
      </c>
      <c r="G3231" s="450" t="s">
        <v>15</v>
      </c>
      <c r="H3231" s="450">
        <v>422.52</v>
      </c>
      <c r="I3231" s="3" t="s">
        <v>2237</v>
      </c>
    </row>
    <row r="3232" spans="1:9" x14ac:dyDescent="0.25">
      <c r="A3232" s="450">
        <v>2018</v>
      </c>
      <c r="B3232" s="450" t="s">
        <v>378</v>
      </c>
      <c r="C3232" s="450" t="s">
        <v>195</v>
      </c>
      <c r="D3232" s="450">
        <v>19021</v>
      </c>
      <c r="E3232" s="450" t="s">
        <v>115</v>
      </c>
      <c r="F3232" s="450" t="s">
        <v>2242</v>
      </c>
      <c r="G3232" s="450" t="s">
        <v>15</v>
      </c>
      <c r="H3232" s="450" t="s">
        <v>110</v>
      </c>
      <c r="I3232" s="3" t="s">
        <v>2237</v>
      </c>
    </row>
    <row r="3233" spans="1:9" x14ac:dyDescent="0.25">
      <c r="A3233" s="450">
        <v>2018</v>
      </c>
      <c r="B3233" s="450" t="s">
        <v>378</v>
      </c>
      <c r="C3233" s="450" t="s">
        <v>195</v>
      </c>
      <c r="D3233" s="450">
        <v>19022</v>
      </c>
      <c r="E3233" s="450" t="s">
        <v>116</v>
      </c>
      <c r="F3233" s="450" t="s">
        <v>2242</v>
      </c>
      <c r="G3233" s="450" t="s">
        <v>15</v>
      </c>
      <c r="H3233" s="450" t="s">
        <v>110</v>
      </c>
      <c r="I3233" s="3" t="s">
        <v>2237</v>
      </c>
    </row>
    <row r="3234" spans="1:9" x14ac:dyDescent="0.25">
      <c r="A3234" s="450">
        <v>2018</v>
      </c>
      <c r="B3234" s="450" t="s">
        <v>378</v>
      </c>
      <c r="C3234" s="450" t="s">
        <v>195</v>
      </c>
      <c r="D3234" s="450">
        <v>19023</v>
      </c>
      <c r="E3234" s="450" t="s">
        <v>117</v>
      </c>
      <c r="F3234" s="450" t="s">
        <v>2242</v>
      </c>
      <c r="G3234" s="450" t="s">
        <v>15</v>
      </c>
      <c r="H3234" s="450" t="s">
        <v>110</v>
      </c>
      <c r="I3234" s="3" t="s">
        <v>2237</v>
      </c>
    </row>
    <row r="3235" spans="1:9" x14ac:dyDescent="0.25">
      <c r="A3235" s="450">
        <v>2018</v>
      </c>
      <c r="B3235" s="450" t="s">
        <v>378</v>
      </c>
      <c r="C3235" s="450" t="s">
        <v>195</v>
      </c>
      <c r="D3235" s="450">
        <v>19029</v>
      </c>
      <c r="E3235" s="450" t="s">
        <v>118</v>
      </c>
      <c r="F3235" s="450" t="s">
        <v>2242</v>
      </c>
      <c r="G3235" s="450" t="s">
        <v>15</v>
      </c>
      <c r="H3235" s="450" t="s">
        <v>110</v>
      </c>
      <c r="I3235" s="3" t="s">
        <v>2237</v>
      </c>
    </row>
    <row r="3236" spans="1:9" x14ac:dyDescent="0.25">
      <c r="A3236" s="450">
        <v>2018</v>
      </c>
      <c r="B3236" s="450" t="s">
        <v>378</v>
      </c>
      <c r="C3236" s="450" t="s">
        <v>195</v>
      </c>
      <c r="D3236" s="450">
        <v>19030</v>
      </c>
      <c r="E3236" s="450" t="s">
        <v>119</v>
      </c>
      <c r="F3236" s="450" t="s">
        <v>2242</v>
      </c>
      <c r="G3236" s="450" t="s">
        <v>15</v>
      </c>
      <c r="H3236" s="450">
        <v>327.75</v>
      </c>
      <c r="I3236" s="3" t="s">
        <v>2237</v>
      </c>
    </row>
    <row r="3237" spans="1:9" x14ac:dyDescent="0.25">
      <c r="A3237" s="450">
        <v>2018</v>
      </c>
      <c r="B3237" s="450" t="s">
        <v>378</v>
      </c>
      <c r="C3237" s="450" t="s">
        <v>195</v>
      </c>
      <c r="D3237" s="450">
        <v>19031</v>
      </c>
      <c r="E3237" s="450" t="s">
        <v>120</v>
      </c>
      <c r="F3237" s="450" t="s">
        <v>2242</v>
      </c>
      <c r="G3237" s="450" t="s">
        <v>15</v>
      </c>
      <c r="H3237" s="450" t="s">
        <v>110</v>
      </c>
      <c r="I3237" s="3" t="s">
        <v>2237</v>
      </c>
    </row>
    <row r="3238" spans="1:9" x14ac:dyDescent="0.25">
      <c r="A3238" s="450">
        <v>2018</v>
      </c>
      <c r="B3238" s="450" t="s">
        <v>378</v>
      </c>
      <c r="C3238" s="450" t="s">
        <v>195</v>
      </c>
      <c r="D3238" s="450">
        <v>19032</v>
      </c>
      <c r="E3238" s="450" t="s">
        <v>121</v>
      </c>
      <c r="F3238" s="450" t="s">
        <v>2242</v>
      </c>
      <c r="G3238" s="450" t="s">
        <v>15</v>
      </c>
      <c r="H3238" s="450" t="s">
        <v>110</v>
      </c>
      <c r="I3238" s="3" t="s">
        <v>2237</v>
      </c>
    </row>
    <row r="3239" spans="1:9" x14ac:dyDescent="0.25">
      <c r="A3239" s="450">
        <v>2018</v>
      </c>
      <c r="B3239" s="450" t="s">
        <v>378</v>
      </c>
      <c r="C3239" s="450" t="s">
        <v>195</v>
      </c>
      <c r="D3239" s="450">
        <v>19040</v>
      </c>
      <c r="E3239" s="450" t="s">
        <v>122</v>
      </c>
      <c r="F3239" s="450" t="s">
        <v>2242</v>
      </c>
      <c r="G3239" s="450" t="s">
        <v>15</v>
      </c>
      <c r="H3239" s="450">
        <v>80.47</v>
      </c>
      <c r="I3239" s="3" t="s">
        <v>2237</v>
      </c>
    </row>
    <row r="3240" spans="1:9" x14ac:dyDescent="0.25">
      <c r="A3240" s="450">
        <v>2018</v>
      </c>
      <c r="B3240" s="450" t="s">
        <v>378</v>
      </c>
      <c r="C3240" s="450" t="s">
        <v>195</v>
      </c>
      <c r="D3240" s="450">
        <v>19050</v>
      </c>
      <c r="E3240" s="450" t="s">
        <v>123</v>
      </c>
      <c r="F3240" s="450" t="s">
        <v>2242</v>
      </c>
      <c r="G3240" s="450" t="s">
        <v>15</v>
      </c>
      <c r="H3240" s="450">
        <v>45.75</v>
      </c>
      <c r="I3240" s="3" t="s">
        <v>2237</v>
      </c>
    </row>
    <row r="3241" spans="1:9" x14ac:dyDescent="0.25">
      <c r="A3241" s="450">
        <v>2018</v>
      </c>
      <c r="B3241" s="450" t="s">
        <v>378</v>
      </c>
      <c r="C3241" s="450" t="s">
        <v>195</v>
      </c>
      <c r="D3241" s="450">
        <v>19060</v>
      </c>
      <c r="E3241" s="450" t="s">
        <v>124</v>
      </c>
      <c r="F3241" s="450" t="s">
        <v>2242</v>
      </c>
      <c r="G3241" s="450" t="s">
        <v>15</v>
      </c>
      <c r="H3241" s="450">
        <v>1012.23</v>
      </c>
      <c r="I3241" s="3" t="s">
        <v>2237</v>
      </c>
    </row>
    <row r="3242" spans="1:9" x14ac:dyDescent="0.25">
      <c r="A3242" s="450">
        <v>2018</v>
      </c>
      <c r="B3242" s="450" t="s">
        <v>378</v>
      </c>
      <c r="C3242" s="450" t="s">
        <v>195</v>
      </c>
      <c r="D3242" s="450">
        <v>19061</v>
      </c>
      <c r="E3242" s="450" t="s">
        <v>125</v>
      </c>
      <c r="F3242" s="450" t="s">
        <v>2242</v>
      </c>
      <c r="G3242" s="450" t="s">
        <v>15</v>
      </c>
      <c r="H3242" s="450">
        <v>32.69</v>
      </c>
      <c r="I3242" s="3" t="s">
        <v>2237</v>
      </c>
    </row>
    <row r="3243" spans="1:9" x14ac:dyDescent="0.25">
      <c r="A3243" s="450">
        <v>2018</v>
      </c>
      <c r="B3243" s="450" t="s">
        <v>378</v>
      </c>
      <c r="C3243" s="450" t="s">
        <v>195</v>
      </c>
      <c r="D3243" s="450">
        <v>19062</v>
      </c>
      <c r="E3243" s="450" t="s">
        <v>126</v>
      </c>
      <c r="F3243" s="450" t="s">
        <v>2242</v>
      </c>
      <c r="G3243" s="450" t="s">
        <v>15</v>
      </c>
      <c r="H3243" s="450">
        <v>560.69000000000005</v>
      </c>
      <c r="I3243" s="3" t="s">
        <v>2237</v>
      </c>
    </row>
    <row r="3244" spans="1:9" x14ac:dyDescent="0.25">
      <c r="A3244" s="450">
        <v>2018</v>
      </c>
      <c r="B3244" s="450" t="s">
        <v>378</v>
      </c>
      <c r="C3244" s="450" t="s">
        <v>195</v>
      </c>
      <c r="D3244" s="450">
        <v>19063</v>
      </c>
      <c r="E3244" s="450" t="s">
        <v>127</v>
      </c>
      <c r="F3244" s="450" t="s">
        <v>2242</v>
      </c>
      <c r="G3244" s="450" t="s">
        <v>15</v>
      </c>
      <c r="H3244" s="450">
        <v>418.86</v>
      </c>
      <c r="I3244" s="3" t="s">
        <v>2237</v>
      </c>
    </row>
    <row r="3245" spans="1:9" x14ac:dyDescent="0.25">
      <c r="A3245" s="450">
        <v>2018</v>
      </c>
      <c r="B3245" s="450" t="s">
        <v>378</v>
      </c>
      <c r="C3245" s="450" t="s">
        <v>195</v>
      </c>
      <c r="D3245" s="450">
        <v>19070</v>
      </c>
      <c r="E3245" s="450" t="s">
        <v>128</v>
      </c>
      <c r="F3245" s="450" t="s">
        <v>2242</v>
      </c>
      <c r="G3245" s="450" t="s">
        <v>15</v>
      </c>
      <c r="H3245" s="450">
        <v>262.02</v>
      </c>
      <c r="I3245" s="3" t="s">
        <v>2237</v>
      </c>
    </row>
    <row r="3246" spans="1:9" x14ac:dyDescent="0.25">
      <c r="A3246" s="450">
        <v>2018</v>
      </c>
      <c r="B3246" s="450" t="s">
        <v>378</v>
      </c>
      <c r="C3246" s="450" t="s">
        <v>195</v>
      </c>
      <c r="D3246" s="450">
        <v>19080</v>
      </c>
      <c r="E3246" s="450" t="s">
        <v>129</v>
      </c>
      <c r="F3246" s="450" t="s">
        <v>2242</v>
      </c>
      <c r="G3246" s="450" t="s">
        <v>15</v>
      </c>
      <c r="H3246" s="450">
        <v>90.24</v>
      </c>
      <c r="I3246" s="3" t="s">
        <v>2237</v>
      </c>
    </row>
    <row r="3247" spans="1:9" x14ac:dyDescent="0.25">
      <c r="A3247" s="450">
        <v>2018</v>
      </c>
      <c r="B3247" s="450" t="s">
        <v>378</v>
      </c>
      <c r="C3247" s="450" t="s">
        <v>195</v>
      </c>
      <c r="D3247" s="450">
        <v>19090</v>
      </c>
      <c r="E3247" s="450" t="s">
        <v>130</v>
      </c>
      <c r="F3247" s="450" t="s">
        <v>2242</v>
      </c>
      <c r="G3247" s="450" t="s">
        <v>15</v>
      </c>
      <c r="H3247" s="450">
        <v>310.70999999999998</v>
      </c>
      <c r="I3247" s="3" t="s">
        <v>2237</v>
      </c>
    </row>
    <row r="3248" spans="1:9" x14ac:dyDescent="0.25">
      <c r="A3248" s="450">
        <v>2018</v>
      </c>
      <c r="B3248" s="450" t="s">
        <v>378</v>
      </c>
      <c r="C3248" s="450" t="s">
        <v>195</v>
      </c>
      <c r="D3248" s="450">
        <v>19095</v>
      </c>
      <c r="E3248" s="450" t="s">
        <v>131</v>
      </c>
      <c r="F3248" s="450" t="s">
        <v>2242</v>
      </c>
      <c r="G3248" s="450" t="s">
        <v>15</v>
      </c>
      <c r="H3248" s="450">
        <v>45</v>
      </c>
      <c r="I3248" s="3" t="s">
        <v>2237</v>
      </c>
    </row>
    <row r="3249" spans="1:9" x14ac:dyDescent="0.25">
      <c r="A3249" s="450">
        <v>2018</v>
      </c>
      <c r="B3249" s="450" t="s">
        <v>378</v>
      </c>
      <c r="C3249" s="450" t="s">
        <v>195</v>
      </c>
      <c r="D3249" s="450">
        <v>19900</v>
      </c>
      <c r="E3249" s="450" t="s">
        <v>132</v>
      </c>
      <c r="F3249" s="450" t="s">
        <v>2242</v>
      </c>
      <c r="G3249" s="450" t="s">
        <v>15</v>
      </c>
      <c r="H3249" s="450">
        <v>594.27</v>
      </c>
      <c r="I3249" s="3" t="s">
        <v>2237</v>
      </c>
    </row>
    <row r="3250" spans="1:9" x14ac:dyDescent="0.25">
      <c r="A3250" s="450">
        <v>2018</v>
      </c>
      <c r="B3250" s="450" t="s">
        <v>378</v>
      </c>
      <c r="C3250" s="450" t="s">
        <v>195</v>
      </c>
      <c r="D3250" s="450">
        <v>21100</v>
      </c>
      <c r="E3250" s="450" t="s">
        <v>135</v>
      </c>
      <c r="F3250" s="450" t="s">
        <v>2242</v>
      </c>
      <c r="G3250" s="450" t="s">
        <v>15</v>
      </c>
      <c r="H3250" s="450" t="s">
        <v>110</v>
      </c>
      <c r="I3250" s="3" t="s">
        <v>2237</v>
      </c>
    </row>
    <row r="3251" spans="1:9" x14ac:dyDescent="0.25">
      <c r="A3251" s="450">
        <v>2018</v>
      </c>
      <c r="B3251" s="450" t="s">
        <v>378</v>
      </c>
      <c r="C3251" s="450" t="s">
        <v>195</v>
      </c>
      <c r="D3251" s="450">
        <v>21200</v>
      </c>
      <c r="E3251" s="450" t="s">
        <v>136</v>
      </c>
      <c r="F3251" s="450" t="s">
        <v>2242</v>
      </c>
      <c r="G3251" s="450" t="s">
        <v>15</v>
      </c>
      <c r="H3251" s="450" t="s">
        <v>110</v>
      </c>
      <c r="I3251" s="3" t="s">
        <v>2237</v>
      </c>
    </row>
    <row r="3252" spans="1:9" x14ac:dyDescent="0.25">
      <c r="A3252" s="450">
        <v>2018</v>
      </c>
      <c r="B3252" s="450" t="s">
        <v>378</v>
      </c>
      <c r="C3252" s="450" t="s">
        <v>195</v>
      </c>
      <c r="D3252" s="450">
        <v>21300</v>
      </c>
      <c r="E3252" s="450" t="s">
        <v>137</v>
      </c>
      <c r="F3252" s="450" t="s">
        <v>2242</v>
      </c>
      <c r="G3252" s="450" t="s">
        <v>15</v>
      </c>
      <c r="H3252" s="450" t="s">
        <v>110</v>
      </c>
      <c r="I3252" s="3" t="s">
        <v>2237</v>
      </c>
    </row>
    <row r="3253" spans="1:9" x14ac:dyDescent="0.25">
      <c r="A3253" s="450">
        <v>2018</v>
      </c>
      <c r="B3253" s="450" t="s">
        <v>378</v>
      </c>
      <c r="C3253" s="450" t="s">
        <v>195</v>
      </c>
      <c r="D3253" s="450">
        <v>21900</v>
      </c>
      <c r="E3253" s="450" t="s">
        <v>138</v>
      </c>
      <c r="F3253" s="450" t="s">
        <v>2242</v>
      </c>
      <c r="G3253" s="450" t="s">
        <v>15</v>
      </c>
      <c r="H3253" s="450" t="s">
        <v>110</v>
      </c>
      <c r="I3253" s="3" t="s">
        <v>2237</v>
      </c>
    </row>
    <row r="3254" spans="1:9" x14ac:dyDescent="0.25">
      <c r="A3254" s="450">
        <v>2018</v>
      </c>
      <c r="B3254" s="450" t="s">
        <v>378</v>
      </c>
      <c r="C3254" s="450" t="s">
        <v>195</v>
      </c>
      <c r="D3254" s="450">
        <v>32100</v>
      </c>
      <c r="E3254" s="450" t="s">
        <v>150</v>
      </c>
      <c r="F3254" s="450" t="s">
        <v>2242</v>
      </c>
      <c r="G3254" s="450" t="s">
        <v>15</v>
      </c>
      <c r="H3254" s="450" t="s">
        <v>110</v>
      </c>
      <c r="I3254" s="3" t="s">
        <v>2237</v>
      </c>
    </row>
    <row r="3255" spans="1:9" x14ac:dyDescent="0.25">
      <c r="A3255" s="450">
        <v>2018</v>
      </c>
      <c r="B3255" s="450" t="s">
        <v>378</v>
      </c>
      <c r="C3255" s="450" t="s">
        <v>195</v>
      </c>
      <c r="D3255" s="450">
        <v>32200</v>
      </c>
      <c r="E3255" s="450" t="s">
        <v>151</v>
      </c>
      <c r="F3255" s="450" t="s">
        <v>2242</v>
      </c>
      <c r="G3255" s="450" t="s">
        <v>15</v>
      </c>
      <c r="H3255" s="450" t="s">
        <v>110</v>
      </c>
      <c r="I3255" s="3" t="s">
        <v>2237</v>
      </c>
    </row>
    <row r="3256" spans="1:9" x14ac:dyDescent="0.25">
      <c r="A3256" s="450">
        <v>2018</v>
      </c>
      <c r="B3256" s="450" t="s">
        <v>378</v>
      </c>
      <c r="C3256" s="450" t="s">
        <v>195</v>
      </c>
      <c r="D3256" s="450">
        <v>33100</v>
      </c>
      <c r="E3256" s="450" t="s">
        <v>153</v>
      </c>
      <c r="F3256" s="450" t="s">
        <v>2242</v>
      </c>
      <c r="G3256" s="450" t="s">
        <v>15</v>
      </c>
      <c r="H3256" s="450" t="s">
        <v>110</v>
      </c>
      <c r="I3256" s="3" t="s">
        <v>2237</v>
      </c>
    </row>
    <row r="3257" spans="1:9" x14ac:dyDescent="0.25">
      <c r="A3257" s="450">
        <v>2018</v>
      </c>
      <c r="B3257" s="450" t="s">
        <v>378</v>
      </c>
      <c r="C3257" s="450" t="s">
        <v>195</v>
      </c>
      <c r="D3257" s="450">
        <v>33110</v>
      </c>
      <c r="E3257" s="450" t="s">
        <v>154</v>
      </c>
      <c r="F3257" s="450" t="s">
        <v>2242</v>
      </c>
      <c r="G3257" s="450" t="s">
        <v>15</v>
      </c>
      <c r="H3257" s="450" t="s">
        <v>110</v>
      </c>
      <c r="I3257" s="3" t="s">
        <v>2237</v>
      </c>
    </row>
    <row r="3258" spans="1:9" x14ac:dyDescent="0.25">
      <c r="A3258" s="450">
        <v>2018</v>
      </c>
      <c r="B3258" s="450" t="s">
        <v>378</v>
      </c>
      <c r="C3258" s="450" t="s">
        <v>195</v>
      </c>
      <c r="D3258" s="450">
        <v>33120</v>
      </c>
      <c r="E3258" s="450" t="s">
        <v>155</v>
      </c>
      <c r="F3258" s="450" t="s">
        <v>2242</v>
      </c>
      <c r="G3258" s="450" t="s">
        <v>15</v>
      </c>
      <c r="H3258" s="450" t="s">
        <v>110</v>
      </c>
      <c r="I3258" s="3" t="s">
        <v>2237</v>
      </c>
    </row>
    <row r="3259" spans="1:9" x14ac:dyDescent="0.25">
      <c r="A3259" s="450">
        <v>2018</v>
      </c>
      <c r="B3259" s="450" t="s">
        <v>378</v>
      </c>
      <c r="C3259" s="450" t="s">
        <v>195</v>
      </c>
      <c r="D3259" s="450">
        <v>33200</v>
      </c>
      <c r="E3259" s="450" t="s">
        <v>156</v>
      </c>
      <c r="F3259" s="450" t="s">
        <v>2242</v>
      </c>
      <c r="G3259" s="450" t="s">
        <v>15</v>
      </c>
      <c r="H3259" s="450" t="s">
        <v>110</v>
      </c>
      <c r="I3259" s="3" t="s">
        <v>2237</v>
      </c>
    </row>
    <row r="3260" spans="1:9" x14ac:dyDescent="0.25">
      <c r="A3260" s="450">
        <v>2018</v>
      </c>
      <c r="B3260" s="450" t="s">
        <v>378</v>
      </c>
      <c r="C3260" s="450" t="s">
        <v>195</v>
      </c>
      <c r="D3260" s="450">
        <v>33210</v>
      </c>
      <c r="E3260" s="450" t="s">
        <v>157</v>
      </c>
      <c r="F3260" s="450" t="s">
        <v>2242</v>
      </c>
      <c r="G3260" s="450" t="s">
        <v>15</v>
      </c>
      <c r="H3260" s="450" t="s">
        <v>110</v>
      </c>
      <c r="I3260" s="3" t="s">
        <v>2237</v>
      </c>
    </row>
    <row r="3261" spans="1:9" x14ac:dyDescent="0.25">
      <c r="A3261" s="450">
        <v>2018</v>
      </c>
      <c r="B3261" s="450" t="s">
        <v>378</v>
      </c>
      <c r="C3261" s="450" t="s">
        <v>195</v>
      </c>
      <c r="D3261" s="450">
        <v>33220</v>
      </c>
      <c r="E3261" s="450" t="s">
        <v>158</v>
      </c>
      <c r="F3261" s="450" t="s">
        <v>2242</v>
      </c>
      <c r="G3261" s="450" t="s">
        <v>15</v>
      </c>
      <c r="H3261" s="450" t="s">
        <v>110</v>
      </c>
      <c r="I3261" s="3" t="s">
        <v>2237</v>
      </c>
    </row>
    <row r="3262" spans="1:9" x14ac:dyDescent="0.25">
      <c r="A3262" s="450">
        <v>2018</v>
      </c>
      <c r="B3262" s="450" t="s">
        <v>378</v>
      </c>
      <c r="C3262" s="450" t="s">
        <v>195</v>
      </c>
      <c r="D3262" s="450">
        <v>33900</v>
      </c>
      <c r="E3262" s="450" t="s">
        <v>159</v>
      </c>
      <c r="F3262" s="450" t="s">
        <v>2242</v>
      </c>
      <c r="G3262" s="450" t="s">
        <v>15</v>
      </c>
      <c r="H3262" s="450" t="s">
        <v>110</v>
      </c>
      <c r="I3262" s="3" t="s">
        <v>2237</v>
      </c>
    </row>
    <row r="3263" spans="1:9" x14ac:dyDescent="0.25">
      <c r="A3263" s="450">
        <v>2018</v>
      </c>
      <c r="B3263" s="450" t="s">
        <v>378</v>
      </c>
      <c r="C3263" s="450" t="s">
        <v>195</v>
      </c>
      <c r="D3263" s="450">
        <v>33910</v>
      </c>
      <c r="E3263" s="450" t="s">
        <v>160</v>
      </c>
      <c r="F3263" s="450" t="s">
        <v>2242</v>
      </c>
      <c r="G3263" s="450" t="s">
        <v>15</v>
      </c>
      <c r="H3263" s="450" t="s">
        <v>110</v>
      </c>
      <c r="I3263" s="3" t="s">
        <v>2237</v>
      </c>
    </row>
    <row r="3264" spans="1:9" x14ac:dyDescent="0.25">
      <c r="A3264" s="450">
        <v>2018</v>
      </c>
      <c r="B3264" s="450" t="s">
        <v>378</v>
      </c>
      <c r="C3264" s="450" t="s">
        <v>195</v>
      </c>
      <c r="D3264" s="450">
        <v>33920</v>
      </c>
      <c r="E3264" s="450" t="s">
        <v>161</v>
      </c>
      <c r="F3264" s="450" t="s">
        <v>2242</v>
      </c>
      <c r="G3264" s="450" t="s">
        <v>15</v>
      </c>
      <c r="H3264" s="450" t="s">
        <v>110</v>
      </c>
      <c r="I3264" s="3" t="s">
        <v>2237</v>
      </c>
    </row>
    <row r="3265" spans="1:9" x14ac:dyDescent="0.25">
      <c r="A3265" s="450">
        <v>2018</v>
      </c>
      <c r="B3265" s="450" t="s">
        <v>378</v>
      </c>
      <c r="C3265" s="450" t="s">
        <v>195</v>
      </c>
      <c r="D3265" s="450">
        <v>33921</v>
      </c>
      <c r="E3265" s="450" t="s">
        <v>162</v>
      </c>
      <c r="F3265" s="450" t="s">
        <v>2242</v>
      </c>
      <c r="G3265" s="450" t="s">
        <v>15</v>
      </c>
      <c r="H3265" s="450" t="s">
        <v>110</v>
      </c>
      <c r="I3265" s="3" t="s">
        <v>2237</v>
      </c>
    </row>
    <row r="3266" spans="1:9" x14ac:dyDescent="0.25">
      <c r="A3266" s="450">
        <v>2018</v>
      </c>
      <c r="B3266" s="450" t="s">
        <v>378</v>
      </c>
      <c r="C3266" s="450" t="s">
        <v>195</v>
      </c>
      <c r="D3266" s="450">
        <v>33922</v>
      </c>
      <c r="E3266" s="450" t="s">
        <v>163</v>
      </c>
      <c r="F3266" s="450" t="s">
        <v>2242</v>
      </c>
      <c r="G3266" s="450" t="s">
        <v>15</v>
      </c>
      <c r="H3266" s="450" t="s">
        <v>110</v>
      </c>
      <c r="I3266" s="3" t="s">
        <v>2237</v>
      </c>
    </row>
    <row r="3267" spans="1:9" x14ac:dyDescent="0.25">
      <c r="A3267" s="450">
        <v>2018</v>
      </c>
      <c r="B3267" s="450" t="s">
        <v>378</v>
      </c>
      <c r="C3267" s="450" t="s">
        <v>195</v>
      </c>
      <c r="D3267" s="450">
        <v>37100</v>
      </c>
      <c r="E3267" s="450" t="s">
        <v>168</v>
      </c>
      <c r="F3267" s="450" t="s">
        <v>2242</v>
      </c>
      <c r="G3267" s="450" t="s">
        <v>15</v>
      </c>
      <c r="H3267" s="450" t="s">
        <v>110</v>
      </c>
      <c r="I3267" s="3" t="s">
        <v>2237</v>
      </c>
    </row>
    <row r="3268" spans="1:9" x14ac:dyDescent="0.25">
      <c r="A3268" s="450">
        <v>2018</v>
      </c>
      <c r="B3268" s="450" t="s">
        <v>378</v>
      </c>
      <c r="C3268" s="450" t="s">
        <v>195</v>
      </c>
      <c r="D3268" s="450">
        <v>37200</v>
      </c>
      <c r="E3268" s="450" t="s">
        <v>169</v>
      </c>
      <c r="F3268" s="450" t="s">
        <v>2242</v>
      </c>
      <c r="G3268" s="450" t="s">
        <v>15</v>
      </c>
      <c r="H3268" s="450" t="s">
        <v>110</v>
      </c>
      <c r="I3268" s="3" t="s">
        <v>2237</v>
      </c>
    </row>
    <row r="3269" spans="1:9" x14ac:dyDescent="0.25">
      <c r="A3269" s="450">
        <v>2018</v>
      </c>
      <c r="B3269" s="450" t="s">
        <v>396</v>
      </c>
      <c r="C3269" s="450" t="s">
        <v>196</v>
      </c>
      <c r="D3269" s="450">
        <v>1100</v>
      </c>
      <c r="E3269" s="450" t="s">
        <v>2</v>
      </c>
      <c r="F3269" s="450" t="s">
        <v>2242</v>
      </c>
      <c r="G3269" s="450" t="s">
        <v>15</v>
      </c>
      <c r="H3269" s="450">
        <v>319.02999999999997</v>
      </c>
      <c r="I3269" s="3" t="s">
        <v>2237</v>
      </c>
    </row>
    <row r="3270" spans="1:9" x14ac:dyDescent="0.25">
      <c r="A3270" s="450">
        <v>2018</v>
      </c>
      <c r="B3270" s="450" t="s">
        <v>396</v>
      </c>
      <c r="C3270" s="450" t="s">
        <v>196</v>
      </c>
      <c r="D3270" s="450">
        <v>1110</v>
      </c>
      <c r="E3270" s="450" t="s">
        <v>3</v>
      </c>
      <c r="F3270" s="450" t="s">
        <v>2242</v>
      </c>
      <c r="G3270" s="450" t="s">
        <v>15</v>
      </c>
      <c r="H3270" s="450" t="s">
        <v>110</v>
      </c>
      <c r="I3270" s="3" t="s">
        <v>2237</v>
      </c>
    </row>
    <row r="3271" spans="1:9" x14ac:dyDescent="0.25">
      <c r="A3271" s="450">
        <v>2018</v>
      </c>
      <c r="B3271" s="450" t="s">
        <v>396</v>
      </c>
      <c r="C3271" s="450" t="s">
        <v>196</v>
      </c>
      <c r="D3271" s="450">
        <v>1120</v>
      </c>
      <c r="E3271" s="450" t="s">
        <v>4</v>
      </c>
      <c r="F3271" s="450" t="s">
        <v>2242</v>
      </c>
      <c r="G3271" s="450" t="s">
        <v>15</v>
      </c>
      <c r="H3271" s="450" t="s">
        <v>110</v>
      </c>
      <c r="I3271" s="3" t="s">
        <v>2237</v>
      </c>
    </row>
    <row r="3272" spans="1:9" x14ac:dyDescent="0.25">
      <c r="A3272" s="450">
        <v>2018</v>
      </c>
      <c r="B3272" s="450" t="s">
        <v>396</v>
      </c>
      <c r="C3272" s="450" t="s">
        <v>196</v>
      </c>
      <c r="D3272" s="450">
        <v>1200</v>
      </c>
      <c r="E3272" s="450" t="s">
        <v>5</v>
      </c>
      <c r="F3272" s="450" t="s">
        <v>2242</v>
      </c>
      <c r="G3272" s="450" t="s">
        <v>15</v>
      </c>
      <c r="H3272" s="450">
        <v>17.05</v>
      </c>
      <c r="I3272" s="3" t="s">
        <v>2244</v>
      </c>
    </row>
    <row r="3273" spans="1:9" x14ac:dyDescent="0.25">
      <c r="A3273" s="450">
        <v>2018</v>
      </c>
      <c r="B3273" s="450" t="s">
        <v>396</v>
      </c>
      <c r="C3273" s="450" t="s">
        <v>196</v>
      </c>
      <c r="D3273" s="450">
        <v>1300</v>
      </c>
      <c r="E3273" s="450" t="s">
        <v>17</v>
      </c>
      <c r="F3273" s="450" t="s">
        <v>2242</v>
      </c>
      <c r="G3273" s="450" t="s">
        <v>15</v>
      </c>
      <c r="H3273" s="450">
        <v>223.57</v>
      </c>
      <c r="I3273" s="3" t="s">
        <v>2237</v>
      </c>
    </row>
    <row r="3274" spans="1:9" x14ac:dyDescent="0.25">
      <c r="A3274" s="450">
        <v>2018</v>
      </c>
      <c r="B3274" s="450" t="s">
        <v>396</v>
      </c>
      <c r="C3274" s="450" t="s">
        <v>196</v>
      </c>
      <c r="D3274" s="450">
        <v>1400</v>
      </c>
      <c r="E3274" s="450" t="s">
        <v>18</v>
      </c>
      <c r="F3274" s="450" t="s">
        <v>2242</v>
      </c>
      <c r="G3274" s="450" t="s">
        <v>15</v>
      </c>
      <c r="H3274" s="450">
        <v>70.59</v>
      </c>
      <c r="I3274" s="3" t="s">
        <v>2237</v>
      </c>
    </row>
    <row r="3275" spans="1:9" x14ac:dyDescent="0.25">
      <c r="A3275" s="450">
        <v>2018</v>
      </c>
      <c r="B3275" s="450" t="s">
        <v>396</v>
      </c>
      <c r="C3275" s="450" t="s">
        <v>196</v>
      </c>
      <c r="D3275" s="450">
        <v>1500</v>
      </c>
      <c r="E3275" s="450" t="s">
        <v>19</v>
      </c>
      <c r="F3275" s="450" t="s">
        <v>2242</v>
      </c>
      <c r="G3275" s="450" t="s">
        <v>15</v>
      </c>
      <c r="H3275" s="450">
        <v>1.35</v>
      </c>
      <c r="I3275" s="3" t="s">
        <v>2237</v>
      </c>
    </row>
    <row r="3276" spans="1:9" x14ac:dyDescent="0.25">
      <c r="A3276" s="450">
        <v>2018</v>
      </c>
      <c r="B3276" s="450" t="s">
        <v>396</v>
      </c>
      <c r="C3276" s="450" t="s">
        <v>196</v>
      </c>
      <c r="D3276" s="450">
        <v>1600</v>
      </c>
      <c r="E3276" s="450" t="s">
        <v>20</v>
      </c>
      <c r="F3276" s="450" t="s">
        <v>2242</v>
      </c>
      <c r="G3276" s="450" t="s">
        <v>15</v>
      </c>
      <c r="H3276" s="450">
        <v>0</v>
      </c>
      <c r="I3276" s="3" t="s">
        <v>2237</v>
      </c>
    </row>
    <row r="3277" spans="1:9" x14ac:dyDescent="0.25">
      <c r="A3277" s="450">
        <v>2018</v>
      </c>
      <c r="B3277" s="450" t="s">
        <v>396</v>
      </c>
      <c r="C3277" s="450" t="s">
        <v>196</v>
      </c>
      <c r="D3277" s="450">
        <v>1900</v>
      </c>
      <c r="E3277" s="450" t="s">
        <v>21</v>
      </c>
      <c r="F3277" s="450" t="s">
        <v>2242</v>
      </c>
      <c r="G3277" s="450" t="s">
        <v>15</v>
      </c>
      <c r="H3277" s="450">
        <v>12.35</v>
      </c>
      <c r="I3277" s="3" t="s">
        <v>2244</v>
      </c>
    </row>
    <row r="3278" spans="1:9" x14ac:dyDescent="0.25">
      <c r="A3278" s="450">
        <v>2018</v>
      </c>
      <c r="B3278" s="450" t="s">
        <v>396</v>
      </c>
      <c r="C3278" s="450" t="s">
        <v>196</v>
      </c>
      <c r="D3278" s="450">
        <v>2100</v>
      </c>
      <c r="E3278" s="450" t="s">
        <v>23</v>
      </c>
      <c r="F3278" s="450" t="s">
        <v>2242</v>
      </c>
      <c r="G3278" s="450" t="s">
        <v>15</v>
      </c>
      <c r="H3278" s="450">
        <v>82.04</v>
      </c>
      <c r="I3278" s="3" t="s">
        <v>2244</v>
      </c>
    </row>
    <row r="3279" spans="1:9" x14ac:dyDescent="0.25">
      <c r="A3279" s="450">
        <v>2018</v>
      </c>
      <c r="B3279" s="450" t="s">
        <v>396</v>
      </c>
      <c r="C3279" s="450" t="s">
        <v>196</v>
      </c>
      <c r="D3279" s="450">
        <v>2110</v>
      </c>
      <c r="E3279" s="450" t="s">
        <v>24</v>
      </c>
      <c r="F3279" s="450" t="s">
        <v>2242</v>
      </c>
      <c r="G3279" s="450" t="s">
        <v>15</v>
      </c>
      <c r="H3279" s="450" t="s">
        <v>110</v>
      </c>
      <c r="I3279" s="3" t="s">
        <v>2237</v>
      </c>
    </row>
    <row r="3280" spans="1:9" x14ac:dyDescent="0.25">
      <c r="A3280" s="450">
        <v>2018</v>
      </c>
      <c r="B3280" s="450" t="s">
        <v>396</v>
      </c>
      <c r="C3280" s="450" t="s">
        <v>196</v>
      </c>
      <c r="D3280" s="450">
        <v>2120</v>
      </c>
      <c r="E3280" s="450" t="s">
        <v>25</v>
      </c>
      <c r="F3280" s="450" t="s">
        <v>2242</v>
      </c>
      <c r="G3280" s="450" t="s">
        <v>15</v>
      </c>
      <c r="H3280" s="450" t="s">
        <v>110</v>
      </c>
      <c r="I3280" s="3" t="s">
        <v>2237</v>
      </c>
    </row>
    <row r="3281" spans="1:9" x14ac:dyDescent="0.25">
      <c r="A3281" s="450">
        <v>2018</v>
      </c>
      <c r="B3281" s="450" t="s">
        <v>396</v>
      </c>
      <c r="C3281" s="450" t="s">
        <v>196</v>
      </c>
      <c r="D3281" s="450">
        <v>2130</v>
      </c>
      <c r="E3281" s="450" t="s">
        <v>26</v>
      </c>
      <c r="F3281" s="450" t="s">
        <v>2242</v>
      </c>
      <c r="G3281" s="450" t="s">
        <v>15</v>
      </c>
      <c r="H3281" s="450" t="s">
        <v>110</v>
      </c>
      <c r="I3281" s="3" t="s">
        <v>2237</v>
      </c>
    </row>
    <row r="3282" spans="1:9" x14ac:dyDescent="0.25">
      <c r="A3282" s="450">
        <v>2018</v>
      </c>
      <c r="B3282" s="450" t="s">
        <v>396</v>
      </c>
      <c r="C3282" s="450" t="s">
        <v>196</v>
      </c>
      <c r="D3282" s="450">
        <v>2190</v>
      </c>
      <c r="E3282" s="450" t="s">
        <v>27</v>
      </c>
      <c r="F3282" s="450" t="s">
        <v>2242</v>
      </c>
      <c r="G3282" s="450" t="s">
        <v>15</v>
      </c>
      <c r="H3282" s="450" t="s">
        <v>110</v>
      </c>
      <c r="I3282" s="3" t="s">
        <v>2237</v>
      </c>
    </row>
    <row r="3283" spans="1:9" x14ac:dyDescent="0.25">
      <c r="A3283" s="450">
        <v>2018</v>
      </c>
      <c r="B3283" s="450" t="s">
        <v>396</v>
      </c>
      <c r="C3283" s="450" t="s">
        <v>196</v>
      </c>
      <c r="D3283" s="450">
        <v>2200</v>
      </c>
      <c r="E3283" s="450" t="s">
        <v>28</v>
      </c>
      <c r="F3283" s="450" t="s">
        <v>2242</v>
      </c>
      <c r="G3283" s="450" t="s">
        <v>15</v>
      </c>
      <c r="H3283" s="450">
        <v>22.26</v>
      </c>
      <c r="I3283" s="3" t="s">
        <v>2244</v>
      </c>
    </row>
    <row r="3284" spans="1:9" x14ac:dyDescent="0.25">
      <c r="A3284" s="450">
        <v>2018</v>
      </c>
      <c r="B3284" s="450" t="s">
        <v>396</v>
      </c>
      <c r="C3284" s="450" t="s">
        <v>196</v>
      </c>
      <c r="D3284" s="450">
        <v>2300</v>
      </c>
      <c r="E3284" s="450" t="s">
        <v>29</v>
      </c>
      <c r="F3284" s="450" t="s">
        <v>2242</v>
      </c>
      <c r="G3284" s="450" t="s">
        <v>15</v>
      </c>
      <c r="H3284" s="450">
        <v>0</v>
      </c>
      <c r="I3284" s="3" t="s">
        <v>2244</v>
      </c>
    </row>
    <row r="3285" spans="1:9" x14ac:dyDescent="0.25">
      <c r="A3285" s="450">
        <v>2018</v>
      </c>
      <c r="B3285" s="450" t="s">
        <v>396</v>
      </c>
      <c r="C3285" s="450" t="s">
        <v>196</v>
      </c>
      <c r="D3285" s="450">
        <v>2400</v>
      </c>
      <c r="E3285" s="450" t="s">
        <v>30</v>
      </c>
      <c r="F3285" s="450" t="s">
        <v>2242</v>
      </c>
      <c r="G3285" s="450" t="s">
        <v>15</v>
      </c>
      <c r="H3285" s="450">
        <v>45.6</v>
      </c>
      <c r="I3285" s="3" t="s">
        <v>2237</v>
      </c>
    </row>
    <row r="3286" spans="1:9" x14ac:dyDescent="0.25">
      <c r="A3286" s="450">
        <v>2018</v>
      </c>
      <c r="B3286" s="450" t="s">
        <v>396</v>
      </c>
      <c r="C3286" s="450" t="s">
        <v>196</v>
      </c>
      <c r="D3286" s="450">
        <v>2900</v>
      </c>
      <c r="E3286" s="450" t="s">
        <v>31</v>
      </c>
      <c r="F3286" s="450" t="s">
        <v>2242</v>
      </c>
      <c r="G3286" s="450" t="s">
        <v>15</v>
      </c>
      <c r="H3286" s="450">
        <v>1.24</v>
      </c>
      <c r="I3286" s="3" t="s">
        <v>2244</v>
      </c>
    </row>
    <row r="3287" spans="1:9" x14ac:dyDescent="0.25">
      <c r="A3287" s="450">
        <v>2018</v>
      </c>
      <c r="B3287" s="450" t="s">
        <v>396</v>
      </c>
      <c r="C3287" s="450" t="s">
        <v>196</v>
      </c>
      <c r="D3287" s="450">
        <v>2910</v>
      </c>
      <c r="E3287" s="450" t="s">
        <v>32</v>
      </c>
      <c r="F3287" s="450" t="s">
        <v>2242</v>
      </c>
      <c r="G3287" s="450" t="s">
        <v>15</v>
      </c>
      <c r="H3287" s="450" t="s">
        <v>110</v>
      </c>
      <c r="I3287" s="3" t="s">
        <v>2237</v>
      </c>
    </row>
    <row r="3288" spans="1:9" x14ac:dyDescent="0.25">
      <c r="A3288" s="450">
        <v>2018</v>
      </c>
      <c r="B3288" s="450" t="s">
        <v>396</v>
      </c>
      <c r="C3288" s="450" t="s">
        <v>196</v>
      </c>
      <c r="D3288" s="450">
        <v>2920</v>
      </c>
      <c r="E3288" s="450" t="s">
        <v>33</v>
      </c>
      <c r="F3288" s="450" t="s">
        <v>2242</v>
      </c>
      <c r="G3288" s="450" t="s">
        <v>15</v>
      </c>
      <c r="H3288" s="450" t="s">
        <v>110</v>
      </c>
      <c r="I3288" s="3" t="s">
        <v>2237</v>
      </c>
    </row>
    <row r="3289" spans="1:9" x14ac:dyDescent="0.25">
      <c r="A3289" s="450">
        <v>2018</v>
      </c>
      <c r="B3289" s="450" t="s">
        <v>396</v>
      </c>
      <c r="C3289" s="450" t="s">
        <v>196</v>
      </c>
      <c r="D3289" s="450">
        <v>2930</v>
      </c>
      <c r="E3289" s="450" t="s">
        <v>34</v>
      </c>
      <c r="F3289" s="450" t="s">
        <v>2242</v>
      </c>
      <c r="G3289" s="450" t="s">
        <v>15</v>
      </c>
      <c r="H3289" s="450" t="s">
        <v>110</v>
      </c>
      <c r="I3289" s="3" t="s">
        <v>2237</v>
      </c>
    </row>
    <row r="3290" spans="1:9" x14ac:dyDescent="0.25">
      <c r="A3290" s="450">
        <v>2018</v>
      </c>
      <c r="B3290" s="450" t="s">
        <v>396</v>
      </c>
      <c r="C3290" s="450" t="s">
        <v>196</v>
      </c>
      <c r="D3290" s="450">
        <v>3100</v>
      </c>
      <c r="E3290" s="450" t="s">
        <v>36</v>
      </c>
      <c r="F3290" s="450" t="s">
        <v>2242</v>
      </c>
      <c r="G3290" s="450" t="s">
        <v>15</v>
      </c>
      <c r="H3290" s="450" t="s">
        <v>110</v>
      </c>
      <c r="I3290" s="3" t="s">
        <v>2237</v>
      </c>
    </row>
    <row r="3291" spans="1:9" x14ac:dyDescent="0.25">
      <c r="A3291" s="450">
        <v>2018</v>
      </c>
      <c r="B3291" s="450" t="s">
        <v>396</v>
      </c>
      <c r="C3291" s="450" t="s">
        <v>196</v>
      </c>
      <c r="D3291" s="450">
        <v>3200</v>
      </c>
      <c r="E3291" s="450" t="s">
        <v>37</v>
      </c>
      <c r="F3291" s="450" t="s">
        <v>2242</v>
      </c>
      <c r="G3291" s="450" t="s">
        <v>15</v>
      </c>
      <c r="H3291" s="450" t="s">
        <v>110</v>
      </c>
      <c r="I3291" s="3" t="s">
        <v>2237</v>
      </c>
    </row>
    <row r="3292" spans="1:9" x14ac:dyDescent="0.25">
      <c r="A3292" s="450">
        <v>2018</v>
      </c>
      <c r="B3292" s="450" t="s">
        <v>396</v>
      </c>
      <c r="C3292" s="450" t="s">
        <v>196</v>
      </c>
      <c r="D3292" s="450">
        <v>3900</v>
      </c>
      <c r="E3292" s="450" t="s">
        <v>38</v>
      </c>
      <c r="F3292" s="450" t="s">
        <v>2242</v>
      </c>
      <c r="G3292" s="450" t="s">
        <v>15</v>
      </c>
      <c r="H3292" s="450" t="s">
        <v>110</v>
      </c>
      <c r="I3292" s="3" t="s">
        <v>2237</v>
      </c>
    </row>
    <row r="3293" spans="1:9" x14ac:dyDescent="0.25">
      <c r="A3293" s="450">
        <v>2018</v>
      </c>
      <c r="B3293" s="450" t="s">
        <v>396</v>
      </c>
      <c r="C3293" s="450" t="s">
        <v>196</v>
      </c>
      <c r="D3293" s="450">
        <v>4100</v>
      </c>
      <c r="E3293" s="450" t="s">
        <v>40</v>
      </c>
      <c r="F3293" s="450" t="s">
        <v>2242</v>
      </c>
      <c r="G3293" s="450" t="s">
        <v>15</v>
      </c>
      <c r="H3293" s="450">
        <v>241.45</v>
      </c>
      <c r="I3293" s="3" t="s">
        <v>2244</v>
      </c>
    </row>
    <row r="3294" spans="1:9" x14ac:dyDescent="0.25">
      <c r="A3294" s="450">
        <v>2018</v>
      </c>
      <c r="B3294" s="450" t="s">
        <v>396</v>
      </c>
      <c r="C3294" s="450" t="s">
        <v>196</v>
      </c>
      <c r="D3294" s="450">
        <v>4110</v>
      </c>
      <c r="E3294" s="450" t="s">
        <v>41</v>
      </c>
      <c r="F3294" s="450" t="s">
        <v>2242</v>
      </c>
      <c r="G3294" s="450" t="s">
        <v>15</v>
      </c>
      <c r="H3294" s="450" t="s">
        <v>110</v>
      </c>
      <c r="I3294" s="3" t="s">
        <v>2237</v>
      </c>
    </row>
    <row r="3295" spans="1:9" x14ac:dyDescent="0.25">
      <c r="A3295" s="450">
        <v>2018</v>
      </c>
      <c r="B3295" s="450" t="s">
        <v>396</v>
      </c>
      <c r="C3295" s="450" t="s">
        <v>196</v>
      </c>
      <c r="D3295" s="450">
        <v>4120</v>
      </c>
      <c r="E3295" s="450" t="s">
        <v>42</v>
      </c>
      <c r="F3295" s="450" t="s">
        <v>2242</v>
      </c>
      <c r="G3295" s="450" t="s">
        <v>15</v>
      </c>
      <c r="H3295" s="450" t="s">
        <v>110</v>
      </c>
      <c r="I3295" s="3" t="s">
        <v>2237</v>
      </c>
    </row>
    <row r="3296" spans="1:9" x14ac:dyDescent="0.25">
      <c r="A3296" s="450">
        <v>2018</v>
      </c>
      <c r="B3296" s="450" t="s">
        <v>396</v>
      </c>
      <c r="C3296" s="450" t="s">
        <v>196</v>
      </c>
      <c r="D3296" s="450">
        <v>4190</v>
      </c>
      <c r="E3296" s="450" t="s">
        <v>43</v>
      </c>
      <c r="F3296" s="450" t="s">
        <v>2242</v>
      </c>
      <c r="G3296" s="450" t="s">
        <v>15</v>
      </c>
      <c r="H3296" s="450" t="s">
        <v>110</v>
      </c>
      <c r="I3296" s="3" t="s">
        <v>2237</v>
      </c>
    </row>
    <row r="3297" spans="1:9" x14ac:dyDescent="0.25">
      <c r="A3297" s="450">
        <v>2018</v>
      </c>
      <c r="B3297" s="450" t="s">
        <v>396</v>
      </c>
      <c r="C3297" s="450" t="s">
        <v>196</v>
      </c>
      <c r="D3297" s="450">
        <v>4200</v>
      </c>
      <c r="E3297" s="450" t="s">
        <v>44</v>
      </c>
      <c r="F3297" s="450" t="s">
        <v>2242</v>
      </c>
      <c r="G3297" s="450" t="s">
        <v>15</v>
      </c>
      <c r="H3297" s="450">
        <v>238.79</v>
      </c>
      <c r="I3297" s="3" t="s">
        <v>2237</v>
      </c>
    </row>
    <row r="3298" spans="1:9" x14ac:dyDescent="0.25">
      <c r="A3298" s="450">
        <v>2018</v>
      </c>
      <c r="B3298" s="450" t="s">
        <v>396</v>
      </c>
      <c r="C3298" s="450" t="s">
        <v>196</v>
      </c>
      <c r="D3298" s="450">
        <v>4210</v>
      </c>
      <c r="E3298" s="450" t="s">
        <v>45</v>
      </c>
      <c r="F3298" s="450" t="s">
        <v>2242</v>
      </c>
      <c r="G3298" s="450" t="s">
        <v>15</v>
      </c>
      <c r="H3298" s="450" t="s">
        <v>110</v>
      </c>
      <c r="I3298" s="3" t="s">
        <v>2237</v>
      </c>
    </row>
    <row r="3299" spans="1:9" x14ac:dyDescent="0.25">
      <c r="A3299" s="450">
        <v>2018</v>
      </c>
      <c r="B3299" s="450" t="s">
        <v>396</v>
      </c>
      <c r="C3299" s="450" t="s">
        <v>196</v>
      </c>
      <c r="D3299" s="450">
        <v>4220</v>
      </c>
      <c r="E3299" s="450" t="s">
        <v>46</v>
      </c>
      <c r="F3299" s="450" t="s">
        <v>2242</v>
      </c>
      <c r="G3299" s="450" t="s">
        <v>15</v>
      </c>
      <c r="H3299" s="450" t="s">
        <v>110</v>
      </c>
      <c r="I3299" s="3" t="s">
        <v>2237</v>
      </c>
    </row>
    <row r="3300" spans="1:9" x14ac:dyDescent="0.25">
      <c r="A3300" s="450">
        <v>2018</v>
      </c>
      <c r="B3300" s="450" t="s">
        <v>396</v>
      </c>
      <c r="C3300" s="450" t="s">
        <v>196</v>
      </c>
      <c r="D3300" s="450">
        <v>4230</v>
      </c>
      <c r="E3300" s="450" t="s">
        <v>47</v>
      </c>
      <c r="F3300" s="450" t="s">
        <v>2242</v>
      </c>
      <c r="G3300" s="450" t="s">
        <v>15</v>
      </c>
      <c r="H3300" s="450" t="s">
        <v>110</v>
      </c>
      <c r="I3300" s="3" t="s">
        <v>2237</v>
      </c>
    </row>
    <row r="3301" spans="1:9" x14ac:dyDescent="0.25">
      <c r="A3301" s="450">
        <v>2018</v>
      </c>
      <c r="B3301" s="450" t="s">
        <v>396</v>
      </c>
      <c r="C3301" s="450" t="s">
        <v>196</v>
      </c>
      <c r="D3301" s="450">
        <v>5000</v>
      </c>
      <c r="E3301" s="450" t="s">
        <v>48</v>
      </c>
      <c r="F3301" s="450" t="s">
        <v>2242</v>
      </c>
      <c r="G3301" s="450" t="s">
        <v>15</v>
      </c>
      <c r="H3301" s="450">
        <v>224.39</v>
      </c>
      <c r="I3301" s="3" t="s">
        <v>2237</v>
      </c>
    </row>
    <row r="3302" spans="1:9" x14ac:dyDescent="0.25">
      <c r="A3302" s="450">
        <v>2018</v>
      </c>
      <c r="B3302" s="450" t="s">
        <v>396</v>
      </c>
      <c r="C3302" s="450" t="s">
        <v>196</v>
      </c>
      <c r="D3302" s="450">
        <v>6100</v>
      </c>
      <c r="E3302" s="450" t="s">
        <v>50</v>
      </c>
      <c r="F3302" s="450" t="s">
        <v>2242</v>
      </c>
      <c r="G3302" s="450" t="s">
        <v>15</v>
      </c>
      <c r="H3302" s="450">
        <v>83.53</v>
      </c>
      <c r="I3302" s="3" t="s">
        <v>2237</v>
      </c>
    </row>
    <row r="3303" spans="1:9" x14ac:dyDescent="0.25">
      <c r="A3303" s="450">
        <v>2018</v>
      </c>
      <c r="B3303" s="450" t="s">
        <v>396</v>
      </c>
      <c r="C3303" s="450" t="s">
        <v>196</v>
      </c>
      <c r="D3303" s="450">
        <v>6110</v>
      </c>
      <c r="E3303" s="450" t="s">
        <v>51</v>
      </c>
      <c r="F3303" s="450" t="s">
        <v>2242</v>
      </c>
      <c r="G3303" s="450" t="s">
        <v>15</v>
      </c>
      <c r="H3303" s="450" t="s">
        <v>110</v>
      </c>
      <c r="I3303" s="3" t="s">
        <v>2237</v>
      </c>
    </row>
    <row r="3304" spans="1:9" x14ac:dyDescent="0.25">
      <c r="A3304" s="450">
        <v>2018</v>
      </c>
      <c r="B3304" s="450" t="s">
        <v>396</v>
      </c>
      <c r="C3304" s="450" t="s">
        <v>196</v>
      </c>
      <c r="D3304" s="450">
        <v>6120</v>
      </c>
      <c r="E3304" s="450" t="s">
        <v>52</v>
      </c>
      <c r="F3304" s="450" t="s">
        <v>2242</v>
      </c>
      <c r="G3304" s="450" t="s">
        <v>15</v>
      </c>
      <c r="H3304" s="450" t="s">
        <v>110</v>
      </c>
      <c r="I3304" s="3" t="s">
        <v>2237</v>
      </c>
    </row>
    <row r="3305" spans="1:9" x14ac:dyDescent="0.25">
      <c r="A3305" s="450">
        <v>2018</v>
      </c>
      <c r="B3305" s="450" t="s">
        <v>396</v>
      </c>
      <c r="C3305" s="450" t="s">
        <v>196</v>
      </c>
      <c r="D3305" s="450">
        <v>6130</v>
      </c>
      <c r="E3305" s="450" t="s">
        <v>53</v>
      </c>
      <c r="F3305" s="450" t="s">
        <v>2242</v>
      </c>
      <c r="G3305" s="450" t="s">
        <v>15</v>
      </c>
      <c r="H3305" s="450" t="s">
        <v>110</v>
      </c>
      <c r="I3305" s="3" t="s">
        <v>2237</v>
      </c>
    </row>
    <row r="3306" spans="1:9" x14ac:dyDescent="0.25">
      <c r="A3306" s="450">
        <v>2018</v>
      </c>
      <c r="B3306" s="450" t="s">
        <v>396</v>
      </c>
      <c r="C3306" s="450" t="s">
        <v>196</v>
      </c>
      <c r="D3306" s="450">
        <v>6190</v>
      </c>
      <c r="E3306" s="450" t="s">
        <v>54</v>
      </c>
      <c r="F3306" s="450" t="s">
        <v>2242</v>
      </c>
      <c r="G3306" s="450" t="s">
        <v>15</v>
      </c>
      <c r="H3306" s="450" t="s">
        <v>110</v>
      </c>
      <c r="I3306" s="3" t="s">
        <v>2237</v>
      </c>
    </row>
    <row r="3307" spans="1:9" x14ac:dyDescent="0.25">
      <c r="A3307" s="450">
        <v>2018</v>
      </c>
      <c r="B3307" s="450" t="s">
        <v>396</v>
      </c>
      <c r="C3307" s="450" t="s">
        <v>196</v>
      </c>
      <c r="D3307" s="450">
        <v>6200</v>
      </c>
      <c r="E3307" s="450" t="s">
        <v>55</v>
      </c>
      <c r="F3307" s="450" t="s">
        <v>2242</v>
      </c>
      <c r="G3307" s="450" t="s">
        <v>15</v>
      </c>
      <c r="H3307" s="450">
        <v>0</v>
      </c>
      <c r="I3307" s="3" t="s">
        <v>2237</v>
      </c>
    </row>
    <row r="3308" spans="1:9" x14ac:dyDescent="0.25">
      <c r="A3308" s="450">
        <v>2018</v>
      </c>
      <c r="B3308" s="450" t="s">
        <v>396</v>
      </c>
      <c r="C3308" s="450" t="s">
        <v>196</v>
      </c>
      <c r="D3308" s="450">
        <v>6210</v>
      </c>
      <c r="E3308" s="450" t="s">
        <v>56</v>
      </c>
      <c r="F3308" s="450" t="s">
        <v>2242</v>
      </c>
      <c r="G3308" s="450" t="s">
        <v>15</v>
      </c>
      <c r="H3308" s="450" t="s">
        <v>110</v>
      </c>
      <c r="I3308" s="3" t="s">
        <v>2237</v>
      </c>
    </row>
    <row r="3309" spans="1:9" x14ac:dyDescent="0.25">
      <c r="A3309" s="450">
        <v>2018</v>
      </c>
      <c r="B3309" s="450" t="s">
        <v>396</v>
      </c>
      <c r="C3309" s="450" t="s">
        <v>196</v>
      </c>
      <c r="D3309" s="450">
        <v>6220</v>
      </c>
      <c r="E3309" s="450" t="s">
        <v>57</v>
      </c>
      <c r="F3309" s="450" t="s">
        <v>2242</v>
      </c>
      <c r="G3309" s="450" t="s">
        <v>15</v>
      </c>
      <c r="H3309" s="450" t="s">
        <v>110</v>
      </c>
      <c r="I3309" s="3" t="s">
        <v>2237</v>
      </c>
    </row>
    <row r="3310" spans="1:9" x14ac:dyDescent="0.25">
      <c r="A3310" s="450">
        <v>2018</v>
      </c>
      <c r="B3310" s="450" t="s">
        <v>396</v>
      </c>
      <c r="C3310" s="450" t="s">
        <v>196</v>
      </c>
      <c r="D3310" s="450">
        <v>6230</v>
      </c>
      <c r="E3310" s="450" t="s">
        <v>58</v>
      </c>
      <c r="F3310" s="450" t="s">
        <v>2242</v>
      </c>
      <c r="G3310" s="450" t="s">
        <v>15</v>
      </c>
      <c r="H3310" s="450" t="s">
        <v>110</v>
      </c>
      <c r="I3310" s="3" t="s">
        <v>2237</v>
      </c>
    </row>
    <row r="3311" spans="1:9" x14ac:dyDescent="0.25">
      <c r="A3311" s="450">
        <v>2018</v>
      </c>
      <c r="B3311" s="450" t="s">
        <v>396</v>
      </c>
      <c r="C3311" s="450" t="s">
        <v>196</v>
      </c>
      <c r="D3311" s="450">
        <v>6290</v>
      </c>
      <c r="E3311" s="450" t="s">
        <v>59</v>
      </c>
      <c r="F3311" s="450" t="s">
        <v>2242</v>
      </c>
      <c r="G3311" s="450" t="s">
        <v>15</v>
      </c>
      <c r="H3311" s="450" t="s">
        <v>110</v>
      </c>
      <c r="I3311" s="3" t="s">
        <v>2237</v>
      </c>
    </row>
    <row r="3312" spans="1:9" x14ac:dyDescent="0.25">
      <c r="A3312" s="450">
        <v>2018</v>
      </c>
      <c r="B3312" s="450" t="s">
        <v>396</v>
      </c>
      <c r="C3312" s="450" t="s">
        <v>196</v>
      </c>
      <c r="D3312" s="450">
        <v>6300</v>
      </c>
      <c r="E3312" s="450" t="s">
        <v>60</v>
      </c>
      <c r="F3312" s="450" t="s">
        <v>2242</v>
      </c>
      <c r="G3312" s="450" t="s">
        <v>15</v>
      </c>
      <c r="H3312" s="450">
        <v>0</v>
      </c>
      <c r="I3312" s="3" t="s">
        <v>2237</v>
      </c>
    </row>
    <row r="3313" spans="1:9" x14ac:dyDescent="0.25">
      <c r="A3313" s="450">
        <v>2018</v>
      </c>
      <c r="B3313" s="450" t="s">
        <v>396</v>
      </c>
      <c r="C3313" s="450" t="s">
        <v>196</v>
      </c>
      <c r="D3313" s="450">
        <v>6400</v>
      </c>
      <c r="E3313" s="450" t="s">
        <v>61</v>
      </c>
      <c r="F3313" s="450" t="s">
        <v>2242</v>
      </c>
      <c r="G3313" s="450" t="s">
        <v>15</v>
      </c>
      <c r="H3313" s="450">
        <v>0</v>
      </c>
      <c r="I3313" s="3" t="s">
        <v>2237</v>
      </c>
    </row>
    <row r="3314" spans="1:9" x14ac:dyDescent="0.25">
      <c r="A3314" s="450">
        <v>2018</v>
      </c>
      <c r="B3314" s="450" t="s">
        <v>396</v>
      </c>
      <c r="C3314" s="450" t="s">
        <v>196</v>
      </c>
      <c r="D3314" s="450">
        <v>6410</v>
      </c>
      <c r="E3314" s="450" t="s">
        <v>62</v>
      </c>
      <c r="F3314" s="450" t="s">
        <v>2242</v>
      </c>
      <c r="G3314" s="450" t="s">
        <v>15</v>
      </c>
      <c r="H3314" s="450" t="s">
        <v>110</v>
      </c>
      <c r="I3314" s="3" t="s">
        <v>2237</v>
      </c>
    </row>
    <row r="3315" spans="1:9" x14ac:dyDescent="0.25">
      <c r="A3315" s="450">
        <v>2018</v>
      </c>
      <c r="B3315" s="450" t="s">
        <v>396</v>
      </c>
      <c r="C3315" s="450" t="s">
        <v>196</v>
      </c>
      <c r="D3315" s="450">
        <v>6490</v>
      </c>
      <c r="E3315" s="450" t="s">
        <v>63</v>
      </c>
      <c r="F3315" s="450" t="s">
        <v>2242</v>
      </c>
      <c r="G3315" s="450" t="s">
        <v>15</v>
      </c>
      <c r="H3315" s="450" t="s">
        <v>110</v>
      </c>
      <c r="I3315" s="3" t="s">
        <v>2237</v>
      </c>
    </row>
    <row r="3316" spans="1:9" x14ac:dyDescent="0.25">
      <c r="A3316" s="450">
        <v>2018</v>
      </c>
      <c r="B3316" s="450" t="s">
        <v>396</v>
      </c>
      <c r="C3316" s="450" t="s">
        <v>196</v>
      </c>
      <c r="D3316" s="450">
        <v>6500</v>
      </c>
      <c r="E3316" s="450" t="s">
        <v>64</v>
      </c>
      <c r="F3316" s="450" t="s">
        <v>2242</v>
      </c>
      <c r="G3316" s="450" t="s">
        <v>15</v>
      </c>
      <c r="H3316" s="450">
        <v>0</v>
      </c>
      <c r="I3316" s="3" t="s">
        <v>2237</v>
      </c>
    </row>
    <row r="3317" spans="1:9" x14ac:dyDescent="0.25">
      <c r="A3317" s="450">
        <v>2018</v>
      </c>
      <c r="B3317" s="450" t="s">
        <v>396</v>
      </c>
      <c r="C3317" s="450" t="s">
        <v>196</v>
      </c>
      <c r="D3317" s="450">
        <v>6510</v>
      </c>
      <c r="E3317" s="450" t="s">
        <v>65</v>
      </c>
      <c r="F3317" s="450" t="s">
        <v>2242</v>
      </c>
      <c r="G3317" s="450" t="s">
        <v>15</v>
      </c>
      <c r="H3317" s="450" t="s">
        <v>110</v>
      </c>
      <c r="I3317" s="3" t="s">
        <v>2237</v>
      </c>
    </row>
    <row r="3318" spans="1:9" x14ac:dyDescent="0.25">
      <c r="A3318" s="450">
        <v>2018</v>
      </c>
      <c r="B3318" s="450" t="s">
        <v>396</v>
      </c>
      <c r="C3318" s="450" t="s">
        <v>196</v>
      </c>
      <c r="D3318" s="450">
        <v>6590</v>
      </c>
      <c r="E3318" s="450" t="s">
        <v>66</v>
      </c>
      <c r="F3318" s="450" t="s">
        <v>2242</v>
      </c>
      <c r="G3318" s="450" t="s">
        <v>15</v>
      </c>
      <c r="H3318" s="450" t="s">
        <v>110</v>
      </c>
      <c r="I3318" s="3" t="s">
        <v>2237</v>
      </c>
    </row>
    <row r="3319" spans="1:9" x14ac:dyDescent="0.25">
      <c r="A3319" s="450">
        <v>2018</v>
      </c>
      <c r="B3319" s="450" t="s">
        <v>396</v>
      </c>
      <c r="C3319" s="450" t="s">
        <v>196</v>
      </c>
      <c r="D3319" s="450">
        <v>7000</v>
      </c>
      <c r="E3319" s="450" t="s">
        <v>67</v>
      </c>
      <c r="F3319" s="450" t="s">
        <v>2242</v>
      </c>
      <c r="G3319" s="450" t="s">
        <v>15</v>
      </c>
      <c r="H3319" s="450">
        <v>0</v>
      </c>
      <c r="I3319" s="3" t="s">
        <v>2237</v>
      </c>
    </row>
    <row r="3320" spans="1:9" x14ac:dyDescent="0.25">
      <c r="A3320" s="450">
        <v>2018</v>
      </c>
      <c r="B3320" s="450" t="s">
        <v>396</v>
      </c>
      <c r="C3320" s="450" t="s">
        <v>196</v>
      </c>
      <c r="D3320" s="450">
        <v>8000</v>
      </c>
      <c r="E3320" s="450" t="s">
        <v>70</v>
      </c>
      <c r="F3320" s="450" t="s">
        <v>2242</v>
      </c>
      <c r="G3320" s="450" t="s">
        <v>15</v>
      </c>
      <c r="H3320" s="450">
        <v>0</v>
      </c>
      <c r="I3320" s="3" t="s">
        <v>2244</v>
      </c>
    </row>
    <row r="3321" spans="1:9" x14ac:dyDescent="0.25">
      <c r="A3321" s="450">
        <v>2018</v>
      </c>
      <c r="B3321" s="450" t="s">
        <v>396</v>
      </c>
      <c r="C3321" s="450" t="s">
        <v>196</v>
      </c>
      <c r="D3321" s="450">
        <v>9100</v>
      </c>
      <c r="E3321" s="450" t="s">
        <v>72</v>
      </c>
      <c r="F3321" s="450" t="s">
        <v>2242</v>
      </c>
      <c r="G3321" s="450" t="s">
        <v>15</v>
      </c>
      <c r="H3321" s="450" t="s">
        <v>110</v>
      </c>
      <c r="I3321" s="3" t="s">
        <v>2237</v>
      </c>
    </row>
    <row r="3322" spans="1:9" x14ac:dyDescent="0.25">
      <c r="A3322" s="450">
        <v>2018</v>
      </c>
      <c r="B3322" s="450" t="s">
        <v>396</v>
      </c>
      <c r="C3322" s="450" t="s">
        <v>196</v>
      </c>
      <c r="D3322" s="450">
        <v>9200</v>
      </c>
      <c r="E3322" s="450" t="s">
        <v>73</v>
      </c>
      <c r="F3322" s="450" t="s">
        <v>2242</v>
      </c>
      <c r="G3322" s="450" t="s">
        <v>15</v>
      </c>
      <c r="H3322" s="450" t="s">
        <v>110</v>
      </c>
      <c r="I3322" s="3" t="s">
        <v>2237</v>
      </c>
    </row>
    <row r="3323" spans="1:9" x14ac:dyDescent="0.25">
      <c r="A3323" s="450">
        <v>2018</v>
      </c>
      <c r="B3323" s="450" t="s">
        <v>396</v>
      </c>
      <c r="C3323" s="450" t="s">
        <v>196</v>
      </c>
      <c r="D3323" s="450">
        <v>9900</v>
      </c>
      <c r="E3323" s="450" t="s">
        <v>74</v>
      </c>
      <c r="F3323" s="450" t="s">
        <v>2242</v>
      </c>
      <c r="G3323" s="450" t="s">
        <v>15</v>
      </c>
      <c r="H3323" s="450" t="s">
        <v>110</v>
      </c>
      <c r="I3323" s="3" t="s">
        <v>2237</v>
      </c>
    </row>
    <row r="3324" spans="1:9" x14ac:dyDescent="0.25">
      <c r="A3324" s="450">
        <v>2018</v>
      </c>
      <c r="B3324" s="450" t="s">
        <v>396</v>
      </c>
      <c r="C3324" s="450" t="s">
        <v>196</v>
      </c>
      <c r="D3324" s="450">
        <v>11100</v>
      </c>
      <c r="E3324" s="450" t="s">
        <v>77</v>
      </c>
      <c r="F3324" s="450" t="s">
        <v>2242</v>
      </c>
      <c r="G3324" s="450" t="s">
        <v>15</v>
      </c>
      <c r="H3324" s="450">
        <v>674.48</v>
      </c>
      <c r="I3324" s="3" t="s">
        <v>2237</v>
      </c>
    </row>
    <row r="3325" spans="1:9" x14ac:dyDescent="0.25">
      <c r="A3325" s="450">
        <v>2018</v>
      </c>
      <c r="B3325" s="450" t="s">
        <v>396</v>
      </c>
      <c r="C3325" s="450" t="s">
        <v>196</v>
      </c>
      <c r="D3325" s="450">
        <v>11200</v>
      </c>
      <c r="E3325" s="450" t="s">
        <v>78</v>
      </c>
      <c r="F3325" s="450" t="s">
        <v>2242</v>
      </c>
      <c r="G3325" s="450" t="s">
        <v>15</v>
      </c>
      <c r="H3325" s="450">
        <v>452.77</v>
      </c>
      <c r="I3325" s="3" t="s">
        <v>2237</v>
      </c>
    </row>
    <row r="3326" spans="1:9" x14ac:dyDescent="0.25">
      <c r="A3326" s="450">
        <v>2018</v>
      </c>
      <c r="B3326" s="450" t="s">
        <v>396</v>
      </c>
      <c r="C3326" s="450" t="s">
        <v>196</v>
      </c>
      <c r="D3326" s="450">
        <v>11300</v>
      </c>
      <c r="E3326" s="450" t="s">
        <v>79</v>
      </c>
      <c r="F3326" s="450" t="s">
        <v>2242</v>
      </c>
      <c r="G3326" s="450" t="s">
        <v>15</v>
      </c>
      <c r="H3326" s="450">
        <v>54.69</v>
      </c>
      <c r="I3326" s="3" t="s">
        <v>2244</v>
      </c>
    </row>
    <row r="3327" spans="1:9" x14ac:dyDescent="0.25">
      <c r="A3327" s="450">
        <v>2018</v>
      </c>
      <c r="B3327" s="450" t="s">
        <v>396</v>
      </c>
      <c r="C3327" s="450" t="s">
        <v>196</v>
      </c>
      <c r="D3327" s="450">
        <v>11400</v>
      </c>
      <c r="E3327" s="450" t="s">
        <v>80</v>
      </c>
      <c r="F3327" s="450" t="s">
        <v>2242</v>
      </c>
      <c r="G3327" s="450" t="s">
        <v>15</v>
      </c>
      <c r="H3327" s="450">
        <v>32.24</v>
      </c>
      <c r="I3327" s="3" t="s">
        <v>2237</v>
      </c>
    </row>
    <row r="3328" spans="1:9" x14ac:dyDescent="0.25">
      <c r="A3328" s="450">
        <v>2018</v>
      </c>
      <c r="B3328" s="450" t="s">
        <v>396</v>
      </c>
      <c r="C3328" s="450" t="s">
        <v>196</v>
      </c>
      <c r="D3328" s="450">
        <v>11500</v>
      </c>
      <c r="E3328" s="450" t="s">
        <v>81</v>
      </c>
      <c r="F3328" s="450" t="s">
        <v>2242</v>
      </c>
      <c r="G3328" s="450" t="s">
        <v>15</v>
      </c>
      <c r="H3328" s="450">
        <v>205.75</v>
      </c>
      <c r="I3328" s="3" t="s">
        <v>2237</v>
      </c>
    </row>
    <row r="3329" spans="1:9" x14ac:dyDescent="0.25">
      <c r="A3329" s="450">
        <v>2018</v>
      </c>
      <c r="B3329" s="450" t="s">
        <v>396</v>
      </c>
      <c r="C3329" s="450" t="s">
        <v>196</v>
      </c>
      <c r="D3329" s="450">
        <v>11900</v>
      </c>
      <c r="E3329" s="450" t="s">
        <v>82</v>
      </c>
      <c r="F3329" s="450" t="s">
        <v>2242</v>
      </c>
      <c r="G3329" s="450" t="s">
        <v>15</v>
      </c>
      <c r="H3329" s="450">
        <v>72.39</v>
      </c>
      <c r="I3329" s="3" t="s">
        <v>2244</v>
      </c>
    </row>
    <row r="3330" spans="1:9" x14ac:dyDescent="0.25">
      <c r="A3330" s="450">
        <v>2018</v>
      </c>
      <c r="B3330" s="450" t="s">
        <v>396</v>
      </c>
      <c r="C3330" s="450" t="s">
        <v>196</v>
      </c>
      <c r="D3330" s="450">
        <v>12100</v>
      </c>
      <c r="E3330" s="450" t="s">
        <v>84</v>
      </c>
      <c r="F3330" s="450" t="s">
        <v>2242</v>
      </c>
      <c r="G3330" s="450" t="s">
        <v>15</v>
      </c>
      <c r="H3330" s="450">
        <v>1072.95</v>
      </c>
      <c r="I3330" s="3" t="s">
        <v>2237</v>
      </c>
    </row>
    <row r="3331" spans="1:9" x14ac:dyDescent="0.25">
      <c r="A3331" s="450">
        <v>2018</v>
      </c>
      <c r="B3331" s="450" t="s">
        <v>396</v>
      </c>
      <c r="C3331" s="450" t="s">
        <v>196</v>
      </c>
      <c r="D3331" s="450">
        <v>12200</v>
      </c>
      <c r="E3331" s="450" t="s">
        <v>85</v>
      </c>
      <c r="F3331" s="450" t="s">
        <v>2242</v>
      </c>
      <c r="G3331" s="450" t="s">
        <v>15</v>
      </c>
      <c r="H3331" s="450">
        <v>206.39</v>
      </c>
      <c r="I3331" s="3" t="s">
        <v>2237</v>
      </c>
    </row>
    <row r="3332" spans="1:9" x14ac:dyDescent="0.25">
      <c r="A3332" s="450">
        <v>2018</v>
      </c>
      <c r="B3332" s="450" t="s">
        <v>396</v>
      </c>
      <c r="C3332" s="450" t="s">
        <v>196</v>
      </c>
      <c r="D3332" s="450">
        <v>12900</v>
      </c>
      <c r="E3332" s="450" t="s">
        <v>86</v>
      </c>
      <c r="F3332" s="450" t="s">
        <v>2242</v>
      </c>
      <c r="G3332" s="450" t="s">
        <v>15</v>
      </c>
      <c r="H3332" s="450">
        <v>50.25</v>
      </c>
      <c r="I3332" s="3" t="s">
        <v>2244</v>
      </c>
    </row>
    <row r="3333" spans="1:9" x14ac:dyDescent="0.25">
      <c r="A3333" s="450">
        <v>2018</v>
      </c>
      <c r="B3333" s="450" t="s">
        <v>396</v>
      </c>
      <c r="C3333" s="450" t="s">
        <v>196</v>
      </c>
      <c r="D3333" s="450">
        <v>12910</v>
      </c>
      <c r="E3333" s="450" t="s">
        <v>87</v>
      </c>
      <c r="F3333" s="450" t="s">
        <v>2242</v>
      </c>
      <c r="G3333" s="450" t="s">
        <v>15</v>
      </c>
      <c r="H3333" s="450" t="s">
        <v>110</v>
      </c>
      <c r="I3333" s="3" t="s">
        <v>2237</v>
      </c>
    </row>
    <row r="3334" spans="1:9" x14ac:dyDescent="0.25">
      <c r="A3334" s="450">
        <v>2018</v>
      </c>
      <c r="B3334" s="450" t="s">
        <v>396</v>
      </c>
      <c r="C3334" s="450" t="s">
        <v>196</v>
      </c>
      <c r="D3334" s="450">
        <v>12920</v>
      </c>
      <c r="E3334" s="450" t="s">
        <v>88</v>
      </c>
      <c r="F3334" s="450" t="s">
        <v>2242</v>
      </c>
      <c r="G3334" s="450" t="s">
        <v>15</v>
      </c>
      <c r="H3334" s="450" t="s">
        <v>110</v>
      </c>
      <c r="I3334" s="3" t="s">
        <v>2237</v>
      </c>
    </row>
    <row r="3335" spans="1:9" x14ac:dyDescent="0.25">
      <c r="A3335" s="450">
        <v>2018</v>
      </c>
      <c r="B3335" s="450" t="s">
        <v>396</v>
      </c>
      <c r="C3335" s="450" t="s">
        <v>196</v>
      </c>
      <c r="D3335" s="450">
        <v>12930</v>
      </c>
      <c r="E3335" s="450" t="s">
        <v>89</v>
      </c>
      <c r="F3335" s="450" t="s">
        <v>2242</v>
      </c>
      <c r="G3335" s="450" t="s">
        <v>15</v>
      </c>
      <c r="H3335" s="450" t="s">
        <v>110</v>
      </c>
      <c r="I3335" s="3" t="s">
        <v>2237</v>
      </c>
    </row>
    <row r="3336" spans="1:9" x14ac:dyDescent="0.25">
      <c r="A3336" s="450">
        <v>2018</v>
      </c>
      <c r="B3336" s="450" t="s">
        <v>396</v>
      </c>
      <c r="C3336" s="450" t="s">
        <v>196</v>
      </c>
      <c r="D3336" s="450">
        <v>15100</v>
      </c>
      <c r="E3336" s="450" t="s">
        <v>93</v>
      </c>
      <c r="F3336" s="450" t="s">
        <v>2242</v>
      </c>
      <c r="G3336" s="450" t="s">
        <v>15</v>
      </c>
      <c r="H3336" s="450" t="s">
        <v>110</v>
      </c>
      <c r="I3336" s="3" t="s">
        <v>2237</v>
      </c>
    </row>
    <row r="3337" spans="1:9" x14ac:dyDescent="0.25">
      <c r="A3337" s="450">
        <v>2018</v>
      </c>
      <c r="B3337" s="450" t="s">
        <v>396</v>
      </c>
      <c r="C3337" s="450" t="s">
        <v>196</v>
      </c>
      <c r="D3337" s="450">
        <v>15200</v>
      </c>
      <c r="E3337" s="450" t="s">
        <v>94</v>
      </c>
      <c r="F3337" s="450" t="s">
        <v>2242</v>
      </c>
      <c r="G3337" s="450" t="s">
        <v>15</v>
      </c>
      <c r="H3337" s="450" t="s">
        <v>110</v>
      </c>
      <c r="I3337" s="3" t="s">
        <v>2237</v>
      </c>
    </row>
    <row r="3338" spans="1:9" x14ac:dyDescent="0.25">
      <c r="A3338" s="450">
        <v>2018</v>
      </c>
      <c r="B3338" s="450" t="s">
        <v>396</v>
      </c>
      <c r="C3338" s="450" t="s">
        <v>196</v>
      </c>
      <c r="D3338" s="450">
        <v>17100</v>
      </c>
      <c r="E3338" s="450" t="s">
        <v>97</v>
      </c>
      <c r="F3338" s="450" t="s">
        <v>2242</v>
      </c>
      <c r="G3338" s="450" t="s">
        <v>15</v>
      </c>
      <c r="H3338" s="450">
        <v>0</v>
      </c>
      <c r="I3338" s="3" t="s">
        <v>2237</v>
      </c>
    </row>
    <row r="3339" spans="1:9" x14ac:dyDescent="0.25">
      <c r="A3339" s="450">
        <v>2018</v>
      </c>
      <c r="B3339" s="450" t="s">
        <v>396</v>
      </c>
      <c r="C3339" s="450" t="s">
        <v>196</v>
      </c>
      <c r="D3339" s="450">
        <v>17110</v>
      </c>
      <c r="E3339" s="450" t="s">
        <v>98</v>
      </c>
      <c r="F3339" s="450" t="s">
        <v>2242</v>
      </c>
      <c r="G3339" s="450" t="s">
        <v>15</v>
      </c>
      <c r="H3339" s="450" t="s">
        <v>110</v>
      </c>
      <c r="I3339" s="3" t="s">
        <v>2237</v>
      </c>
    </row>
    <row r="3340" spans="1:9" x14ac:dyDescent="0.25">
      <c r="A3340" s="450">
        <v>2018</v>
      </c>
      <c r="B3340" s="450" t="s">
        <v>396</v>
      </c>
      <c r="C3340" s="450" t="s">
        <v>196</v>
      </c>
      <c r="D3340" s="450">
        <v>17120</v>
      </c>
      <c r="E3340" s="450" t="s">
        <v>99</v>
      </c>
      <c r="F3340" s="450" t="s">
        <v>2242</v>
      </c>
      <c r="G3340" s="450" t="s">
        <v>15</v>
      </c>
      <c r="H3340" s="450" t="s">
        <v>110</v>
      </c>
      <c r="I3340" s="3" t="s">
        <v>2237</v>
      </c>
    </row>
    <row r="3341" spans="1:9" x14ac:dyDescent="0.25">
      <c r="A3341" s="450">
        <v>2018</v>
      </c>
      <c r="B3341" s="450" t="s">
        <v>396</v>
      </c>
      <c r="C3341" s="450" t="s">
        <v>196</v>
      </c>
      <c r="D3341" s="450">
        <v>17130</v>
      </c>
      <c r="E3341" s="450" t="s">
        <v>100</v>
      </c>
      <c r="F3341" s="450" t="s">
        <v>2242</v>
      </c>
      <c r="G3341" s="450" t="s">
        <v>15</v>
      </c>
      <c r="H3341" s="450" t="s">
        <v>110</v>
      </c>
      <c r="I3341" s="3" t="s">
        <v>2237</v>
      </c>
    </row>
    <row r="3342" spans="1:9" x14ac:dyDescent="0.25">
      <c r="A3342" s="450">
        <v>2018</v>
      </c>
      <c r="B3342" s="450" t="s">
        <v>396</v>
      </c>
      <c r="C3342" s="450" t="s">
        <v>196</v>
      </c>
      <c r="D3342" s="450">
        <v>17140</v>
      </c>
      <c r="E3342" s="450" t="s">
        <v>101</v>
      </c>
      <c r="F3342" s="450" t="s">
        <v>2242</v>
      </c>
      <c r="G3342" s="450" t="s">
        <v>15</v>
      </c>
      <c r="H3342" s="450" t="s">
        <v>110</v>
      </c>
      <c r="I3342" s="3" t="s">
        <v>2237</v>
      </c>
    </row>
    <row r="3343" spans="1:9" x14ac:dyDescent="0.25">
      <c r="A3343" s="450">
        <v>2018</v>
      </c>
      <c r="B3343" s="450" t="s">
        <v>396</v>
      </c>
      <c r="C3343" s="450" t="s">
        <v>196</v>
      </c>
      <c r="D3343" s="450">
        <v>17150</v>
      </c>
      <c r="E3343" s="450" t="s">
        <v>102</v>
      </c>
      <c r="F3343" s="450" t="s">
        <v>2242</v>
      </c>
      <c r="G3343" s="450" t="s">
        <v>15</v>
      </c>
      <c r="H3343" s="450" t="s">
        <v>110</v>
      </c>
      <c r="I3343" s="3" t="s">
        <v>2237</v>
      </c>
    </row>
    <row r="3344" spans="1:9" x14ac:dyDescent="0.25">
      <c r="A3344" s="450">
        <v>2018</v>
      </c>
      <c r="B3344" s="450" t="s">
        <v>396</v>
      </c>
      <c r="C3344" s="450" t="s">
        <v>196</v>
      </c>
      <c r="D3344" s="450">
        <v>17160</v>
      </c>
      <c r="E3344" s="450" t="s">
        <v>103</v>
      </c>
      <c r="F3344" s="450" t="s">
        <v>2242</v>
      </c>
      <c r="G3344" s="450" t="s">
        <v>15</v>
      </c>
      <c r="H3344" s="450" t="s">
        <v>110</v>
      </c>
      <c r="I3344" s="3" t="s">
        <v>2237</v>
      </c>
    </row>
    <row r="3345" spans="1:9" x14ac:dyDescent="0.25">
      <c r="A3345" s="450">
        <v>2018</v>
      </c>
      <c r="B3345" s="450" t="s">
        <v>396</v>
      </c>
      <c r="C3345" s="450" t="s">
        <v>196</v>
      </c>
      <c r="D3345" s="450">
        <v>17161</v>
      </c>
      <c r="E3345" s="450" t="s">
        <v>104</v>
      </c>
      <c r="F3345" s="450" t="s">
        <v>2242</v>
      </c>
      <c r="G3345" s="450" t="s">
        <v>15</v>
      </c>
      <c r="H3345" s="450" t="s">
        <v>110</v>
      </c>
      <c r="I3345" s="3" t="s">
        <v>2237</v>
      </c>
    </row>
    <row r="3346" spans="1:9" x14ac:dyDescent="0.25">
      <c r="A3346" s="450">
        <v>2018</v>
      </c>
      <c r="B3346" s="450" t="s">
        <v>396</v>
      </c>
      <c r="C3346" s="450" t="s">
        <v>196</v>
      </c>
      <c r="D3346" s="450">
        <v>17162</v>
      </c>
      <c r="E3346" s="450" t="s">
        <v>105</v>
      </c>
      <c r="F3346" s="450" t="s">
        <v>2242</v>
      </c>
      <c r="G3346" s="450" t="s">
        <v>15</v>
      </c>
      <c r="H3346" s="450" t="s">
        <v>110</v>
      </c>
      <c r="I3346" s="3" t="s">
        <v>2237</v>
      </c>
    </row>
    <row r="3347" spans="1:9" x14ac:dyDescent="0.25">
      <c r="A3347" s="450">
        <v>2018</v>
      </c>
      <c r="B3347" s="450" t="s">
        <v>396</v>
      </c>
      <c r="C3347" s="450" t="s">
        <v>196</v>
      </c>
      <c r="D3347" s="450">
        <v>17190</v>
      </c>
      <c r="E3347" s="450" t="s">
        <v>106</v>
      </c>
      <c r="F3347" s="450" t="s">
        <v>2242</v>
      </c>
      <c r="G3347" s="450" t="s">
        <v>15</v>
      </c>
      <c r="H3347" s="450" t="s">
        <v>110</v>
      </c>
      <c r="I3347" s="3" t="s">
        <v>2237</v>
      </c>
    </row>
    <row r="3348" spans="1:9" x14ac:dyDescent="0.25">
      <c r="A3348" s="450">
        <v>2018</v>
      </c>
      <c r="B3348" s="450" t="s">
        <v>396</v>
      </c>
      <c r="C3348" s="450" t="s">
        <v>196</v>
      </c>
      <c r="D3348" s="450">
        <v>17900</v>
      </c>
      <c r="E3348" s="450" t="s">
        <v>107</v>
      </c>
      <c r="F3348" s="450" t="s">
        <v>2242</v>
      </c>
      <c r="G3348" s="450" t="s">
        <v>15</v>
      </c>
      <c r="H3348" s="450">
        <v>301.81</v>
      </c>
      <c r="I3348" s="3" t="s">
        <v>2237</v>
      </c>
    </row>
    <row r="3349" spans="1:9" x14ac:dyDescent="0.25">
      <c r="A3349" s="450">
        <v>2018</v>
      </c>
      <c r="B3349" s="450" t="s">
        <v>396</v>
      </c>
      <c r="C3349" s="450" t="s">
        <v>196</v>
      </c>
      <c r="D3349" s="450">
        <v>19010</v>
      </c>
      <c r="E3349" s="450" t="s">
        <v>111</v>
      </c>
      <c r="F3349" s="450" t="s">
        <v>2242</v>
      </c>
      <c r="G3349" s="450" t="s">
        <v>15</v>
      </c>
      <c r="H3349" s="450">
        <v>327.97</v>
      </c>
      <c r="I3349" s="3" t="s">
        <v>2237</v>
      </c>
    </row>
    <row r="3350" spans="1:9" x14ac:dyDescent="0.25">
      <c r="A3350" s="450">
        <v>2018</v>
      </c>
      <c r="B3350" s="450" t="s">
        <v>396</v>
      </c>
      <c r="C3350" s="450" t="s">
        <v>196</v>
      </c>
      <c r="D3350" s="450">
        <v>19011</v>
      </c>
      <c r="E3350" s="450" t="s">
        <v>112</v>
      </c>
      <c r="F3350" s="450" t="s">
        <v>2242</v>
      </c>
      <c r="G3350" s="450" t="s">
        <v>15</v>
      </c>
      <c r="H3350" s="450" t="s">
        <v>110</v>
      </c>
      <c r="I3350" s="3" t="s">
        <v>2237</v>
      </c>
    </row>
    <row r="3351" spans="1:9" x14ac:dyDescent="0.25">
      <c r="A3351" s="450">
        <v>2018</v>
      </c>
      <c r="B3351" s="450" t="s">
        <v>396</v>
      </c>
      <c r="C3351" s="450" t="s">
        <v>196</v>
      </c>
      <c r="D3351" s="450">
        <v>19012</v>
      </c>
      <c r="E3351" s="450" t="s">
        <v>113</v>
      </c>
      <c r="F3351" s="450" t="s">
        <v>2242</v>
      </c>
      <c r="G3351" s="450" t="s">
        <v>15</v>
      </c>
      <c r="H3351" s="450" t="s">
        <v>110</v>
      </c>
      <c r="I3351" s="3" t="s">
        <v>2237</v>
      </c>
    </row>
    <row r="3352" spans="1:9" x14ac:dyDescent="0.25">
      <c r="A3352" s="450">
        <v>2018</v>
      </c>
      <c r="B3352" s="450" t="s">
        <v>396</v>
      </c>
      <c r="C3352" s="450" t="s">
        <v>196</v>
      </c>
      <c r="D3352" s="450">
        <v>19020</v>
      </c>
      <c r="E3352" s="450" t="s">
        <v>114</v>
      </c>
      <c r="F3352" s="450" t="s">
        <v>2242</v>
      </c>
      <c r="G3352" s="450" t="s">
        <v>15</v>
      </c>
      <c r="H3352" s="450">
        <v>487.3</v>
      </c>
      <c r="I3352" s="3" t="s">
        <v>2237</v>
      </c>
    </row>
    <row r="3353" spans="1:9" x14ac:dyDescent="0.25">
      <c r="A3353" s="450">
        <v>2018</v>
      </c>
      <c r="B3353" s="450" t="s">
        <v>396</v>
      </c>
      <c r="C3353" s="450" t="s">
        <v>196</v>
      </c>
      <c r="D3353" s="450">
        <v>19021</v>
      </c>
      <c r="E3353" s="450" t="s">
        <v>115</v>
      </c>
      <c r="F3353" s="450" t="s">
        <v>2242</v>
      </c>
      <c r="G3353" s="450" t="s">
        <v>15</v>
      </c>
      <c r="H3353" s="450" t="s">
        <v>110</v>
      </c>
      <c r="I3353" s="3" t="s">
        <v>2237</v>
      </c>
    </row>
    <row r="3354" spans="1:9" x14ac:dyDescent="0.25">
      <c r="A3354" s="450">
        <v>2018</v>
      </c>
      <c r="B3354" s="450" t="s">
        <v>396</v>
      </c>
      <c r="C3354" s="450" t="s">
        <v>196</v>
      </c>
      <c r="D3354" s="450">
        <v>19022</v>
      </c>
      <c r="E3354" s="450" t="s">
        <v>116</v>
      </c>
      <c r="F3354" s="450" t="s">
        <v>2242</v>
      </c>
      <c r="G3354" s="450" t="s">
        <v>15</v>
      </c>
      <c r="H3354" s="450" t="s">
        <v>110</v>
      </c>
      <c r="I3354" s="3" t="s">
        <v>2237</v>
      </c>
    </row>
    <row r="3355" spans="1:9" x14ac:dyDescent="0.25">
      <c r="A3355" s="450">
        <v>2018</v>
      </c>
      <c r="B3355" s="450" t="s">
        <v>396</v>
      </c>
      <c r="C3355" s="450" t="s">
        <v>196</v>
      </c>
      <c r="D3355" s="450">
        <v>19023</v>
      </c>
      <c r="E3355" s="450" t="s">
        <v>117</v>
      </c>
      <c r="F3355" s="450" t="s">
        <v>2242</v>
      </c>
      <c r="G3355" s="450" t="s">
        <v>15</v>
      </c>
      <c r="H3355" s="450" t="s">
        <v>110</v>
      </c>
      <c r="I3355" s="3" t="s">
        <v>2237</v>
      </c>
    </row>
    <row r="3356" spans="1:9" x14ac:dyDescent="0.25">
      <c r="A3356" s="450">
        <v>2018</v>
      </c>
      <c r="B3356" s="450" t="s">
        <v>396</v>
      </c>
      <c r="C3356" s="450" t="s">
        <v>196</v>
      </c>
      <c r="D3356" s="450">
        <v>19029</v>
      </c>
      <c r="E3356" s="450" t="s">
        <v>118</v>
      </c>
      <c r="F3356" s="450" t="s">
        <v>2242</v>
      </c>
      <c r="G3356" s="450" t="s">
        <v>15</v>
      </c>
      <c r="H3356" s="450" t="s">
        <v>110</v>
      </c>
      <c r="I3356" s="3" t="s">
        <v>2237</v>
      </c>
    </row>
    <row r="3357" spans="1:9" x14ac:dyDescent="0.25">
      <c r="A3357" s="450">
        <v>2018</v>
      </c>
      <c r="B3357" s="450" t="s">
        <v>396</v>
      </c>
      <c r="C3357" s="450" t="s">
        <v>196</v>
      </c>
      <c r="D3357" s="450">
        <v>19030</v>
      </c>
      <c r="E3357" s="450" t="s">
        <v>119</v>
      </c>
      <c r="F3357" s="450" t="s">
        <v>2242</v>
      </c>
      <c r="G3357" s="450" t="s">
        <v>15</v>
      </c>
      <c r="H3357" s="450">
        <v>322.99</v>
      </c>
      <c r="I3357" s="3" t="s">
        <v>2237</v>
      </c>
    </row>
    <row r="3358" spans="1:9" x14ac:dyDescent="0.25">
      <c r="A3358" s="450">
        <v>2018</v>
      </c>
      <c r="B3358" s="450" t="s">
        <v>396</v>
      </c>
      <c r="C3358" s="450" t="s">
        <v>196</v>
      </c>
      <c r="D3358" s="450">
        <v>19031</v>
      </c>
      <c r="E3358" s="450" t="s">
        <v>120</v>
      </c>
      <c r="F3358" s="450" t="s">
        <v>2242</v>
      </c>
      <c r="G3358" s="450" t="s">
        <v>15</v>
      </c>
      <c r="H3358" s="450" t="s">
        <v>110</v>
      </c>
      <c r="I3358" s="3" t="s">
        <v>2237</v>
      </c>
    </row>
    <row r="3359" spans="1:9" x14ac:dyDescent="0.25">
      <c r="A3359" s="450">
        <v>2018</v>
      </c>
      <c r="B3359" s="450" t="s">
        <v>396</v>
      </c>
      <c r="C3359" s="450" t="s">
        <v>196</v>
      </c>
      <c r="D3359" s="450">
        <v>19032</v>
      </c>
      <c r="E3359" s="450" t="s">
        <v>121</v>
      </c>
      <c r="F3359" s="450" t="s">
        <v>2242</v>
      </c>
      <c r="G3359" s="450" t="s">
        <v>15</v>
      </c>
      <c r="H3359" s="450" t="s">
        <v>110</v>
      </c>
      <c r="I3359" s="3" t="s">
        <v>2237</v>
      </c>
    </row>
    <row r="3360" spans="1:9" x14ac:dyDescent="0.25">
      <c r="A3360" s="450">
        <v>2018</v>
      </c>
      <c r="B3360" s="450" t="s">
        <v>396</v>
      </c>
      <c r="C3360" s="450" t="s">
        <v>196</v>
      </c>
      <c r="D3360" s="450">
        <v>19040</v>
      </c>
      <c r="E3360" s="450" t="s">
        <v>122</v>
      </c>
      <c r="F3360" s="450" t="s">
        <v>2242</v>
      </c>
      <c r="G3360" s="450" t="s">
        <v>15</v>
      </c>
      <c r="H3360" s="450">
        <v>116.6</v>
      </c>
      <c r="I3360" s="3" t="s">
        <v>2237</v>
      </c>
    </row>
    <row r="3361" spans="1:9" x14ac:dyDescent="0.25">
      <c r="A3361" s="450">
        <v>2018</v>
      </c>
      <c r="B3361" s="450" t="s">
        <v>396</v>
      </c>
      <c r="C3361" s="450" t="s">
        <v>196</v>
      </c>
      <c r="D3361" s="450">
        <v>19050</v>
      </c>
      <c r="E3361" s="450" t="s">
        <v>123</v>
      </c>
      <c r="F3361" s="450" t="s">
        <v>2242</v>
      </c>
      <c r="G3361" s="450" t="s">
        <v>15</v>
      </c>
      <c r="H3361" s="450">
        <v>38.68</v>
      </c>
      <c r="I3361" s="3" t="s">
        <v>2237</v>
      </c>
    </row>
    <row r="3362" spans="1:9" x14ac:dyDescent="0.25">
      <c r="A3362" s="450">
        <v>2018</v>
      </c>
      <c r="B3362" s="450" t="s">
        <v>396</v>
      </c>
      <c r="C3362" s="450" t="s">
        <v>196</v>
      </c>
      <c r="D3362" s="450">
        <v>19060</v>
      </c>
      <c r="E3362" s="450" t="s">
        <v>124</v>
      </c>
      <c r="F3362" s="450" t="s">
        <v>2242</v>
      </c>
      <c r="G3362" s="450" t="s">
        <v>15</v>
      </c>
      <c r="H3362" s="450">
        <v>1647.99</v>
      </c>
      <c r="I3362" s="3" t="s">
        <v>2237</v>
      </c>
    </row>
    <row r="3363" spans="1:9" x14ac:dyDescent="0.25">
      <c r="A3363" s="450">
        <v>2018</v>
      </c>
      <c r="B3363" s="450" t="s">
        <v>396</v>
      </c>
      <c r="C3363" s="450" t="s">
        <v>196</v>
      </c>
      <c r="D3363" s="450">
        <v>19061</v>
      </c>
      <c r="E3363" s="450" t="s">
        <v>125</v>
      </c>
      <c r="F3363" s="450" t="s">
        <v>2242</v>
      </c>
      <c r="G3363" s="450" t="s">
        <v>15</v>
      </c>
      <c r="H3363" s="450">
        <v>289.14999999999998</v>
      </c>
      <c r="I3363" s="3" t="s">
        <v>2237</v>
      </c>
    </row>
    <row r="3364" spans="1:9" x14ac:dyDescent="0.25">
      <c r="A3364" s="450">
        <v>2018</v>
      </c>
      <c r="B3364" s="450" t="s">
        <v>396</v>
      </c>
      <c r="C3364" s="450" t="s">
        <v>196</v>
      </c>
      <c r="D3364" s="450">
        <v>19062</v>
      </c>
      <c r="E3364" s="450" t="s">
        <v>126</v>
      </c>
      <c r="F3364" s="450" t="s">
        <v>2242</v>
      </c>
      <c r="G3364" s="450" t="s">
        <v>15</v>
      </c>
      <c r="H3364" s="450">
        <v>614.67999999999995</v>
      </c>
      <c r="I3364" s="3" t="s">
        <v>2237</v>
      </c>
    </row>
    <row r="3365" spans="1:9" x14ac:dyDescent="0.25">
      <c r="A3365" s="450">
        <v>2018</v>
      </c>
      <c r="B3365" s="450" t="s">
        <v>396</v>
      </c>
      <c r="C3365" s="450" t="s">
        <v>196</v>
      </c>
      <c r="D3365" s="450">
        <v>19063</v>
      </c>
      <c r="E3365" s="450" t="s">
        <v>127</v>
      </c>
      <c r="F3365" s="450" t="s">
        <v>2242</v>
      </c>
      <c r="G3365" s="450" t="s">
        <v>15</v>
      </c>
      <c r="H3365" s="450">
        <v>744.16</v>
      </c>
      <c r="I3365" s="3" t="s">
        <v>2237</v>
      </c>
    </row>
    <row r="3366" spans="1:9" x14ac:dyDescent="0.25">
      <c r="A3366" s="450">
        <v>2018</v>
      </c>
      <c r="B3366" s="450" t="s">
        <v>396</v>
      </c>
      <c r="C3366" s="450" t="s">
        <v>196</v>
      </c>
      <c r="D3366" s="450">
        <v>19070</v>
      </c>
      <c r="E3366" s="450" t="s">
        <v>128</v>
      </c>
      <c r="F3366" s="450" t="s">
        <v>2242</v>
      </c>
      <c r="G3366" s="450" t="s">
        <v>15</v>
      </c>
      <c r="H3366" s="450">
        <v>321.19</v>
      </c>
      <c r="I3366" s="3" t="s">
        <v>2237</v>
      </c>
    </row>
    <row r="3367" spans="1:9" x14ac:dyDescent="0.25">
      <c r="A3367" s="450">
        <v>2018</v>
      </c>
      <c r="B3367" s="450" t="s">
        <v>396</v>
      </c>
      <c r="C3367" s="450" t="s">
        <v>196</v>
      </c>
      <c r="D3367" s="450">
        <v>19080</v>
      </c>
      <c r="E3367" s="450" t="s">
        <v>129</v>
      </c>
      <c r="F3367" s="450" t="s">
        <v>2242</v>
      </c>
      <c r="G3367" s="450" t="s">
        <v>15</v>
      </c>
      <c r="H3367" s="450">
        <v>98.57</v>
      </c>
      <c r="I3367" s="3" t="s">
        <v>2237</v>
      </c>
    </row>
    <row r="3368" spans="1:9" x14ac:dyDescent="0.25">
      <c r="A3368" s="450">
        <v>2018</v>
      </c>
      <c r="B3368" s="450" t="s">
        <v>396</v>
      </c>
      <c r="C3368" s="450" t="s">
        <v>196</v>
      </c>
      <c r="D3368" s="450">
        <v>19090</v>
      </c>
      <c r="E3368" s="450" t="s">
        <v>130</v>
      </c>
      <c r="F3368" s="450" t="s">
        <v>2242</v>
      </c>
      <c r="G3368" s="450" t="s">
        <v>15</v>
      </c>
      <c r="H3368" s="450">
        <v>389.42</v>
      </c>
      <c r="I3368" s="3" t="s">
        <v>2237</v>
      </c>
    </row>
    <row r="3369" spans="1:9" x14ac:dyDescent="0.25">
      <c r="A3369" s="450">
        <v>2018</v>
      </c>
      <c r="B3369" s="450" t="s">
        <v>396</v>
      </c>
      <c r="C3369" s="450" t="s">
        <v>196</v>
      </c>
      <c r="D3369" s="450">
        <v>19095</v>
      </c>
      <c r="E3369" s="450" t="s">
        <v>131</v>
      </c>
      <c r="F3369" s="450" t="s">
        <v>2242</v>
      </c>
      <c r="G3369" s="450" t="s">
        <v>15</v>
      </c>
      <c r="H3369" s="450">
        <v>79.400000000000006</v>
      </c>
      <c r="I3369" s="3" t="s">
        <v>2237</v>
      </c>
    </row>
    <row r="3370" spans="1:9" x14ac:dyDescent="0.25">
      <c r="A3370" s="450">
        <v>2018</v>
      </c>
      <c r="B3370" s="450" t="s">
        <v>396</v>
      </c>
      <c r="C3370" s="450" t="s">
        <v>196</v>
      </c>
      <c r="D3370" s="450">
        <v>19900</v>
      </c>
      <c r="E3370" s="450" t="s">
        <v>132</v>
      </c>
      <c r="F3370" s="450" t="s">
        <v>2242</v>
      </c>
      <c r="G3370" s="450" t="s">
        <v>15</v>
      </c>
      <c r="H3370" s="450">
        <v>1134.1300000000001</v>
      </c>
      <c r="I3370" s="3" t="s">
        <v>2237</v>
      </c>
    </row>
    <row r="3371" spans="1:9" x14ac:dyDescent="0.25">
      <c r="A3371" s="450">
        <v>2018</v>
      </c>
      <c r="B3371" s="450" t="s">
        <v>396</v>
      </c>
      <c r="C3371" s="450" t="s">
        <v>196</v>
      </c>
      <c r="D3371" s="450">
        <v>21100</v>
      </c>
      <c r="E3371" s="450" t="s">
        <v>135</v>
      </c>
      <c r="F3371" s="450" t="s">
        <v>2242</v>
      </c>
      <c r="G3371" s="450" t="s">
        <v>15</v>
      </c>
      <c r="H3371" s="450" t="s">
        <v>110</v>
      </c>
      <c r="I3371" s="3" t="s">
        <v>2237</v>
      </c>
    </row>
    <row r="3372" spans="1:9" x14ac:dyDescent="0.25">
      <c r="A3372" s="450">
        <v>2018</v>
      </c>
      <c r="B3372" s="450" t="s">
        <v>396</v>
      </c>
      <c r="C3372" s="450" t="s">
        <v>196</v>
      </c>
      <c r="D3372" s="450">
        <v>21200</v>
      </c>
      <c r="E3372" s="450" t="s">
        <v>136</v>
      </c>
      <c r="F3372" s="450" t="s">
        <v>2242</v>
      </c>
      <c r="G3372" s="450" t="s">
        <v>15</v>
      </c>
      <c r="H3372" s="450" t="s">
        <v>110</v>
      </c>
      <c r="I3372" s="3" t="s">
        <v>2237</v>
      </c>
    </row>
    <row r="3373" spans="1:9" x14ac:dyDescent="0.25">
      <c r="A3373" s="450">
        <v>2018</v>
      </c>
      <c r="B3373" s="450" t="s">
        <v>396</v>
      </c>
      <c r="C3373" s="450" t="s">
        <v>196</v>
      </c>
      <c r="D3373" s="450">
        <v>21300</v>
      </c>
      <c r="E3373" s="450" t="s">
        <v>137</v>
      </c>
      <c r="F3373" s="450" t="s">
        <v>2242</v>
      </c>
      <c r="G3373" s="450" t="s">
        <v>15</v>
      </c>
      <c r="H3373" s="450" t="s">
        <v>110</v>
      </c>
      <c r="I3373" s="3" t="s">
        <v>2237</v>
      </c>
    </row>
    <row r="3374" spans="1:9" x14ac:dyDescent="0.25">
      <c r="A3374" s="450">
        <v>2018</v>
      </c>
      <c r="B3374" s="450" t="s">
        <v>396</v>
      </c>
      <c r="C3374" s="450" t="s">
        <v>196</v>
      </c>
      <c r="D3374" s="450">
        <v>21900</v>
      </c>
      <c r="E3374" s="450" t="s">
        <v>138</v>
      </c>
      <c r="F3374" s="450" t="s">
        <v>2242</v>
      </c>
      <c r="G3374" s="450" t="s">
        <v>15</v>
      </c>
      <c r="H3374" s="450" t="s">
        <v>110</v>
      </c>
      <c r="I3374" s="3" t="s">
        <v>2237</v>
      </c>
    </row>
    <row r="3375" spans="1:9" x14ac:dyDescent="0.25">
      <c r="A3375" s="450">
        <v>2018</v>
      </c>
      <c r="B3375" s="450" t="s">
        <v>396</v>
      </c>
      <c r="C3375" s="450" t="s">
        <v>196</v>
      </c>
      <c r="D3375" s="450">
        <v>32100</v>
      </c>
      <c r="E3375" s="450" t="s">
        <v>150</v>
      </c>
      <c r="F3375" s="450" t="s">
        <v>2242</v>
      </c>
      <c r="G3375" s="450" t="s">
        <v>15</v>
      </c>
      <c r="H3375" s="450" t="s">
        <v>110</v>
      </c>
      <c r="I3375" s="3" t="s">
        <v>2237</v>
      </c>
    </row>
    <row r="3376" spans="1:9" x14ac:dyDescent="0.25">
      <c r="A3376" s="450">
        <v>2018</v>
      </c>
      <c r="B3376" s="450" t="s">
        <v>396</v>
      </c>
      <c r="C3376" s="450" t="s">
        <v>196</v>
      </c>
      <c r="D3376" s="450">
        <v>32200</v>
      </c>
      <c r="E3376" s="450" t="s">
        <v>151</v>
      </c>
      <c r="F3376" s="450" t="s">
        <v>2242</v>
      </c>
      <c r="G3376" s="450" t="s">
        <v>15</v>
      </c>
      <c r="H3376" s="450" t="s">
        <v>110</v>
      </c>
      <c r="I3376" s="3" t="s">
        <v>2237</v>
      </c>
    </row>
    <row r="3377" spans="1:9" x14ac:dyDescent="0.25">
      <c r="A3377" s="450">
        <v>2018</v>
      </c>
      <c r="B3377" s="450" t="s">
        <v>396</v>
      </c>
      <c r="C3377" s="450" t="s">
        <v>196</v>
      </c>
      <c r="D3377" s="450">
        <v>33100</v>
      </c>
      <c r="E3377" s="450" t="s">
        <v>153</v>
      </c>
      <c r="F3377" s="450" t="s">
        <v>2242</v>
      </c>
      <c r="G3377" s="450" t="s">
        <v>15</v>
      </c>
      <c r="H3377" s="450" t="s">
        <v>110</v>
      </c>
      <c r="I3377" s="3" t="s">
        <v>2237</v>
      </c>
    </row>
    <row r="3378" spans="1:9" x14ac:dyDescent="0.25">
      <c r="A3378" s="450">
        <v>2018</v>
      </c>
      <c r="B3378" s="450" t="s">
        <v>396</v>
      </c>
      <c r="C3378" s="450" t="s">
        <v>196</v>
      </c>
      <c r="D3378" s="450">
        <v>33110</v>
      </c>
      <c r="E3378" s="450" t="s">
        <v>154</v>
      </c>
      <c r="F3378" s="450" t="s">
        <v>2242</v>
      </c>
      <c r="G3378" s="450" t="s">
        <v>15</v>
      </c>
      <c r="H3378" s="450" t="s">
        <v>110</v>
      </c>
      <c r="I3378" s="3" t="s">
        <v>2237</v>
      </c>
    </row>
    <row r="3379" spans="1:9" x14ac:dyDescent="0.25">
      <c r="A3379" s="450">
        <v>2018</v>
      </c>
      <c r="B3379" s="450" t="s">
        <v>396</v>
      </c>
      <c r="C3379" s="450" t="s">
        <v>196</v>
      </c>
      <c r="D3379" s="450">
        <v>33120</v>
      </c>
      <c r="E3379" s="450" t="s">
        <v>155</v>
      </c>
      <c r="F3379" s="450" t="s">
        <v>2242</v>
      </c>
      <c r="G3379" s="450" t="s">
        <v>15</v>
      </c>
      <c r="H3379" s="450" t="s">
        <v>110</v>
      </c>
      <c r="I3379" s="3" t="s">
        <v>2237</v>
      </c>
    </row>
    <row r="3380" spans="1:9" x14ac:dyDescent="0.25">
      <c r="A3380" s="450">
        <v>2018</v>
      </c>
      <c r="B3380" s="450" t="s">
        <v>396</v>
      </c>
      <c r="C3380" s="450" t="s">
        <v>196</v>
      </c>
      <c r="D3380" s="450">
        <v>33200</v>
      </c>
      <c r="E3380" s="450" t="s">
        <v>156</v>
      </c>
      <c r="F3380" s="450" t="s">
        <v>2242</v>
      </c>
      <c r="G3380" s="450" t="s">
        <v>15</v>
      </c>
      <c r="H3380" s="450" t="s">
        <v>110</v>
      </c>
      <c r="I3380" s="3" t="s">
        <v>2237</v>
      </c>
    </row>
    <row r="3381" spans="1:9" x14ac:dyDescent="0.25">
      <c r="A3381" s="450">
        <v>2018</v>
      </c>
      <c r="B3381" s="450" t="s">
        <v>396</v>
      </c>
      <c r="C3381" s="450" t="s">
        <v>196</v>
      </c>
      <c r="D3381" s="450">
        <v>33210</v>
      </c>
      <c r="E3381" s="450" t="s">
        <v>157</v>
      </c>
      <c r="F3381" s="450" t="s">
        <v>2242</v>
      </c>
      <c r="G3381" s="450" t="s">
        <v>15</v>
      </c>
      <c r="H3381" s="450" t="s">
        <v>110</v>
      </c>
      <c r="I3381" s="3" t="s">
        <v>2237</v>
      </c>
    </row>
    <row r="3382" spans="1:9" x14ac:dyDescent="0.25">
      <c r="A3382" s="450">
        <v>2018</v>
      </c>
      <c r="B3382" s="450" t="s">
        <v>396</v>
      </c>
      <c r="C3382" s="450" t="s">
        <v>196</v>
      </c>
      <c r="D3382" s="450">
        <v>33220</v>
      </c>
      <c r="E3382" s="450" t="s">
        <v>158</v>
      </c>
      <c r="F3382" s="450" t="s">
        <v>2242</v>
      </c>
      <c r="G3382" s="450" t="s">
        <v>15</v>
      </c>
      <c r="H3382" s="450" t="s">
        <v>110</v>
      </c>
      <c r="I3382" s="3" t="s">
        <v>2237</v>
      </c>
    </row>
    <row r="3383" spans="1:9" x14ac:dyDescent="0.25">
      <c r="A3383" s="450">
        <v>2018</v>
      </c>
      <c r="B3383" s="450" t="s">
        <v>396</v>
      </c>
      <c r="C3383" s="450" t="s">
        <v>196</v>
      </c>
      <c r="D3383" s="450">
        <v>33900</v>
      </c>
      <c r="E3383" s="450" t="s">
        <v>159</v>
      </c>
      <c r="F3383" s="450" t="s">
        <v>2242</v>
      </c>
      <c r="G3383" s="450" t="s">
        <v>15</v>
      </c>
      <c r="H3383" s="450" t="s">
        <v>110</v>
      </c>
      <c r="I3383" s="3" t="s">
        <v>2237</v>
      </c>
    </row>
    <row r="3384" spans="1:9" x14ac:dyDescent="0.25">
      <c r="A3384" s="450">
        <v>2018</v>
      </c>
      <c r="B3384" s="450" t="s">
        <v>396</v>
      </c>
      <c r="C3384" s="450" t="s">
        <v>196</v>
      </c>
      <c r="D3384" s="450">
        <v>33910</v>
      </c>
      <c r="E3384" s="450" t="s">
        <v>160</v>
      </c>
      <c r="F3384" s="450" t="s">
        <v>2242</v>
      </c>
      <c r="G3384" s="450" t="s">
        <v>15</v>
      </c>
      <c r="H3384" s="450" t="s">
        <v>110</v>
      </c>
      <c r="I3384" s="3" t="s">
        <v>2237</v>
      </c>
    </row>
    <row r="3385" spans="1:9" x14ac:dyDescent="0.25">
      <c r="A3385" s="450">
        <v>2018</v>
      </c>
      <c r="B3385" s="450" t="s">
        <v>396</v>
      </c>
      <c r="C3385" s="450" t="s">
        <v>196</v>
      </c>
      <c r="D3385" s="450">
        <v>33920</v>
      </c>
      <c r="E3385" s="450" t="s">
        <v>161</v>
      </c>
      <c r="F3385" s="450" t="s">
        <v>2242</v>
      </c>
      <c r="G3385" s="450" t="s">
        <v>15</v>
      </c>
      <c r="H3385" s="450" t="s">
        <v>110</v>
      </c>
      <c r="I3385" s="3" t="s">
        <v>2237</v>
      </c>
    </row>
    <row r="3386" spans="1:9" x14ac:dyDescent="0.25">
      <c r="A3386" s="450">
        <v>2018</v>
      </c>
      <c r="B3386" s="450" t="s">
        <v>396</v>
      </c>
      <c r="C3386" s="450" t="s">
        <v>196</v>
      </c>
      <c r="D3386" s="450">
        <v>33921</v>
      </c>
      <c r="E3386" s="450" t="s">
        <v>162</v>
      </c>
      <c r="F3386" s="450" t="s">
        <v>2242</v>
      </c>
      <c r="G3386" s="450" t="s">
        <v>15</v>
      </c>
      <c r="H3386" s="450" t="s">
        <v>110</v>
      </c>
      <c r="I3386" s="3" t="s">
        <v>2237</v>
      </c>
    </row>
    <row r="3387" spans="1:9" x14ac:dyDescent="0.25">
      <c r="A3387" s="450">
        <v>2018</v>
      </c>
      <c r="B3387" s="450" t="s">
        <v>396</v>
      </c>
      <c r="C3387" s="450" t="s">
        <v>196</v>
      </c>
      <c r="D3387" s="450">
        <v>33922</v>
      </c>
      <c r="E3387" s="450" t="s">
        <v>163</v>
      </c>
      <c r="F3387" s="450" t="s">
        <v>2242</v>
      </c>
      <c r="G3387" s="450" t="s">
        <v>15</v>
      </c>
      <c r="H3387" s="450" t="s">
        <v>110</v>
      </c>
      <c r="I3387" s="3" t="s">
        <v>2237</v>
      </c>
    </row>
    <row r="3388" spans="1:9" x14ac:dyDescent="0.25">
      <c r="A3388" s="450">
        <v>2018</v>
      </c>
      <c r="B3388" s="450" t="s">
        <v>396</v>
      </c>
      <c r="C3388" s="450" t="s">
        <v>196</v>
      </c>
      <c r="D3388" s="450">
        <v>37100</v>
      </c>
      <c r="E3388" s="450" t="s">
        <v>168</v>
      </c>
      <c r="F3388" s="450" t="s">
        <v>2242</v>
      </c>
      <c r="G3388" s="450" t="s">
        <v>15</v>
      </c>
      <c r="H3388" s="450" t="s">
        <v>110</v>
      </c>
      <c r="I3388" s="3" t="s">
        <v>2237</v>
      </c>
    </row>
    <row r="3389" spans="1:9" x14ac:dyDescent="0.25">
      <c r="A3389" s="450">
        <v>2018</v>
      </c>
      <c r="B3389" s="450" t="s">
        <v>396</v>
      </c>
      <c r="C3389" s="450" t="s">
        <v>196</v>
      </c>
      <c r="D3389" s="450">
        <v>37200</v>
      </c>
      <c r="E3389" s="450" t="s">
        <v>169</v>
      </c>
      <c r="F3389" s="450" t="s">
        <v>2242</v>
      </c>
      <c r="G3389" s="450" t="s">
        <v>15</v>
      </c>
      <c r="H3389" s="450" t="s">
        <v>110</v>
      </c>
      <c r="I3389" s="3" t="s">
        <v>2237</v>
      </c>
    </row>
    <row r="3390" spans="1:9" x14ac:dyDescent="0.25">
      <c r="A3390" s="450">
        <v>2018</v>
      </c>
      <c r="B3390" s="450" t="s">
        <v>397</v>
      </c>
      <c r="C3390" s="450" t="s">
        <v>197</v>
      </c>
      <c r="D3390" s="450">
        <v>1100</v>
      </c>
      <c r="E3390" s="450" t="s">
        <v>2</v>
      </c>
      <c r="F3390" s="450" t="s">
        <v>2242</v>
      </c>
      <c r="G3390" s="450" t="s">
        <v>15</v>
      </c>
      <c r="H3390" s="450">
        <v>2392.94</v>
      </c>
      <c r="I3390" s="3" t="s">
        <v>2237</v>
      </c>
    </row>
    <row r="3391" spans="1:9" x14ac:dyDescent="0.25">
      <c r="A3391" s="450">
        <v>2018</v>
      </c>
      <c r="B3391" s="450" t="s">
        <v>397</v>
      </c>
      <c r="C3391" s="450" t="s">
        <v>197</v>
      </c>
      <c r="D3391" s="450">
        <v>1110</v>
      </c>
      <c r="E3391" s="450" t="s">
        <v>3</v>
      </c>
      <c r="F3391" s="450" t="s">
        <v>2242</v>
      </c>
      <c r="G3391" s="450" t="s">
        <v>15</v>
      </c>
      <c r="H3391" s="450" t="s">
        <v>110</v>
      </c>
      <c r="I3391" s="3" t="s">
        <v>2237</v>
      </c>
    </row>
    <row r="3392" spans="1:9" x14ac:dyDescent="0.25">
      <c r="A3392" s="450">
        <v>2018</v>
      </c>
      <c r="B3392" s="450" t="s">
        <v>397</v>
      </c>
      <c r="C3392" s="450" t="s">
        <v>197</v>
      </c>
      <c r="D3392" s="450">
        <v>1120</v>
      </c>
      <c r="E3392" s="450" t="s">
        <v>4</v>
      </c>
      <c r="F3392" s="450" t="s">
        <v>2242</v>
      </c>
      <c r="G3392" s="450" t="s">
        <v>15</v>
      </c>
      <c r="H3392" s="450" t="s">
        <v>110</v>
      </c>
      <c r="I3392" s="3" t="s">
        <v>2237</v>
      </c>
    </row>
    <row r="3393" spans="1:9" x14ac:dyDescent="0.25">
      <c r="A3393" s="450">
        <v>2018</v>
      </c>
      <c r="B3393" s="450" t="s">
        <v>397</v>
      </c>
      <c r="C3393" s="450" t="s">
        <v>197</v>
      </c>
      <c r="D3393" s="450">
        <v>1200</v>
      </c>
      <c r="E3393" s="450" t="s">
        <v>5</v>
      </c>
      <c r="F3393" s="450" t="s">
        <v>2242</v>
      </c>
      <c r="G3393" s="450" t="s">
        <v>15</v>
      </c>
      <c r="H3393" s="450">
        <v>2.87</v>
      </c>
      <c r="I3393" s="3" t="s">
        <v>2244</v>
      </c>
    </row>
    <row r="3394" spans="1:9" x14ac:dyDescent="0.25">
      <c r="A3394" s="450">
        <v>2018</v>
      </c>
      <c r="B3394" s="450" t="s">
        <v>397</v>
      </c>
      <c r="C3394" s="450" t="s">
        <v>197</v>
      </c>
      <c r="D3394" s="450">
        <v>1300</v>
      </c>
      <c r="E3394" s="450" t="s">
        <v>17</v>
      </c>
      <c r="F3394" s="450" t="s">
        <v>2242</v>
      </c>
      <c r="G3394" s="450" t="s">
        <v>15</v>
      </c>
      <c r="H3394" s="450">
        <v>1089.75</v>
      </c>
      <c r="I3394" s="3" t="s">
        <v>2237</v>
      </c>
    </row>
    <row r="3395" spans="1:9" x14ac:dyDescent="0.25">
      <c r="A3395" s="450">
        <v>2018</v>
      </c>
      <c r="B3395" s="450" t="s">
        <v>397</v>
      </c>
      <c r="C3395" s="450" t="s">
        <v>197</v>
      </c>
      <c r="D3395" s="450">
        <v>1400</v>
      </c>
      <c r="E3395" s="450" t="s">
        <v>18</v>
      </c>
      <c r="F3395" s="450" t="s">
        <v>2242</v>
      </c>
      <c r="G3395" s="450" t="s">
        <v>15</v>
      </c>
      <c r="H3395" s="450">
        <v>128.99</v>
      </c>
      <c r="I3395" s="3" t="s">
        <v>2237</v>
      </c>
    </row>
    <row r="3396" spans="1:9" x14ac:dyDescent="0.25">
      <c r="A3396" s="450">
        <v>2018</v>
      </c>
      <c r="B3396" s="450" t="s">
        <v>397</v>
      </c>
      <c r="C3396" s="450" t="s">
        <v>197</v>
      </c>
      <c r="D3396" s="450">
        <v>1500</v>
      </c>
      <c r="E3396" s="450" t="s">
        <v>19</v>
      </c>
      <c r="F3396" s="450" t="s">
        <v>2242</v>
      </c>
      <c r="G3396" s="450" t="s">
        <v>15</v>
      </c>
      <c r="H3396" s="450">
        <v>0</v>
      </c>
      <c r="I3396" s="3" t="s">
        <v>2237</v>
      </c>
    </row>
    <row r="3397" spans="1:9" x14ac:dyDescent="0.25">
      <c r="A3397" s="450">
        <v>2018</v>
      </c>
      <c r="B3397" s="450" t="s">
        <v>397</v>
      </c>
      <c r="C3397" s="450" t="s">
        <v>197</v>
      </c>
      <c r="D3397" s="450">
        <v>1600</v>
      </c>
      <c r="E3397" s="450" t="s">
        <v>20</v>
      </c>
      <c r="F3397" s="450" t="s">
        <v>2242</v>
      </c>
      <c r="G3397" s="450" t="s">
        <v>15</v>
      </c>
      <c r="H3397" s="450">
        <v>0</v>
      </c>
      <c r="I3397" s="3" t="s">
        <v>2237</v>
      </c>
    </row>
    <row r="3398" spans="1:9" x14ac:dyDescent="0.25">
      <c r="A3398" s="450">
        <v>2018</v>
      </c>
      <c r="B3398" s="450" t="s">
        <v>397</v>
      </c>
      <c r="C3398" s="450" t="s">
        <v>197</v>
      </c>
      <c r="D3398" s="450">
        <v>1900</v>
      </c>
      <c r="E3398" s="450" t="s">
        <v>21</v>
      </c>
      <c r="F3398" s="450" t="s">
        <v>2242</v>
      </c>
      <c r="G3398" s="450" t="s">
        <v>15</v>
      </c>
      <c r="H3398" s="450">
        <v>2.84</v>
      </c>
      <c r="I3398" s="3" t="s">
        <v>2244</v>
      </c>
    </row>
    <row r="3399" spans="1:9" x14ac:dyDescent="0.25">
      <c r="A3399" s="450">
        <v>2018</v>
      </c>
      <c r="B3399" s="450" t="s">
        <v>397</v>
      </c>
      <c r="C3399" s="450" t="s">
        <v>197</v>
      </c>
      <c r="D3399" s="450">
        <v>2100</v>
      </c>
      <c r="E3399" s="450" t="s">
        <v>23</v>
      </c>
      <c r="F3399" s="450" t="s">
        <v>2242</v>
      </c>
      <c r="G3399" s="450" t="s">
        <v>15</v>
      </c>
      <c r="H3399" s="450">
        <v>754.29</v>
      </c>
      <c r="I3399" s="3" t="s">
        <v>2244</v>
      </c>
    </row>
    <row r="3400" spans="1:9" x14ac:dyDescent="0.25">
      <c r="A3400" s="450">
        <v>2018</v>
      </c>
      <c r="B3400" s="450" t="s">
        <v>397</v>
      </c>
      <c r="C3400" s="450" t="s">
        <v>197</v>
      </c>
      <c r="D3400" s="450">
        <v>2110</v>
      </c>
      <c r="E3400" s="450" t="s">
        <v>24</v>
      </c>
      <c r="F3400" s="450" t="s">
        <v>2242</v>
      </c>
      <c r="G3400" s="450" t="s">
        <v>15</v>
      </c>
      <c r="H3400" s="450" t="s">
        <v>110</v>
      </c>
      <c r="I3400" s="3" t="s">
        <v>2237</v>
      </c>
    </row>
    <row r="3401" spans="1:9" x14ac:dyDescent="0.25">
      <c r="A3401" s="450">
        <v>2018</v>
      </c>
      <c r="B3401" s="450" t="s">
        <v>397</v>
      </c>
      <c r="C3401" s="450" t="s">
        <v>197</v>
      </c>
      <c r="D3401" s="450">
        <v>2120</v>
      </c>
      <c r="E3401" s="450" t="s">
        <v>25</v>
      </c>
      <c r="F3401" s="450" t="s">
        <v>2242</v>
      </c>
      <c r="G3401" s="450" t="s">
        <v>15</v>
      </c>
      <c r="H3401" s="450" t="s">
        <v>110</v>
      </c>
      <c r="I3401" s="3" t="s">
        <v>2237</v>
      </c>
    </row>
    <row r="3402" spans="1:9" x14ac:dyDescent="0.25">
      <c r="A3402" s="450">
        <v>2018</v>
      </c>
      <c r="B3402" s="450" t="s">
        <v>397</v>
      </c>
      <c r="C3402" s="450" t="s">
        <v>197</v>
      </c>
      <c r="D3402" s="450">
        <v>2130</v>
      </c>
      <c r="E3402" s="450" t="s">
        <v>26</v>
      </c>
      <c r="F3402" s="450" t="s">
        <v>2242</v>
      </c>
      <c r="G3402" s="450" t="s">
        <v>15</v>
      </c>
      <c r="H3402" s="450" t="s">
        <v>110</v>
      </c>
      <c r="I3402" s="3" t="s">
        <v>2237</v>
      </c>
    </row>
    <row r="3403" spans="1:9" x14ac:dyDescent="0.25">
      <c r="A3403" s="450">
        <v>2018</v>
      </c>
      <c r="B3403" s="450" t="s">
        <v>397</v>
      </c>
      <c r="C3403" s="450" t="s">
        <v>197</v>
      </c>
      <c r="D3403" s="450">
        <v>2190</v>
      </c>
      <c r="E3403" s="450" t="s">
        <v>27</v>
      </c>
      <c r="F3403" s="450" t="s">
        <v>2242</v>
      </c>
      <c r="G3403" s="450" t="s">
        <v>15</v>
      </c>
      <c r="H3403" s="450" t="s">
        <v>110</v>
      </c>
      <c r="I3403" s="3" t="s">
        <v>2237</v>
      </c>
    </row>
    <row r="3404" spans="1:9" x14ac:dyDescent="0.25">
      <c r="A3404" s="450">
        <v>2018</v>
      </c>
      <c r="B3404" s="450" t="s">
        <v>397</v>
      </c>
      <c r="C3404" s="450" t="s">
        <v>197</v>
      </c>
      <c r="D3404" s="450">
        <v>2200</v>
      </c>
      <c r="E3404" s="450" t="s">
        <v>28</v>
      </c>
      <c r="F3404" s="450" t="s">
        <v>2242</v>
      </c>
      <c r="G3404" s="450" t="s">
        <v>15</v>
      </c>
      <c r="H3404" s="450">
        <v>143.38999999999999</v>
      </c>
      <c r="I3404" s="3" t="s">
        <v>2244</v>
      </c>
    </row>
    <row r="3405" spans="1:9" x14ac:dyDescent="0.25">
      <c r="A3405" s="450">
        <v>2018</v>
      </c>
      <c r="B3405" s="450" t="s">
        <v>397</v>
      </c>
      <c r="C3405" s="450" t="s">
        <v>197</v>
      </c>
      <c r="D3405" s="450">
        <v>2300</v>
      </c>
      <c r="E3405" s="450" t="s">
        <v>29</v>
      </c>
      <c r="F3405" s="450" t="s">
        <v>2242</v>
      </c>
      <c r="G3405" s="450" t="s">
        <v>15</v>
      </c>
      <c r="H3405" s="450">
        <v>0</v>
      </c>
      <c r="I3405" s="3" t="s">
        <v>2244</v>
      </c>
    </row>
    <row r="3406" spans="1:9" x14ac:dyDescent="0.25">
      <c r="A3406" s="450">
        <v>2018</v>
      </c>
      <c r="B3406" s="450" t="s">
        <v>397</v>
      </c>
      <c r="C3406" s="450" t="s">
        <v>197</v>
      </c>
      <c r="D3406" s="450">
        <v>2400</v>
      </c>
      <c r="E3406" s="450" t="s">
        <v>30</v>
      </c>
      <c r="F3406" s="450" t="s">
        <v>2242</v>
      </c>
      <c r="G3406" s="450" t="s">
        <v>15</v>
      </c>
      <c r="H3406" s="450">
        <v>214.15</v>
      </c>
      <c r="I3406" s="3" t="s">
        <v>2237</v>
      </c>
    </row>
    <row r="3407" spans="1:9" x14ac:dyDescent="0.25">
      <c r="A3407" s="450">
        <v>2018</v>
      </c>
      <c r="B3407" s="450" t="s">
        <v>397</v>
      </c>
      <c r="C3407" s="450" t="s">
        <v>197</v>
      </c>
      <c r="D3407" s="450">
        <v>2900</v>
      </c>
      <c r="E3407" s="450" t="s">
        <v>31</v>
      </c>
      <c r="F3407" s="450" t="s">
        <v>2242</v>
      </c>
      <c r="G3407" s="450" t="s">
        <v>15</v>
      </c>
      <c r="H3407" s="450">
        <v>37.04</v>
      </c>
      <c r="I3407" s="3" t="s">
        <v>2244</v>
      </c>
    </row>
    <row r="3408" spans="1:9" x14ac:dyDescent="0.25">
      <c r="A3408" s="450">
        <v>2018</v>
      </c>
      <c r="B3408" s="450" t="s">
        <v>397</v>
      </c>
      <c r="C3408" s="450" t="s">
        <v>197</v>
      </c>
      <c r="D3408" s="450">
        <v>2910</v>
      </c>
      <c r="E3408" s="450" t="s">
        <v>32</v>
      </c>
      <c r="F3408" s="450" t="s">
        <v>2242</v>
      </c>
      <c r="G3408" s="450" t="s">
        <v>15</v>
      </c>
      <c r="H3408" s="450" t="s">
        <v>110</v>
      </c>
      <c r="I3408" s="3" t="s">
        <v>2237</v>
      </c>
    </row>
    <row r="3409" spans="1:9" x14ac:dyDescent="0.25">
      <c r="A3409" s="450">
        <v>2018</v>
      </c>
      <c r="B3409" s="450" t="s">
        <v>397</v>
      </c>
      <c r="C3409" s="450" t="s">
        <v>197</v>
      </c>
      <c r="D3409" s="450">
        <v>2920</v>
      </c>
      <c r="E3409" s="450" t="s">
        <v>33</v>
      </c>
      <c r="F3409" s="450" t="s">
        <v>2242</v>
      </c>
      <c r="G3409" s="450" t="s">
        <v>15</v>
      </c>
      <c r="H3409" s="450" t="s">
        <v>110</v>
      </c>
      <c r="I3409" s="3" t="s">
        <v>2237</v>
      </c>
    </row>
    <row r="3410" spans="1:9" x14ac:dyDescent="0.25">
      <c r="A3410" s="450">
        <v>2018</v>
      </c>
      <c r="B3410" s="450" t="s">
        <v>397</v>
      </c>
      <c r="C3410" s="450" t="s">
        <v>197</v>
      </c>
      <c r="D3410" s="450">
        <v>2930</v>
      </c>
      <c r="E3410" s="450" t="s">
        <v>34</v>
      </c>
      <c r="F3410" s="450" t="s">
        <v>2242</v>
      </c>
      <c r="G3410" s="450" t="s">
        <v>15</v>
      </c>
      <c r="H3410" s="450" t="s">
        <v>110</v>
      </c>
      <c r="I3410" s="3" t="s">
        <v>2237</v>
      </c>
    </row>
    <row r="3411" spans="1:9" x14ac:dyDescent="0.25">
      <c r="A3411" s="450">
        <v>2018</v>
      </c>
      <c r="B3411" s="450" t="s">
        <v>397</v>
      </c>
      <c r="C3411" s="450" t="s">
        <v>197</v>
      </c>
      <c r="D3411" s="450">
        <v>3100</v>
      </c>
      <c r="E3411" s="450" t="s">
        <v>36</v>
      </c>
      <c r="F3411" s="450" t="s">
        <v>2242</v>
      </c>
      <c r="G3411" s="450" t="s">
        <v>15</v>
      </c>
      <c r="H3411" s="450" t="s">
        <v>110</v>
      </c>
      <c r="I3411" s="3" t="s">
        <v>2237</v>
      </c>
    </row>
    <row r="3412" spans="1:9" x14ac:dyDescent="0.25">
      <c r="A3412" s="450">
        <v>2018</v>
      </c>
      <c r="B3412" s="450" t="s">
        <v>397</v>
      </c>
      <c r="C3412" s="450" t="s">
        <v>197</v>
      </c>
      <c r="D3412" s="450">
        <v>3200</v>
      </c>
      <c r="E3412" s="450" t="s">
        <v>37</v>
      </c>
      <c r="F3412" s="450" t="s">
        <v>2242</v>
      </c>
      <c r="G3412" s="450" t="s">
        <v>15</v>
      </c>
      <c r="H3412" s="450" t="s">
        <v>110</v>
      </c>
      <c r="I3412" s="3" t="s">
        <v>2237</v>
      </c>
    </row>
    <row r="3413" spans="1:9" x14ac:dyDescent="0.25">
      <c r="A3413" s="450">
        <v>2018</v>
      </c>
      <c r="B3413" s="450" t="s">
        <v>397</v>
      </c>
      <c r="C3413" s="450" t="s">
        <v>197</v>
      </c>
      <c r="D3413" s="450">
        <v>3900</v>
      </c>
      <c r="E3413" s="450" t="s">
        <v>38</v>
      </c>
      <c r="F3413" s="450" t="s">
        <v>2242</v>
      </c>
      <c r="G3413" s="450" t="s">
        <v>15</v>
      </c>
      <c r="H3413" s="450" t="s">
        <v>110</v>
      </c>
      <c r="I3413" s="3" t="s">
        <v>2237</v>
      </c>
    </row>
    <row r="3414" spans="1:9" x14ac:dyDescent="0.25">
      <c r="A3414" s="450">
        <v>2018</v>
      </c>
      <c r="B3414" s="450" t="s">
        <v>397</v>
      </c>
      <c r="C3414" s="450" t="s">
        <v>197</v>
      </c>
      <c r="D3414" s="450">
        <v>4100</v>
      </c>
      <c r="E3414" s="450" t="s">
        <v>40</v>
      </c>
      <c r="F3414" s="450" t="s">
        <v>2242</v>
      </c>
      <c r="G3414" s="450" t="s">
        <v>15</v>
      </c>
      <c r="H3414" s="450">
        <v>1611.44</v>
      </c>
      <c r="I3414" s="3" t="s">
        <v>2244</v>
      </c>
    </row>
    <row r="3415" spans="1:9" x14ac:dyDescent="0.25">
      <c r="A3415" s="450">
        <v>2018</v>
      </c>
      <c r="B3415" s="450" t="s">
        <v>397</v>
      </c>
      <c r="C3415" s="450" t="s">
        <v>197</v>
      </c>
      <c r="D3415" s="450">
        <v>4110</v>
      </c>
      <c r="E3415" s="450" t="s">
        <v>41</v>
      </c>
      <c r="F3415" s="450" t="s">
        <v>2242</v>
      </c>
      <c r="G3415" s="450" t="s">
        <v>15</v>
      </c>
      <c r="H3415" s="450" t="s">
        <v>110</v>
      </c>
      <c r="I3415" s="3" t="s">
        <v>2237</v>
      </c>
    </row>
    <row r="3416" spans="1:9" x14ac:dyDescent="0.25">
      <c r="A3416" s="450">
        <v>2018</v>
      </c>
      <c r="B3416" s="450" t="s">
        <v>397</v>
      </c>
      <c r="C3416" s="450" t="s">
        <v>197</v>
      </c>
      <c r="D3416" s="450">
        <v>4120</v>
      </c>
      <c r="E3416" s="450" t="s">
        <v>42</v>
      </c>
      <c r="F3416" s="450" t="s">
        <v>2242</v>
      </c>
      <c r="G3416" s="450" t="s">
        <v>15</v>
      </c>
      <c r="H3416" s="450" t="s">
        <v>110</v>
      </c>
      <c r="I3416" s="3" t="s">
        <v>2237</v>
      </c>
    </row>
    <row r="3417" spans="1:9" x14ac:dyDescent="0.25">
      <c r="A3417" s="450">
        <v>2018</v>
      </c>
      <c r="B3417" s="450" t="s">
        <v>397</v>
      </c>
      <c r="C3417" s="450" t="s">
        <v>197</v>
      </c>
      <c r="D3417" s="450">
        <v>4190</v>
      </c>
      <c r="E3417" s="450" t="s">
        <v>43</v>
      </c>
      <c r="F3417" s="450" t="s">
        <v>2242</v>
      </c>
      <c r="G3417" s="450" t="s">
        <v>15</v>
      </c>
      <c r="H3417" s="450" t="s">
        <v>110</v>
      </c>
      <c r="I3417" s="3" t="s">
        <v>2237</v>
      </c>
    </row>
    <row r="3418" spans="1:9" x14ac:dyDescent="0.25">
      <c r="A3418" s="450">
        <v>2018</v>
      </c>
      <c r="B3418" s="450" t="s">
        <v>397</v>
      </c>
      <c r="C3418" s="450" t="s">
        <v>197</v>
      </c>
      <c r="D3418" s="450">
        <v>4200</v>
      </c>
      <c r="E3418" s="450" t="s">
        <v>44</v>
      </c>
      <c r="F3418" s="450" t="s">
        <v>2242</v>
      </c>
      <c r="G3418" s="450" t="s">
        <v>15</v>
      </c>
      <c r="H3418" s="450">
        <v>1541.33</v>
      </c>
      <c r="I3418" s="3" t="s">
        <v>2237</v>
      </c>
    </row>
    <row r="3419" spans="1:9" x14ac:dyDescent="0.25">
      <c r="A3419" s="450">
        <v>2018</v>
      </c>
      <c r="B3419" s="450" t="s">
        <v>397</v>
      </c>
      <c r="C3419" s="450" t="s">
        <v>197</v>
      </c>
      <c r="D3419" s="450">
        <v>4210</v>
      </c>
      <c r="E3419" s="450" t="s">
        <v>45</v>
      </c>
      <c r="F3419" s="450" t="s">
        <v>2242</v>
      </c>
      <c r="G3419" s="450" t="s">
        <v>15</v>
      </c>
      <c r="H3419" s="450" t="s">
        <v>110</v>
      </c>
      <c r="I3419" s="3" t="s">
        <v>2237</v>
      </c>
    </row>
    <row r="3420" spans="1:9" x14ac:dyDescent="0.25">
      <c r="A3420" s="450">
        <v>2018</v>
      </c>
      <c r="B3420" s="450" t="s">
        <v>397</v>
      </c>
      <c r="C3420" s="450" t="s">
        <v>197</v>
      </c>
      <c r="D3420" s="450">
        <v>4220</v>
      </c>
      <c r="E3420" s="450" t="s">
        <v>46</v>
      </c>
      <c r="F3420" s="450" t="s">
        <v>2242</v>
      </c>
      <c r="G3420" s="450" t="s">
        <v>15</v>
      </c>
      <c r="H3420" s="450" t="s">
        <v>110</v>
      </c>
      <c r="I3420" s="3" t="s">
        <v>2237</v>
      </c>
    </row>
    <row r="3421" spans="1:9" x14ac:dyDescent="0.25">
      <c r="A3421" s="450">
        <v>2018</v>
      </c>
      <c r="B3421" s="450" t="s">
        <v>397</v>
      </c>
      <c r="C3421" s="450" t="s">
        <v>197</v>
      </c>
      <c r="D3421" s="450">
        <v>4230</v>
      </c>
      <c r="E3421" s="450" t="s">
        <v>47</v>
      </c>
      <c r="F3421" s="450" t="s">
        <v>2242</v>
      </c>
      <c r="G3421" s="450" t="s">
        <v>15</v>
      </c>
      <c r="H3421" s="450" t="s">
        <v>110</v>
      </c>
      <c r="I3421" s="3" t="s">
        <v>2237</v>
      </c>
    </row>
    <row r="3422" spans="1:9" x14ac:dyDescent="0.25">
      <c r="A3422" s="450">
        <v>2018</v>
      </c>
      <c r="B3422" s="450" t="s">
        <v>397</v>
      </c>
      <c r="C3422" s="450" t="s">
        <v>197</v>
      </c>
      <c r="D3422" s="450">
        <v>5000</v>
      </c>
      <c r="E3422" s="450" t="s">
        <v>48</v>
      </c>
      <c r="F3422" s="450" t="s">
        <v>2242</v>
      </c>
      <c r="G3422" s="450" t="s">
        <v>15</v>
      </c>
      <c r="H3422" s="450">
        <v>753.27</v>
      </c>
      <c r="I3422" s="3" t="s">
        <v>2237</v>
      </c>
    </row>
    <row r="3423" spans="1:9" x14ac:dyDescent="0.25">
      <c r="A3423" s="450">
        <v>2018</v>
      </c>
      <c r="B3423" s="450" t="s">
        <v>397</v>
      </c>
      <c r="C3423" s="450" t="s">
        <v>197</v>
      </c>
      <c r="D3423" s="450">
        <v>6100</v>
      </c>
      <c r="E3423" s="450" t="s">
        <v>50</v>
      </c>
      <c r="F3423" s="450" t="s">
        <v>2242</v>
      </c>
      <c r="G3423" s="450" t="s">
        <v>15</v>
      </c>
      <c r="H3423" s="450">
        <v>842.23</v>
      </c>
      <c r="I3423" s="3" t="s">
        <v>2237</v>
      </c>
    </row>
    <row r="3424" spans="1:9" x14ac:dyDescent="0.25">
      <c r="A3424" s="450">
        <v>2018</v>
      </c>
      <c r="B3424" s="450" t="s">
        <v>397</v>
      </c>
      <c r="C3424" s="450" t="s">
        <v>197</v>
      </c>
      <c r="D3424" s="450">
        <v>6110</v>
      </c>
      <c r="E3424" s="450" t="s">
        <v>51</v>
      </c>
      <c r="F3424" s="450" t="s">
        <v>2242</v>
      </c>
      <c r="G3424" s="450" t="s">
        <v>15</v>
      </c>
      <c r="H3424" s="450" t="s">
        <v>110</v>
      </c>
      <c r="I3424" s="3" t="s">
        <v>2237</v>
      </c>
    </row>
    <row r="3425" spans="1:9" x14ac:dyDescent="0.25">
      <c r="A3425" s="450">
        <v>2018</v>
      </c>
      <c r="B3425" s="450" t="s">
        <v>397</v>
      </c>
      <c r="C3425" s="450" t="s">
        <v>197</v>
      </c>
      <c r="D3425" s="450">
        <v>6120</v>
      </c>
      <c r="E3425" s="450" t="s">
        <v>52</v>
      </c>
      <c r="F3425" s="450" t="s">
        <v>2242</v>
      </c>
      <c r="G3425" s="450" t="s">
        <v>15</v>
      </c>
      <c r="H3425" s="450" t="s">
        <v>110</v>
      </c>
      <c r="I3425" s="3" t="s">
        <v>2237</v>
      </c>
    </row>
    <row r="3426" spans="1:9" x14ac:dyDescent="0.25">
      <c r="A3426" s="450">
        <v>2018</v>
      </c>
      <c r="B3426" s="450" t="s">
        <v>397</v>
      </c>
      <c r="C3426" s="450" t="s">
        <v>197</v>
      </c>
      <c r="D3426" s="450">
        <v>6130</v>
      </c>
      <c r="E3426" s="450" t="s">
        <v>53</v>
      </c>
      <c r="F3426" s="450" t="s">
        <v>2242</v>
      </c>
      <c r="G3426" s="450" t="s">
        <v>15</v>
      </c>
      <c r="H3426" s="450" t="s">
        <v>110</v>
      </c>
      <c r="I3426" s="3" t="s">
        <v>2237</v>
      </c>
    </row>
    <row r="3427" spans="1:9" x14ac:dyDescent="0.25">
      <c r="A3427" s="450">
        <v>2018</v>
      </c>
      <c r="B3427" s="450" t="s">
        <v>397</v>
      </c>
      <c r="C3427" s="450" t="s">
        <v>197</v>
      </c>
      <c r="D3427" s="450">
        <v>6190</v>
      </c>
      <c r="E3427" s="450" t="s">
        <v>54</v>
      </c>
      <c r="F3427" s="450" t="s">
        <v>2242</v>
      </c>
      <c r="G3427" s="450" t="s">
        <v>15</v>
      </c>
      <c r="H3427" s="450" t="s">
        <v>110</v>
      </c>
      <c r="I3427" s="3" t="s">
        <v>2237</v>
      </c>
    </row>
    <row r="3428" spans="1:9" x14ac:dyDescent="0.25">
      <c r="A3428" s="450">
        <v>2018</v>
      </c>
      <c r="B3428" s="450" t="s">
        <v>397</v>
      </c>
      <c r="C3428" s="450" t="s">
        <v>197</v>
      </c>
      <c r="D3428" s="450">
        <v>6200</v>
      </c>
      <c r="E3428" s="450" t="s">
        <v>55</v>
      </c>
      <c r="F3428" s="450" t="s">
        <v>2242</v>
      </c>
      <c r="G3428" s="450" t="s">
        <v>15</v>
      </c>
      <c r="H3428" s="450">
        <v>0</v>
      </c>
      <c r="I3428" s="3" t="s">
        <v>2237</v>
      </c>
    </row>
    <row r="3429" spans="1:9" x14ac:dyDescent="0.25">
      <c r="A3429" s="450">
        <v>2018</v>
      </c>
      <c r="B3429" s="450" t="s">
        <v>397</v>
      </c>
      <c r="C3429" s="450" t="s">
        <v>197</v>
      </c>
      <c r="D3429" s="450">
        <v>6210</v>
      </c>
      <c r="E3429" s="450" t="s">
        <v>56</v>
      </c>
      <c r="F3429" s="450" t="s">
        <v>2242</v>
      </c>
      <c r="G3429" s="450" t="s">
        <v>15</v>
      </c>
      <c r="H3429" s="450" t="s">
        <v>110</v>
      </c>
      <c r="I3429" s="3" t="s">
        <v>2237</v>
      </c>
    </row>
    <row r="3430" spans="1:9" x14ac:dyDescent="0.25">
      <c r="A3430" s="450">
        <v>2018</v>
      </c>
      <c r="B3430" s="450" t="s">
        <v>397</v>
      </c>
      <c r="C3430" s="450" t="s">
        <v>197</v>
      </c>
      <c r="D3430" s="450">
        <v>6220</v>
      </c>
      <c r="E3430" s="450" t="s">
        <v>57</v>
      </c>
      <c r="F3430" s="450" t="s">
        <v>2242</v>
      </c>
      <c r="G3430" s="450" t="s">
        <v>15</v>
      </c>
      <c r="H3430" s="450" t="s">
        <v>110</v>
      </c>
      <c r="I3430" s="3" t="s">
        <v>2237</v>
      </c>
    </row>
    <row r="3431" spans="1:9" x14ac:dyDescent="0.25">
      <c r="A3431" s="450">
        <v>2018</v>
      </c>
      <c r="B3431" s="450" t="s">
        <v>397</v>
      </c>
      <c r="C3431" s="450" t="s">
        <v>197</v>
      </c>
      <c r="D3431" s="450">
        <v>6230</v>
      </c>
      <c r="E3431" s="450" t="s">
        <v>58</v>
      </c>
      <c r="F3431" s="450" t="s">
        <v>2242</v>
      </c>
      <c r="G3431" s="450" t="s">
        <v>15</v>
      </c>
      <c r="H3431" s="450" t="s">
        <v>110</v>
      </c>
      <c r="I3431" s="3" t="s">
        <v>2237</v>
      </c>
    </row>
    <row r="3432" spans="1:9" x14ac:dyDescent="0.25">
      <c r="A3432" s="450">
        <v>2018</v>
      </c>
      <c r="B3432" s="450" t="s">
        <v>397</v>
      </c>
      <c r="C3432" s="450" t="s">
        <v>197</v>
      </c>
      <c r="D3432" s="450">
        <v>6290</v>
      </c>
      <c r="E3432" s="450" t="s">
        <v>59</v>
      </c>
      <c r="F3432" s="450" t="s">
        <v>2242</v>
      </c>
      <c r="G3432" s="450" t="s">
        <v>15</v>
      </c>
      <c r="H3432" s="450" t="s">
        <v>110</v>
      </c>
      <c r="I3432" s="3" t="s">
        <v>2237</v>
      </c>
    </row>
    <row r="3433" spans="1:9" x14ac:dyDescent="0.25">
      <c r="A3433" s="450">
        <v>2018</v>
      </c>
      <c r="B3433" s="450" t="s">
        <v>397</v>
      </c>
      <c r="C3433" s="450" t="s">
        <v>197</v>
      </c>
      <c r="D3433" s="450">
        <v>6300</v>
      </c>
      <c r="E3433" s="450" t="s">
        <v>60</v>
      </c>
      <c r="F3433" s="450" t="s">
        <v>2242</v>
      </c>
      <c r="G3433" s="450" t="s">
        <v>15</v>
      </c>
      <c r="H3433" s="450">
        <v>0</v>
      </c>
      <c r="I3433" s="3" t="s">
        <v>2237</v>
      </c>
    </row>
    <row r="3434" spans="1:9" x14ac:dyDescent="0.25">
      <c r="A3434" s="450">
        <v>2018</v>
      </c>
      <c r="B3434" s="450" t="s">
        <v>397</v>
      </c>
      <c r="C3434" s="450" t="s">
        <v>197</v>
      </c>
      <c r="D3434" s="450">
        <v>6400</v>
      </c>
      <c r="E3434" s="450" t="s">
        <v>61</v>
      </c>
      <c r="F3434" s="450" t="s">
        <v>2242</v>
      </c>
      <c r="G3434" s="450" t="s">
        <v>15</v>
      </c>
      <c r="H3434" s="450">
        <v>0</v>
      </c>
      <c r="I3434" s="3" t="s">
        <v>2237</v>
      </c>
    </row>
    <row r="3435" spans="1:9" x14ac:dyDescent="0.25">
      <c r="A3435" s="450">
        <v>2018</v>
      </c>
      <c r="B3435" s="450" t="s">
        <v>397</v>
      </c>
      <c r="C3435" s="450" t="s">
        <v>197</v>
      </c>
      <c r="D3435" s="450">
        <v>6410</v>
      </c>
      <c r="E3435" s="450" t="s">
        <v>62</v>
      </c>
      <c r="F3435" s="450" t="s">
        <v>2242</v>
      </c>
      <c r="G3435" s="450" t="s">
        <v>15</v>
      </c>
      <c r="H3435" s="450" t="s">
        <v>110</v>
      </c>
      <c r="I3435" s="3" t="s">
        <v>2237</v>
      </c>
    </row>
    <row r="3436" spans="1:9" x14ac:dyDescent="0.25">
      <c r="A3436" s="450">
        <v>2018</v>
      </c>
      <c r="B3436" s="450" t="s">
        <v>397</v>
      </c>
      <c r="C3436" s="450" t="s">
        <v>197</v>
      </c>
      <c r="D3436" s="450">
        <v>6490</v>
      </c>
      <c r="E3436" s="450" t="s">
        <v>63</v>
      </c>
      <c r="F3436" s="450" t="s">
        <v>2242</v>
      </c>
      <c r="G3436" s="450" t="s">
        <v>15</v>
      </c>
      <c r="H3436" s="450" t="s">
        <v>110</v>
      </c>
      <c r="I3436" s="3" t="s">
        <v>2237</v>
      </c>
    </row>
    <row r="3437" spans="1:9" x14ac:dyDescent="0.25">
      <c r="A3437" s="450">
        <v>2018</v>
      </c>
      <c r="B3437" s="450" t="s">
        <v>397</v>
      </c>
      <c r="C3437" s="450" t="s">
        <v>197</v>
      </c>
      <c r="D3437" s="450">
        <v>6500</v>
      </c>
      <c r="E3437" s="450" t="s">
        <v>64</v>
      </c>
      <c r="F3437" s="450" t="s">
        <v>2242</v>
      </c>
      <c r="G3437" s="450" t="s">
        <v>15</v>
      </c>
      <c r="H3437" s="450">
        <v>0</v>
      </c>
      <c r="I3437" s="3" t="s">
        <v>2237</v>
      </c>
    </row>
    <row r="3438" spans="1:9" x14ac:dyDescent="0.25">
      <c r="A3438" s="450">
        <v>2018</v>
      </c>
      <c r="B3438" s="450" t="s">
        <v>397</v>
      </c>
      <c r="C3438" s="450" t="s">
        <v>197</v>
      </c>
      <c r="D3438" s="450">
        <v>6510</v>
      </c>
      <c r="E3438" s="450" t="s">
        <v>65</v>
      </c>
      <c r="F3438" s="450" t="s">
        <v>2242</v>
      </c>
      <c r="G3438" s="450" t="s">
        <v>15</v>
      </c>
      <c r="H3438" s="450" t="s">
        <v>110</v>
      </c>
      <c r="I3438" s="3" t="s">
        <v>2237</v>
      </c>
    </row>
    <row r="3439" spans="1:9" x14ac:dyDescent="0.25">
      <c r="A3439" s="450">
        <v>2018</v>
      </c>
      <c r="B3439" s="450" t="s">
        <v>397</v>
      </c>
      <c r="C3439" s="450" t="s">
        <v>197</v>
      </c>
      <c r="D3439" s="450">
        <v>6590</v>
      </c>
      <c r="E3439" s="450" t="s">
        <v>66</v>
      </c>
      <c r="F3439" s="450" t="s">
        <v>2242</v>
      </c>
      <c r="G3439" s="450" t="s">
        <v>15</v>
      </c>
      <c r="H3439" s="450" t="s">
        <v>110</v>
      </c>
      <c r="I3439" s="3" t="s">
        <v>2237</v>
      </c>
    </row>
    <row r="3440" spans="1:9" x14ac:dyDescent="0.25">
      <c r="A3440" s="450">
        <v>2018</v>
      </c>
      <c r="B3440" s="450" t="s">
        <v>397</v>
      </c>
      <c r="C3440" s="450" t="s">
        <v>197</v>
      </c>
      <c r="D3440" s="450">
        <v>7000</v>
      </c>
      <c r="E3440" s="450" t="s">
        <v>67</v>
      </c>
      <c r="F3440" s="450" t="s">
        <v>2242</v>
      </c>
      <c r="G3440" s="450" t="s">
        <v>15</v>
      </c>
      <c r="H3440" s="450">
        <v>0</v>
      </c>
      <c r="I3440" s="3" t="s">
        <v>2237</v>
      </c>
    </row>
    <row r="3441" spans="1:9" x14ac:dyDescent="0.25">
      <c r="A3441" s="450">
        <v>2018</v>
      </c>
      <c r="B3441" s="450" t="s">
        <v>397</v>
      </c>
      <c r="C3441" s="450" t="s">
        <v>197</v>
      </c>
      <c r="D3441" s="450">
        <v>8000</v>
      </c>
      <c r="E3441" s="450" t="s">
        <v>70</v>
      </c>
      <c r="F3441" s="450" t="s">
        <v>2242</v>
      </c>
      <c r="G3441" s="450" t="s">
        <v>15</v>
      </c>
      <c r="H3441" s="450">
        <v>0</v>
      </c>
      <c r="I3441" s="3" t="s">
        <v>2244</v>
      </c>
    </row>
    <row r="3442" spans="1:9" x14ac:dyDescent="0.25">
      <c r="A3442" s="450">
        <v>2018</v>
      </c>
      <c r="B3442" s="450" t="s">
        <v>397</v>
      </c>
      <c r="C3442" s="450" t="s">
        <v>197</v>
      </c>
      <c r="D3442" s="450">
        <v>9100</v>
      </c>
      <c r="E3442" s="450" t="s">
        <v>72</v>
      </c>
      <c r="F3442" s="450" t="s">
        <v>2242</v>
      </c>
      <c r="G3442" s="450" t="s">
        <v>15</v>
      </c>
      <c r="H3442" s="450" t="s">
        <v>110</v>
      </c>
      <c r="I3442" s="3" t="s">
        <v>2237</v>
      </c>
    </row>
    <row r="3443" spans="1:9" x14ac:dyDescent="0.25">
      <c r="A3443" s="450">
        <v>2018</v>
      </c>
      <c r="B3443" s="450" t="s">
        <v>397</v>
      </c>
      <c r="C3443" s="450" t="s">
        <v>197</v>
      </c>
      <c r="D3443" s="450">
        <v>9200</v>
      </c>
      <c r="E3443" s="450" t="s">
        <v>73</v>
      </c>
      <c r="F3443" s="450" t="s">
        <v>2242</v>
      </c>
      <c r="G3443" s="450" t="s">
        <v>15</v>
      </c>
      <c r="H3443" s="450" t="s">
        <v>110</v>
      </c>
      <c r="I3443" s="3" t="s">
        <v>2237</v>
      </c>
    </row>
    <row r="3444" spans="1:9" x14ac:dyDescent="0.25">
      <c r="A3444" s="450">
        <v>2018</v>
      </c>
      <c r="B3444" s="450" t="s">
        <v>397</v>
      </c>
      <c r="C3444" s="450" t="s">
        <v>197</v>
      </c>
      <c r="D3444" s="450">
        <v>9900</v>
      </c>
      <c r="E3444" s="450" t="s">
        <v>74</v>
      </c>
      <c r="F3444" s="450" t="s">
        <v>2242</v>
      </c>
      <c r="G3444" s="450" t="s">
        <v>15</v>
      </c>
      <c r="H3444" s="450" t="s">
        <v>110</v>
      </c>
      <c r="I3444" s="3" t="s">
        <v>2237</v>
      </c>
    </row>
    <row r="3445" spans="1:9" x14ac:dyDescent="0.25">
      <c r="A3445" s="450">
        <v>2018</v>
      </c>
      <c r="B3445" s="450" t="s">
        <v>397</v>
      </c>
      <c r="C3445" s="450" t="s">
        <v>197</v>
      </c>
      <c r="D3445" s="450">
        <v>11100</v>
      </c>
      <c r="E3445" s="450" t="s">
        <v>77</v>
      </c>
      <c r="F3445" s="450" t="s">
        <v>2242</v>
      </c>
      <c r="G3445" s="450" t="s">
        <v>15</v>
      </c>
      <c r="H3445" s="450">
        <v>4339.1499999999996</v>
      </c>
      <c r="I3445" s="3" t="s">
        <v>2237</v>
      </c>
    </row>
    <row r="3446" spans="1:9" x14ac:dyDescent="0.25">
      <c r="A3446" s="450">
        <v>2018</v>
      </c>
      <c r="B3446" s="450" t="s">
        <v>397</v>
      </c>
      <c r="C3446" s="450" t="s">
        <v>197</v>
      </c>
      <c r="D3446" s="450">
        <v>11200</v>
      </c>
      <c r="E3446" s="450" t="s">
        <v>78</v>
      </c>
      <c r="F3446" s="450" t="s">
        <v>2242</v>
      </c>
      <c r="G3446" s="450" t="s">
        <v>15</v>
      </c>
      <c r="H3446" s="450">
        <v>1468.99</v>
      </c>
      <c r="I3446" s="3" t="s">
        <v>2237</v>
      </c>
    </row>
    <row r="3447" spans="1:9" x14ac:dyDescent="0.25">
      <c r="A3447" s="450">
        <v>2018</v>
      </c>
      <c r="B3447" s="450" t="s">
        <v>397</v>
      </c>
      <c r="C3447" s="450" t="s">
        <v>197</v>
      </c>
      <c r="D3447" s="450">
        <v>11300</v>
      </c>
      <c r="E3447" s="450" t="s">
        <v>79</v>
      </c>
      <c r="F3447" s="450" t="s">
        <v>2242</v>
      </c>
      <c r="G3447" s="450" t="s">
        <v>15</v>
      </c>
      <c r="H3447" s="450">
        <v>216.18</v>
      </c>
      <c r="I3447" s="3" t="s">
        <v>2244</v>
      </c>
    </row>
    <row r="3448" spans="1:9" x14ac:dyDescent="0.25">
      <c r="A3448" s="450">
        <v>2018</v>
      </c>
      <c r="B3448" s="450" t="s">
        <v>397</v>
      </c>
      <c r="C3448" s="450" t="s">
        <v>197</v>
      </c>
      <c r="D3448" s="450">
        <v>11400</v>
      </c>
      <c r="E3448" s="450" t="s">
        <v>80</v>
      </c>
      <c r="F3448" s="450" t="s">
        <v>2242</v>
      </c>
      <c r="G3448" s="450" t="s">
        <v>15</v>
      </c>
      <c r="H3448" s="450">
        <v>1747.71</v>
      </c>
      <c r="I3448" s="3" t="s">
        <v>2237</v>
      </c>
    </row>
    <row r="3449" spans="1:9" x14ac:dyDescent="0.25">
      <c r="A3449" s="450">
        <v>2018</v>
      </c>
      <c r="B3449" s="450" t="s">
        <v>397</v>
      </c>
      <c r="C3449" s="450" t="s">
        <v>197</v>
      </c>
      <c r="D3449" s="450">
        <v>11500</v>
      </c>
      <c r="E3449" s="450" t="s">
        <v>81</v>
      </c>
      <c r="F3449" s="450" t="s">
        <v>2242</v>
      </c>
      <c r="G3449" s="450" t="s">
        <v>15</v>
      </c>
      <c r="H3449" s="450">
        <v>2932.42</v>
      </c>
      <c r="I3449" s="3" t="s">
        <v>2237</v>
      </c>
    </row>
    <row r="3450" spans="1:9" x14ac:dyDescent="0.25">
      <c r="A3450" s="450">
        <v>2018</v>
      </c>
      <c r="B3450" s="450" t="s">
        <v>397</v>
      </c>
      <c r="C3450" s="450" t="s">
        <v>197</v>
      </c>
      <c r="D3450" s="450">
        <v>11900</v>
      </c>
      <c r="E3450" s="450" t="s">
        <v>82</v>
      </c>
      <c r="F3450" s="450" t="s">
        <v>2242</v>
      </c>
      <c r="G3450" s="450" t="s">
        <v>15</v>
      </c>
      <c r="H3450" s="450">
        <v>45.69</v>
      </c>
      <c r="I3450" s="3" t="s">
        <v>2244</v>
      </c>
    </row>
    <row r="3451" spans="1:9" x14ac:dyDescent="0.25">
      <c r="A3451" s="450">
        <v>2018</v>
      </c>
      <c r="B3451" s="450" t="s">
        <v>397</v>
      </c>
      <c r="C3451" s="450" t="s">
        <v>197</v>
      </c>
      <c r="D3451" s="450">
        <v>12100</v>
      </c>
      <c r="E3451" s="450" t="s">
        <v>84</v>
      </c>
      <c r="F3451" s="450" t="s">
        <v>2242</v>
      </c>
      <c r="G3451" s="450" t="s">
        <v>15</v>
      </c>
      <c r="H3451" s="450">
        <v>5036.74</v>
      </c>
      <c r="I3451" s="3" t="s">
        <v>2237</v>
      </c>
    </row>
    <row r="3452" spans="1:9" x14ac:dyDescent="0.25">
      <c r="A3452" s="450">
        <v>2018</v>
      </c>
      <c r="B3452" s="450" t="s">
        <v>397</v>
      </c>
      <c r="C3452" s="450" t="s">
        <v>197</v>
      </c>
      <c r="D3452" s="450">
        <v>12200</v>
      </c>
      <c r="E3452" s="450" t="s">
        <v>85</v>
      </c>
      <c r="F3452" s="450" t="s">
        <v>2242</v>
      </c>
      <c r="G3452" s="450" t="s">
        <v>15</v>
      </c>
      <c r="H3452" s="450">
        <v>725.42</v>
      </c>
      <c r="I3452" s="3" t="s">
        <v>2237</v>
      </c>
    </row>
    <row r="3453" spans="1:9" x14ac:dyDescent="0.25">
      <c r="A3453" s="450">
        <v>2018</v>
      </c>
      <c r="B3453" s="450" t="s">
        <v>397</v>
      </c>
      <c r="C3453" s="450" t="s">
        <v>197</v>
      </c>
      <c r="D3453" s="450">
        <v>12900</v>
      </c>
      <c r="E3453" s="450" t="s">
        <v>86</v>
      </c>
      <c r="F3453" s="450" t="s">
        <v>2242</v>
      </c>
      <c r="G3453" s="450" t="s">
        <v>15</v>
      </c>
      <c r="H3453" s="450">
        <v>82.99</v>
      </c>
      <c r="I3453" s="3" t="s">
        <v>2244</v>
      </c>
    </row>
    <row r="3454" spans="1:9" x14ac:dyDescent="0.25">
      <c r="A3454" s="450">
        <v>2018</v>
      </c>
      <c r="B3454" s="450" t="s">
        <v>397</v>
      </c>
      <c r="C3454" s="450" t="s">
        <v>197</v>
      </c>
      <c r="D3454" s="450">
        <v>12910</v>
      </c>
      <c r="E3454" s="450" t="s">
        <v>87</v>
      </c>
      <c r="F3454" s="450" t="s">
        <v>2242</v>
      </c>
      <c r="G3454" s="450" t="s">
        <v>15</v>
      </c>
      <c r="H3454" s="450" t="s">
        <v>110</v>
      </c>
      <c r="I3454" s="3" t="s">
        <v>2237</v>
      </c>
    </row>
    <row r="3455" spans="1:9" x14ac:dyDescent="0.25">
      <c r="A3455" s="450">
        <v>2018</v>
      </c>
      <c r="B3455" s="450" t="s">
        <v>397</v>
      </c>
      <c r="C3455" s="450" t="s">
        <v>197</v>
      </c>
      <c r="D3455" s="450">
        <v>12920</v>
      </c>
      <c r="E3455" s="450" t="s">
        <v>88</v>
      </c>
      <c r="F3455" s="450" t="s">
        <v>2242</v>
      </c>
      <c r="G3455" s="450" t="s">
        <v>15</v>
      </c>
      <c r="H3455" s="450" t="s">
        <v>110</v>
      </c>
      <c r="I3455" s="3" t="s">
        <v>2237</v>
      </c>
    </row>
    <row r="3456" spans="1:9" x14ac:dyDescent="0.25">
      <c r="A3456" s="450">
        <v>2018</v>
      </c>
      <c r="B3456" s="450" t="s">
        <v>397</v>
      </c>
      <c r="C3456" s="450" t="s">
        <v>197</v>
      </c>
      <c r="D3456" s="450">
        <v>12930</v>
      </c>
      <c r="E3456" s="450" t="s">
        <v>89</v>
      </c>
      <c r="F3456" s="450" t="s">
        <v>2242</v>
      </c>
      <c r="G3456" s="450" t="s">
        <v>15</v>
      </c>
      <c r="H3456" s="450" t="s">
        <v>110</v>
      </c>
      <c r="I3456" s="3" t="s">
        <v>2237</v>
      </c>
    </row>
    <row r="3457" spans="1:9" x14ac:dyDescent="0.25">
      <c r="A3457" s="450">
        <v>2018</v>
      </c>
      <c r="B3457" s="450" t="s">
        <v>397</v>
      </c>
      <c r="C3457" s="450" t="s">
        <v>197</v>
      </c>
      <c r="D3457" s="450">
        <v>15100</v>
      </c>
      <c r="E3457" s="450" t="s">
        <v>93</v>
      </c>
      <c r="F3457" s="450" t="s">
        <v>2242</v>
      </c>
      <c r="G3457" s="450" t="s">
        <v>15</v>
      </c>
      <c r="H3457" s="450" t="s">
        <v>110</v>
      </c>
      <c r="I3457" s="3" t="s">
        <v>2237</v>
      </c>
    </row>
    <row r="3458" spans="1:9" x14ac:dyDescent="0.25">
      <c r="A3458" s="450">
        <v>2018</v>
      </c>
      <c r="B3458" s="450" t="s">
        <v>397</v>
      </c>
      <c r="C3458" s="450" t="s">
        <v>197</v>
      </c>
      <c r="D3458" s="450">
        <v>15200</v>
      </c>
      <c r="E3458" s="450" t="s">
        <v>94</v>
      </c>
      <c r="F3458" s="450" t="s">
        <v>2242</v>
      </c>
      <c r="G3458" s="450" t="s">
        <v>15</v>
      </c>
      <c r="H3458" s="450" t="s">
        <v>110</v>
      </c>
      <c r="I3458" s="3" t="s">
        <v>2237</v>
      </c>
    </row>
    <row r="3459" spans="1:9" x14ac:dyDescent="0.25">
      <c r="A3459" s="450">
        <v>2018</v>
      </c>
      <c r="B3459" s="450" t="s">
        <v>397</v>
      </c>
      <c r="C3459" s="450" t="s">
        <v>197</v>
      </c>
      <c r="D3459" s="450">
        <v>17100</v>
      </c>
      <c r="E3459" s="450" t="s">
        <v>97</v>
      </c>
      <c r="F3459" s="450" t="s">
        <v>2242</v>
      </c>
      <c r="G3459" s="450" t="s">
        <v>15</v>
      </c>
      <c r="H3459" s="450">
        <v>97.35</v>
      </c>
      <c r="I3459" s="3" t="s">
        <v>2237</v>
      </c>
    </row>
    <row r="3460" spans="1:9" x14ac:dyDescent="0.25">
      <c r="A3460" s="450">
        <v>2018</v>
      </c>
      <c r="B3460" s="450" t="s">
        <v>397</v>
      </c>
      <c r="C3460" s="450" t="s">
        <v>197</v>
      </c>
      <c r="D3460" s="450">
        <v>17110</v>
      </c>
      <c r="E3460" s="450" t="s">
        <v>98</v>
      </c>
      <c r="F3460" s="450" t="s">
        <v>2242</v>
      </c>
      <c r="G3460" s="450" t="s">
        <v>15</v>
      </c>
      <c r="H3460" s="450" t="s">
        <v>110</v>
      </c>
      <c r="I3460" s="3" t="s">
        <v>2237</v>
      </c>
    </row>
    <row r="3461" spans="1:9" x14ac:dyDescent="0.25">
      <c r="A3461" s="450">
        <v>2018</v>
      </c>
      <c r="B3461" s="450" t="s">
        <v>397</v>
      </c>
      <c r="C3461" s="450" t="s">
        <v>197</v>
      </c>
      <c r="D3461" s="450">
        <v>17120</v>
      </c>
      <c r="E3461" s="450" t="s">
        <v>99</v>
      </c>
      <c r="F3461" s="450" t="s">
        <v>2242</v>
      </c>
      <c r="G3461" s="450" t="s">
        <v>15</v>
      </c>
      <c r="H3461" s="450" t="s">
        <v>110</v>
      </c>
      <c r="I3461" s="3" t="s">
        <v>2237</v>
      </c>
    </row>
    <row r="3462" spans="1:9" x14ac:dyDescent="0.25">
      <c r="A3462" s="450">
        <v>2018</v>
      </c>
      <c r="B3462" s="450" t="s">
        <v>397</v>
      </c>
      <c r="C3462" s="450" t="s">
        <v>197</v>
      </c>
      <c r="D3462" s="450">
        <v>17130</v>
      </c>
      <c r="E3462" s="450" t="s">
        <v>100</v>
      </c>
      <c r="F3462" s="450" t="s">
        <v>2242</v>
      </c>
      <c r="G3462" s="450" t="s">
        <v>15</v>
      </c>
      <c r="H3462" s="450" t="s">
        <v>110</v>
      </c>
      <c r="I3462" s="3" t="s">
        <v>2237</v>
      </c>
    </row>
    <row r="3463" spans="1:9" x14ac:dyDescent="0.25">
      <c r="A3463" s="450">
        <v>2018</v>
      </c>
      <c r="B3463" s="450" t="s">
        <v>397</v>
      </c>
      <c r="C3463" s="450" t="s">
        <v>197</v>
      </c>
      <c r="D3463" s="450">
        <v>17140</v>
      </c>
      <c r="E3463" s="450" t="s">
        <v>101</v>
      </c>
      <c r="F3463" s="450" t="s">
        <v>2242</v>
      </c>
      <c r="G3463" s="450" t="s">
        <v>15</v>
      </c>
      <c r="H3463" s="450" t="s">
        <v>110</v>
      </c>
      <c r="I3463" s="3" t="s">
        <v>2237</v>
      </c>
    </row>
    <row r="3464" spans="1:9" x14ac:dyDescent="0.25">
      <c r="A3464" s="450">
        <v>2018</v>
      </c>
      <c r="B3464" s="450" t="s">
        <v>397</v>
      </c>
      <c r="C3464" s="450" t="s">
        <v>197</v>
      </c>
      <c r="D3464" s="450">
        <v>17150</v>
      </c>
      <c r="E3464" s="450" t="s">
        <v>102</v>
      </c>
      <c r="F3464" s="450" t="s">
        <v>2242</v>
      </c>
      <c r="G3464" s="450" t="s">
        <v>15</v>
      </c>
      <c r="H3464" s="450" t="s">
        <v>110</v>
      </c>
      <c r="I3464" s="3" t="s">
        <v>2237</v>
      </c>
    </row>
    <row r="3465" spans="1:9" x14ac:dyDescent="0.25">
      <c r="A3465" s="450">
        <v>2018</v>
      </c>
      <c r="B3465" s="450" t="s">
        <v>397</v>
      </c>
      <c r="C3465" s="450" t="s">
        <v>197</v>
      </c>
      <c r="D3465" s="450">
        <v>17160</v>
      </c>
      <c r="E3465" s="450" t="s">
        <v>103</v>
      </c>
      <c r="F3465" s="450" t="s">
        <v>2242</v>
      </c>
      <c r="G3465" s="450" t="s">
        <v>15</v>
      </c>
      <c r="H3465" s="450" t="s">
        <v>110</v>
      </c>
      <c r="I3465" s="3" t="s">
        <v>2237</v>
      </c>
    </row>
    <row r="3466" spans="1:9" x14ac:dyDescent="0.25">
      <c r="A3466" s="450">
        <v>2018</v>
      </c>
      <c r="B3466" s="450" t="s">
        <v>397</v>
      </c>
      <c r="C3466" s="450" t="s">
        <v>197</v>
      </c>
      <c r="D3466" s="450">
        <v>17161</v>
      </c>
      <c r="E3466" s="450" t="s">
        <v>104</v>
      </c>
      <c r="F3466" s="450" t="s">
        <v>2242</v>
      </c>
      <c r="G3466" s="450" t="s">
        <v>15</v>
      </c>
      <c r="H3466" s="450" t="s">
        <v>110</v>
      </c>
      <c r="I3466" s="3" t="s">
        <v>2237</v>
      </c>
    </row>
    <row r="3467" spans="1:9" x14ac:dyDescent="0.25">
      <c r="A3467" s="450">
        <v>2018</v>
      </c>
      <c r="B3467" s="450" t="s">
        <v>397</v>
      </c>
      <c r="C3467" s="450" t="s">
        <v>197</v>
      </c>
      <c r="D3467" s="450">
        <v>17162</v>
      </c>
      <c r="E3467" s="450" t="s">
        <v>105</v>
      </c>
      <c r="F3467" s="450" t="s">
        <v>2242</v>
      </c>
      <c r="G3467" s="450" t="s">
        <v>15</v>
      </c>
      <c r="H3467" s="450" t="s">
        <v>110</v>
      </c>
      <c r="I3467" s="3" t="s">
        <v>2237</v>
      </c>
    </row>
    <row r="3468" spans="1:9" x14ac:dyDescent="0.25">
      <c r="A3468" s="450">
        <v>2018</v>
      </c>
      <c r="B3468" s="450" t="s">
        <v>397</v>
      </c>
      <c r="C3468" s="450" t="s">
        <v>197</v>
      </c>
      <c r="D3468" s="450">
        <v>17190</v>
      </c>
      <c r="E3468" s="450" t="s">
        <v>106</v>
      </c>
      <c r="F3468" s="450" t="s">
        <v>2242</v>
      </c>
      <c r="G3468" s="450" t="s">
        <v>15</v>
      </c>
      <c r="H3468" s="450" t="s">
        <v>110</v>
      </c>
      <c r="I3468" s="3" t="s">
        <v>2237</v>
      </c>
    </row>
    <row r="3469" spans="1:9" x14ac:dyDescent="0.25">
      <c r="A3469" s="450">
        <v>2018</v>
      </c>
      <c r="B3469" s="450" t="s">
        <v>397</v>
      </c>
      <c r="C3469" s="450" t="s">
        <v>197</v>
      </c>
      <c r="D3469" s="450">
        <v>17900</v>
      </c>
      <c r="E3469" s="450" t="s">
        <v>107</v>
      </c>
      <c r="F3469" s="450" t="s">
        <v>2242</v>
      </c>
      <c r="G3469" s="450" t="s">
        <v>15</v>
      </c>
      <c r="H3469" s="450">
        <v>1420.77</v>
      </c>
      <c r="I3469" s="3" t="s">
        <v>2237</v>
      </c>
    </row>
    <row r="3470" spans="1:9" x14ac:dyDescent="0.25">
      <c r="A3470" s="450">
        <v>2018</v>
      </c>
      <c r="B3470" s="450" t="s">
        <v>397</v>
      </c>
      <c r="C3470" s="450" t="s">
        <v>197</v>
      </c>
      <c r="D3470" s="450">
        <v>19010</v>
      </c>
      <c r="E3470" s="450" t="s">
        <v>111</v>
      </c>
      <c r="F3470" s="450" t="s">
        <v>2242</v>
      </c>
      <c r="G3470" s="450" t="s">
        <v>15</v>
      </c>
      <c r="H3470" s="450">
        <v>876.52</v>
      </c>
      <c r="I3470" s="3" t="s">
        <v>2237</v>
      </c>
    </row>
    <row r="3471" spans="1:9" x14ac:dyDescent="0.25">
      <c r="A3471" s="450">
        <v>2018</v>
      </c>
      <c r="B3471" s="450" t="s">
        <v>397</v>
      </c>
      <c r="C3471" s="450" t="s">
        <v>197</v>
      </c>
      <c r="D3471" s="450">
        <v>19011</v>
      </c>
      <c r="E3471" s="450" t="s">
        <v>112</v>
      </c>
      <c r="F3471" s="450" t="s">
        <v>2242</v>
      </c>
      <c r="G3471" s="450" t="s">
        <v>15</v>
      </c>
      <c r="H3471" s="450" t="s">
        <v>110</v>
      </c>
      <c r="I3471" s="3" t="s">
        <v>2237</v>
      </c>
    </row>
    <row r="3472" spans="1:9" x14ac:dyDescent="0.25">
      <c r="A3472" s="450">
        <v>2018</v>
      </c>
      <c r="B3472" s="450" t="s">
        <v>397</v>
      </c>
      <c r="C3472" s="450" t="s">
        <v>197</v>
      </c>
      <c r="D3472" s="450">
        <v>19012</v>
      </c>
      <c r="E3472" s="450" t="s">
        <v>113</v>
      </c>
      <c r="F3472" s="450" t="s">
        <v>2242</v>
      </c>
      <c r="G3472" s="450" t="s">
        <v>15</v>
      </c>
      <c r="H3472" s="450" t="s">
        <v>110</v>
      </c>
      <c r="I3472" s="3" t="s">
        <v>2237</v>
      </c>
    </row>
    <row r="3473" spans="1:9" x14ac:dyDescent="0.25">
      <c r="A3473" s="450">
        <v>2018</v>
      </c>
      <c r="B3473" s="450" t="s">
        <v>397</v>
      </c>
      <c r="C3473" s="450" t="s">
        <v>197</v>
      </c>
      <c r="D3473" s="450">
        <v>19020</v>
      </c>
      <c r="E3473" s="450" t="s">
        <v>114</v>
      </c>
      <c r="F3473" s="450" t="s">
        <v>2242</v>
      </c>
      <c r="G3473" s="450" t="s">
        <v>15</v>
      </c>
      <c r="H3473" s="450">
        <v>1546.56</v>
      </c>
      <c r="I3473" s="3" t="s">
        <v>2237</v>
      </c>
    </row>
    <row r="3474" spans="1:9" x14ac:dyDescent="0.25">
      <c r="A3474" s="450">
        <v>2018</v>
      </c>
      <c r="B3474" s="450" t="s">
        <v>397</v>
      </c>
      <c r="C3474" s="450" t="s">
        <v>197</v>
      </c>
      <c r="D3474" s="450">
        <v>19021</v>
      </c>
      <c r="E3474" s="450" t="s">
        <v>115</v>
      </c>
      <c r="F3474" s="450" t="s">
        <v>2242</v>
      </c>
      <c r="G3474" s="450" t="s">
        <v>15</v>
      </c>
      <c r="H3474" s="450" t="s">
        <v>110</v>
      </c>
      <c r="I3474" s="3" t="s">
        <v>2237</v>
      </c>
    </row>
    <row r="3475" spans="1:9" x14ac:dyDescent="0.25">
      <c r="A3475" s="450">
        <v>2018</v>
      </c>
      <c r="B3475" s="450" t="s">
        <v>397</v>
      </c>
      <c r="C3475" s="450" t="s">
        <v>197</v>
      </c>
      <c r="D3475" s="450">
        <v>19022</v>
      </c>
      <c r="E3475" s="450" t="s">
        <v>116</v>
      </c>
      <c r="F3475" s="450" t="s">
        <v>2242</v>
      </c>
      <c r="G3475" s="450" t="s">
        <v>15</v>
      </c>
      <c r="H3475" s="450" t="s">
        <v>110</v>
      </c>
      <c r="I3475" s="3" t="s">
        <v>2237</v>
      </c>
    </row>
    <row r="3476" spans="1:9" x14ac:dyDescent="0.25">
      <c r="A3476" s="450">
        <v>2018</v>
      </c>
      <c r="B3476" s="450" t="s">
        <v>397</v>
      </c>
      <c r="C3476" s="450" t="s">
        <v>197</v>
      </c>
      <c r="D3476" s="450">
        <v>19023</v>
      </c>
      <c r="E3476" s="450" t="s">
        <v>117</v>
      </c>
      <c r="F3476" s="450" t="s">
        <v>2242</v>
      </c>
      <c r="G3476" s="450" t="s">
        <v>15</v>
      </c>
      <c r="H3476" s="450" t="s">
        <v>110</v>
      </c>
      <c r="I3476" s="3" t="s">
        <v>2237</v>
      </c>
    </row>
    <row r="3477" spans="1:9" x14ac:dyDescent="0.25">
      <c r="A3477" s="450">
        <v>2018</v>
      </c>
      <c r="B3477" s="450" t="s">
        <v>397</v>
      </c>
      <c r="C3477" s="450" t="s">
        <v>197</v>
      </c>
      <c r="D3477" s="450">
        <v>19029</v>
      </c>
      <c r="E3477" s="450" t="s">
        <v>118</v>
      </c>
      <c r="F3477" s="450" t="s">
        <v>2242</v>
      </c>
      <c r="G3477" s="450" t="s">
        <v>15</v>
      </c>
      <c r="H3477" s="450" t="s">
        <v>110</v>
      </c>
      <c r="I3477" s="3" t="s">
        <v>2237</v>
      </c>
    </row>
    <row r="3478" spans="1:9" x14ac:dyDescent="0.25">
      <c r="A3478" s="450">
        <v>2018</v>
      </c>
      <c r="B3478" s="450" t="s">
        <v>397</v>
      </c>
      <c r="C3478" s="450" t="s">
        <v>197</v>
      </c>
      <c r="D3478" s="450">
        <v>19030</v>
      </c>
      <c r="E3478" s="450" t="s">
        <v>119</v>
      </c>
      <c r="F3478" s="450" t="s">
        <v>2242</v>
      </c>
      <c r="G3478" s="450" t="s">
        <v>15</v>
      </c>
      <c r="H3478" s="450">
        <v>1631.56</v>
      </c>
      <c r="I3478" s="3" t="s">
        <v>2237</v>
      </c>
    </row>
    <row r="3479" spans="1:9" x14ac:dyDescent="0.25">
      <c r="A3479" s="450">
        <v>2018</v>
      </c>
      <c r="B3479" s="450" t="s">
        <v>397</v>
      </c>
      <c r="C3479" s="450" t="s">
        <v>197</v>
      </c>
      <c r="D3479" s="450">
        <v>19031</v>
      </c>
      <c r="E3479" s="450" t="s">
        <v>120</v>
      </c>
      <c r="F3479" s="450" t="s">
        <v>2242</v>
      </c>
      <c r="G3479" s="450" t="s">
        <v>15</v>
      </c>
      <c r="H3479" s="450" t="s">
        <v>110</v>
      </c>
      <c r="I3479" s="3" t="s">
        <v>2237</v>
      </c>
    </row>
    <row r="3480" spans="1:9" x14ac:dyDescent="0.25">
      <c r="A3480" s="450">
        <v>2018</v>
      </c>
      <c r="B3480" s="450" t="s">
        <v>397</v>
      </c>
      <c r="C3480" s="450" t="s">
        <v>197</v>
      </c>
      <c r="D3480" s="450">
        <v>19032</v>
      </c>
      <c r="E3480" s="450" t="s">
        <v>121</v>
      </c>
      <c r="F3480" s="450" t="s">
        <v>2242</v>
      </c>
      <c r="G3480" s="450" t="s">
        <v>15</v>
      </c>
      <c r="H3480" s="450" t="s">
        <v>110</v>
      </c>
      <c r="I3480" s="3" t="s">
        <v>2237</v>
      </c>
    </row>
    <row r="3481" spans="1:9" x14ac:dyDescent="0.25">
      <c r="A3481" s="450">
        <v>2018</v>
      </c>
      <c r="B3481" s="450" t="s">
        <v>397</v>
      </c>
      <c r="C3481" s="450" t="s">
        <v>197</v>
      </c>
      <c r="D3481" s="450">
        <v>19040</v>
      </c>
      <c r="E3481" s="450" t="s">
        <v>122</v>
      </c>
      <c r="F3481" s="450" t="s">
        <v>2242</v>
      </c>
      <c r="G3481" s="450" t="s">
        <v>15</v>
      </c>
      <c r="H3481" s="450">
        <v>1146.6500000000001</v>
      </c>
      <c r="I3481" s="3" t="s">
        <v>2237</v>
      </c>
    </row>
    <row r="3482" spans="1:9" x14ac:dyDescent="0.25">
      <c r="A3482" s="450">
        <v>2018</v>
      </c>
      <c r="B3482" s="450" t="s">
        <v>397</v>
      </c>
      <c r="C3482" s="450" t="s">
        <v>197</v>
      </c>
      <c r="D3482" s="450">
        <v>19050</v>
      </c>
      <c r="E3482" s="450" t="s">
        <v>123</v>
      </c>
      <c r="F3482" s="450" t="s">
        <v>2242</v>
      </c>
      <c r="G3482" s="450" t="s">
        <v>15</v>
      </c>
      <c r="H3482" s="450">
        <v>570.89</v>
      </c>
      <c r="I3482" s="3" t="s">
        <v>2237</v>
      </c>
    </row>
    <row r="3483" spans="1:9" x14ac:dyDescent="0.25">
      <c r="A3483" s="450">
        <v>2018</v>
      </c>
      <c r="B3483" s="450" t="s">
        <v>397</v>
      </c>
      <c r="C3483" s="450" t="s">
        <v>197</v>
      </c>
      <c r="D3483" s="450">
        <v>19060</v>
      </c>
      <c r="E3483" s="450" t="s">
        <v>124</v>
      </c>
      <c r="F3483" s="450" t="s">
        <v>2242</v>
      </c>
      <c r="G3483" s="450" t="s">
        <v>15</v>
      </c>
      <c r="H3483" s="450">
        <v>6183.45</v>
      </c>
      <c r="I3483" s="3" t="s">
        <v>2237</v>
      </c>
    </row>
    <row r="3484" spans="1:9" x14ac:dyDescent="0.25">
      <c r="A3484" s="450">
        <v>2018</v>
      </c>
      <c r="B3484" s="450" t="s">
        <v>397</v>
      </c>
      <c r="C3484" s="450" t="s">
        <v>197</v>
      </c>
      <c r="D3484" s="450">
        <v>19061</v>
      </c>
      <c r="E3484" s="450" t="s">
        <v>125</v>
      </c>
      <c r="F3484" s="450" t="s">
        <v>2242</v>
      </c>
      <c r="G3484" s="450" t="s">
        <v>15</v>
      </c>
      <c r="H3484" s="450">
        <v>536.6</v>
      </c>
      <c r="I3484" s="3" t="s">
        <v>2237</v>
      </c>
    </row>
    <row r="3485" spans="1:9" x14ac:dyDescent="0.25">
      <c r="A3485" s="450">
        <v>2018</v>
      </c>
      <c r="B3485" s="450" t="s">
        <v>397</v>
      </c>
      <c r="C3485" s="450" t="s">
        <v>197</v>
      </c>
      <c r="D3485" s="450">
        <v>19062</v>
      </c>
      <c r="E3485" s="450" t="s">
        <v>126</v>
      </c>
      <c r="F3485" s="450" t="s">
        <v>2242</v>
      </c>
      <c r="G3485" s="450" t="s">
        <v>15</v>
      </c>
      <c r="H3485" s="450">
        <v>5412</v>
      </c>
      <c r="I3485" s="3" t="s">
        <v>2237</v>
      </c>
    </row>
    <row r="3486" spans="1:9" x14ac:dyDescent="0.25">
      <c r="A3486" s="450">
        <v>2018</v>
      </c>
      <c r="B3486" s="450" t="s">
        <v>397</v>
      </c>
      <c r="C3486" s="450" t="s">
        <v>197</v>
      </c>
      <c r="D3486" s="450">
        <v>19063</v>
      </c>
      <c r="E3486" s="450" t="s">
        <v>127</v>
      </c>
      <c r="F3486" s="450" t="s">
        <v>2242</v>
      </c>
      <c r="G3486" s="450" t="s">
        <v>15</v>
      </c>
      <c r="H3486" s="450">
        <v>234.84</v>
      </c>
      <c r="I3486" s="3" t="s">
        <v>2237</v>
      </c>
    </row>
    <row r="3487" spans="1:9" x14ac:dyDescent="0.25">
      <c r="A3487" s="450">
        <v>2018</v>
      </c>
      <c r="B3487" s="450" t="s">
        <v>397</v>
      </c>
      <c r="C3487" s="450" t="s">
        <v>197</v>
      </c>
      <c r="D3487" s="450">
        <v>19070</v>
      </c>
      <c r="E3487" s="450" t="s">
        <v>128</v>
      </c>
      <c r="F3487" s="450" t="s">
        <v>2242</v>
      </c>
      <c r="G3487" s="450" t="s">
        <v>15</v>
      </c>
      <c r="H3487" s="450">
        <v>1145.57</v>
      </c>
      <c r="I3487" s="3" t="s">
        <v>2237</v>
      </c>
    </row>
    <row r="3488" spans="1:9" x14ac:dyDescent="0.25">
      <c r="A3488" s="450">
        <v>2018</v>
      </c>
      <c r="B3488" s="450" t="s">
        <v>397</v>
      </c>
      <c r="C3488" s="450" t="s">
        <v>197</v>
      </c>
      <c r="D3488" s="450">
        <v>19080</v>
      </c>
      <c r="E3488" s="450" t="s">
        <v>129</v>
      </c>
      <c r="F3488" s="450" t="s">
        <v>2242</v>
      </c>
      <c r="G3488" s="450" t="s">
        <v>15</v>
      </c>
      <c r="H3488" s="450">
        <v>665.44</v>
      </c>
      <c r="I3488" s="3" t="s">
        <v>2237</v>
      </c>
    </row>
    <row r="3489" spans="1:9" x14ac:dyDescent="0.25">
      <c r="A3489" s="450">
        <v>2018</v>
      </c>
      <c r="B3489" s="450" t="s">
        <v>397</v>
      </c>
      <c r="C3489" s="450" t="s">
        <v>197</v>
      </c>
      <c r="D3489" s="450">
        <v>19090</v>
      </c>
      <c r="E3489" s="450" t="s">
        <v>130</v>
      </c>
      <c r="F3489" s="450" t="s">
        <v>2242</v>
      </c>
      <c r="G3489" s="450" t="s">
        <v>15</v>
      </c>
      <c r="H3489" s="450">
        <v>1317.15</v>
      </c>
      <c r="I3489" s="3" t="s">
        <v>2237</v>
      </c>
    </row>
    <row r="3490" spans="1:9" x14ac:dyDescent="0.25">
      <c r="A3490" s="450">
        <v>2018</v>
      </c>
      <c r="B3490" s="450" t="s">
        <v>397</v>
      </c>
      <c r="C3490" s="450" t="s">
        <v>197</v>
      </c>
      <c r="D3490" s="450">
        <v>19095</v>
      </c>
      <c r="E3490" s="450" t="s">
        <v>131</v>
      </c>
      <c r="F3490" s="450" t="s">
        <v>2242</v>
      </c>
      <c r="G3490" s="450" t="s">
        <v>15</v>
      </c>
      <c r="H3490" s="450">
        <v>148.16</v>
      </c>
      <c r="I3490" s="3" t="s">
        <v>2237</v>
      </c>
    </row>
    <row r="3491" spans="1:9" x14ac:dyDescent="0.25">
      <c r="A3491" s="450">
        <v>2018</v>
      </c>
      <c r="B3491" s="450" t="s">
        <v>397</v>
      </c>
      <c r="C3491" s="450" t="s">
        <v>197</v>
      </c>
      <c r="D3491" s="450">
        <v>19900</v>
      </c>
      <c r="E3491" s="450" t="s">
        <v>132</v>
      </c>
      <c r="F3491" s="450" t="s">
        <v>2242</v>
      </c>
      <c r="G3491" s="450" t="s">
        <v>15</v>
      </c>
      <c r="H3491" s="450">
        <v>3896.31</v>
      </c>
      <c r="I3491" s="3" t="s">
        <v>2237</v>
      </c>
    </row>
    <row r="3492" spans="1:9" x14ac:dyDescent="0.25">
      <c r="A3492" s="450">
        <v>2018</v>
      </c>
      <c r="B3492" s="450" t="s">
        <v>397</v>
      </c>
      <c r="C3492" s="450" t="s">
        <v>197</v>
      </c>
      <c r="D3492" s="450">
        <v>21100</v>
      </c>
      <c r="E3492" s="450" t="s">
        <v>135</v>
      </c>
      <c r="F3492" s="450" t="s">
        <v>2242</v>
      </c>
      <c r="G3492" s="450" t="s">
        <v>15</v>
      </c>
      <c r="H3492" s="450" t="s">
        <v>110</v>
      </c>
      <c r="I3492" s="3" t="s">
        <v>2237</v>
      </c>
    </row>
    <row r="3493" spans="1:9" x14ac:dyDescent="0.25">
      <c r="A3493" s="450">
        <v>2018</v>
      </c>
      <c r="B3493" s="450" t="s">
        <v>397</v>
      </c>
      <c r="C3493" s="450" t="s">
        <v>197</v>
      </c>
      <c r="D3493" s="450">
        <v>21200</v>
      </c>
      <c r="E3493" s="450" t="s">
        <v>136</v>
      </c>
      <c r="F3493" s="450" t="s">
        <v>2242</v>
      </c>
      <c r="G3493" s="450" t="s">
        <v>15</v>
      </c>
      <c r="H3493" s="450" t="s">
        <v>110</v>
      </c>
      <c r="I3493" s="3" t="s">
        <v>2237</v>
      </c>
    </row>
    <row r="3494" spans="1:9" x14ac:dyDescent="0.25">
      <c r="A3494" s="450">
        <v>2018</v>
      </c>
      <c r="B3494" s="450" t="s">
        <v>397</v>
      </c>
      <c r="C3494" s="450" t="s">
        <v>197</v>
      </c>
      <c r="D3494" s="450">
        <v>21300</v>
      </c>
      <c r="E3494" s="450" t="s">
        <v>137</v>
      </c>
      <c r="F3494" s="450" t="s">
        <v>2242</v>
      </c>
      <c r="G3494" s="450" t="s">
        <v>15</v>
      </c>
      <c r="H3494" s="450" t="s">
        <v>110</v>
      </c>
      <c r="I3494" s="3" t="s">
        <v>2237</v>
      </c>
    </row>
    <row r="3495" spans="1:9" x14ac:dyDescent="0.25">
      <c r="A3495" s="450">
        <v>2018</v>
      </c>
      <c r="B3495" s="450" t="s">
        <v>397</v>
      </c>
      <c r="C3495" s="450" t="s">
        <v>197</v>
      </c>
      <c r="D3495" s="450">
        <v>21900</v>
      </c>
      <c r="E3495" s="450" t="s">
        <v>138</v>
      </c>
      <c r="F3495" s="450" t="s">
        <v>2242</v>
      </c>
      <c r="G3495" s="450" t="s">
        <v>15</v>
      </c>
      <c r="H3495" s="450" t="s">
        <v>110</v>
      </c>
      <c r="I3495" s="3" t="s">
        <v>2237</v>
      </c>
    </row>
    <row r="3496" spans="1:9" x14ac:dyDescent="0.25">
      <c r="A3496" s="450">
        <v>2018</v>
      </c>
      <c r="B3496" s="450" t="s">
        <v>397</v>
      </c>
      <c r="C3496" s="450" t="s">
        <v>197</v>
      </c>
      <c r="D3496" s="450">
        <v>32100</v>
      </c>
      <c r="E3496" s="450" t="s">
        <v>150</v>
      </c>
      <c r="F3496" s="450" t="s">
        <v>2242</v>
      </c>
      <c r="G3496" s="450" t="s">
        <v>15</v>
      </c>
      <c r="H3496" s="450" t="s">
        <v>110</v>
      </c>
      <c r="I3496" s="3" t="s">
        <v>2237</v>
      </c>
    </row>
    <row r="3497" spans="1:9" x14ac:dyDescent="0.25">
      <c r="A3497" s="450">
        <v>2018</v>
      </c>
      <c r="B3497" s="450" t="s">
        <v>397</v>
      </c>
      <c r="C3497" s="450" t="s">
        <v>197</v>
      </c>
      <c r="D3497" s="450">
        <v>32200</v>
      </c>
      <c r="E3497" s="450" t="s">
        <v>151</v>
      </c>
      <c r="F3497" s="450" t="s">
        <v>2242</v>
      </c>
      <c r="G3497" s="450" t="s">
        <v>15</v>
      </c>
      <c r="H3497" s="450" t="s">
        <v>110</v>
      </c>
      <c r="I3497" s="3" t="s">
        <v>2237</v>
      </c>
    </row>
    <row r="3498" spans="1:9" x14ac:dyDescent="0.25">
      <c r="A3498" s="450">
        <v>2018</v>
      </c>
      <c r="B3498" s="450" t="s">
        <v>397</v>
      </c>
      <c r="C3498" s="450" t="s">
        <v>197</v>
      </c>
      <c r="D3498" s="450">
        <v>33100</v>
      </c>
      <c r="E3498" s="450" t="s">
        <v>153</v>
      </c>
      <c r="F3498" s="450" t="s">
        <v>2242</v>
      </c>
      <c r="G3498" s="450" t="s">
        <v>15</v>
      </c>
      <c r="H3498" s="450" t="s">
        <v>110</v>
      </c>
      <c r="I3498" s="3" t="s">
        <v>2237</v>
      </c>
    </row>
    <row r="3499" spans="1:9" x14ac:dyDescent="0.25">
      <c r="A3499" s="450">
        <v>2018</v>
      </c>
      <c r="B3499" s="450" t="s">
        <v>397</v>
      </c>
      <c r="C3499" s="450" t="s">
        <v>197</v>
      </c>
      <c r="D3499" s="450">
        <v>33110</v>
      </c>
      <c r="E3499" s="450" t="s">
        <v>154</v>
      </c>
      <c r="F3499" s="450" t="s">
        <v>2242</v>
      </c>
      <c r="G3499" s="450" t="s">
        <v>15</v>
      </c>
      <c r="H3499" s="450" t="s">
        <v>110</v>
      </c>
      <c r="I3499" s="3" t="s">
        <v>2237</v>
      </c>
    </row>
    <row r="3500" spans="1:9" x14ac:dyDescent="0.25">
      <c r="A3500" s="450">
        <v>2018</v>
      </c>
      <c r="B3500" s="450" t="s">
        <v>397</v>
      </c>
      <c r="C3500" s="450" t="s">
        <v>197</v>
      </c>
      <c r="D3500" s="450">
        <v>33120</v>
      </c>
      <c r="E3500" s="450" t="s">
        <v>155</v>
      </c>
      <c r="F3500" s="450" t="s">
        <v>2242</v>
      </c>
      <c r="G3500" s="450" t="s">
        <v>15</v>
      </c>
      <c r="H3500" s="450" t="s">
        <v>110</v>
      </c>
      <c r="I3500" s="3" t="s">
        <v>2237</v>
      </c>
    </row>
    <row r="3501" spans="1:9" x14ac:dyDescent="0.25">
      <c r="A3501" s="450">
        <v>2018</v>
      </c>
      <c r="B3501" s="450" t="s">
        <v>397</v>
      </c>
      <c r="C3501" s="450" t="s">
        <v>197</v>
      </c>
      <c r="D3501" s="450">
        <v>33200</v>
      </c>
      <c r="E3501" s="450" t="s">
        <v>156</v>
      </c>
      <c r="F3501" s="450" t="s">
        <v>2242</v>
      </c>
      <c r="G3501" s="450" t="s">
        <v>15</v>
      </c>
      <c r="H3501" s="450" t="s">
        <v>110</v>
      </c>
      <c r="I3501" s="3" t="s">
        <v>2237</v>
      </c>
    </row>
    <row r="3502" spans="1:9" x14ac:dyDescent="0.25">
      <c r="A3502" s="450">
        <v>2018</v>
      </c>
      <c r="B3502" s="450" t="s">
        <v>397</v>
      </c>
      <c r="C3502" s="450" t="s">
        <v>197</v>
      </c>
      <c r="D3502" s="450">
        <v>33210</v>
      </c>
      <c r="E3502" s="450" t="s">
        <v>157</v>
      </c>
      <c r="F3502" s="450" t="s">
        <v>2242</v>
      </c>
      <c r="G3502" s="450" t="s">
        <v>15</v>
      </c>
      <c r="H3502" s="450" t="s">
        <v>110</v>
      </c>
      <c r="I3502" s="3" t="s">
        <v>2237</v>
      </c>
    </row>
    <row r="3503" spans="1:9" x14ac:dyDescent="0.25">
      <c r="A3503" s="450">
        <v>2018</v>
      </c>
      <c r="B3503" s="450" t="s">
        <v>397</v>
      </c>
      <c r="C3503" s="450" t="s">
        <v>197</v>
      </c>
      <c r="D3503" s="450">
        <v>33220</v>
      </c>
      <c r="E3503" s="450" t="s">
        <v>158</v>
      </c>
      <c r="F3503" s="450" t="s">
        <v>2242</v>
      </c>
      <c r="G3503" s="450" t="s">
        <v>15</v>
      </c>
      <c r="H3503" s="450" t="s">
        <v>110</v>
      </c>
      <c r="I3503" s="3" t="s">
        <v>2237</v>
      </c>
    </row>
    <row r="3504" spans="1:9" x14ac:dyDescent="0.25">
      <c r="A3504" s="450">
        <v>2018</v>
      </c>
      <c r="B3504" s="450" t="s">
        <v>397</v>
      </c>
      <c r="C3504" s="450" t="s">
        <v>197</v>
      </c>
      <c r="D3504" s="450">
        <v>33900</v>
      </c>
      <c r="E3504" s="450" t="s">
        <v>159</v>
      </c>
      <c r="F3504" s="450" t="s">
        <v>2242</v>
      </c>
      <c r="G3504" s="450" t="s">
        <v>15</v>
      </c>
      <c r="H3504" s="450" t="s">
        <v>110</v>
      </c>
      <c r="I3504" s="3" t="s">
        <v>2237</v>
      </c>
    </row>
    <row r="3505" spans="1:9" x14ac:dyDescent="0.25">
      <c r="A3505" s="450">
        <v>2018</v>
      </c>
      <c r="B3505" s="450" t="s">
        <v>397</v>
      </c>
      <c r="C3505" s="450" t="s">
        <v>197</v>
      </c>
      <c r="D3505" s="450">
        <v>33910</v>
      </c>
      <c r="E3505" s="450" t="s">
        <v>160</v>
      </c>
      <c r="F3505" s="450" t="s">
        <v>2242</v>
      </c>
      <c r="G3505" s="450" t="s">
        <v>15</v>
      </c>
      <c r="H3505" s="450" t="s">
        <v>110</v>
      </c>
      <c r="I3505" s="3" t="s">
        <v>2237</v>
      </c>
    </row>
    <row r="3506" spans="1:9" x14ac:dyDescent="0.25">
      <c r="A3506" s="450">
        <v>2018</v>
      </c>
      <c r="B3506" s="450" t="s">
        <v>397</v>
      </c>
      <c r="C3506" s="450" t="s">
        <v>197</v>
      </c>
      <c r="D3506" s="450">
        <v>33920</v>
      </c>
      <c r="E3506" s="450" t="s">
        <v>161</v>
      </c>
      <c r="F3506" s="450" t="s">
        <v>2242</v>
      </c>
      <c r="G3506" s="450" t="s">
        <v>15</v>
      </c>
      <c r="H3506" s="450" t="s">
        <v>110</v>
      </c>
      <c r="I3506" s="3" t="s">
        <v>2237</v>
      </c>
    </row>
    <row r="3507" spans="1:9" x14ac:dyDescent="0.25">
      <c r="A3507" s="450">
        <v>2018</v>
      </c>
      <c r="B3507" s="450" t="s">
        <v>397</v>
      </c>
      <c r="C3507" s="450" t="s">
        <v>197</v>
      </c>
      <c r="D3507" s="450">
        <v>33921</v>
      </c>
      <c r="E3507" s="450" t="s">
        <v>162</v>
      </c>
      <c r="F3507" s="450" t="s">
        <v>2242</v>
      </c>
      <c r="G3507" s="450" t="s">
        <v>15</v>
      </c>
      <c r="H3507" s="450" t="s">
        <v>110</v>
      </c>
      <c r="I3507" s="3" t="s">
        <v>2237</v>
      </c>
    </row>
    <row r="3508" spans="1:9" x14ac:dyDescent="0.25">
      <c r="A3508" s="450">
        <v>2018</v>
      </c>
      <c r="B3508" s="450" t="s">
        <v>397</v>
      </c>
      <c r="C3508" s="450" t="s">
        <v>197</v>
      </c>
      <c r="D3508" s="450">
        <v>33922</v>
      </c>
      <c r="E3508" s="450" t="s">
        <v>163</v>
      </c>
      <c r="F3508" s="450" t="s">
        <v>2242</v>
      </c>
      <c r="G3508" s="450" t="s">
        <v>15</v>
      </c>
      <c r="H3508" s="450" t="s">
        <v>110</v>
      </c>
      <c r="I3508" s="3" t="s">
        <v>2237</v>
      </c>
    </row>
    <row r="3509" spans="1:9" x14ac:dyDescent="0.25">
      <c r="A3509" s="450">
        <v>2018</v>
      </c>
      <c r="B3509" s="450" t="s">
        <v>397</v>
      </c>
      <c r="C3509" s="450" t="s">
        <v>197</v>
      </c>
      <c r="D3509" s="450">
        <v>37100</v>
      </c>
      <c r="E3509" s="450" t="s">
        <v>168</v>
      </c>
      <c r="F3509" s="450" t="s">
        <v>2242</v>
      </c>
      <c r="G3509" s="450" t="s">
        <v>15</v>
      </c>
      <c r="H3509" s="450" t="s">
        <v>110</v>
      </c>
      <c r="I3509" s="3" t="s">
        <v>2237</v>
      </c>
    </row>
    <row r="3510" spans="1:9" x14ac:dyDescent="0.25">
      <c r="A3510" s="450">
        <v>2018</v>
      </c>
      <c r="B3510" s="450" t="s">
        <v>397</v>
      </c>
      <c r="C3510" s="450" t="s">
        <v>197</v>
      </c>
      <c r="D3510" s="450">
        <v>37200</v>
      </c>
      <c r="E3510" s="450" t="s">
        <v>169</v>
      </c>
      <c r="F3510" s="450" t="s">
        <v>2242</v>
      </c>
      <c r="G3510" s="450" t="s">
        <v>15</v>
      </c>
      <c r="H3510" s="450" t="s">
        <v>110</v>
      </c>
      <c r="I3510" s="3" t="s">
        <v>2237</v>
      </c>
    </row>
    <row r="3511" spans="1:9" x14ac:dyDescent="0.25">
      <c r="A3511" s="450">
        <v>2018</v>
      </c>
      <c r="B3511" s="450" t="s">
        <v>2251</v>
      </c>
      <c r="C3511" s="450" t="s">
        <v>198</v>
      </c>
      <c r="D3511" s="450">
        <v>1100</v>
      </c>
      <c r="E3511" s="450" t="s">
        <v>2</v>
      </c>
      <c r="F3511" s="450" t="s">
        <v>2242</v>
      </c>
      <c r="G3511" s="450" t="s">
        <v>15</v>
      </c>
      <c r="H3511" s="450">
        <v>0</v>
      </c>
      <c r="I3511" s="3" t="s">
        <v>2237</v>
      </c>
    </row>
    <row r="3512" spans="1:9" x14ac:dyDescent="0.25">
      <c r="A3512" s="450">
        <v>2018</v>
      </c>
      <c r="B3512" s="450" t="s">
        <v>2251</v>
      </c>
      <c r="C3512" s="450" t="s">
        <v>198</v>
      </c>
      <c r="D3512" s="450">
        <v>1110</v>
      </c>
      <c r="E3512" s="450" t="s">
        <v>3</v>
      </c>
      <c r="F3512" s="450" t="s">
        <v>2242</v>
      </c>
      <c r="G3512" s="450" t="s">
        <v>15</v>
      </c>
      <c r="H3512" s="450" t="s">
        <v>110</v>
      </c>
      <c r="I3512" s="3" t="s">
        <v>2237</v>
      </c>
    </row>
    <row r="3513" spans="1:9" x14ac:dyDescent="0.25">
      <c r="A3513" s="450">
        <v>2018</v>
      </c>
      <c r="B3513" s="450" t="s">
        <v>2251</v>
      </c>
      <c r="C3513" s="450" t="s">
        <v>198</v>
      </c>
      <c r="D3513" s="450">
        <v>1120</v>
      </c>
      <c r="E3513" s="450" t="s">
        <v>4</v>
      </c>
      <c r="F3513" s="450" t="s">
        <v>2242</v>
      </c>
      <c r="G3513" s="450" t="s">
        <v>15</v>
      </c>
      <c r="H3513" s="450" t="s">
        <v>110</v>
      </c>
      <c r="I3513" s="3" t="s">
        <v>2237</v>
      </c>
    </row>
    <row r="3514" spans="1:9" x14ac:dyDescent="0.25">
      <c r="A3514" s="450">
        <v>2018</v>
      </c>
      <c r="B3514" s="450" t="s">
        <v>2251</v>
      </c>
      <c r="C3514" s="450" t="s">
        <v>198</v>
      </c>
      <c r="D3514" s="450">
        <v>1200</v>
      </c>
      <c r="E3514" s="450" t="s">
        <v>5</v>
      </c>
      <c r="F3514" s="450" t="s">
        <v>2242</v>
      </c>
      <c r="G3514" s="450" t="s">
        <v>15</v>
      </c>
      <c r="H3514" s="450">
        <v>0</v>
      </c>
      <c r="I3514" s="3" t="s">
        <v>2244</v>
      </c>
    </row>
    <row r="3515" spans="1:9" x14ac:dyDescent="0.25">
      <c r="A3515" s="450">
        <v>2018</v>
      </c>
      <c r="B3515" s="450" t="s">
        <v>2251</v>
      </c>
      <c r="C3515" s="450" t="s">
        <v>198</v>
      </c>
      <c r="D3515" s="450">
        <v>1300</v>
      </c>
      <c r="E3515" s="450" t="s">
        <v>17</v>
      </c>
      <c r="F3515" s="450" t="s">
        <v>2242</v>
      </c>
      <c r="G3515" s="450" t="s">
        <v>15</v>
      </c>
      <c r="H3515" s="450">
        <v>1.78</v>
      </c>
      <c r="I3515" s="3" t="s">
        <v>2237</v>
      </c>
    </row>
    <row r="3516" spans="1:9" x14ac:dyDescent="0.25">
      <c r="A3516" s="450">
        <v>2018</v>
      </c>
      <c r="B3516" s="450" t="s">
        <v>2251</v>
      </c>
      <c r="C3516" s="450" t="s">
        <v>198</v>
      </c>
      <c r="D3516" s="450">
        <v>1400</v>
      </c>
      <c r="E3516" s="450" t="s">
        <v>18</v>
      </c>
      <c r="F3516" s="450" t="s">
        <v>2242</v>
      </c>
      <c r="G3516" s="450" t="s">
        <v>15</v>
      </c>
      <c r="H3516" s="450">
        <v>0.19</v>
      </c>
      <c r="I3516" s="3" t="s">
        <v>2237</v>
      </c>
    </row>
    <row r="3517" spans="1:9" x14ac:dyDescent="0.25">
      <c r="A3517" s="450">
        <v>2018</v>
      </c>
      <c r="B3517" s="450" t="s">
        <v>2251</v>
      </c>
      <c r="C3517" s="450" t="s">
        <v>198</v>
      </c>
      <c r="D3517" s="450">
        <v>1500</v>
      </c>
      <c r="E3517" s="450" t="s">
        <v>19</v>
      </c>
      <c r="F3517" s="450" t="s">
        <v>2242</v>
      </c>
      <c r="G3517" s="450" t="s">
        <v>15</v>
      </c>
      <c r="H3517" s="450">
        <v>0</v>
      </c>
      <c r="I3517" s="3" t="s">
        <v>2237</v>
      </c>
    </row>
    <row r="3518" spans="1:9" x14ac:dyDescent="0.25">
      <c r="A3518" s="450">
        <v>2018</v>
      </c>
      <c r="B3518" s="450" t="s">
        <v>2251</v>
      </c>
      <c r="C3518" s="450" t="s">
        <v>198</v>
      </c>
      <c r="D3518" s="450">
        <v>1600</v>
      </c>
      <c r="E3518" s="450" t="s">
        <v>20</v>
      </c>
      <c r="F3518" s="450" t="s">
        <v>2242</v>
      </c>
      <c r="G3518" s="450" t="s">
        <v>15</v>
      </c>
      <c r="H3518" s="450">
        <v>0</v>
      </c>
      <c r="I3518" s="3" t="s">
        <v>2237</v>
      </c>
    </row>
    <row r="3519" spans="1:9" x14ac:dyDescent="0.25">
      <c r="A3519" s="450">
        <v>2018</v>
      </c>
      <c r="B3519" s="450" t="s">
        <v>2251</v>
      </c>
      <c r="C3519" s="450" t="s">
        <v>198</v>
      </c>
      <c r="D3519" s="450">
        <v>1900</v>
      </c>
      <c r="E3519" s="450" t="s">
        <v>21</v>
      </c>
      <c r="F3519" s="450" t="s">
        <v>2242</v>
      </c>
      <c r="G3519" s="450" t="s">
        <v>15</v>
      </c>
      <c r="H3519" s="450">
        <v>0</v>
      </c>
      <c r="I3519" s="3" t="s">
        <v>2244</v>
      </c>
    </row>
    <row r="3520" spans="1:9" x14ac:dyDescent="0.25">
      <c r="A3520" s="450">
        <v>2018</v>
      </c>
      <c r="B3520" s="450" t="s">
        <v>2251</v>
      </c>
      <c r="C3520" s="450" t="s">
        <v>198</v>
      </c>
      <c r="D3520" s="450">
        <v>2100</v>
      </c>
      <c r="E3520" s="450" t="s">
        <v>23</v>
      </c>
      <c r="F3520" s="450" t="s">
        <v>2242</v>
      </c>
      <c r="G3520" s="450" t="s">
        <v>15</v>
      </c>
      <c r="H3520" s="450">
        <v>0</v>
      </c>
      <c r="I3520" s="3" t="s">
        <v>2244</v>
      </c>
    </row>
    <row r="3521" spans="1:9" x14ac:dyDescent="0.25">
      <c r="A3521" s="450">
        <v>2018</v>
      </c>
      <c r="B3521" s="450" t="s">
        <v>2251</v>
      </c>
      <c r="C3521" s="450" t="s">
        <v>198</v>
      </c>
      <c r="D3521" s="450">
        <v>2110</v>
      </c>
      <c r="E3521" s="450" t="s">
        <v>24</v>
      </c>
      <c r="F3521" s="450" t="s">
        <v>2242</v>
      </c>
      <c r="G3521" s="450" t="s">
        <v>15</v>
      </c>
      <c r="H3521" s="450" t="s">
        <v>110</v>
      </c>
      <c r="I3521" s="3" t="s">
        <v>2237</v>
      </c>
    </row>
    <row r="3522" spans="1:9" x14ac:dyDescent="0.25">
      <c r="A3522" s="450">
        <v>2018</v>
      </c>
      <c r="B3522" s="450" t="s">
        <v>2251</v>
      </c>
      <c r="C3522" s="450" t="s">
        <v>198</v>
      </c>
      <c r="D3522" s="450">
        <v>2120</v>
      </c>
      <c r="E3522" s="450" t="s">
        <v>25</v>
      </c>
      <c r="F3522" s="450" t="s">
        <v>2242</v>
      </c>
      <c r="G3522" s="450" t="s">
        <v>15</v>
      </c>
      <c r="H3522" s="450" t="s">
        <v>110</v>
      </c>
      <c r="I3522" s="3" t="s">
        <v>2237</v>
      </c>
    </row>
    <row r="3523" spans="1:9" x14ac:dyDescent="0.25">
      <c r="A3523" s="450">
        <v>2018</v>
      </c>
      <c r="B3523" s="450" t="s">
        <v>2251</v>
      </c>
      <c r="C3523" s="450" t="s">
        <v>198</v>
      </c>
      <c r="D3523" s="450">
        <v>2130</v>
      </c>
      <c r="E3523" s="450" t="s">
        <v>26</v>
      </c>
      <c r="F3523" s="450" t="s">
        <v>2242</v>
      </c>
      <c r="G3523" s="450" t="s">
        <v>15</v>
      </c>
      <c r="H3523" s="450" t="s">
        <v>110</v>
      </c>
      <c r="I3523" s="3" t="s">
        <v>2237</v>
      </c>
    </row>
    <row r="3524" spans="1:9" x14ac:dyDescent="0.25">
      <c r="A3524" s="450">
        <v>2018</v>
      </c>
      <c r="B3524" s="450" t="s">
        <v>2251</v>
      </c>
      <c r="C3524" s="450" t="s">
        <v>198</v>
      </c>
      <c r="D3524" s="450">
        <v>2190</v>
      </c>
      <c r="E3524" s="450" t="s">
        <v>27</v>
      </c>
      <c r="F3524" s="450" t="s">
        <v>2242</v>
      </c>
      <c r="G3524" s="450" t="s">
        <v>15</v>
      </c>
      <c r="H3524" s="450" t="s">
        <v>110</v>
      </c>
      <c r="I3524" s="3" t="s">
        <v>2237</v>
      </c>
    </row>
    <row r="3525" spans="1:9" x14ac:dyDescent="0.25">
      <c r="A3525" s="450">
        <v>2018</v>
      </c>
      <c r="B3525" s="450" t="s">
        <v>2251</v>
      </c>
      <c r="C3525" s="450" t="s">
        <v>198</v>
      </c>
      <c r="D3525" s="450">
        <v>2200</v>
      </c>
      <c r="E3525" s="450" t="s">
        <v>28</v>
      </c>
      <c r="F3525" s="450" t="s">
        <v>2242</v>
      </c>
      <c r="G3525" s="450" t="s">
        <v>15</v>
      </c>
      <c r="H3525" s="450">
        <v>0</v>
      </c>
      <c r="I3525" s="3" t="s">
        <v>2244</v>
      </c>
    </row>
    <row r="3526" spans="1:9" x14ac:dyDescent="0.25">
      <c r="A3526" s="450">
        <v>2018</v>
      </c>
      <c r="B3526" s="450" t="s">
        <v>2251</v>
      </c>
      <c r="C3526" s="450" t="s">
        <v>198</v>
      </c>
      <c r="D3526" s="450">
        <v>2300</v>
      </c>
      <c r="E3526" s="450" t="s">
        <v>29</v>
      </c>
      <c r="F3526" s="450" t="s">
        <v>2242</v>
      </c>
      <c r="G3526" s="450" t="s">
        <v>15</v>
      </c>
      <c r="H3526" s="450">
        <v>0</v>
      </c>
      <c r="I3526" s="3" t="s">
        <v>2244</v>
      </c>
    </row>
    <row r="3527" spans="1:9" x14ac:dyDescent="0.25">
      <c r="A3527" s="450">
        <v>2018</v>
      </c>
      <c r="B3527" s="450" t="s">
        <v>2251</v>
      </c>
      <c r="C3527" s="450" t="s">
        <v>198</v>
      </c>
      <c r="D3527" s="450">
        <v>2400</v>
      </c>
      <c r="E3527" s="450" t="s">
        <v>30</v>
      </c>
      <c r="F3527" s="450" t="s">
        <v>2242</v>
      </c>
      <c r="G3527" s="450" t="s">
        <v>15</v>
      </c>
      <c r="H3527" s="450">
        <v>0</v>
      </c>
      <c r="I3527" s="3" t="s">
        <v>2237</v>
      </c>
    </row>
    <row r="3528" spans="1:9" x14ac:dyDescent="0.25">
      <c r="A3528" s="450">
        <v>2018</v>
      </c>
      <c r="B3528" s="450" t="s">
        <v>2251</v>
      </c>
      <c r="C3528" s="450" t="s">
        <v>198</v>
      </c>
      <c r="D3528" s="450">
        <v>2900</v>
      </c>
      <c r="E3528" s="450" t="s">
        <v>31</v>
      </c>
      <c r="F3528" s="450" t="s">
        <v>2242</v>
      </c>
      <c r="G3528" s="450" t="s">
        <v>15</v>
      </c>
      <c r="H3528" s="450">
        <v>0</v>
      </c>
      <c r="I3528" s="3" t="s">
        <v>2244</v>
      </c>
    </row>
    <row r="3529" spans="1:9" x14ac:dyDescent="0.25">
      <c r="A3529" s="450">
        <v>2018</v>
      </c>
      <c r="B3529" s="450" t="s">
        <v>2251</v>
      </c>
      <c r="C3529" s="450" t="s">
        <v>198</v>
      </c>
      <c r="D3529" s="450">
        <v>2910</v>
      </c>
      <c r="E3529" s="450" t="s">
        <v>32</v>
      </c>
      <c r="F3529" s="450" t="s">
        <v>2242</v>
      </c>
      <c r="G3529" s="450" t="s">
        <v>15</v>
      </c>
      <c r="H3529" s="450" t="s">
        <v>110</v>
      </c>
      <c r="I3529" s="3" t="s">
        <v>2237</v>
      </c>
    </row>
    <row r="3530" spans="1:9" x14ac:dyDescent="0.25">
      <c r="A3530" s="450">
        <v>2018</v>
      </c>
      <c r="B3530" s="450" t="s">
        <v>2251</v>
      </c>
      <c r="C3530" s="450" t="s">
        <v>198</v>
      </c>
      <c r="D3530" s="450">
        <v>2920</v>
      </c>
      <c r="E3530" s="450" t="s">
        <v>33</v>
      </c>
      <c r="F3530" s="450" t="s">
        <v>2242</v>
      </c>
      <c r="G3530" s="450" t="s">
        <v>15</v>
      </c>
      <c r="H3530" s="450" t="s">
        <v>110</v>
      </c>
      <c r="I3530" s="3" t="s">
        <v>2237</v>
      </c>
    </row>
    <row r="3531" spans="1:9" x14ac:dyDescent="0.25">
      <c r="A3531" s="450">
        <v>2018</v>
      </c>
      <c r="B3531" s="450" t="s">
        <v>2251</v>
      </c>
      <c r="C3531" s="450" t="s">
        <v>198</v>
      </c>
      <c r="D3531" s="450">
        <v>2930</v>
      </c>
      <c r="E3531" s="450" t="s">
        <v>34</v>
      </c>
      <c r="F3531" s="450" t="s">
        <v>2242</v>
      </c>
      <c r="G3531" s="450" t="s">
        <v>15</v>
      </c>
      <c r="H3531" s="450" t="s">
        <v>110</v>
      </c>
      <c r="I3531" s="3" t="s">
        <v>2237</v>
      </c>
    </row>
    <row r="3532" spans="1:9" x14ac:dyDescent="0.25">
      <c r="A3532" s="450">
        <v>2018</v>
      </c>
      <c r="B3532" s="450" t="s">
        <v>2251</v>
      </c>
      <c r="C3532" s="450" t="s">
        <v>198</v>
      </c>
      <c r="D3532" s="450">
        <v>3100</v>
      </c>
      <c r="E3532" s="450" t="s">
        <v>36</v>
      </c>
      <c r="F3532" s="450" t="s">
        <v>2242</v>
      </c>
      <c r="G3532" s="450" t="s">
        <v>15</v>
      </c>
      <c r="H3532" s="450" t="s">
        <v>110</v>
      </c>
      <c r="I3532" s="3" t="s">
        <v>2237</v>
      </c>
    </row>
    <row r="3533" spans="1:9" x14ac:dyDescent="0.25">
      <c r="A3533" s="450">
        <v>2018</v>
      </c>
      <c r="B3533" s="450" t="s">
        <v>2251</v>
      </c>
      <c r="C3533" s="450" t="s">
        <v>198</v>
      </c>
      <c r="D3533" s="450">
        <v>3200</v>
      </c>
      <c r="E3533" s="450" t="s">
        <v>37</v>
      </c>
      <c r="F3533" s="450" t="s">
        <v>2242</v>
      </c>
      <c r="G3533" s="450" t="s">
        <v>15</v>
      </c>
      <c r="H3533" s="450" t="s">
        <v>110</v>
      </c>
      <c r="I3533" s="3" t="s">
        <v>2237</v>
      </c>
    </row>
    <row r="3534" spans="1:9" x14ac:dyDescent="0.25">
      <c r="A3534" s="450">
        <v>2018</v>
      </c>
      <c r="B3534" s="450" t="s">
        <v>2251</v>
      </c>
      <c r="C3534" s="450" t="s">
        <v>198</v>
      </c>
      <c r="D3534" s="450">
        <v>3900</v>
      </c>
      <c r="E3534" s="450" t="s">
        <v>38</v>
      </c>
      <c r="F3534" s="450" t="s">
        <v>2242</v>
      </c>
      <c r="G3534" s="450" t="s">
        <v>15</v>
      </c>
      <c r="H3534" s="450" t="s">
        <v>110</v>
      </c>
      <c r="I3534" s="3" t="s">
        <v>2237</v>
      </c>
    </row>
    <row r="3535" spans="1:9" x14ac:dyDescent="0.25">
      <c r="A3535" s="450">
        <v>2018</v>
      </c>
      <c r="B3535" s="450" t="s">
        <v>2251</v>
      </c>
      <c r="C3535" s="450" t="s">
        <v>198</v>
      </c>
      <c r="D3535" s="450">
        <v>4100</v>
      </c>
      <c r="E3535" s="450" t="s">
        <v>40</v>
      </c>
      <c r="F3535" s="450" t="s">
        <v>2242</v>
      </c>
      <c r="G3535" s="450" t="s">
        <v>15</v>
      </c>
      <c r="H3535" s="450">
        <v>20.64</v>
      </c>
      <c r="I3535" s="3" t="s">
        <v>2244</v>
      </c>
    </row>
    <row r="3536" spans="1:9" x14ac:dyDescent="0.25">
      <c r="A3536" s="450">
        <v>2018</v>
      </c>
      <c r="B3536" s="450" t="s">
        <v>2251</v>
      </c>
      <c r="C3536" s="450" t="s">
        <v>198</v>
      </c>
      <c r="D3536" s="450">
        <v>4110</v>
      </c>
      <c r="E3536" s="450" t="s">
        <v>41</v>
      </c>
      <c r="F3536" s="450" t="s">
        <v>2242</v>
      </c>
      <c r="G3536" s="450" t="s">
        <v>15</v>
      </c>
      <c r="H3536" s="450" t="s">
        <v>110</v>
      </c>
      <c r="I3536" s="3" t="s">
        <v>2237</v>
      </c>
    </row>
    <row r="3537" spans="1:9" x14ac:dyDescent="0.25">
      <c r="A3537" s="450">
        <v>2018</v>
      </c>
      <c r="B3537" s="450" t="s">
        <v>2251</v>
      </c>
      <c r="C3537" s="450" t="s">
        <v>198</v>
      </c>
      <c r="D3537" s="450">
        <v>4120</v>
      </c>
      <c r="E3537" s="450" t="s">
        <v>42</v>
      </c>
      <c r="F3537" s="450" t="s">
        <v>2242</v>
      </c>
      <c r="G3537" s="450" t="s">
        <v>15</v>
      </c>
      <c r="H3537" s="450" t="s">
        <v>110</v>
      </c>
      <c r="I3537" s="3" t="s">
        <v>2237</v>
      </c>
    </row>
    <row r="3538" spans="1:9" x14ac:dyDescent="0.25">
      <c r="A3538" s="450">
        <v>2018</v>
      </c>
      <c r="B3538" s="450" t="s">
        <v>2251</v>
      </c>
      <c r="C3538" s="450" t="s">
        <v>198</v>
      </c>
      <c r="D3538" s="450">
        <v>4190</v>
      </c>
      <c r="E3538" s="450" t="s">
        <v>43</v>
      </c>
      <c r="F3538" s="450" t="s">
        <v>2242</v>
      </c>
      <c r="G3538" s="450" t="s">
        <v>15</v>
      </c>
      <c r="H3538" s="450" t="s">
        <v>110</v>
      </c>
      <c r="I3538" s="3" t="s">
        <v>2237</v>
      </c>
    </row>
    <row r="3539" spans="1:9" x14ac:dyDescent="0.25">
      <c r="A3539" s="450">
        <v>2018</v>
      </c>
      <c r="B3539" s="450" t="s">
        <v>2251</v>
      </c>
      <c r="C3539" s="450" t="s">
        <v>198</v>
      </c>
      <c r="D3539" s="450">
        <v>4200</v>
      </c>
      <c r="E3539" s="450" t="s">
        <v>44</v>
      </c>
      <c r="F3539" s="450" t="s">
        <v>2242</v>
      </c>
      <c r="G3539" s="450" t="s">
        <v>15</v>
      </c>
      <c r="H3539" s="450">
        <v>10.86</v>
      </c>
      <c r="I3539" s="3" t="s">
        <v>2237</v>
      </c>
    </row>
    <row r="3540" spans="1:9" x14ac:dyDescent="0.25">
      <c r="A3540" s="450">
        <v>2018</v>
      </c>
      <c r="B3540" s="450" t="s">
        <v>2251</v>
      </c>
      <c r="C3540" s="450" t="s">
        <v>198</v>
      </c>
      <c r="D3540" s="450">
        <v>4210</v>
      </c>
      <c r="E3540" s="450" t="s">
        <v>45</v>
      </c>
      <c r="F3540" s="450" t="s">
        <v>2242</v>
      </c>
      <c r="G3540" s="450" t="s">
        <v>15</v>
      </c>
      <c r="H3540" s="450" t="s">
        <v>110</v>
      </c>
      <c r="I3540" s="3" t="s">
        <v>2237</v>
      </c>
    </row>
    <row r="3541" spans="1:9" x14ac:dyDescent="0.25">
      <c r="A3541" s="450">
        <v>2018</v>
      </c>
      <c r="B3541" s="450" t="s">
        <v>2251</v>
      </c>
      <c r="C3541" s="450" t="s">
        <v>198</v>
      </c>
      <c r="D3541" s="450">
        <v>4220</v>
      </c>
      <c r="E3541" s="450" t="s">
        <v>46</v>
      </c>
      <c r="F3541" s="450" t="s">
        <v>2242</v>
      </c>
      <c r="G3541" s="450" t="s">
        <v>15</v>
      </c>
      <c r="H3541" s="450" t="s">
        <v>110</v>
      </c>
      <c r="I3541" s="3" t="s">
        <v>2237</v>
      </c>
    </row>
    <row r="3542" spans="1:9" x14ac:dyDescent="0.25">
      <c r="A3542" s="450">
        <v>2018</v>
      </c>
      <c r="B3542" s="450" t="s">
        <v>2251</v>
      </c>
      <c r="C3542" s="450" t="s">
        <v>198</v>
      </c>
      <c r="D3542" s="450">
        <v>4230</v>
      </c>
      <c r="E3542" s="450" t="s">
        <v>47</v>
      </c>
      <c r="F3542" s="450" t="s">
        <v>2242</v>
      </c>
      <c r="G3542" s="450" t="s">
        <v>15</v>
      </c>
      <c r="H3542" s="450" t="s">
        <v>110</v>
      </c>
      <c r="I3542" s="3" t="s">
        <v>2237</v>
      </c>
    </row>
    <row r="3543" spans="1:9" x14ac:dyDescent="0.25">
      <c r="A3543" s="450">
        <v>2018</v>
      </c>
      <c r="B3543" s="450" t="s">
        <v>2251</v>
      </c>
      <c r="C3543" s="450" t="s">
        <v>198</v>
      </c>
      <c r="D3543" s="450">
        <v>5000</v>
      </c>
      <c r="E3543" s="450" t="s">
        <v>48</v>
      </c>
      <c r="F3543" s="450" t="s">
        <v>2242</v>
      </c>
      <c r="G3543" s="450" t="s">
        <v>15</v>
      </c>
      <c r="H3543" s="450">
        <v>6.64</v>
      </c>
      <c r="I3543" s="3" t="s">
        <v>2237</v>
      </c>
    </row>
    <row r="3544" spans="1:9" x14ac:dyDescent="0.25">
      <c r="A3544" s="450">
        <v>2018</v>
      </c>
      <c r="B3544" s="450" t="s">
        <v>2251</v>
      </c>
      <c r="C3544" s="450" t="s">
        <v>198</v>
      </c>
      <c r="D3544" s="450">
        <v>6100</v>
      </c>
      <c r="E3544" s="450" t="s">
        <v>50</v>
      </c>
      <c r="F3544" s="450" t="s">
        <v>2242</v>
      </c>
      <c r="G3544" s="450" t="s">
        <v>15</v>
      </c>
      <c r="H3544" s="450">
        <v>0</v>
      </c>
      <c r="I3544" s="3" t="s">
        <v>2237</v>
      </c>
    </row>
    <row r="3545" spans="1:9" x14ac:dyDescent="0.25">
      <c r="A3545" s="450">
        <v>2018</v>
      </c>
      <c r="B3545" s="450" t="s">
        <v>2251</v>
      </c>
      <c r="C3545" s="450" t="s">
        <v>198</v>
      </c>
      <c r="D3545" s="450">
        <v>6110</v>
      </c>
      <c r="E3545" s="450" t="s">
        <v>51</v>
      </c>
      <c r="F3545" s="450" t="s">
        <v>2242</v>
      </c>
      <c r="G3545" s="450" t="s">
        <v>15</v>
      </c>
      <c r="H3545" s="450" t="s">
        <v>110</v>
      </c>
      <c r="I3545" s="3" t="s">
        <v>2237</v>
      </c>
    </row>
    <row r="3546" spans="1:9" x14ac:dyDescent="0.25">
      <c r="A3546" s="450">
        <v>2018</v>
      </c>
      <c r="B3546" s="450" t="s">
        <v>2251</v>
      </c>
      <c r="C3546" s="450" t="s">
        <v>198</v>
      </c>
      <c r="D3546" s="450">
        <v>6120</v>
      </c>
      <c r="E3546" s="450" t="s">
        <v>52</v>
      </c>
      <c r="F3546" s="450" t="s">
        <v>2242</v>
      </c>
      <c r="G3546" s="450" t="s">
        <v>15</v>
      </c>
      <c r="H3546" s="450" t="s">
        <v>110</v>
      </c>
      <c r="I3546" s="3" t="s">
        <v>2237</v>
      </c>
    </row>
    <row r="3547" spans="1:9" x14ac:dyDescent="0.25">
      <c r="A3547" s="450">
        <v>2018</v>
      </c>
      <c r="B3547" s="450" t="s">
        <v>2251</v>
      </c>
      <c r="C3547" s="450" t="s">
        <v>198</v>
      </c>
      <c r="D3547" s="450">
        <v>6130</v>
      </c>
      <c r="E3547" s="450" t="s">
        <v>53</v>
      </c>
      <c r="F3547" s="450" t="s">
        <v>2242</v>
      </c>
      <c r="G3547" s="450" t="s">
        <v>15</v>
      </c>
      <c r="H3547" s="450" t="s">
        <v>110</v>
      </c>
      <c r="I3547" s="3" t="s">
        <v>2237</v>
      </c>
    </row>
    <row r="3548" spans="1:9" x14ac:dyDescent="0.25">
      <c r="A3548" s="450">
        <v>2018</v>
      </c>
      <c r="B3548" s="450" t="s">
        <v>2251</v>
      </c>
      <c r="C3548" s="450" t="s">
        <v>198</v>
      </c>
      <c r="D3548" s="450">
        <v>6190</v>
      </c>
      <c r="E3548" s="450" t="s">
        <v>54</v>
      </c>
      <c r="F3548" s="450" t="s">
        <v>2242</v>
      </c>
      <c r="G3548" s="450" t="s">
        <v>15</v>
      </c>
      <c r="H3548" s="450" t="s">
        <v>110</v>
      </c>
      <c r="I3548" s="3" t="s">
        <v>2237</v>
      </c>
    </row>
    <row r="3549" spans="1:9" x14ac:dyDescent="0.25">
      <c r="A3549" s="450">
        <v>2018</v>
      </c>
      <c r="B3549" s="450" t="s">
        <v>2251</v>
      </c>
      <c r="C3549" s="450" t="s">
        <v>198</v>
      </c>
      <c r="D3549" s="450">
        <v>6200</v>
      </c>
      <c r="E3549" s="450" t="s">
        <v>55</v>
      </c>
      <c r="F3549" s="450" t="s">
        <v>2242</v>
      </c>
      <c r="G3549" s="450" t="s">
        <v>15</v>
      </c>
      <c r="H3549" s="450">
        <v>0</v>
      </c>
      <c r="I3549" s="3" t="s">
        <v>2237</v>
      </c>
    </row>
    <row r="3550" spans="1:9" x14ac:dyDescent="0.25">
      <c r="A3550" s="450">
        <v>2018</v>
      </c>
      <c r="B3550" s="450" t="s">
        <v>2251</v>
      </c>
      <c r="C3550" s="450" t="s">
        <v>198</v>
      </c>
      <c r="D3550" s="450">
        <v>6210</v>
      </c>
      <c r="E3550" s="450" t="s">
        <v>56</v>
      </c>
      <c r="F3550" s="450" t="s">
        <v>2242</v>
      </c>
      <c r="G3550" s="450" t="s">
        <v>15</v>
      </c>
      <c r="H3550" s="450" t="s">
        <v>110</v>
      </c>
      <c r="I3550" s="3" t="s">
        <v>2237</v>
      </c>
    </row>
    <row r="3551" spans="1:9" x14ac:dyDescent="0.25">
      <c r="A3551" s="450">
        <v>2018</v>
      </c>
      <c r="B3551" s="450" t="s">
        <v>2251</v>
      </c>
      <c r="C3551" s="450" t="s">
        <v>198</v>
      </c>
      <c r="D3551" s="450">
        <v>6220</v>
      </c>
      <c r="E3551" s="450" t="s">
        <v>57</v>
      </c>
      <c r="F3551" s="450" t="s">
        <v>2242</v>
      </c>
      <c r="G3551" s="450" t="s">
        <v>15</v>
      </c>
      <c r="H3551" s="450" t="s">
        <v>110</v>
      </c>
      <c r="I3551" s="3" t="s">
        <v>2237</v>
      </c>
    </row>
    <row r="3552" spans="1:9" x14ac:dyDescent="0.25">
      <c r="A3552" s="450">
        <v>2018</v>
      </c>
      <c r="B3552" s="450" t="s">
        <v>2251</v>
      </c>
      <c r="C3552" s="450" t="s">
        <v>198</v>
      </c>
      <c r="D3552" s="450">
        <v>6230</v>
      </c>
      <c r="E3552" s="450" t="s">
        <v>58</v>
      </c>
      <c r="F3552" s="450" t="s">
        <v>2242</v>
      </c>
      <c r="G3552" s="450" t="s">
        <v>15</v>
      </c>
      <c r="H3552" s="450" t="s">
        <v>110</v>
      </c>
      <c r="I3552" s="3" t="s">
        <v>2237</v>
      </c>
    </row>
    <row r="3553" spans="1:9" x14ac:dyDescent="0.25">
      <c r="A3553" s="450">
        <v>2018</v>
      </c>
      <c r="B3553" s="450" t="s">
        <v>2251</v>
      </c>
      <c r="C3553" s="450" t="s">
        <v>198</v>
      </c>
      <c r="D3553" s="450">
        <v>6290</v>
      </c>
      <c r="E3553" s="450" t="s">
        <v>59</v>
      </c>
      <c r="F3553" s="450" t="s">
        <v>2242</v>
      </c>
      <c r="G3553" s="450" t="s">
        <v>15</v>
      </c>
      <c r="H3553" s="450" t="s">
        <v>110</v>
      </c>
      <c r="I3553" s="3" t="s">
        <v>2237</v>
      </c>
    </row>
    <row r="3554" spans="1:9" x14ac:dyDescent="0.25">
      <c r="A3554" s="450">
        <v>2018</v>
      </c>
      <c r="B3554" s="450" t="s">
        <v>2251</v>
      </c>
      <c r="C3554" s="450" t="s">
        <v>198</v>
      </c>
      <c r="D3554" s="450">
        <v>6300</v>
      </c>
      <c r="E3554" s="450" t="s">
        <v>60</v>
      </c>
      <c r="F3554" s="450" t="s">
        <v>2242</v>
      </c>
      <c r="G3554" s="450" t="s">
        <v>15</v>
      </c>
      <c r="H3554" s="450">
        <v>0</v>
      </c>
      <c r="I3554" s="3" t="s">
        <v>2237</v>
      </c>
    </row>
    <row r="3555" spans="1:9" x14ac:dyDescent="0.25">
      <c r="A3555" s="450">
        <v>2018</v>
      </c>
      <c r="B3555" s="450" t="s">
        <v>2251</v>
      </c>
      <c r="C3555" s="450" t="s">
        <v>198</v>
      </c>
      <c r="D3555" s="450">
        <v>6400</v>
      </c>
      <c r="E3555" s="450" t="s">
        <v>61</v>
      </c>
      <c r="F3555" s="450" t="s">
        <v>2242</v>
      </c>
      <c r="G3555" s="450" t="s">
        <v>15</v>
      </c>
      <c r="H3555" s="450">
        <v>0</v>
      </c>
      <c r="I3555" s="3" t="s">
        <v>2237</v>
      </c>
    </row>
    <row r="3556" spans="1:9" x14ac:dyDescent="0.25">
      <c r="A3556" s="450">
        <v>2018</v>
      </c>
      <c r="B3556" s="450" t="s">
        <v>2251</v>
      </c>
      <c r="C3556" s="450" t="s">
        <v>198</v>
      </c>
      <c r="D3556" s="450">
        <v>6410</v>
      </c>
      <c r="E3556" s="450" t="s">
        <v>62</v>
      </c>
      <c r="F3556" s="450" t="s">
        <v>2242</v>
      </c>
      <c r="G3556" s="450" t="s">
        <v>15</v>
      </c>
      <c r="H3556" s="450" t="s">
        <v>110</v>
      </c>
      <c r="I3556" s="3" t="s">
        <v>2237</v>
      </c>
    </row>
    <row r="3557" spans="1:9" x14ac:dyDescent="0.25">
      <c r="A3557" s="450">
        <v>2018</v>
      </c>
      <c r="B3557" s="450" t="s">
        <v>2251</v>
      </c>
      <c r="C3557" s="450" t="s">
        <v>198</v>
      </c>
      <c r="D3557" s="450">
        <v>6490</v>
      </c>
      <c r="E3557" s="450" t="s">
        <v>63</v>
      </c>
      <c r="F3557" s="450" t="s">
        <v>2242</v>
      </c>
      <c r="G3557" s="450" t="s">
        <v>15</v>
      </c>
      <c r="H3557" s="450" t="s">
        <v>110</v>
      </c>
      <c r="I3557" s="3" t="s">
        <v>2237</v>
      </c>
    </row>
    <row r="3558" spans="1:9" x14ac:dyDescent="0.25">
      <c r="A3558" s="450">
        <v>2018</v>
      </c>
      <c r="B3558" s="450" t="s">
        <v>2251</v>
      </c>
      <c r="C3558" s="450" t="s">
        <v>198</v>
      </c>
      <c r="D3558" s="450">
        <v>6500</v>
      </c>
      <c r="E3558" s="450" t="s">
        <v>64</v>
      </c>
      <c r="F3558" s="450" t="s">
        <v>2242</v>
      </c>
      <c r="G3558" s="450" t="s">
        <v>15</v>
      </c>
      <c r="H3558" s="450">
        <v>0</v>
      </c>
      <c r="I3558" s="3" t="s">
        <v>2237</v>
      </c>
    </row>
    <row r="3559" spans="1:9" x14ac:dyDescent="0.25">
      <c r="A3559" s="450">
        <v>2018</v>
      </c>
      <c r="B3559" s="450" t="s">
        <v>2251</v>
      </c>
      <c r="C3559" s="450" t="s">
        <v>198</v>
      </c>
      <c r="D3559" s="450">
        <v>6510</v>
      </c>
      <c r="E3559" s="450" t="s">
        <v>65</v>
      </c>
      <c r="F3559" s="450" t="s">
        <v>2242</v>
      </c>
      <c r="G3559" s="450" t="s">
        <v>15</v>
      </c>
      <c r="H3559" s="450" t="s">
        <v>110</v>
      </c>
      <c r="I3559" s="3" t="s">
        <v>2237</v>
      </c>
    </row>
    <row r="3560" spans="1:9" x14ac:dyDescent="0.25">
      <c r="A3560" s="450">
        <v>2018</v>
      </c>
      <c r="B3560" s="450" t="s">
        <v>2251</v>
      </c>
      <c r="C3560" s="450" t="s">
        <v>198</v>
      </c>
      <c r="D3560" s="450">
        <v>6590</v>
      </c>
      <c r="E3560" s="450" t="s">
        <v>66</v>
      </c>
      <c r="F3560" s="450" t="s">
        <v>2242</v>
      </c>
      <c r="G3560" s="450" t="s">
        <v>15</v>
      </c>
      <c r="H3560" s="450" t="s">
        <v>110</v>
      </c>
      <c r="I3560" s="3" t="s">
        <v>2237</v>
      </c>
    </row>
    <row r="3561" spans="1:9" x14ac:dyDescent="0.25">
      <c r="A3561" s="450">
        <v>2018</v>
      </c>
      <c r="B3561" s="450" t="s">
        <v>2251</v>
      </c>
      <c r="C3561" s="450" t="s">
        <v>198</v>
      </c>
      <c r="D3561" s="450">
        <v>7000</v>
      </c>
      <c r="E3561" s="450" t="s">
        <v>67</v>
      </c>
      <c r="F3561" s="450" t="s">
        <v>2242</v>
      </c>
      <c r="G3561" s="450" t="s">
        <v>15</v>
      </c>
      <c r="H3561" s="450">
        <v>0</v>
      </c>
      <c r="I3561" s="3" t="s">
        <v>2237</v>
      </c>
    </row>
    <row r="3562" spans="1:9" x14ac:dyDescent="0.25">
      <c r="A3562" s="450">
        <v>2018</v>
      </c>
      <c r="B3562" s="450" t="s">
        <v>2251</v>
      </c>
      <c r="C3562" s="450" t="s">
        <v>198</v>
      </c>
      <c r="D3562" s="450">
        <v>8000</v>
      </c>
      <c r="E3562" s="450" t="s">
        <v>70</v>
      </c>
      <c r="F3562" s="450" t="s">
        <v>2242</v>
      </c>
      <c r="G3562" s="450" t="s">
        <v>15</v>
      </c>
      <c r="H3562" s="450">
        <v>0</v>
      </c>
      <c r="I3562" s="3" t="s">
        <v>2244</v>
      </c>
    </row>
    <row r="3563" spans="1:9" x14ac:dyDescent="0.25">
      <c r="A3563" s="450">
        <v>2018</v>
      </c>
      <c r="B3563" s="450" t="s">
        <v>2251</v>
      </c>
      <c r="C3563" s="450" t="s">
        <v>198</v>
      </c>
      <c r="D3563" s="450">
        <v>9100</v>
      </c>
      <c r="E3563" s="450" t="s">
        <v>72</v>
      </c>
      <c r="F3563" s="450" t="s">
        <v>2242</v>
      </c>
      <c r="G3563" s="450" t="s">
        <v>15</v>
      </c>
      <c r="H3563" s="450" t="s">
        <v>110</v>
      </c>
      <c r="I3563" s="3" t="s">
        <v>2237</v>
      </c>
    </row>
    <row r="3564" spans="1:9" x14ac:dyDescent="0.25">
      <c r="A3564" s="450">
        <v>2018</v>
      </c>
      <c r="B3564" s="450" t="s">
        <v>2251</v>
      </c>
      <c r="C3564" s="450" t="s">
        <v>198</v>
      </c>
      <c r="D3564" s="450">
        <v>9200</v>
      </c>
      <c r="E3564" s="450" t="s">
        <v>73</v>
      </c>
      <c r="F3564" s="450" t="s">
        <v>2242</v>
      </c>
      <c r="G3564" s="450" t="s">
        <v>15</v>
      </c>
      <c r="H3564" s="450" t="s">
        <v>110</v>
      </c>
      <c r="I3564" s="3" t="s">
        <v>2237</v>
      </c>
    </row>
    <row r="3565" spans="1:9" x14ac:dyDescent="0.25">
      <c r="A3565" s="450">
        <v>2018</v>
      </c>
      <c r="B3565" s="450" t="s">
        <v>2251</v>
      </c>
      <c r="C3565" s="450" t="s">
        <v>198</v>
      </c>
      <c r="D3565" s="450">
        <v>9900</v>
      </c>
      <c r="E3565" s="450" t="s">
        <v>74</v>
      </c>
      <c r="F3565" s="450" t="s">
        <v>2242</v>
      </c>
      <c r="G3565" s="450" t="s">
        <v>15</v>
      </c>
      <c r="H3565" s="450" t="s">
        <v>110</v>
      </c>
      <c r="I3565" s="3" t="s">
        <v>2237</v>
      </c>
    </row>
    <row r="3566" spans="1:9" x14ac:dyDescent="0.25">
      <c r="A3566" s="450">
        <v>2018</v>
      </c>
      <c r="B3566" s="450" t="s">
        <v>2251</v>
      </c>
      <c r="C3566" s="450" t="s">
        <v>198</v>
      </c>
      <c r="D3566" s="450">
        <v>11100</v>
      </c>
      <c r="E3566" s="450" t="s">
        <v>77</v>
      </c>
      <c r="F3566" s="450" t="s">
        <v>2242</v>
      </c>
      <c r="G3566" s="450" t="s">
        <v>15</v>
      </c>
      <c r="H3566" s="450">
        <v>31.16</v>
      </c>
      <c r="I3566" s="3" t="s">
        <v>2237</v>
      </c>
    </row>
    <row r="3567" spans="1:9" x14ac:dyDescent="0.25">
      <c r="A3567" s="450">
        <v>2018</v>
      </c>
      <c r="B3567" s="450" t="s">
        <v>2251</v>
      </c>
      <c r="C3567" s="450" t="s">
        <v>198</v>
      </c>
      <c r="D3567" s="450">
        <v>11200</v>
      </c>
      <c r="E3567" s="450" t="s">
        <v>78</v>
      </c>
      <c r="F3567" s="450" t="s">
        <v>2242</v>
      </c>
      <c r="G3567" s="450" t="s">
        <v>15</v>
      </c>
      <c r="H3567" s="450">
        <v>24.38</v>
      </c>
      <c r="I3567" s="3" t="s">
        <v>2237</v>
      </c>
    </row>
    <row r="3568" spans="1:9" x14ac:dyDescent="0.25">
      <c r="A3568" s="450">
        <v>2018</v>
      </c>
      <c r="B3568" s="450" t="s">
        <v>2251</v>
      </c>
      <c r="C3568" s="450" t="s">
        <v>198</v>
      </c>
      <c r="D3568" s="450">
        <v>11300</v>
      </c>
      <c r="E3568" s="450" t="s">
        <v>79</v>
      </c>
      <c r="F3568" s="450" t="s">
        <v>2242</v>
      </c>
      <c r="G3568" s="450" t="s">
        <v>15</v>
      </c>
      <c r="H3568" s="450">
        <v>8.09</v>
      </c>
      <c r="I3568" s="3" t="s">
        <v>2244</v>
      </c>
    </row>
    <row r="3569" spans="1:9" x14ac:dyDescent="0.25">
      <c r="A3569" s="450">
        <v>2018</v>
      </c>
      <c r="B3569" s="450" t="s">
        <v>2251</v>
      </c>
      <c r="C3569" s="450" t="s">
        <v>198</v>
      </c>
      <c r="D3569" s="450">
        <v>11400</v>
      </c>
      <c r="E3569" s="450" t="s">
        <v>80</v>
      </c>
      <c r="F3569" s="450" t="s">
        <v>2242</v>
      </c>
      <c r="G3569" s="450" t="s">
        <v>15</v>
      </c>
      <c r="H3569" s="450">
        <v>66.53</v>
      </c>
      <c r="I3569" s="3" t="s">
        <v>2237</v>
      </c>
    </row>
    <row r="3570" spans="1:9" x14ac:dyDescent="0.25">
      <c r="A3570" s="450">
        <v>2018</v>
      </c>
      <c r="B3570" s="450" t="s">
        <v>2251</v>
      </c>
      <c r="C3570" s="450" t="s">
        <v>198</v>
      </c>
      <c r="D3570" s="450">
        <v>11500</v>
      </c>
      <c r="E3570" s="450" t="s">
        <v>81</v>
      </c>
      <c r="F3570" s="450" t="s">
        <v>2242</v>
      </c>
      <c r="G3570" s="450" t="s">
        <v>15</v>
      </c>
      <c r="H3570" s="450">
        <v>32.270000000000003</v>
      </c>
      <c r="I3570" s="3" t="s">
        <v>2237</v>
      </c>
    </row>
    <row r="3571" spans="1:9" x14ac:dyDescent="0.25">
      <c r="A3571" s="450">
        <v>2018</v>
      </c>
      <c r="B3571" s="450" t="s">
        <v>2251</v>
      </c>
      <c r="C3571" s="450" t="s">
        <v>198</v>
      </c>
      <c r="D3571" s="450">
        <v>11900</v>
      </c>
      <c r="E3571" s="450" t="s">
        <v>82</v>
      </c>
      <c r="F3571" s="450" t="s">
        <v>2242</v>
      </c>
      <c r="G3571" s="450" t="s">
        <v>15</v>
      </c>
      <c r="H3571" s="450">
        <v>0.92</v>
      </c>
      <c r="I3571" s="3" t="s">
        <v>2244</v>
      </c>
    </row>
    <row r="3572" spans="1:9" x14ac:dyDescent="0.25">
      <c r="A3572" s="450">
        <v>2018</v>
      </c>
      <c r="B3572" s="450" t="s">
        <v>2251</v>
      </c>
      <c r="C3572" s="450" t="s">
        <v>198</v>
      </c>
      <c r="D3572" s="450">
        <v>12100</v>
      </c>
      <c r="E3572" s="450" t="s">
        <v>84</v>
      </c>
      <c r="F3572" s="450" t="s">
        <v>2242</v>
      </c>
      <c r="G3572" s="450" t="s">
        <v>15</v>
      </c>
      <c r="H3572" s="450">
        <v>161.55000000000001</v>
      </c>
      <c r="I3572" s="3" t="s">
        <v>2237</v>
      </c>
    </row>
    <row r="3573" spans="1:9" x14ac:dyDescent="0.25">
      <c r="A3573" s="450">
        <v>2018</v>
      </c>
      <c r="B3573" s="450" t="s">
        <v>2251</v>
      </c>
      <c r="C3573" s="450" t="s">
        <v>198</v>
      </c>
      <c r="D3573" s="450">
        <v>12200</v>
      </c>
      <c r="E3573" s="450" t="s">
        <v>85</v>
      </c>
      <c r="F3573" s="450" t="s">
        <v>2242</v>
      </c>
      <c r="G3573" s="450" t="s">
        <v>15</v>
      </c>
      <c r="H3573" s="450">
        <v>15.79</v>
      </c>
      <c r="I3573" s="3" t="s">
        <v>2237</v>
      </c>
    </row>
    <row r="3574" spans="1:9" x14ac:dyDescent="0.25">
      <c r="A3574" s="450">
        <v>2018</v>
      </c>
      <c r="B3574" s="450" t="s">
        <v>2251</v>
      </c>
      <c r="C3574" s="450" t="s">
        <v>198</v>
      </c>
      <c r="D3574" s="450">
        <v>12900</v>
      </c>
      <c r="E3574" s="450" t="s">
        <v>86</v>
      </c>
      <c r="F3574" s="450" t="s">
        <v>2242</v>
      </c>
      <c r="G3574" s="450" t="s">
        <v>15</v>
      </c>
      <c r="H3574" s="450">
        <v>9.74</v>
      </c>
      <c r="I3574" s="3" t="s">
        <v>2244</v>
      </c>
    </row>
    <row r="3575" spans="1:9" x14ac:dyDescent="0.25">
      <c r="A3575" s="450">
        <v>2018</v>
      </c>
      <c r="B3575" s="450" t="s">
        <v>2251</v>
      </c>
      <c r="C3575" s="450" t="s">
        <v>198</v>
      </c>
      <c r="D3575" s="450">
        <v>12910</v>
      </c>
      <c r="E3575" s="450" t="s">
        <v>87</v>
      </c>
      <c r="F3575" s="450" t="s">
        <v>2242</v>
      </c>
      <c r="G3575" s="450" t="s">
        <v>15</v>
      </c>
      <c r="H3575" s="450" t="s">
        <v>110</v>
      </c>
      <c r="I3575" s="3" t="s">
        <v>2237</v>
      </c>
    </row>
    <row r="3576" spans="1:9" x14ac:dyDescent="0.25">
      <c r="A3576" s="450">
        <v>2018</v>
      </c>
      <c r="B3576" s="450" t="s">
        <v>2251</v>
      </c>
      <c r="C3576" s="450" t="s">
        <v>198</v>
      </c>
      <c r="D3576" s="450">
        <v>12920</v>
      </c>
      <c r="E3576" s="450" t="s">
        <v>88</v>
      </c>
      <c r="F3576" s="450" t="s">
        <v>2242</v>
      </c>
      <c r="G3576" s="450" t="s">
        <v>15</v>
      </c>
      <c r="H3576" s="450" t="s">
        <v>110</v>
      </c>
      <c r="I3576" s="3" t="s">
        <v>2237</v>
      </c>
    </row>
    <row r="3577" spans="1:9" x14ac:dyDescent="0.25">
      <c r="A3577" s="450">
        <v>2018</v>
      </c>
      <c r="B3577" s="450" t="s">
        <v>2251</v>
      </c>
      <c r="C3577" s="450" t="s">
        <v>198</v>
      </c>
      <c r="D3577" s="450">
        <v>12930</v>
      </c>
      <c r="E3577" s="450" t="s">
        <v>89</v>
      </c>
      <c r="F3577" s="450" t="s">
        <v>2242</v>
      </c>
      <c r="G3577" s="450" t="s">
        <v>15</v>
      </c>
      <c r="H3577" s="450" t="s">
        <v>110</v>
      </c>
      <c r="I3577" s="3" t="s">
        <v>2237</v>
      </c>
    </row>
    <row r="3578" spans="1:9" x14ac:dyDescent="0.25">
      <c r="A3578" s="450">
        <v>2018</v>
      </c>
      <c r="B3578" s="450" t="s">
        <v>2251</v>
      </c>
      <c r="C3578" s="450" t="s">
        <v>198</v>
      </c>
      <c r="D3578" s="450">
        <v>15100</v>
      </c>
      <c r="E3578" s="450" t="s">
        <v>93</v>
      </c>
      <c r="F3578" s="450" t="s">
        <v>2242</v>
      </c>
      <c r="G3578" s="450" t="s">
        <v>15</v>
      </c>
      <c r="H3578" s="450" t="s">
        <v>110</v>
      </c>
      <c r="I3578" s="3" t="s">
        <v>2237</v>
      </c>
    </row>
    <row r="3579" spans="1:9" x14ac:dyDescent="0.25">
      <c r="A3579" s="450">
        <v>2018</v>
      </c>
      <c r="B3579" s="450" t="s">
        <v>2251</v>
      </c>
      <c r="C3579" s="450" t="s">
        <v>198</v>
      </c>
      <c r="D3579" s="450">
        <v>15200</v>
      </c>
      <c r="E3579" s="450" t="s">
        <v>94</v>
      </c>
      <c r="F3579" s="450" t="s">
        <v>2242</v>
      </c>
      <c r="G3579" s="450" t="s">
        <v>15</v>
      </c>
      <c r="H3579" s="450" t="s">
        <v>110</v>
      </c>
      <c r="I3579" s="3" t="s">
        <v>2237</v>
      </c>
    </row>
    <row r="3580" spans="1:9" x14ac:dyDescent="0.25">
      <c r="A3580" s="450">
        <v>2018</v>
      </c>
      <c r="B3580" s="450" t="s">
        <v>2251</v>
      </c>
      <c r="C3580" s="450" t="s">
        <v>198</v>
      </c>
      <c r="D3580" s="450">
        <v>17100</v>
      </c>
      <c r="E3580" s="450" t="s">
        <v>97</v>
      </c>
      <c r="F3580" s="450" t="s">
        <v>2242</v>
      </c>
      <c r="G3580" s="450" t="s">
        <v>15</v>
      </c>
      <c r="H3580" s="450">
        <v>0</v>
      </c>
      <c r="I3580" s="3" t="s">
        <v>2237</v>
      </c>
    </row>
    <row r="3581" spans="1:9" x14ac:dyDescent="0.25">
      <c r="A3581" s="450">
        <v>2018</v>
      </c>
      <c r="B3581" s="450" t="s">
        <v>2251</v>
      </c>
      <c r="C3581" s="450" t="s">
        <v>198</v>
      </c>
      <c r="D3581" s="450">
        <v>17110</v>
      </c>
      <c r="E3581" s="450" t="s">
        <v>98</v>
      </c>
      <c r="F3581" s="450" t="s">
        <v>2242</v>
      </c>
      <c r="G3581" s="450" t="s">
        <v>15</v>
      </c>
      <c r="H3581" s="450" t="s">
        <v>110</v>
      </c>
      <c r="I3581" s="3" t="s">
        <v>2237</v>
      </c>
    </row>
    <row r="3582" spans="1:9" x14ac:dyDescent="0.25">
      <c r="A3582" s="450">
        <v>2018</v>
      </c>
      <c r="B3582" s="450" t="s">
        <v>2251</v>
      </c>
      <c r="C3582" s="450" t="s">
        <v>198</v>
      </c>
      <c r="D3582" s="450">
        <v>17120</v>
      </c>
      <c r="E3582" s="450" t="s">
        <v>99</v>
      </c>
      <c r="F3582" s="450" t="s">
        <v>2242</v>
      </c>
      <c r="G3582" s="450" t="s">
        <v>15</v>
      </c>
      <c r="H3582" s="450" t="s">
        <v>110</v>
      </c>
      <c r="I3582" s="3" t="s">
        <v>2237</v>
      </c>
    </row>
    <row r="3583" spans="1:9" x14ac:dyDescent="0.25">
      <c r="A3583" s="450">
        <v>2018</v>
      </c>
      <c r="B3583" s="450" t="s">
        <v>2251</v>
      </c>
      <c r="C3583" s="450" t="s">
        <v>198</v>
      </c>
      <c r="D3583" s="450">
        <v>17130</v>
      </c>
      <c r="E3583" s="450" t="s">
        <v>100</v>
      </c>
      <c r="F3583" s="450" t="s">
        <v>2242</v>
      </c>
      <c r="G3583" s="450" t="s">
        <v>15</v>
      </c>
      <c r="H3583" s="450" t="s">
        <v>110</v>
      </c>
      <c r="I3583" s="3" t="s">
        <v>2237</v>
      </c>
    </row>
    <row r="3584" spans="1:9" x14ac:dyDescent="0.25">
      <c r="A3584" s="450">
        <v>2018</v>
      </c>
      <c r="B3584" s="450" t="s">
        <v>2251</v>
      </c>
      <c r="C3584" s="450" t="s">
        <v>198</v>
      </c>
      <c r="D3584" s="450">
        <v>17140</v>
      </c>
      <c r="E3584" s="450" t="s">
        <v>101</v>
      </c>
      <c r="F3584" s="450" t="s">
        <v>2242</v>
      </c>
      <c r="G3584" s="450" t="s">
        <v>15</v>
      </c>
      <c r="H3584" s="450" t="s">
        <v>110</v>
      </c>
      <c r="I3584" s="3" t="s">
        <v>2237</v>
      </c>
    </row>
    <row r="3585" spans="1:9" x14ac:dyDescent="0.25">
      <c r="A3585" s="450">
        <v>2018</v>
      </c>
      <c r="B3585" s="450" t="s">
        <v>2251</v>
      </c>
      <c r="C3585" s="450" t="s">
        <v>198</v>
      </c>
      <c r="D3585" s="450">
        <v>17150</v>
      </c>
      <c r="E3585" s="450" t="s">
        <v>102</v>
      </c>
      <c r="F3585" s="450" t="s">
        <v>2242</v>
      </c>
      <c r="G3585" s="450" t="s">
        <v>15</v>
      </c>
      <c r="H3585" s="450" t="s">
        <v>110</v>
      </c>
      <c r="I3585" s="3" t="s">
        <v>2237</v>
      </c>
    </row>
    <row r="3586" spans="1:9" x14ac:dyDescent="0.25">
      <c r="A3586" s="450">
        <v>2018</v>
      </c>
      <c r="B3586" s="450" t="s">
        <v>2251</v>
      </c>
      <c r="C3586" s="450" t="s">
        <v>198</v>
      </c>
      <c r="D3586" s="450">
        <v>17160</v>
      </c>
      <c r="E3586" s="450" t="s">
        <v>103</v>
      </c>
      <c r="F3586" s="450" t="s">
        <v>2242</v>
      </c>
      <c r="G3586" s="450" t="s">
        <v>15</v>
      </c>
      <c r="H3586" s="450" t="s">
        <v>110</v>
      </c>
      <c r="I3586" s="3" t="s">
        <v>2237</v>
      </c>
    </row>
    <row r="3587" spans="1:9" x14ac:dyDescent="0.25">
      <c r="A3587" s="450">
        <v>2018</v>
      </c>
      <c r="B3587" s="450" t="s">
        <v>2251</v>
      </c>
      <c r="C3587" s="450" t="s">
        <v>198</v>
      </c>
      <c r="D3587" s="450">
        <v>17161</v>
      </c>
      <c r="E3587" s="450" t="s">
        <v>104</v>
      </c>
      <c r="F3587" s="450" t="s">
        <v>2242</v>
      </c>
      <c r="G3587" s="450" t="s">
        <v>15</v>
      </c>
      <c r="H3587" s="450" t="s">
        <v>110</v>
      </c>
      <c r="I3587" s="3" t="s">
        <v>2237</v>
      </c>
    </row>
    <row r="3588" spans="1:9" x14ac:dyDescent="0.25">
      <c r="A3588" s="450">
        <v>2018</v>
      </c>
      <c r="B3588" s="450" t="s">
        <v>2251</v>
      </c>
      <c r="C3588" s="450" t="s">
        <v>198</v>
      </c>
      <c r="D3588" s="450">
        <v>17162</v>
      </c>
      <c r="E3588" s="450" t="s">
        <v>105</v>
      </c>
      <c r="F3588" s="450" t="s">
        <v>2242</v>
      </c>
      <c r="G3588" s="450" t="s">
        <v>15</v>
      </c>
      <c r="H3588" s="450" t="s">
        <v>110</v>
      </c>
      <c r="I3588" s="3" t="s">
        <v>2237</v>
      </c>
    </row>
    <row r="3589" spans="1:9" x14ac:dyDescent="0.25">
      <c r="A3589" s="450">
        <v>2018</v>
      </c>
      <c r="B3589" s="450" t="s">
        <v>2251</v>
      </c>
      <c r="C3589" s="450" t="s">
        <v>198</v>
      </c>
      <c r="D3589" s="450">
        <v>17190</v>
      </c>
      <c r="E3589" s="450" t="s">
        <v>106</v>
      </c>
      <c r="F3589" s="450" t="s">
        <v>2242</v>
      </c>
      <c r="G3589" s="450" t="s">
        <v>15</v>
      </c>
      <c r="H3589" s="450" t="s">
        <v>110</v>
      </c>
      <c r="I3589" s="3" t="s">
        <v>2237</v>
      </c>
    </row>
    <row r="3590" spans="1:9" x14ac:dyDescent="0.25">
      <c r="A3590" s="450">
        <v>2018</v>
      </c>
      <c r="B3590" s="450" t="s">
        <v>2251</v>
      </c>
      <c r="C3590" s="450" t="s">
        <v>198</v>
      </c>
      <c r="D3590" s="450">
        <v>17900</v>
      </c>
      <c r="E3590" s="450" t="s">
        <v>107</v>
      </c>
      <c r="F3590" s="450" t="s">
        <v>2242</v>
      </c>
      <c r="G3590" s="450" t="s">
        <v>15</v>
      </c>
      <c r="H3590" s="450">
        <v>31.98</v>
      </c>
      <c r="I3590" s="3" t="s">
        <v>2237</v>
      </c>
    </row>
    <row r="3591" spans="1:9" x14ac:dyDescent="0.25">
      <c r="A3591" s="450">
        <v>2018</v>
      </c>
      <c r="B3591" s="450" t="s">
        <v>2251</v>
      </c>
      <c r="C3591" s="450" t="s">
        <v>198</v>
      </c>
      <c r="D3591" s="450">
        <v>19010</v>
      </c>
      <c r="E3591" s="450" t="s">
        <v>111</v>
      </c>
      <c r="F3591" s="450" t="s">
        <v>2242</v>
      </c>
      <c r="G3591" s="450" t="s">
        <v>15</v>
      </c>
      <c r="H3591" s="450">
        <v>2.72</v>
      </c>
      <c r="I3591" s="3" t="s">
        <v>2237</v>
      </c>
    </row>
    <row r="3592" spans="1:9" x14ac:dyDescent="0.25">
      <c r="A3592" s="450">
        <v>2018</v>
      </c>
      <c r="B3592" s="450" t="s">
        <v>2251</v>
      </c>
      <c r="C3592" s="450" t="s">
        <v>198</v>
      </c>
      <c r="D3592" s="450">
        <v>19011</v>
      </c>
      <c r="E3592" s="450" t="s">
        <v>112</v>
      </c>
      <c r="F3592" s="450" t="s">
        <v>2242</v>
      </c>
      <c r="G3592" s="450" t="s">
        <v>15</v>
      </c>
      <c r="H3592" s="450" t="s">
        <v>110</v>
      </c>
      <c r="I3592" s="3" t="s">
        <v>2237</v>
      </c>
    </row>
    <row r="3593" spans="1:9" x14ac:dyDescent="0.25">
      <c r="A3593" s="450">
        <v>2018</v>
      </c>
      <c r="B3593" s="450" t="s">
        <v>2251</v>
      </c>
      <c r="C3593" s="450" t="s">
        <v>198</v>
      </c>
      <c r="D3593" s="450">
        <v>19012</v>
      </c>
      <c r="E3593" s="450" t="s">
        <v>113</v>
      </c>
      <c r="F3593" s="450" t="s">
        <v>2242</v>
      </c>
      <c r="G3593" s="450" t="s">
        <v>15</v>
      </c>
      <c r="H3593" s="450" t="s">
        <v>110</v>
      </c>
      <c r="I3593" s="3" t="s">
        <v>2237</v>
      </c>
    </row>
    <row r="3594" spans="1:9" x14ac:dyDescent="0.25">
      <c r="A3594" s="450">
        <v>2018</v>
      </c>
      <c r="B3594" s="450" t="s">
        <v>2251</v>
      </c>
      <c r="C3594" s="450" t="s">
        <v>198</v>
      </c>
      <c r="D3594" s="450">
        <v>19020</v>
      </c>
      <c r="E3594" s="450" t="s">
        <v>114</v>
      </c>
      <c r="F3594" s="450" t="s">
        <v>2242</v>
      </c>
      <c r="G3594" s="450" t="s">
        <v>15</v>
      </c>
      <c r="H3594" s="450">
        <v>31.86</v>
      </c>
      <c r="I3594" s="3" t="s">
        <v>2237</v>
      </c>
    </row>
    <row r="3595" spans="1:9" x14ac:dyDescent="0.25">
      <c r="A3595" s="450">
        <v>2018</v>
      </c>
      <c r="B3595" s="450" t="s">
        <v>2251</v>
      </c>
      <c r="C3595" s="450" t="s">
        <v>198</v>
      </c>
      <c r="D3595" s="450">
        <v>19021</v>
      </c>
      <c r="E3595" s="450" t="s">
        <v>115</v>
      </c>
      <c r="F3595" s="450" t="s">
        <v>2242</v>
      </c>
      <c r="G3595" s="450" t="s">
        <v>15</v>
      </c>
      <c r="H3595" s="450" t="s">
        <v>110</v>
      </c>
      <c r="I3595" s="3" t="s">
        <v>2237</v>
      </c>
    </row>
    <row r="3596" spans="1:9" x14ac:dyDescent="0.25">
      <c r="A3596" s="450">
        <v>2018</v>
      </c>
      <c r="B3596" s="450" t="s">
        <v>2251</v>
      </c>
      <c r="C3596" s="450" t="s">
        <v>198</v>
      </c>
      <c r="D3596" s="450">
        <v>19022</v>
      </c>
      <c r="E3596" s="450" t="s">
        <v>116</v>
      </c>
      <c r="F3596" s="450" t="s">
        <v>2242</v>
      </c>
      <c r="G3596" s="450" t="s">
        <v>15</v>
      </c>
      <c r="H3596" s="450" t="s">
        <v>110</v>
      </c>
      <c r="I3596" s="3" t="s">
        <v>2237</v>
      </c>
    </row>
    <row r="3597" spans="1:9" x14ac:dyDescent="0.25">
      <c r="A3597" s="450">
        <v>2018</v>
      </c>
      <c r="B3597" s="450" t="s">
        <v>2251</v>
      </c>
      <c r="C3597" s="450" t="s">
        <v>198</v>
      </c>
      <c r="D3597" s="450">
        <v>19023</v>
      </c>
      <c r="E3597" s="450" t="s">
        <v>117</v>
      </c>
      <c r="F3597" s="450" t="s">
        <v>2242</v>
      </c>
      <c r="G3597" s="450" t="s">
        <v>15</v>
      </c>
      <c r="H3597" s="450" t="s">
        <v>110</v>
      </c>
      <c r="I3597" s="3" t="s">
        <v>2237</v>
      </c>
    </row>
    <row r="3598" spans="1:9" x14ac:dyDescent="0.25">
      <c r="A3598" s="450">
        <v>2018</v>
      </c>
      <c r="B3598" s="450" t="s">
        <v>2251</v>
      </c>
      <c r="C3598" s="450" t="s">
        <v>198</v>
      </c>
      <c r="D3598" s="450">
        <v>19029</v>
      </c>
      <c r="E3598" s="450" t="s">
        <v>118</v>
      </c>
      <c r="F3598" s="450" t="s">
        <v>2242</v>
      </c>
      <c r="G3598" s="450" t="s">
        <v>15</v>
      </c>
      <c r="H3598" s="450" t="s">
        <v>110</v>
      </c>
      <c r="I3598" s="3" t="s">
        <v>2237</v>
      </c>
    </row>
    <row r="3599" spans="1:9" x14ac:dyDescent="0.25">
      <c r="A3599" s="450">
        <v>2018</v>
      </c>
      <c r="B3599" s="450" t="s">
        <v>2251</v>
      </c>
      <c r="C3599" s="450" t="s">
        <v>198</v>
      </c>
      <c r="D3599" s="450">
        <v>19030</v>
      </c>
      <c r="E3599" s="450" t="s">
        <v>119</v>
      </c>
      <c r="F3599" s="450" t="s">
        <v>2242</v>
      </c>
      <c r="G3599" s="450" t="s">
        <v>15</v>
      </c>
      <c r="H3599" s="450">
        <v>20.9</v>
      </c>
      <c r="I3599" s="3" t="s">
        <v>2237</v>
      </c>
    </row>
    <row r="3600" spans="1:9" x14ac:dyDescent="0.25">
      <c r="A3600" s="450">
        <v>2018</v>
      </c>
      <c r="B3600" s="450" t="s">
        <v>2251</v>
      </c>
      <c r="C3600" s="450" t="s">
        <v>198</v>
      </c>
      <c r="D3600" s="450">
        <v>19031</v>
      </c>
      <c r="E3600" s="450" t="s">
        <v>120</v>
      </c>
      <c r="F3600" s="450" t="s">
        <v>2242</v>
      </c>
      <c r="G3600" s="450" t="s">
        <v>15</v>
      </c>
      <c r="H3600" s="450" t="s">
        <v>110</v>
      </c>
      <c r="I3600" s="3" t="s">
        <v>2237</v>
      </c>
    </row>
    <row r="3601" spans="1:9" x14ac:dyDescent="0.25">
      <c r="A3601" s="450">
        <v>2018</v>
      </c>
      <c r="B3601" s="450" t="s">
        <v>2251</v>
      </c>
      <c r="C3601" s="450" t="s">
        <v>198</v>
      </c>
      <c r="D3601" s="450">
        <v>19032</v>
      </c>
      <c r="E3601" s="450" t="s">
        <v>121</v>
      </c>
      <c r="F3601" s="450" t="s">
        <v>2242</v>
      </c>
      <c r="G3601" s="450" t="s">
        <v>15</v>
      </c>
      <c r="H3601" s="450" t="s">
        <v>110</v>
      </c>
      <c r="I3601" s="3" t="s">
        <v>2237</v>
      </c>
    </row>
    <row r="3602" spans="1:9" x14ac:dyDescent="0.25">
      <c r="A3602" s="450">
        <v>2018</v>
      </c>
      <c r="B3602" s="450" t="s">
        <v>2251</v>
      </c>
      <c r="C3602" s="450" t="s">
        <v>198</v>
      </c>
      <c r="D3602" s="450">
        <v>19040</v>
      </c>
      <c r="E3602" s="450" t="s">
        <v>122</v>
      </c>
      <c r="F3602" s="450" t="s">
        <v>2242</v>
      </c>
      <c r="G3602" s="450" t="s">
        <v>15</v>
      </c>
      <c r="H3602" s="450">
        <v>0.46</v>
      </c>
      <c r="I3602" s="3" t="s">
        <v>2237</v>
      </c>
    </row>
    <row r="3603" spans="1:9" x14ac:dyDescent="0.25">
      <c r="A3603" s="450">
        <v>2018</v>
      </c>
      <c r="B3603" s="450" t="s">
        <v>2251</v>
      </c>
      <c r="C3603" s="450" t="s">
        <v>198</v>
      </c>
      <c r="D3603" s="450">
        <v>19050</v>
      </c>
      <c r="E3603" s="450" t="s">
        <v>123</v>
      </c>
      <c r="F3603" s="450" t="s">
        <v>2242</v>
      </c>
      <c r="G3603" s="450" t="s">
        <v>15</v>
      </c>
      <c r="H3603" s="450">
        <v>8.33</v>
      </c>
      <c r="I3603" s="3" t="s">
        <v>2237</v>
      </c>
    </row>
    <row r="3604" spans="1:9" x14ac:dyDescent="0.25">
      <c r="A3604" s="450">
        <v>2018</v>
      </c>
      <c r="B3604" s="450" t="s">
        <v>2251</v>
      </c>
      <c r="C3604" s="450" t="s">
        <v>198</v>
      </c>
      <c r="D3604" s="450">
        <v>19060</v>
      </c>
      <c r="E3604" s="450" t="s">
        <v>124</v>
      </c>
      <c r="F3604" s="450" t="s">
        <v>2242</v>
      </c>
      <c r="G3604" s="450" t="s">
        <v>15</v>
      </c>
      <c r="H3604" s="450">
        <v>156.36000000000001</v>
      </c>
      <c r="I3604" s="3" t="s">
        <v>2237</v>
      </c>
    </row>
    <row r="3605" spans="1:9" x14ac:dyDescent="0.25">
      <c r="A3605" s="450">
        <v>2018</v>
      </c>
      <c r="B3605" s="450" t="s">
        <v>2251</v>
      </c>
      <c r="C3605" s="450" t="s">
        <v>198</v>
      </c>
      <c r="D3605" s="450">
        <v>19061</v>
      </c>
      <c r="E3605" s="450" t="s">
        <v>125</v>
      </c>
      <c r="F3605" s="450" t="s">
        <v>2242</v>
      </c>
      <c r="G3605" s="450" t="s">
        <v>15</v>
      </c>
      <c r="H3605" s="450">
        <v>0.46</v>
      </c>
      <c r="I3605" s="3" t="s">
        <v>2237</v>
      </c>
    </row>
    <row r="3606" spans="1:9" x14ac:dyDescent="0.25">
      <c r="A3606" s="450">
        <v>2018</v>
      </c>
      <c r="B3606" s="450" t="s">
        <v>2251</v>
      </c>
      <c r="C3606" s="450" t="s">
        <v>198</v>
      </c>
      <c r="D3606" s="450">
        <v>19062</v>
      </c>
      <c r="E3606" s="450" t="s">
        <v>126</v>
      </c>
      <c r="F3606" s="450" t="s">
        <v>2242</v>
      </c>
      <c r="G3606" s="450" t="s">
        <v>15</v>
      </c>
      <c r="H3606" s="450">
        <v>59.15</v>
      </c>
      <c r="I3606" s="3" t="s">
        <v>2237</v>
      </c>
    </row>
    <row r="3607" spans="1:9" x14ac:dyDescent="0.25">
      <c r="A3607" s="450">
        <v>2018</v>
      </c>
      <c r="B3607" s="450" t="s">
        <v>2251</v>
      </c>
      <c r="C3607" s="450" t="s">
        <v>198</v>
      </c>
      <c r="D3607" s="450">
        <v>19063</v>
      </c>
      <c r="E3607" s="450" t="s">
        <v>127</v>
      </c>
      <c r="F3607" s="450" t="s">
        <v>2242</v>
      </c>
      <c r="G3607" s="450" t="s">
        <v>15</v>
      </c>
      <c r="H3607" s="450">
        <v>96.74</v>
      </c>
      <c r="I3607" s="3" t="s">
        <v>2237</v>
      </c>
    </row>
    <row r="3608" spans="1:9" x14ac:dyDescent="0.25">
      <c r="A3608" s="450">
        <v>2018</v>
      </c>
      <c r="B3608" s="450" t="s">
        <v>2251</v>
      </c>
      <c r="C3608" s="450" t="s">
        <v>198</v>
      </c>
      <c r="D3608" s="450">
        <v>19070</v>
      </c>
      <c r="E3608" s="450" t="s">
        <v>128</v>
      </c>
      <c r="F3608" s="450" t="s">
        <v>2242</v>
      </c>
      <c r="G3608" s="450" t="s">
        <v>15</v>
      </c>
      <c r="H3608" s="450">
        <v>14.85</v>
      </c>
      <c r="I3608" s="3" t="s">
        <v>2237</v>
      </c>
    </row>
    <row r="3609" spans="1:9" x14ac:dyDescent="0.25">
      <c r="A3609" s="450">
        <v>2018</v>
      </c>
      <c r="B3609" s="450" t="s">
        <v>2251</v>
      </c>
      <c r="C3609" s="450" t="s">
        <v>198</v>
      </c>
      <c r="D3609" s="450">
        <v>19080</v>
      </c>
      <c r="E3609" s="450" t="s">
        <v>129</v>
      </c>
      <c r="F3609" s="450" t="s">
        <v>2242</v>
      </c>
      <c r="G3609" s="450" t="s">
        <v>15</v>
      </c>
      <c r="H3609" s="450">
        <v>14.73</v>
      </c>
      <c r="I3609" s="3" t="s">
        <v>2237</v>
      </c>
    </row>
    <row r="3610" spans="1:9" x14ac:dyDescent="0.25">
      <c r="A3610" s="450">
        <v>2018</v>
      </c>
      <c r="B3610" s="450" t="s">
        <v>2251</v>
      </c>
      <c r="C3610" s="450" t="s">
        <v>198</v>
      </c>
      <c r="D3610" s="450">
        <v>19090</v>
      </c>
      <c r="E3610" s="450" t="s">
        <v>130</v>
      </c>
      <c r="F3610" s="450" t="s">
        <v>2242</v>
      </c>
      <c r="G3610" s="450" t="s">
        <v>15</v>
      </c>
      <c r="H3610" s="450">
        <v>2.5099999999999998</v>
      </c>
      <c r="I3610" s="3" t="s">
        <v>2237</v>
      </c>
    </row>
    <row r="3611" spans="1:9" x14ac:dyDescent="0.25">
      <c r="A3611" s="450">
        <v>2018</v>
      </c>
      <c r="B3611" s="450" t="s">
        <v>2251</v>
      </c>
      <c r="C3611" s="450" t="s">
        <v>198</v>
      </c>
      <c r="D3611" s="450">
        <v>19095</v>
      </c>
      <c r="E3611" s="450" t="s">
        <v>131</v>
      </c>
      <c r="F3611" s="450" t="s">
        <v>2242</v>
      </c>
      <c r="G3611" s="450" t="s">
        <v>15</v>
      </c>
      <c r="H3611" s="450">
        <v>8.24</v>
      </c>
      <c r="I3611" s="3" t="s">
        <v>2237</v>
      </c>
    </row>
    <row r="3612" spans="1:9" x14ac:dyDescent="0.25">
      <c r="A3612" s="450">
        <v>2018</v>
      </c>
      <c r="B3612" s="450" t="s">
        <v>2251</v>
      </c>
      <c r="C3612" s="450" t="s">
        <v>198</v>
      </c>
      <c r="D3612" s="450">
        <v>19900</v>
      </c>
      <c r="E3612" s="450" t="s">
        <v>132</v>
      </c>
      <c r="F3612" s="450" t="s">
        <v>2242</v>
      </c>
      <c r="G3612" s="450" t="s">
        <v>15</v>
      </c>
      <c r="H3612" s="450">
        <v>75.89</v>
      </c>
      <c r="I3612" s="3" t="s">
        <v>2237</v>
      </c>
    </row>
    <row r="3613" spans="1:9" x14ac:dyDescent="0.25">
      <c r="A3613" s="450">
        <v>2018</v>
      </c>
      <c r="B3613" s="450" t="s">
        <v>2251</v>
      </c>
      <c r="C3613" s="450" t="s">
        <v>198</v>
      </c>
      <c r="D3613" s="450">
        <v>21100</v>
      </c>
      <c r="E3613" s="450" t="s">
        <v>135</v>
      </c>
      <c r="F3613" s="450" t="s">
        <v>2242</v>
      </c>
      <c r="G3613" s="450" t="s">
        <v>15</v>
      </c>
      <c r="H3613" s="450" t="s">
        <v>110</v>
      </c>
      <c r="I3613" s="3" t="s">
        <v>2237</v>
      </c>
    </row>
    <row r="3614" spans="1:9" x14ac:dyDescent="0.25">
      <c r="A3614" s="450">
        <v>2018</v>
      </c>
      <c r="B3614" s="450" t="s">
        <v>2251</v>
      </c>
      <c r="C3614" s="450" t="s">
        <v>198</v>
      </c>
      <c r="D3614" s="450">
        <v>21200</v>
      </c>
      <c r="E3614" s="450" t="s">
        <v>136</v>
      </c>
      <c r="F3614" s="450" t="s">
        <v>2242</v>
      </c>
      <c r="G3614" s="450" t="s">
        <v>15</v>
      </c>
      <c r="H3614" s="450" t="s">
        <v>110</v>
      </c>
      <c r="I3614" s="3" t="s">
        <v>2237</v>
      </c>
    </row>
    <row r="3615" spans="1:9" x14ac:dyDescent="0.25">
      <c r="A3615" s="450">
        <v>2018</v>
      </c>
      <c r="B3615" s="450" t="s">
        <v>2251</v>
      </c>
      <c r="C3615" s="450" t="s">
        <v>198</v>
      </c>
      <c r="D3615" s="450">
        <v>21300</v>
      </c>
      <c r="E3615" s="450" t="s">
        <v>137</v>
      </c>
      <c r="F3615" s="450" t="s">
        <v>2242</v>
      </c>
      <c r="G3615" s="450" t="s">
        <v>15</v>
      </c>
      <c r="H3615" s="450" t="s">
        <v>110</v>
      </c>
      <c r="I3615" s="3" t="s">
        <v>2237</v>
      </c>
    </row>
    <row r="3616" spans="1:9" x14ac:dyDescent="0.25">
      <c r="A3616" s="450">
        <v>2018</v>
      </c>
      <c r="B3616" s="450" t="s">
        <v>2251</v>
      </c>
      <c r="C3616" s="450" t="s">
        <v>198</v>
      </c>
      <c r="D3616" s="450">
        <v>21900</v>
      </c>
      <c r="E3616" s="450" t="s">
        <v>138</v>
      </c>
      <c r="F3616" s="450" t="s">
        <v>2242</v>
      </c>
      <c r="G3616" s="450" t="s">
        <v>15</v>
      </c>
      <c r="H3616" s="450" t="s">
        <v>110</v>
      </c>
      <c r="I3616" s="3" t="s">
        <v>2237</v>
      </c>
    </row>
    <row r="3617" spans="1:9" x14ac:dyDescent="0.25">
      <c r="A3617" s="450">
        <v>2018</v>
      </c>
      <c r="B3617" s="450" t="s">
        <v>2251</v>
      </c>
      <c r="C3617" s="450" t="s">
        <v>198</v>
      </c>
      <c r="D3617" s="450">
        <v>32100</v>
      </c>
      <c r="E3617" s="450" t="s">
        <v>150</v>
      </c>
      <c r="F3617" s="450" t="s">
        <v>2242</v>
      </c>
      <c r="G3617" s="450" t="s">
        <v>15</v>
      </c>
      <c r="H3617" s="450" t="s">
        <v>110</v>
      </c>
      <c r="I3617" s="3" t="s">
        <v>2237</v>
      </c>
    </row>
    <row r="3618" spans="1:9" x14ac:dyDescent="0.25">
      <c r="A3618" s="450">
        <v>2018</v>
      </c>
      <c r="B3618" s="450" t="s">
        <v>2251</v>
      </c>
      <c r="C3618" s="450" t="s">
        <v>198</v>
      </c>
      <c r="D3618" s="450">
        <v>32200</v>
      </c>
      <c r="E3618" s="450" t="s">
        <v>151</v>
      </c>
      <c r="F3618" s="450" t="s">
        <v>2242</v>
      </c>
      <c r="G3618" s="450" t="s">
        <v>15</v>
      </c>
      <c r="H3618" s="450" t="s">
        <v>110</v>
      </c>
      <c r="I3618" s="3" t="s">
        <v>2237</v>
      </c>
    </row>
    <row r="3619" spans="1:9" x14ac:dyDescent="0.25">
      <c r="A3619" s="450">
        <v>2018</v>
      </c>
      <c r="B3619" s="450" t="s">
        <v>2251</v>
      </c>
      <c r="C3619" s="450" t="s">
        <v>198</v>
      </c>
      <c r="D3619" s="450">
        <v>33100</v>
      </c>
      <c r="E3619" s="450" t="s">
        <v>153</v>
      </c>
      <c r="F3619" s="450" t="s">
        <v>2242</v>
      </c>
      <c r="G3619" s="450" t="s">
        <v>15</v>
      </c>
      <c r="H3619" s="450" t="s">
        <v>110</v>
      </c>
      <c r="I3619" s="3" t="s">
        <v>2237</v>
      </c>
    </row>
    <row r="3620" spans="1:9" x14ac:dyDescent="0.25">
      <c r="A3620" s="450">
        <v>2018</v>
      </c>
      <c r="B3620" s="450" t="s">
        <v>2251</v>
      </c>
      <c r="C3620" s="450" t="s">
        <v>198</v>
      </c>
      <c r="D3620" s="450">
        <v>33110</v>
      </c>
      <c r="E3620" s="450" t="s">
        <v>154</v>
      </c>
      <c r="F3620" s="450" t="s">
        <v>2242</v>
      </c>
      <c r="G3620" s="450" t="s">
        <v>15</v>
      </c>
      <c r="H3620" s="450" t="s">
        <v>110</v>
      </c>
      <c r="I3620" s="3" t="s">
        <v>2237</v>
      </c>
    </row>
    <row r="3621" spans="1:9" x14ac:dyDescent="0.25">
      <c r="A3621" s="450">
        <v>2018</v>
      </c>
      <c r="B3621" s="450" t="s">
        <v>2251</v>
      </c>
      <c r="C3621" s="450" t="s">
        <v>198</v>
      </c>
      <c r="D3621" s="450">
        <v>33120</v>
      </c>
      <c r="E3621" s="450" t="s">
        <v>155</v>
      </c>
      <c r="F3621" s="450" t="s">
        <v>2242</v>
      </c>
      <c r="G3621" s="450" t="s">
        <v>15</v>
      </c>
      <c r="H3621" s="450" t="s">
        <v>110</v>
      </c>
      <c r="I3621" s="3" t="s">
        <v>2237</v>
      </c>
    </row>
    <row r="3622" spans="1:9" x14ac:dyDescent="0.25">
      <c r="A3622" s="450">
        <v>2018</v>
      </c>
      <c r="B3622" s="450" t="s">
        <v>2251</v>
      </c>
      <c r="C3622" s="450" t="s">
        <v>198</v>
      </c>
      <c r="D3622" s="450">
        <v>33200</v>
      </c>
      <c r="E3622" s="450" t="s">
        <v>156</v>
      </c>
      <c r="F3622" s="450" t="s">
        <v>2242</v>
      </c>
      <c r="G3622" s="450" t="s">
        <v>15</v>
      </c>
      <c r="H3622" s="450" t="s">
        <v>110</v>
      </c>
      <c r="I3622" s="3" t="s">
        <v>2237</v>
      </c>
    </row>
    <row r="3623" spans="1:9" x14ac:dyDescent="0.25">
      <c r="A3623" s="450">
        <v>2018</v>
      </c>
      <c r="B3623" s="450" t="s">
        <v>2251</v>
      </c>
      <c r="C3623" s="450" t="s">
        <v>198</v>
      </c>
      <c r="D3623" s="450">
        <v>33210</v>
      </c>
      <c r="E3623" s="450" t="s">
        <v>157</v>
      </c>
      <c r="F3623" s="450" t="s">
        <v>2242</v>
      </c>
      <c r="G3623" s="450" t="s">
        <v>15</v>
      </c>
      <c r="H3623" s="450" t="s">
        <v>110</v>
      </c>
      <c r="I3623" s="3" t="s">
        <v>2237</v>
      </c>
    </row>
    <row r="3624" spans="1:9" x14ac:dyDescent="0.25">
      <c r="A3624" s="450">
        <v>2018</v>
      </c>
      <c r="B3624" s="450" t="s">
        <v>2251</v>
      </c>
      <c r="C3624" s="450" t="s">
        <v>198</v>
      </c>
      <c r="D3624" s="450">
        <v>33220</v>
      </c>
      <c r="E3624" s="450" t="s">
        <v>158</v>
      </c>
      <c r="F3624" s="450" t="s">
        <v>2242</v>
      </c>
      <c r="G3624" s="450" t="s">
        <v>15</v>
      </c>
      <c r="H3624" s="450" t="s">
        <v>110</v>
      </c>
      <c r="I3624" s="3" t="s">
        <v>2237</v>
      </c>
    </row>
    <row r="3625" spans="1:9" x14ac:dyDescent="0.25">
      <c r="A3625" s="450">
        <v>2018</v>
      </c>
      <c r="B3625" s="450" t="s">
        <v>2251</v>
      </c>
      <c r="C3625" s="450" t="s">
        <v>198</v>
      </c>
      <c r="D3625" s="450">
        <v>33900</v>
      </c>
      <c r="E3625" s="450" t="s">
        <v>159</v>
      </c>
      <c r="F3625" s="450" t="s">
        <v>2242</v>
      </c>
      <c r="G3625" s="450" t="s">
        <v>15</v>
      </c>
      <c r="H3625" s="450" t="s">
        <v>110</v>
      </c>
      <c r="I3625" s="3" t="s">
        <v>2237</v>
      </c>
    </row>
    <row r="3626" spans="1:9" x14ac:dyDescent="0.25">
      <c r="A3626" s="450">
        <v>2018</v>
      </c>
      <c r="B3626" s="450" t="s">
        <v>2251</v>
      </c>
      <c r="C3626" s="450" t="s">
        <v>198</v>
      </c>
      <c r="D3626" s="450">
        <v>33910</v>
      </c>
      <c r="E3626" s="450" t="s">
        <v>160</v>
      </c>
      <c r="F3626" s="450" t="s">
        <v>2242</v>
      </c>
      <c r="G3626" s="450" t="s">
        <v>15</v>
      </c>
      <c r="H3626" s="450" t="s">
        <v>110</v>
      </c>
      <c r="I3626" s="3" t="s">
        <v>2237</v>
      </c>
    </row>
    <row r="3627" spans="1:9" x14ac:dyDescent="0.25">
      <c r="A3627" s="450">
        <v>2018</v>
      </c>
      <c r="B3627" s="450" t="s">
        <v>2251</v>
      </c>
      <c r="C3627" s="450" t="s">
        <v>198</v>
      </c>
      <c r="D3627" s="450">
        <v>33920</v>
      </c>
      <c r="E3627" s="450" t="s">
        <v>161</v>
      </c>
      <c r="F3627" s="450" t="s">
        <v>2242</v>
      </c>
      <c r="G3627" s="450" t="s">
        <v>15</v>
      </c>
      <c r="H3627" s="450" t="s">
        <v>110</v>
      </c>
      <c r="I3627" s="3" t="s">
        <v>2237</v>
      </c>
    </row>
    <row r="3628" spans="1:9" x14ac:dyDescent="0.25">
      <c r="A3628" s="450">
        <v>2018</v>
      </c>
      <c r="B3628" s="450" t="s">
        <v>2251</v>
      </c>
      <c r="C3628" s="450" t="s">
        <v>198</v>
      </c>
      <c r="D3628" s="450">
        <v>33921</v>
      </c>
      <c r="E3628" s="450" t="s">
        <v>162</v>
      </c>
      <c r="F3628" s="450" t="s">
        <v>2242</v>
      </c>
      <c r="G3628" s="450" t="s">
        <v>15</v>
      </c>
      <c r="H3628" s="450" t="s">
        <v>110</v>
      </c>
      <c r="I3628" s="3" t="s">
        <v>2237</v>
      </c>
    </row>
    <row r="3629" spans="1:9" x14ac:dyDescent="0.25">
      <c r="A3629" s="450">
        <v>2018</v>
      </c>
      <c r="B3629" s="450" t="s">
        <v>2251</v>
      </c>
      <c r="C3629" s="450" t="s">
        <v>198</v>
      </c>
      <c r="D3629" s="450">
        <v>33922</v>
      </c>
      <c r="E3629" s="450" t="s">
        <v>163</v>
      </c>
      <c r="F3629" s="450" t="s">
        <v>2242</v>
      </c>
      <c r="G3629" s="450" t="s">
        <v>15</v>
      </c>
      <c r="H3629" s="450" t="s">
        <v>110</v>
      </c>
      <c r="I3629" s="3" t="s">
        <v>2237</v>
      </c>
    </row>
    <row r="3630" spans="1:9" x14ac:dyDescent="0.25">
      <c r="A3630" s="450">
        <v>2018</v>
      </c>
      <c r="B3630" s="450" t="s">
        <v>2251</v>
      </c>
      <c r="C3630" s="450" t="s">
        <v>198</v>
      </c>
      <c r="D3630" s="450">
        <v>37100</v>
      </c>
      <c r="E3630" s="450" t="s">
        <v>168</v>
      </c>
      <c r="F3630" s="450" t="s">
        <v>2242</v>
      </c>
      <c r="G3630" s="450" t="s">
        <v>15</v>
      </c>
      <c r="H3630" s="450" t="s">
        <v>110</v>
      </c>
      <c r="I3630" s="3" t="s">
        <v>2237</v>
      </c>
    </row>
    <row r="3631" spans="1:9" x14ac:dyDescent="0.25">
      <c r="A3631" s="450">
        <v>2018</v>
      </c>
      <c r="B3631" s="450" t="s">
        <v>2251</v>
      </c>
      <c r="C3631" s="450" t="s">
        <v>198</v>
      </c>
      <c r="D3631" s="450">
        <v>37200</v>
      </c>
      <c r="E3631" s="450" t="s">
        <v>169</v>
      </c>
      <c r="F3631" s="450" t="s">
        <v>2242</v>
      </c>
      <c r="G3631" s="450" t="s">
        <v>15</v>
      </c>
      <c r="H3631" s="450" t="s">
        <v>110</v>
      </c>
      <c r="I3631" s="3" t="s">
        <v>2237</v>
      </c>
    </row>
    <row r="3632" spans="1:9" x14ac:dyDescent="0.25">
      <c r="A3632" s="450">
        <v>2018</v>
      </c>
      <c r="B3632" s="450" t="s">
        <v>272</v>
      </c>
      <c r="C3632" s="450" t="s">
        <v>199</v>
      </c>
      <c r="D3632" s="450">
        <v>1100</v>
      </c>
      <c r="E3632" s="450" t="s">
        <v>2</v>
      </c>
      <c r="F3632" s="450" t="s">
        <v>2242</v>
      </c>
      <c r="G3632" s="450" t="s">
        <v>15</v>
      </c>
      <c r="H3632" s="450">
        <v>57.34</v>
      </c>
      <c r="I3632" s="3" t="s">
        <v>2237</v>
      </c>
    </row>
    <row r="3633" spans="1:9" x14ac:dyDescent="0.25">
      <c r="A3633" s="450">
        <v>2018</v>
      </c>
      <c r="B3633" s="450" t="s">
        <v>272</v>
      </c>
      <c r="C3633" s="450" t="s">
        <v>199</v>
      </c>
      <c r="D3633" s="450">
        <v>1110</v>
      </c>
      <c r="E3633" s="450" t="s">
        <v>3</v>
      </c>
      <c r="F3633" s="450" t="s">
        <v>2242</v>
      </c>
      <c r="G3633" s="450" t="s">
        <v>15</v>
      </c>
      <c r="H3633" s="450" t="s">
        <v>110</v>
      </c>
      <c r="I3633" s="3" t="s">
        <v>2237</v>
      </c>
    </row>
    <row r="3634" spans="1:9" x14ac:dyDescent="0.25">
      <c r="A3634" s="450">
        <v>2018</v>
      </c>
      <c r="B3634" s="450" t="s">
        <v>272</v>
      </c>
      <c r="C3634" s="450" t="s">
        <v>199</v>
      </c>
      <c r="D3634" s="450">
        <v>1120</v>
      </c>
      <c r="E3634" s="450" t="s">
        <v>4</v>
      </c>
      <c r="F3634" s="450" t="s">
        <v>2242</v>
      </c>
      <c r="G3634" s="450" t="s">
        <v>15</v>
      </c>
      <c r="H3634" s="450" t="s">
        <v>110</v>
      </c>
      <c r="I3634" s="3" t="s">
        <v>2237</v>
      </c>
    </row>
    <row r="3635" spans="1:9" x14ac:dyDescent="0.25">
      <c r="A3635" s="450">
        <v>2018</v>
      </c>
      <c r="B3635" s="450" t="s">
        <v>272</v>
      </c>
      <c r="C3635" s="450" t="s">
        <v>199</v>
      </c>
      <c r="D3635" s="450">
        <v>1200</v>
      </c>
      <c r="E3635" s="450" t="s">
        <v>5</v>
      </c>
      <c r="F3635" s="450" t="s">
        <v>2242</v>
      </c>
      <c r="G3635" s="450" t="s">
        <v>15</v>
      </c>
      <c r="H3635" s="450">
        <v>4</v>
      </c>
      <c r="I3635" s="3" t="s">
        <v>2244</v>
      </c>
    </row>
    <row r="3636" spans="1:9" x14ac:dyDescent="0.25">
      <c r="A3636" s="450">
        <v>2018</v>
      </c>
      <c r="B3636" s="450" t="s">
        <v>272</v>
      </c>
      <c r="C3636" s="450" t="s">
        <v>199</v>
      </c>
      <c r="D3636" s="450">
        <v>1300</v>
      </c>
      <c r="E3636" s="450" t="s">
        <v>17</v>
      </c>
      <c r="F3636" s="450" t="s">
        <v>2242</v>
      </c>
      <c r="G3636" s="450" t="s">
        <v>15</v>
      </c>
      <c r="H3636" s="450">
        <v>142.93</v>
      </c>
      <c r="I3636" s="3" t="s">
        <v>2237</v>
      </c>
    </row>
    <row r="3637" spans="1:9" x14ac:dyDescent="0.25">
      <c r="A3637" s="450">
        <v>2018</v>
      </c>
      <c r="B3637" s="450" t="s">
        <v>272</v>
      </c>
      <c r="C3637" s="450" t="s">
        <v>199</v>
      </c>
      <c r="D3637" s="450">
        <v>1400</v>
      </c>
      <c r="E3637" s="450" t="s">
        <v>18</v>
      </c>
      <c r="F3637" s="450" t="s">
        <v>2242</v>
      </c>
      <c r="G3637" s="450" t="s">
        <v>15</v>
      </c>
      <c r="H3637" s="450">
        <v>53.31</v>
      </c>
      <c r="I3637" s="3" t="s">
        <v>2237</v>
      </c>
    </row>
    <row r="3638" spans="1:9" x14ac:dyDescent="0.25">
      <c r="A3638" s="450">
        <v>2018</v>
      </c>
      <c r="B3638" s="450" t="s">
        <v>272</v>
      </c>
      <c r="C3638" s="450" t="s">
        <v>199</v>
      </c>
      <c r="D3638" s="450">
        <v>1500</v>
      </c>
      <c r="E3638" s="450" t="s">
        <v>19</v>
      </c>
      <c r="F3638" s="450" t="s">
        <v>2242</v>
      </c>
      <c r="G3638" s="450" t="s">
        <v>15</v>
      </c>
      <c r="H3638" s="450">
        <v>0</v>
      </c>
      <c r="I3638" s="3" t="s">
        <v>2237</v>
      </c>
    </row>
    <row r="3639" spans="1:9" x14ac:dyDescent="0.25">
      <c r="A3639" s="450">
        <v>2018</v>
      </c>
      <c r="B3639" s="450" t="s">
        <v>272</v>
      </c>
      <c r="C3639" s="450" t="s">
        <v>199</v>
      </c>
      <c r="D3639" s="450">
        <v>1600</v>
      </c>
      <c r="E3639" s="450" t="s">
        <v>20</v>
      </c>
      <c r="F3639" s="450" t="s">
        <v>2242</v>
      </c>
      <c r="G3639" s="450" t="s">
        <v>15</v>
      </c>
      <c r="H3639" s="450">
        <v>0</v>
      </c>
      <c r="I3639" s="3" t="s">
        <v>2237</v>
      </c>
    </row>
    <row r="3640" spans="1:9" x14ac:dyDescent="0.25">
      <c r="A3640" s="450">
        <v>2018</v>
      </c>
      <c r="B3640" s="450" t="s">
        <v>272</v>
      </c>
      <c r="C3640" s="450" t="s">
        <v>199</v>
      </c>
      <c r="D3640" s="450">
        <v>1900</v>
      </c>
      <c r="E3640" s="450" t="s">
        <v>21</v>
      </c>
      <c r="F3640" s="450" t="s">
        <v>2242</v>
      </c>
      <c r="G3640" s="450" t="s">
        <v>15</v>
      </c>
      <c r="H3640" s="450">
        <v>0.01</v>
      </c>
      <c r="I3640" s="3" t="s">
        <v>2244</v>
      </c>
    </row>
    <row r="3641" spans="1:9" x14ac:dyDescent="0.25">
      <c r="A3641" s="450">
        <v>2018</v>
      </c>
      <c r="B3641" s="450" t="s">
        <v>272</v>
      </c>
      <c r="C3641" s="450" t="s">
        <v>199</v>
      </c>
      <c r="D3641" s="450">
        <v>2100</v>
      </c>
      <c r="E3641" s="450" t="s">
        <v>23</v>
      </c>
      <c r="F3641" s="450" t="s">
        <v>2242</v>
      </c>
      <c r="G3641" s="450" t="s">
        <v>15</v>
      </c>
      <c r="H3641" s="450">
        <v>4.83</v>
      </c>
      <c r="I3641" s="3" t="s">
        <v>2244</v>
      </c>
    </row>
    <row r="3642" spans="1:9" x14ac:dyDescent="0.25">
      <c r="A3642" s="450">
        <v>2018</v>
      </c>
      <c r="B3642" s="450" t="s">
        <v>272</v>
      </c>
      <c r="C3642" s="450" t="s">
        <v>199</v>
      </c>
      <c r="D3642" s="450">
        <v>2110</v>
      </c>
      <c r="E3642" s="450" t="s">
        <v>24</v>
      </c>
      <c r="F3642" s="450" t="s">
        <v>2242</v>
      </c>
      <c r="G3642" s="450" t="s">
        <v>15</v>
      </c>
      <c r="H3642" s="450" t="s">
        <v>110</v>
      </c>
      <c r="I3642" s="3" t="s">
        <v>2237</v>
      </c>
    </row>
    <row r="3643" spans="1:9" x14ac:dyDescent="0.25">
      <c r="A3643" s="450">
        <v>2018</v>
      </c>
      <c r="B3643" s="450" t="s">
        <v>272</v>
      </c>
      <c r="C3643" s="450" t="s">
        <v>199</v>
      </c>
      <c r="D3643" s="450">
        <v>2120</v>
      </c>
      <c r="E3643" s="450" t="s">
        <v>25</v>
      </c>
      <c r="F3643" s="450" t="s">
        <v>2242</v>
      </c>
      <c r="G3643" s="450" t="s">
        <v>15</v>
      </c>
      <c r="H3643" s="450" t="s">
        <v>110</v>
      </c>
      <c r="I3643" s="3" t="s">
        <v>2237</v>
      </c>
    </row>
    <row r="3644" spans="1:9" x14ac:dyDescent="0.25">
      <c r="A3644" s="450">
        <v>2018</v>
      </c>
      <c r="B3644" s="450" t="s">
        <v>272</v>
      </c>
      <c r="C3644" s="450" t="s">
        <v>199</v>
      </c>
      <c r="D3644" s="450">
        <v>2130</v>
      </c>
      <c r="E3644" s="450" t="s">
        <v>26</v>
      </c>
      <c r="F3644" s="450" t="s">
        <v>2242</v>
      </c>
      <c r="G3644" s="450" t="s">
        <v>15</v>
      </c>
      <c r="H3644" s="450" t="s">
        <v>110</v>
      </c>
      <c r="I3644" s="3" t="s">
        <v>2237</v>
      </c>
    </row>
    <row r="3645" spans="1:9" x14ac:dyDescent="0.25">
      <c r="A3645" s="450">
        <v>2018</v>
      </c>
      <c r="B3645" s="450" t="s">
        <v>272</v>
      </c>
      <c r="C3645" s="450" t="s">
        <v>199</v>
      </c>
      <c r="D3645" s="450">
        <v>2190</v>
      </c>
      <c r="E3645" s="450" t="s">
        <v>27</v>
      </c>
      <c r="F3645" s="450" t="s">
        <v>2242</v>
      </c>
      <c r="G3645" s="450" t="s">
        <v>15</v>
      </c>
      <c r="H3645" s="450" t="s">
        <v>110</v>
      </c>
      <c r="I3645" s="3" t="s">
        <v>2237</v>
      </c>
    </row>
    <row r="3646" spans="1:9" x14ac:dyDescent="0.25">
      <c r="A3646" s="450">
        <v>2018</v>
      </c>
      <c r="B3646" s="450" t="s">
        <v>272</v>
      </c>
      <c r="C3646" s="450" t="s">
        <v>199</v>
      </c>
      <c r="D3646" s="450">
        <v>2200</v>
      </c>
      <c r="E3646" s="450" t="s">
        <v>28</v>
      </c>
      <c r="F3646" s="450" t="s">
        <v>2242</v>
      </c>
      <c r="G3646" s="450" t="s">
        <v>15</v>
      </c>
      <c r="H3646" s="450">
        <v>2.13</v>
      </c>
      <c r="I3646" s="3" t="s">
        <v>2244</v>
      </c>
    </row>
    <row r="3647" spans="1:9" x14ac:dyDescent="0.25">
      <c r="A3647" s="450">
        <v>2018</v>
      </c>
      <c r="B3647" s="450" t="s">
        <v>272</v>
      </c>
      <c r="C3647" s="450" t="s">
        <v>199</v>
      </c>
      <c r="D3647" s="450">
        <v>2300</v>
      </c>
      <c r="E3647" s="450" t="s">
        <v>29</v>
      </c>
      <c r="F3647" s="450" t="s">
        <v>2242</v>
      </c>
      <c r="G3647" s="450" t="s">
        <v>15</v>
      </c>
      <c r="H3647" s="450">
        <v>0</v>
      </c>
      <c r="I3647" s="3" t="s">
        <v>2244</v>
      </c>
    </row>
    <row r="3648" spans="1:9" x14ac:dyDescent="0.25">
      <c r="A3648" s="450">
        <v>2018</v>
      </c>
      <c r="B3648" s="450" t="s">
        <v>272</v>
      </c>
      <c r="C3648" s="450" t="s">
        <v>199</v>
      </c>
      <c r="D3648" s="450">
        <v>2400</v>
      </c>
      <c r="E3648" s="450" t="s">
        <v>30</v>
      </c>
      <c r="F3648" s="450" t="s">
        <v>2242</v>
      </c>
      <c r="G3648" s="450" t="s">
        <v>15</v>
      </c>
      <c r="H3648" s="450">
        <v>0</v>
      </c>
      <c r="I3648" s="3" t="s">
        <v>2237</v>
      </c>
    </row>
    <row r="3649" spans="1:9" x14ac:dyDescent="0.25">
      <c r="A3649" s="450">
        <v>2018</v>
      </c>
      <c r="B3649" s="450" t="s">
        <v>272</v>
      </c>
      <c r="C3649" s="450" t="s">
        <v>199</v>
      </c>
      <c r="D3649" s="450">
        <v>2900</v>
      </c>
      <c r="E3649" s="450" t="s">
        <v>31</v>
      </c>
      <c r="F3649" s="450" t="s">
        <v>2242</v>
      </c>
      <c r="G3649" s="450" t="s">
        <v>15</v>
      </c>
      <c r="H3649" s="450">
        <v>0</v>
      </c>
      <c r="I3649" s="3" t="s">
        <v>2244</v>
      </c>
    </row>
    <row r="3650" spans="1:9" x14ac:dyDescent="0.25">
      <c r="A3650" s="450">
        <v>2018</v>
      </c>
      <c r="B3650" s="450" t="s">
        <v>272</v>
      </c>
      <c r="C3650" s="450" t="s">
        <v>199</v>
      </c>
      <c r="D3650" s="450">
        <v>2910</v>
      </c>
      <c r="E3650" s="450" t="s">
        <v>32</v>
      </c>
      <c r="F3650" s="450" t="s">
        <v>2242</v>
      </c>
      <c r="G3650" s="450" t="s">
        <v>15</v>
      </c>
      <c r="H3650" s="450" t="s">
        <v>110</v>
      </c>
      <c r="I3650" s="3" t="s">
        <v>2237</v>
      </c>
    </row>
    <row r="3651" spans="1:9" x14ac:dyDescent="0.25">
      <c r="A3651" s="450">
        <v>2018</v>
      </c>
      <c r="B3651" s="450" t="s">
        <v>272</v>
      </c>
      <c r="C3651" s="450" t="s">
        <v>199</v>
      </c>
      <c r="D3651" s="450">
        <v>2920</v>
      </c>
      <c r="E3651" s="450" t="s">
        <v>33</v>
      </c>
      <c r="F3651" s="450" t="s">
        <v>2242</v>
      </c>
      <c r="G3651" s="450" t="s">
        <v>15</v>
      </c>
      <c r="H3651" s="450" t="s">
        <v>110</v>
      </c>
      <c r="I3651" s="3" t="s">
        <v>2237</v>
      </c>
    </row>
    <row r="3652" spans="1:9" x14ac:dyDescent="0.25">
      <c r="A3652" s="450">
        <v>2018</v>
      </c>
      <c r="B3652" s="450" t="s">
        <v>272</v>
      </c>
      <c r="C3652" s="450" t="s">
        <v>199</v>
      </c>
      <c r="D3652" s="450">
        <v>2930</v>
      </c>
      <c r="E3652" s="450" t="s">
        <v>34</v>
      </c>
      <c r="F3652" s="450" t="s">
        <v>2242</v>
      </c>
      <c r="G3652" s="450" t="s">
        <v>15</v>
      </c>
      <c r="H3652" s="450" t="s">
        <v>110</v>
      </c>
      <c r="I3652" s="3" t="s">
        <v>2237</v>
      </c>
    </row>
    <row r="3653" spans="1:9" x14ac:dyDescent="0.25">
      <c r="A3653" s="450">
        <v>2018</v>
      </c>
      <c r="B3653" s="450" t="s">
        <v>272</v>
      </c>
      <c r="C3653" s="450" t="s">
        <v>199</v>
      </c>
      <c r="D3653" s="450">
        <v>3100</v>
      </c>
      <c r="E3653" s="450" t="s">
        <v>36</v>
      </c>
      <c r="F3653" s="450" t="s">
        <v>2242</v>
      </c>
      <c r="G3653" s="450" t="s">
        <v>15</v>
      </c>
      <c r="H3653" s="450" t="s">
        <v>110</v>
      </c>
      <c r="I3653" s="3" t="s">
        <v>2237</v>
      </c>
    </row>
    <row r="3654" spans="1:9" x14ac:dyDescent="0.25">
      <c r="A3654" s="450">
        <v>2018</v>
      </c>
      <c r="B3654" s="450" t="s">
        <v>272</v>
      </c>
      <c r="C3654" s="450" t="s">
        <v>199</v>
      </c>
      <c r="D3654" s="450">
        <v>3200</v>
      </c>
      <c r="E3654" s="450" t="s">
        <v>37</v>
      </c>
      <c r="F3654" s="450" t="s">
        <v>2242</v>
      </c>
      <c r="G3654" s="450" t="s">
        <v>15</v>
      </c>
      <c r="H3654" s="450" t="s">
        <v>110</v>
      </c>
      <c r="I3654" s="3" t="s">
        <v>2237</v>
      </c>
    </row>
    <row r="3655" spans="1:9" x14ac:dyDescent="0.25">
      <c r="A3655" s="450">
        <v>2018</v>
      </c>
      <c r="B3655" s="450" t="s">
        <v>272</v>
      </c>
      <c r="C3655" s="450" t="s">
        <v>199</v>
      </c>
      <c r="D3655" s="450">
        <v>3900</v>
      </c>
      <c r="E3655" s="450" t="s">
        <v>38</v>
      </c>
      <c r="F3655" s="450" t="s">
        <v>2242</v>
      </c>
      <c r="G3655" s="450" t="s">
        <v>15</v>
      </c>
      <c r="H3655" s="450" t="s">
        <v>110</v>
      </c>
      <c r="I3655" s="3" t="s">
        <v>2237</v>
      </c>
    </row>
    <row r="3656" spans="1:9" x14ac:dyDescent="0.25">
      <c r="A3656" s="450">
        <v>2018</v>
      </c>
      <c r="B3656" s="450" t="s">
        <v>272</v>
      </c>
      <c r="C3656" s="450" t="s">
        <v>199</v>
      </c>
      <c r="D3656" s="450">
        <v>4100</v>
      </c>
      <c r="E3656" s="450" t="s">
        <v>40</v>
      </c>
      <c r="F3656" s="450" t="s">
        <v>2242</v>
      </c>
      <c r="G3656" s="450" t="s">
        <v>15</v>
      </c>
      <c r="H3656" s="450">
        <v>299.55</v>
      </c>
      <c r="I3656" s="3" t="s">
        <v>2244</v>
      </c>
    </row>
    <row r="3657" spans="1:9" x14ac:dyDescent="0.25">
      <c r="A3657" s="450">
        <v>2018</v>
      </c>
      <c r="B3657" s="450" t="s">
        <v>272</v>
      </c>
      <c r="C3657" s="450" t="s">
        <v>199</v>
      </c>
      <c r="D3657" s="450">
        <v>4110</v>
      </c>
      <c r="E3657" s="450" t="s">
        <v>41</v>
      </c>
      <c r="F3657" s="450" t="s">
        <v>2242</v>
      </c>
      <c r="G3657" s="450" t="s">
        <v>15</v>
      </c>
      <c r="H3657" s="450" t="s">
        <v>110</v>
      </c>
      <c r="I3657" s="3" t="s">
        <v>2237</v>
      </c>
    </row>
    <row r="3658" spans="1:9" x14ac:dyDescent="0.25">
      <c r="A3658" s="450">
        <v>2018</v>
      </c>
      <c r="B3658" s="450" t="s">
        <v>272</v>
      </c>
      <c r="C3658" s="450" t="s">
        <v>199</v>
      </c>
      <c r="D3658" s="450">
        <v>4120</v>
      </c>
      <c r="E3658" s="450" t="s">
        <v>42</v>
      </c>
      <c r="F3658" s="450" t="s">
        <v>2242</v>
      </c>
      <c r="G3658" s="450" t="s">
        <v>15</v>
      </c>
      <c r="H3658" s="450" t="s">
        <v>110</v>
      </c>
      <c r="I3658" s="3" t="s">
        <v>2237</v>
      </c>
    </row>
    <row r="3659" spans="1:9" x14ac:dyDescent="0.25">
      <c r="A3659" s="450">
        <v>2018</v>
      </c>
      <c r="B3659" s="450" t="s">
        <v>272</v>
      </c>
      <c r="C3659" s="450" t="s">
        <v>199</v>
      </c>
      <c r="D3659" s="450">
        <v>4190</v>
      </c>
      <c r="E3659" s="450" t="s">
        <v>43</v>
      </c>
      <c r="F3659" s="450" t="s">
        <v>2242</v>
      </c>
      <c r="G3659" s="450" t="s">
        <v>15</v>
      </c>
      <c r="H3659" s="450" t="s">
        <v>110</v>
      </c>
      <c r="I3659" s="3" t="s">
        <v>2237</v>
      </c>
    </row>
    <row r="3660" spans="1:9" x14ac:dyDescent="0.25">
      <c r="A3660" s="450">
        <v>2018</v>
      </c>
      <c r="B3660" s="450" t="s">
        <v>272</v>
      </c>
      <c r="C3660" s="450" t="s">
        <v>199</v>
      </c>
      <c r="D3660" s="450">
        <v>4200</v>
      </c>
      <c r="E3660" s="450" t="s">
        <v>44</v>
      </c>
      <c r="F3660" s="450" t="s">
        <v>2242</v>
      </c>
      <c r="G3660" s="450" t="s">
        <v>15</v>
      </c>
      <c r="H3660" s="450">
        <v>172.35</v>
      </c>
      <c r="I3660" s="3" t="s">
        <v>2237</v>
      </c>
    </row>
    <row r="3661" spans="1:9" x14ac:dyDescent="0.25">
      <c r="A3661" s="450">
        <v>2018</v>
      </c>
      <c r="B3661" s="450" t="s">
        <v>272</v>
      </c>
      <c r="C3661" s="450" t="s">
        <v>199</v>
      </c>
      <c r="D3661" s="450">
        <v>4210</v>
      </c>
      <c r="E3661" s="450" t="s">
        <v>45</v>
      </c>
      <c r="F3661" s="450" t="s">
        <v>2242</v>
      </c>
      <c r="G3661" s="450" t="s">
        <v>15</v>
      </c>
      <c r="H3661" s="450" t="s">
        <v>110</v>
      </c>
      <c r="I3661" s="3" t="s">
        <v>2237</v>
      </c>
    </row>
    <row r="3662" spans="1:9" x14ac:dyDescent="0.25">
      <c r="A3662" s="450">
        <v>2018</v>
      </c>
      <c r="B3662" s="450" t="s">
        <v>272</v>
      </c>
      <c r="C3662" s="450" t="s">
        <v>199</v>
      </c>
      <c r="D3662" s="450">
        <v>4220</v>
      </c>
      <c r="E3662" s="450" t="s">
        <v>46</v>
      </c>
      <c r="F3662" s="450" t="s">
        <v>2242</v>
      </c>
      <c r="G3662" s="450" t="s">
        <v>15</v>
      </c>
      <c r="H3662" s="450" t="s">
        <v>110</v>
      </c>
      <c r="I3662" s="3" t="s">
        <v>2237</v>
      </c>
    </row>
    <row r="3663" spans="1:9" x14ac:dyDescent="0.25">
      <c r="A3663" s="450">
        <v>2018</v>
      </c>
      <c r="B3663" s="450" t="s">
        <v>272</v>
      </c>
      <c r="C3663" s="450" t="s">
        <v>199</v>
      </c>
      <c r="D3663" s="450">
        <v>4230</v>
      </c>
      <c r="E3663" s="450" t="s">
        <v>47</v>
      </c>
      <c r="F3663" s="450" t="s">
        <v>2242</v>
      </c>
      <c r="G3663" s="450" t="s">
        <v>15</v>
      </c>
      <c r="H3663" s="450" t="s">
        <v>110</v>
      </c>
      <c r="I3663" s="3" t="s">
        <v>2237</v>
      </c>
    </row>
    <row r="3664" spans="1:9" x14ac:dyDescent="0.25">
      <c r="A3664" s="450">
        <v>2018</v>
      </c>
      <c r="B3664" s="450" t="s">
        <v>272</v>
      </c>
      <c r="C3664" s="450" t="s">
        <v>199</v>
      </c>
      <c r="D3664" s="450">
        <v>5000</v>
      </c>
      <c r="E3664" s="450" t="s">
        <v>48</v>
      </c>
      <c r="F3664" s="450" t="s">
        <v>2242</v>
      </c>
      <c r="G3664" s="450" t="s">
        <v>15</v>
      </c>
      <c r="H3664" s="450">
        <v>88.26</v>
      </c>
      <c r="I3664" s="3" t="s">
        <v>2237</v>
      </c>
    </row>
    <row r="3665" spans="1:9" x14ac:dyDescent="0.25">
      <c r="A3665" s="450">
        <v>2018</v>
      </c>
      <c r="B3665" s="450" t="s">
        <v>272</v>
      </c>
      <c r="C3665" s="450" t="s">
        <v>199</v>
      </c>
      <c r="D3665" s="450">
        <v>6100</v>
      </c>
      <c r="E3665" s="450" t="s">
        <v>50</v>
      </c>
      <c r="F3665" s="450" t="s">
        <v>2242</v>
      </c>
      <c r="G3665" s="450" t="s">
        <v>15</v>
      </c>
      <c r="H3665" s="450">
        <v>93.82</v>
      </c>
      <c r="I3665" s="3" t="s">
        <v>2237</v>
      </c>
    </row>
    <row r="3666" spans="1:9" x14ac:dyDescent="0.25">
      <c r="A3666" s="450">
        <v>2018</v>
      </c>
      <c r="B3666" s="450" t="s">
        <v>272</v>
      </c>
      <c r="C3666" s="450" t="s">
        <v>199</v>
      </c>
      <c r="D3666" s="450">
        <v>6110</v>
      </c>
      <c r="E3666" s="450" t="s">
        <v>51</v>
      </c>
      <c r="F3666" s="450" t="s">
        <v>2242</v>
      </c>
      <c r="G3666" s="450" t="s">
        <v>15</v>
      </c>
      <c r="H3666" s="450" t="s">
        <v>110</v>
      </c>
      <c r="I3666" s="3" t="s">
        <v>2237</v>
      </c>
    </row>
    <row r="3667" spans="1:9" x14ac:dyDescent="0.25">
      <c r="A3667" s="450">
        <v>2018</v>
      </c>
      <c r="B3667" s="450" t="s">
        <v>272</v>
      </c>
      <c r="C3667" s="450" t="s">
        <v>199</v>
      </c>
      <c r="D3667" s="450">
        <v>6120</v>
      </c>
      <c r="E3667" s="450" t="s">
        <v>52</v>
      </c>
      <c r="F3667" s="450" t="s">
        <v>2242</v>
      </c>
      <c r="G3667" s="450" t="s">
        <v>15</v>
      </c>
      <c r="H3667" s="450" t="s">
        <v>110</v>
      </c>
      <c r="I3667" s="3" t="s">
        <v>2237</v>
      </c>
    </row>
    <row r="3668" spans="1:9" x14ac:dyDescent="0.25">
      <c r="A3668" s="450">
        <v>2018</v>
      </c>
      <c r="B3668" s="450" t="s">
        <v>272</v>
      </c>
      <c r="C3668" s="450" t="s">
        <v>199</v>
      </c>
      <c r="D3668" s="450">
        <v>6130</v>
      </c>
      <c r="E3668" s="450" t="s">
        <v>53</v>
      </c>
      <c r="F3668" s="450" t="s">
        <v>2242</v>
      </c>
      <c r="G3668" s="450" t="s">
        <v>15</v>
      </c>
      <c r="H3668" s="450" t="s">
        <v>110</v>
      </c>
      <c r="I3668" s="3" t="s">
        <v>2237</v>
      </c>
    </row>
    <row r="3669" spans="1:9" x14ac:dyDescent="0.25">
      <c r="A3669" s="450">
        <v>2018</v>
      </c>
      <c r="B3669" s="450" t="s">
        <v>272</v>
      </c>
      <c r="C3669" s="450" t="s">
        <v>199</v>
      </c>
      <c r="D3669" s="450">
        <v>6190</v>
      </c>
      <c r="E3669" s="450" t="s">
        <v>54</v>
      </c>
      <c r="F3669" s="450" t="s">
        <v>2242</v>
      </c>
      <c r="G3669" s="450" t="s">
        <v>15</v>
      </c>
      <c r="H3669" s="450" t="s">
        <v>110</v>
      </c>
      <c r="I3669" s="3" t="s">
        <v>2237</v>
      </c>
    </row>
    <row r="3670" spans="1:9" x14ac:dyDescent="0.25">
      <c r="A3670" s="450">
        <v>2018</v>
      </c>
      <c r="B3670" s="450" t="s">
        <v>272</v>
      </c>
      <c r="C3670" s="450" t="s">
        <v>199</v>
      </c>
      <c r="D3670" s="450">
        <v>6200</v>
      </c>
      <c r="E3670" s="450" t="s">
        <v>55</v>
      </c>
      <c r="F3670" s="450" t="s">
        <v>2242</v>
      </c>
      <c r="G3670" s="450" t="s">
        <v>15</v>
      </c>
      <c r="H3670" s="450">
        <v>0</v>
      </c>
      <c r="I3670" s="3" t="s">
        <v>2237</v>
      </c>
    </row>
    <row r="3671" spans="1:9" x14ac:dyDescent="0.25">
      <c r="A3671" s="450">
        <v>2018</v>
      </c>
      <c r="B3671" s="450" t="s">
        <v>272</v>
      </c>
      <c r="C3671" s="450" t="s">
        <v>199</v>
      </c>
      <c r="D3671" s="450">
        <v>6210</v>
      </c>
      <c r="E3671" s="450" t="s">
        <v>56</v>
      </c>
      <c r="F3671" s="450" t="s">
        <v>2242</v>
      </c>
      <c r="G3671" s="450" t="s">
        <v>15</v>
      </c>
      <c r="H3671" s="450" t="s">
        <v>110</v>
      </c>
      <c r="I3671" s="3" t="s">
        <v>2237</v>
      </c>
    </row>
    <row r="3672" spans="1:9" x14ac:dyDescent="0.25">
      <c r="A3672" s="450">
        <v>2018</v>
      </c>
      <c r="B3672" s="450" t="s">
        <v>272</v>
      </c>
      <c r="C3672" s="450" t="s">
        <v>199</v>
      </c>
      <c r="D3672" s="450">
        <v>6220</v>
      </c>
      <c r="E3672" s="450" t="s">
        <v>57</v>
      </c>
      <c r="F3672" s="450" t="s">
        <v>2242</v>
      </c>
      <c r="G3672" s="450" t="s">
        <v>15</v>
      </c>
      <c r="H3672" s="450" t="s">
        <v>110</v>
      </c>
      <c r="I3672" s="3" t="s">
        <v>2237</v>
      </c>
    </row>
    <row r="3673" spans="1:9" x14ac:dyDescent="0.25">
      <c r="A3673" s="450">
        <v>2018</v>
      </c>
      <c r="B3673" s="450" t="s">
        <v>272</v>
      </c>
      <c r="C3673" s="450" t="s">
        <v>199</v>
      </c>
      <c r="D3673" s="450">
        <v>6230</v>
      </c>
      <c r="E3673" s="450" t="s">
        <v>58</v>
      </c>
      <c r="F3673" s="450" t="s">
        <v>2242</v>
      </c>
      <c r="G3673" s="450" t="s">
        <v>15</v>
      </c>
      <c r="H3673" s="450" t="s">
        <v>110</v>
      </c>
      <c r="I3673" s="3" t="s">
        <v>2237</v>
      </c>
    </row>
    <row r="3674" spans="1:9" x14ac:dyDescent="0.25">
      <c r="A3674" s="450">
        <v>2018</v>
      </c>
      <c r="B3674" s="450" t="s">
        <v>272</v>
      </c>
      <c r="C3674" s="450" t="s">
        <v>199</v>
      </c>
      <c r="D3674" s="450">
        <v>6290</v>
      </c>
      <c r="E3674" s="450" t="s">
        <v>59</v>
      </c>
      <c r="F3674" s="450" t="s">
        <v>2242</v>
      </c>
      <c r="G3674" s="450" t="s">
        <v>15</v>
      </c>
      <c r="H3674" s="450" t="s">
        <v>110</v>
      </c>
      <c r="I3674" s="3" t="s">
        <v>2237</v>
      </c>
    </row>
    <row r="3675" spans="1:9" x14ac:dyDescent="0.25">
      <c r="A3675" s="450">
        <v>2018</v>
      </c>
      <c r="B3675" s="450" t="s">
        <v>272</v>
      </c>
      <c r="C3675" s="450" t="s">
        <v>199</v>
      </c>
      <c r="D3675" s="450">
        <v>6300</v>
      </c>
      <c r="E3675" s="450" t="s">
        <v>60</v>
      </c>
      <c r="F3675" s="450" t="s">
        <v>2242</v>
      </c>
      <c r="G3675" s="450" t="s">
        <v>15</v>
      </c>
      <c r="H3675" s="450">
        <v>0</v>
      </c>
      <c r="I3675" s="3" t="s">
        <v>2237</v>
      </c>
    </row>
    <row r="3676" spans="1:9" x14ac:dyDescent="0.25">
      <c r="A3676" s="450">
        <v>2018</v>
      </c>
      <c r="B3676" s="450" t="s">
        <v>272</v>
      </c>
      <c r="C3676" s="450" t="s">
        <v>199</v>
      </c>
      <c r="D3676" s="450">
        <v>6400</v>
      </c>
      <c r="E3676" s="450" t="s">
        <v>61</v>
      </c>
      <c r="F3676" s="450" t="s">
        <v>2242</v>
      </c>
      <c r="G3676" s="450" t="s">
        <v>15</v>
      </c>
      <c r="H3676" s="450">
        <v>0</v>
      </c>
      <c r="I3676" s="3" t="s">
        <v>2237</v>
      </c>
    </row>
    <row r="3677" spans="1:9" x14ac:dyDescent="0.25">
      <c r="A3677" s="450">
        <v>2018</v>
      </c>
      <c r="B3677" s="450" t="s">
        <v>272</v>
      </c>
      <c r="C3677" s="450" t="s">
        <v>199</v>
      </c>
      <c r="D3677" s="450">
        <v>6410</v>
      </c>
      <c r="E3677" s="450" t="s">
        <v>62</v>
      </c>
      <c r="F3677" s="450" t="s">
        <v>2242</v>
      </c>
      <c r="G3677" s="450" t="s">
        <v>15</v>
      </c>
      <c r="H3677" s="450" t="s">
        <v>110</v>
      </c>
      <c r="I3677" s="3" t="s">
        <v>2237</v>
      </c>
    </row>
    <row r="3678" spans="1:9" x14ac:dyDescent="0.25">
      <c r="A3678" s="450">
        <v>2018</v>
      </c>
      <c r="B3678" s="450" t="s">
        <v>272</v>
      </c>
      <c r="C3678" s="450" t="s">
        <v>199</v>
      </c>
      <c r="D3678" s="450">
        <v>6490</v>
      </c>
      <c r="E3678" s="450" t="s">
        <v>63</v>
      </c>
      <c r="F3678" s="450" t="s">
        <v>2242</v>
      </c>
      <c r="G3678" s="450" t="s">
        <v>15</v>
      </c>
      <c r="H3678" s="450" t="s">
        <v>110</v>
      </c>
      <c r="I3678" s="3" t="s">
        <v>2237</v>
      </c>
    </row>
    <row r="3679" spans="1:9" x14ac:dyDescent="0.25">
      <c r="A3679" s="450">
        <v>2018</v>
      </c>
      <c r="B3679" s="450" t="s">
        <v>272</v>
      </c>
      <c r="C3679" s="450" t="s">
        <v>199</v>
      </c>
      <c r="D3679" s="450">
        <v>6500</v>
      </c>
      <c r="E3679" s="450" t="s">
        <v>64</v>
      </c>
      <c r="F3679" s="450" t="s">
        <v>2242</v>
      </c>
      <c r="G3679" s="450" t="s">
        <v>15</v>
      </c>
      <c r="H3679" s="450">
        <v>0</v>
      </c>
      <c r="I3679" s="3" t="s">
        <v>2237</v>
      </c>
    </row>
    <row r="3680" spans="1:9" x14ac:dyDescent="0.25">
      <c r="A3680" s="450">
        <v>2018</v>
      </c>
      <c r="B3680" s="450" t="s">
        <v>272</v>
      </c>
      <c r="C3680" s="450" t="s">
        <v>199</v>
      </c>
      <c r="D3680" s="450">
        <v>6510</v>
      </c>
      <c r="E3680" s="450" t="s">
        <v>65</v>
      </c>
      <c r="F3680" s="450" t="s">
        <v>2242</v>
      </c>
      <c r="G3680" s="450" t="s">
        <v>15</v>
      </c>
      <c r="H3680" s="450" t="s">
        <v>110</v>
      </c>
      <c r="I3680" s="3" t="s">
        <v>2237</v>
      </c>
    </row>
    <row r="3681" spans="1:9" x14ac:dyDescent="0.25">
      <c r="A3681" s="450">
        <v>2018</v>
      </c>
      <c r="B3681" s="450" t="s">
        <v>272</v>
      </c>
      <c r="C3681" s="450" t="s">
        <v>199</v>
      </c>
      <c r="D3681" s="450">
        <v>6590</v>
      </c>
      <c r="E3681" s="450" t="s">
        <v>66</v>
      </c>
      <c r="F3681" s="450" t="s">
        <v>2242</v>
      </c>
      <c r="G3681" s="450" t="s">
        <v>15</v>
      </c>
      <c r="H3681" s="450" t="s">
        <v>110</v>
      </c>
      <c r="I3681" s="3" t="s">
        <v>2237</v>
      </c>
    </row>
    <row r="3682" spans="1:9" x14ac:dyDescent="0.25">
      <c r="A3682" s="450">
        <v>2018</v>
      </c>
      <c r="B3682" s="450" t="s">
        <v>272</v>
      </c>
      <c r="C3682" s="450" t="s">
        <v>199</v>
      </c>
      <c r="D3682" s="450">
        <v>7000</v>
      </c>
      <c r="E3682" s="450" t="s">
        <v>67</v>
      </c>
      <c r="F3682" s="450" t="s">
        <v>2242</v>
      </c>
      <c r="G3682" s="450" t="s">
        <v>15</v>
      </c>
      <c r="H3682" s="450">
        <v>0</v>
      </c>
      <c r="I3682" s="3" t="s">
        <v>2237</v>
      </c>
    </row>
    <row r="3683" spans="1:9" x14ac:dyDescent="0.25">
      <c r="A3683" s="450">
        <v>2018</v>
      </c>
      <c r="B3683" s="450" t="s">
        <v>272</v>
      </c>
      <c r="C3683" s="450" t="s">
        <v>199</v>
      </c>
      <c r="D3683" s="450">
        <v>8000</v>
      </c>
      <c r="E3683" s="450" t="s">
        <v>70</v>
      </c>
      <c r="F3683" s="450" t="s">
        <v>2242</v>
      </c>
      <c r="G3683" s="450" t="s">
        <v>15</v>
      </c>
      <c r="H3683" s="450">
        <v>0</v>
      </c>
      <c r="I3683" s="3" t="s">
        <v>2244</v>
      </c>
    </row>
    <row r="3684" spans="1:9" x14ac:dyDescent="0.25">
      <c r="A3684" s="450">
        <v>2018</v>
      </c>
      <c r="B3684" s="450" t="s">
        <v>272</v>
      </c>
      <c r="C3684" s="450" t="s">
        <v>199</v>
      </c>
      <c r="D3684" s="450">
        <v>9100</v>
      </c>
      <c r="E3684" s="450" t="s">
        <v>72</v>
      </c>
      <c r="F3684" s="450" t="s">
        <v>2242</v>
      </c>
      <c r="G3684" s="450" t="s">
        <v>15</v>
      </c>
      <c r="H3684" s="450" t="s">
        <v>110</v>
      </c>
      <c r="I3684" s="3" t="s">
        <v>2237</v>
      </c>
    </row>
    <row r="3685" spans="1:9" x14ac:dyDescent="0.25">
      <c r="A3685" s="450">
        <v>2018</v>
      </c>
      <c r="B3685" s="450" t="s">
        <v>272</v>
      </c>
      <c r="C3685" s="450" t="s">
        <v>199</v>
      </c>
      <c r="D3685" s="450">
        <v>9200</v>
      </c>
      <c r="E3685" s="450" t="s">
        <v>73</v>
      </c>
      <c r="F3685" s="450" t="s">
        <v>2242</v>
      </c>
      <c r="G3685" s="450" t="s">
        <v>15</v>
      </c>
      <c r="H3685" s="450" t="s">
        <v>110</v>
      </c>
      <c r="I3685" s="3" t="s">
        <v>2237</v>
      </c>
    </row>
    <row r="3686" spans="1:9" x14ac:dyDescent="0.25">
      <c r="A3686" s="450">
        <v>2018</v>
      </c>
      <c r="B3686" s="450" t="s">
        <v>272</v>
      </c>
      <c r="C3686" s="450" t="s">
        <v>199</v>
      </c>
      <c r="D3686" s="450">
        <v>9900</v>
      </c>
      <c r="E3686" s="450" t="s">
        <v>74</v>
      </c>
      <c r="F3686" s="450" t="s">
        <v>2242</v>
      </c>
      <c r="G3686" s="450" t="s">
        <v>15</v>
      </c>
      <c r="H3686" s="450" t="s">
        <v>110</v>
      </c>
      <c r="I3686" s="3" t="s">
        <v>2237</v>
      </c>
    </row>
    <row r="3687" spans="1:9" x14ac:dyDescent="0.25">
      <c r="A3687" s="450">
        <v>2018</v>
      </c>
      <c r="B3687" s="450" t="s">
        <v>272</v>
      </c>
      <c r="C3687" s="450" t="s">
        <v>199</v>
      </c>
      <c r="D3687" s="450">
        <v>11100</v>
      </c>
      <c r="E3687" s="450" t="s">
        <v>77</v>
      </c>
      <c r="F3687" s="450" t="s">
        <v>2242</v>
      </c>
      <c r="G3687" s="450" t="s">
        <v>15</v>
      </c>
      <c r="H3687" s="450">
        <v>686.87</v>
      </c>
      <c r="I3687" s="3" t="s">
        <v>2237</v>
      </c>
    </row>
    <row r="3688" spans="1:9" x14ac:dyDescent="0.25">
      <c r="A3688" s="450">
        <v>2018</v>
      </c>
      <c r="B3688" s="450" t="s">
        <v>272</v>
      </c>
      <c r="C3688" s="450" t="s">
        <v>199</v>
      </c>
      <c r="D3688" s="450">
        <v>11200</v>
      </c>
      <c r="E3688" s="450" t="s">
        <v>78</v>
      </c>
      <c r="F3688" s="450" t="s">
        <v>2242</v>
      </c>
      <c r="G3688" s="450" t="s">
        <v>15</v>
      </c>
      <c r="H3688" s="450">
        <v>430.78</v>
      </c>
      <c r="I3688" s="3" t="s">
        <v>2237</v>
      </c>
    </row>
    <row r="3689" spans="1:9" x14ac:dyDescent="0.25">
      <c r="A3689" s="450">
        <v>2018</v>
      </c>
      <c r="B3689" s="450" t="s">
        <v>272</v>
      </c>
      <c r="C3689" s="450" t="s">
        <v>199</v>
      </c>
      <c r="D3689" s="450">
        <v>11300</v>
      </c>
      <c r="E3689" s="450" t="s">
        <v>79</v>
      </c>
      <c r="F3689" s="450" t="s">
        <v>2242</v>
      </c>
      <c r="G3689" s="450" t="s">
        <v>15</v>
      </c>
      <c r="H3689" s="450">
        <v>0.03</v>
      </c>
      <c r="I3689" s="3" t="s">
        <v>2244</v>
      </c>
    </row>
    <row r="3690" spans="1:9" x14ac:dyDescent="0.25">
      <c r="A3690" s="450">
        <v>2018</v>
      </c>
      <c r="B3690" s="450" t="s">
        <v>272</v>
      </c>
      <c r="C3690" s="450" t="s">
        <v>199</v>
      </c>
      <c r="D3690" s="450">
        <v>11400</v>
      </c>
      <c r="E3690" s="450" t="s">
        <v>80</v>
      </c>
      <c r="F3690" s="450" t="s">
        <v>2242</v>
      </c>
      <c r="G3690" s="450" t="s">
        <v>15</v>
      </c>
      <c r="H3690" s="450">
        <v>247.53</v>
      </c>
      <c r="I3690" s="3" t="s">
        <v>2237</v>
      </c>
    </row>
    <row r="3691" spans="1:9" x14ac:dyDescent="0.25">
      <c r="A3691" s="450">
        <v>2018</v>
      </c>
      <c r="B3691" s="450" t="s">
        <v>272</v>
      </c>
      <c r="C3691" s="450" t="s">
        <v>199</v>
      </c>
      <c r="D3691" s="450">
        <v>11500</v>
      </c>
      <c r="E3691" s="450" t="s">
        <v>81</v>
      </c>
      <c r="F3691" s="450" t="s">
        <v>2242</v>
      </c>
      <c r="G3691" s="450" t="s">
        <v>15</v>
      </c>
      <c r="H3691" s="450">
        <v>219.63</v>
      </c>
      <c r="I3691" s="3" t="s">
        <v>2237</v>
      </c>
    </row>
    <row r="3692" spans="1:9" x14ac:dyDescent="0.25">
      <c r="A3692" s="450">
        <v>2018</v>
      </c>
      <c r="B3692" s="450" t="s">
        <v>272</v>
      </c>
      <c r="C3692" s="450" t="s">
        <v>199</v>
      </c>
      <c r="D3692" s="450">
        <v>11900</v>
      </c>
      <c r="E3692" s="450" t="s">
        <v>82</v>
      </c>
      <c r="F3692" s="450" t="s">
        <v>2242</v>
      </c>
      <c r="G3692" s="450" t="s">
        <v>15</v>
      </c>
      <c r="H3692" s="450">
        <v>86.19</v>
      </c>
      <c r="I3692" s="3" t="s">
        <v>2244</v>
      </c>
    </row>
    <row r="3693" spans="1:9" x14ac:dyDescent="0.25">
      <c r="A3693" s="450">
        <v>2018</v>
      </c>
      <c r="B3693" s="450" t="s">
        <v>272</v>
      </c>
      <c r="C3693" s="450" t="s">
        <v>199</v>
      </c>
      <c r="D3693" s="450">
        <v>12100</v>
      </c>
      <c r="E3693" s="450" t="s">
        <v>84</v>
      </c>
      <c r="F3693" s="450" t="s">
        <v>2242</v>
      </c>
      <c r="G3693" s="450" t="s">
        <v>15</v>
      </c>
      <c r="H3693" s="450">
        <v>1252.81</v>
      </c>
      <c r="I3693" s="3" t="s">
        <v>2237</v>
      </c>
    </row>
    <row r="3694" spans="1:9" x14ac:dyDescent="0.25">
      <c r="A3694" s="450">
        <v>2018</v>
      </c>
      <c r="B3694" s="450" t="s">
        <v>272</v>
      </c>
      <c r="C3694" s="450" t="s">
        <v>199</v>
      </c>
      <c r="D3694" s="450">
        <v>12200</v>
      </c>
      <c r="E3694" s="450" t="s">
        <v>85</v>
      </c>
      <c r="F3694" s="450" t="s">
        <v>2242</v>
      </c>
      <c r="G3694" s="450" t="s">
        <v>15</v>
      </c>
      <c r="H3694" s="450">
        <v>126.63</v>
      </c>
      <c r="I3694" s="3" t="s">
        <v>2237</v>
      </c>
    </row>
    <row r="3695" spans="1:9" x14ac:dyDescent="0.25">
      <c r="A3695" s="450">
        <v>2018</v>
      </c>
      <c r="B3695" s="450" t="s">
        <v>272</v>
      </c>
      <c r="C3695" s="450" t="s">
        <v>199</v>
      </c>
      <c r="D3695" s="450">
        <v>12900</v>
      </c>
      <c r="E3695" s="450" t="s">
        <v>86</v>
      </c>
      <c r="F3695" s="450" t="s">
        <v>2242</v>
      </c>
      <c r="G3695" s="450" t="s">
        <v>15</v>
      </c>
      <c r="H3695" s="450">
        <v>78.38</v>
      </c>
      <c r="I3695" s="3" t="s">
        <v>2244</v>
      </c>
    </row>
    <row r="3696" spans="1:9" x14ac:dyDescent="0.25">
      <c r="A3696" s="450">
        <v>2018</v>
      </c>
      <c r="B3696" s="450" t="s">
        <v>272</v>
      </c>
      <c r="C3696" s="450" t="s">
        <v>199</v>
      </c>
      <c r="D3696" s="450">
        <v>12910</v>
      </c>
      <c r="E3696" s="450" t="s">
        <v>87</v>
      </c>
      <c r="F3696" s="450" t="s">
        <v>2242</v>
      </c>
      <c r="G3696" s="450" t="s">
        <v>15</v>
      </c>
      <c r="H3696" s="450" t="s">
        <v>110</v>
      </c>
      <c r="I3696" s="3" t="s">
        <v>2237</v>
      </c>
    </row>
    <row r="3697" spans="1:9" x14ac:dyDescent="0.25">
      <c r="A3697" s="450">
        <v>2018</v>
      </c>
      <c r="B3697" s="450" t="s">
        <v>272</v>
      </c>
      <c r="C3697" s="450" t="s">
        <v>199</v>
      </c>
      <c r="D3697" s="450">
        <v>12920</v>
      </c>
      <c r="E3697" s="450" t="s">
        <v>88</v>
      </c>
      <c r="F3697" s="450" t="s">
        <v>2242</v>
      </c>
      <c r="G3697" s="450" t="s">
        <v>15</v>
      </c>
      <c r="H3697" s="450" t="s">
        <v>110</v>
      </c>
      <c r="I3697" s="3" t="s">
        <v>2237</v>
      </c>
    </row>
    <row r="3698" spans="1:9" x14ac:dyDescent="0.25">
      <c r="A3698" s="450">
        <v>2018</v>
      </c>
      <c r="B3698" s="450" t="s">
        <v>272</v>
      </c>
      <c r="C3698" s="450" t="s">
        <v>199</v>
      </c>
      <c r="D3698" s="450">
        <v>12930</v>
      </c>
      <c r="E3698" s="450" t="s">
        <v>89</v>
      </c>
      <c r="F3698" s="450" t="s">
        <v>2242</v>
      </c>
      <c r="G3698" s="450" t="s">
        <v>15</v>
      </c>
      <c r="H3698" s="450" t="s">
        <v>110</v>
      </c>
      <c r="I3698" s="3" t="s">
        <v>2237</v>
      </c>
    </row>
    <row r="3699" spans="1:9" x14ac:dyDescent="0.25">
      <c r="A3699" s="450">
        <v>2018</v>
      </c>
      <c r="B3699" s="450" t="s">
        <v>272</v>
      </c>
      <c r="C3699" s="450" t="s">
        <v>199</v>
      </c>
      <c r="D3699" s="450">
        <v>15100</v>
      </c>
      <c r="E3699" s="450" t="s">
        <v>93</v>
      </c>
      <c r="F3699" s="450" t="s">
        <v>2242</v>
      </c>
      <c r="G3699" s="450" t="s">
        <v>15</v>
      </c>
      <c r="H3699" s="450" t="s">
        <v>110</v>
      </c>
      <c r="I3699" s="3" t="s">
        <v>2237</v>
      </c>
    </row>
    <row r="3700" spans="1:9" x14ac:dyDescent="0.25">
      <c r="A3700" s="450">
        <v>2018</v>
      </c>
      <c r="B3700" s="450" t="s">
        <v>272</v>
      </c>
      <c r="C3700" s="450" t="s">
        <v>199</v>
      </c>
      <c r="D3700" s="450">
        <v>15200</v>
      </c>
      <c r="E3700" s="450" t="s">
        <v>94</v>
      </c>
      <c r="F3700" s="450" t="s">
        <v>2242</v>
      </c>
      <c r="G3700" s="450" t="s">
        <v>15</v>
      </c>
      <c r="H3700" s="450" t="s">
        <v>110</v>
      </c>
      <c r="I3700" s="3" t="s">
        <v>2237</v>
      </c>
    </row>
    <row r="3701" spans="1:9" x14ac:dyDescent="0.25">
      <c r="A3701" s="450">
        <v>2018</v>
      </c>
      <c r="B3701" s="450" t="s">
        <v>272</v>
      </c>
      <c r="C3701" s="450" t="s">
        <v>199</v>
      </c>
      <c r="D3701" s="450">
        <v>17100</v>
      </c>
      <c r="E3701" s="450" t="s">
        <v>97</v>
      </c>
      <c r="F3701" s="450" t="s">
        <v>2242</v>
      </c>
      <c r="G3701" s="450" t="s">
        <v>15</v>
      </c>
      <c r="H3701" s="450">
        <v>0</v>
      </c>
      <c r="I3701" s="3" t="s">
        <v>2237</v>
      </c>
    </row>
    <row r="3702" spans="1:9" x14ac:dyDescent="0.25">
      <c r="A3702" s="450">
        <v>2018</v>
      </c>
      <c r="B3702" s="450" t="s">
        <v>272</v>
      </c>
      <c r="C3702" s="450" t="s">
        <v>199</v>
      </c>
      <c r="D3702" s="450">
        <v>17110</v>
      </c>
      <c r="E3702" s="450" t="s">
        <v>98</v>
      </c>
      <c r="F3702" s="450" t="s">
        <v>2242</v>
      </c>
      <c r="G3702" s="450" t="s">
        <v>15</v>
      </c>
      <c r="H3702" s="450" t="s">
        <v>110</v>
      </c>
      <c r="I3702" s="3" t="s">
        <v>2237</v>
      </c>
    </row>
    <row r="3703" spans="1:9" x14ac:dyDescent="0.25">
      <c r="A3703" s="450">
        <v>2018</v>
      </c>
      <c r="B3703" s="450" t="s">
        <v>272</v>
      </c>
      <c r="C3703" s="450" t="s">
        <v>199</v>
      </c>
      <c r="D3703" s="450">
        <v>17120</v>
      </c>
      <c r="E3703" s="450" t="s">
        <v>99</v>
      </c>
      <c r="F3703" s="450" t="s">
        <v>2242</v>
      </c>
      <c r="G3703" s="450" t="s">
        <v>15</v>
      </c>
      <c r="H3703" s="450" t="s">
        <v>110</v>
      </c>
      <c r="I3703" s="3" t="s">
        <v>2237</v>
      </c>
    </row>
    <row r="3704" spans="1:9" x14ac:dyDescent="0.25">
      <c r="A3704" s="450">
        <v>2018</v>
      </c>
      <c r="B3704" s="450" t="s">
        <v>272</v>
      </c>
      <c r="C3704" s="450" t="s">
        <v>199</v>
      </c>
      <c r="D3704" s="450">
        <v>17130</v>
      </c>
      <c r="E3704" s="450" t="s">
        <v>100</v>
      </c>
      <c r="F3704" s="450" t="s">
        <v>2242</v>
      </c>
      <c r="G3704" s="450" t="s">
        <v>15</v>
      </c>
      <c r="H3704" s="450" t="s">
        <v>110</v>
      </c>
      <c r="I3704" s="3" t="s">
        <v>2237</v>
      </c>
    </row>
    <row r="3705" spans="1:9" x14ac:dyDescent="0.25">
      <c r="A3705" s="450">
        <v>2018</v>
      </c>
      <c r="B3705" s="450" t="s">
        <v>272</v>
      </c>
      <c r="C3705" s="450" t="s">
        <v>199</v>
      </c>
      <c r="D3705" s="450">
        <v>17140</v>
      </c>
      <c r="E3705" s="450" t="s">
        <v>101</v>
      </c>
      <c r="F3705" s="450" t="s">
        <v>2242</v>
      </c>
      <c r="G3705" s="450" t="s">
        <v>15</v>
      </c>
      <c r="H3705" s="450" t="s">
        <v>110</v>
      </c>
      <c r="I3705" s="3" t="s">
        <v>2237</v>
      </c>
    </row>
    <row r="3706" spans="1:9" x14ac:dyDescent="0.25">
      <c r="A3706" s="450">
        <v>2018</v>
      </c>
      <c r="B3706" s="450" t="s">
        <v>272</v>
      </c>
      <c r="C3706" s="450" t="s">
        <v>199</v>
      </c>
      <c r="D3706" s="450">
        <v>17150</v>
      </c>
      <c r="E3706" s="450" t="s">
        <v>102</v>
      </c>
      <c r="F3706" s="450" t="s">
        <v>2242</v>
      </c>
      <c r="G3706" s="450" t="s">
        <v>15</v>
      </c>
      <c r="H3706" s="450" t="s">
        <v>110</v>
      </c>
      <c r="I3706" s="3" t="s">
        <v>2237</v>
      </c>
    </row>
    <row r="3707" spans="1:9" x14ac:dyDescent="0.25">
      <c r="A3707" s="450">
        <v>2018</v>
      </c>
      <c r="B3707" s="450" t="s">
        <v>272</v>
      </c>
      <c r="C3707" s="450" t="s">
        <v>199</v>
      </c>
      <c r="D3707" s="450">
        <v>17160</v>
      </c>
      <c r="E3707" s="450" t="s">
        <v>103</v>
      </c>
      <c r="F3707" s="450" t="s">
        <v>2242</v>
      </c>
      <c r="G3707" s="450" t="s">
        <v>15</v>
      </c>
      <c r="H3707" s="450" t="s">
        <v>110</v>
      </c>
      <c r="I3707" s="3" t="s">
        <v>2237</v>
      </c>
    </row>
    <row r="3708" spans="1:9" x14ac:dyDescent="0.25">
      <c r="A3708" s="450">
        <v>2018</v>
      </c>
      <c r="B3708" s="450" t="s">
        <v>272</v>
      </c>
      <c r="C3708" s="450" t="s">
        <v>199</v>
      </c>
      <c r="D3708" s="450">
        <v>17161</v>
      </c>
      <c r="E3708" s="450" t="s">
        <v>104</v>
      </c>
      <c r="F3708" s="450" t="s">
        <v>2242</v>
      </c>
      <c r="G3708" s="450" t="s">
        <v>15</v>
      </c>
      <c r="H3708" s="450" t="s">
        <v>110</v>
      </c>
      <c r="I3708" s="3" t="s">
        <v>2237</v>
      </c>
    </row>
    <row r="3709" spans="1:9" x14ac:dyDescent="0.25">
      <c r="A3709" s="450">
        <v>2018</v>
      </c>
      <c r="B3709" s="450" t="s">
        <v>272</v>
      </c>
      <c r="C3709" s="450" t="s">
        <v>199</v>
      </c>
      <c r="D3709" s="450">
        <v>17162</v>
      </c>
      <c r="E3709" s="450" t="s">
        <v>105</v>
      </c>
      <c r="F3709" s="450" t="s">
        <v>2242</v>
      </c>
      <c r="G3709" s="450" t="s">
        <v>15</v>
      </c>
      <c r="H3709" s="450" t="s">
        <v>110</v>
      </c>
      <c r="I3709" s="3" t="s">
        <v>2237</v>
      </c>
    </row>
    <row r="3710" spans="1:9" x14ac:dyDescent="0.25">
      <c r="A3710" s="450">
        <v>2018</v>
      </c>
      <c r="B3710" s="450" t="s">
        <v>272</v>
      </c>
      <c r="C3710" s="450" t="s">
        <v>199</v>
      </c>
      <c r="D3710" s="450">
        <v>17190</v>
      </c>
      <c r="E3710" s="450" t="s">
        <v>106</v>
      </c>
      <c r="F3710" s="450" t="s">
        <v>2242</v>
      </c>
      <c r="G3710" s="450" t="s">
        <v>15</v>
      </c>
      <c r="H3710" s="450" t="s">
        <v>110</v>
      </c>
      <c r="I3710" s="3" t="s">
        <v>2237</v>
      </c>
    </row>
    <row r="3711" spans="1:9" x14ac:dyDescent="0.25">
      <c r="A3711" s="450">
        <v>2018</v>
      </c>
      <c r="B3711" s="450" t="s">
        <v>272</v>
      </c>
      <c r="C3711" s="450" t="s">
        <v>199</v>
      </c>
      <c r="D3711" s="450">
        <v>17900</v>
      </c>
      <c r="E3711" s="450" t="s">
        <v>107</v>
      </c>
      <c r="F3711" s="450" t="s">
        <v>2242</v>
      </c>
      <c r="G3711" s="450" t="s">
        <v>15</v>
      </c>
      <c r="H3711" s="450">
        <v>91.74</v>
      </c>
      <c r="I3711" s="3" t="s">
        <v>2237</v>
      </c>
    </row>
    <row r="3712" spans="1:9" x14ac:dyDescent="0.25">
      <c r="A3712" s="450">
        <v>2018</v>
      </c>
      <c r="B3712" s="450" t="s">
        <v>272</v>
      </c>
      <c r="C3712" s="450" t="s">
        <v>199</v>
      </c>
      <c r="D3712" s="450">
        <v>19010</v>
      </c>
      <c r="E3712" s="450" t="s">
        <v>111</v>
      </c>
      <c r="F3712" s="450" t="s">
        <v>2242</v>
      </c>
      <c r="G3712" s="450" t="s">
        <v>15</v>
      </c>
      <c r="H3712" s="450">
        <v>113.01</v>
      </c>
      <c r="I3712" s="3" t="s">
        <v>2237</v>
      </c>
    </row>
    <row r="3713" spans="1:9" x14ac:dyDescent="0.25">
      <c r="A3713" s="450">
        <v>2018</v>
      </c>
      <c r="B3713" s="450" t="s">
        <v>272</v>
      </c>
      <c r="C3713" s="450" t="s">
        <v>199</v>
      </c>
      <c r="D3713" s="450">
        <v>19011</v>
      </c>
      <c r="E3713" s="450" t="s">
        <v>112</v>
      </c>
      <c r="F3713" s="450" t="s">
        <v>2242</v>
      </c>
      <c r="G3713" s="450" t="s">
        <v>15</v>
      </c>
      <c r="H3713" s="450" t="s">
        <v>110</v>
      </c>
      <c r="I3713" s="3" t="s">
        <v>2237</v>
      </c>
    </row>
    <row r="3714" spans="1:9" x14ac:dyDescent="0.25">
      <c r="A3714" s="450">
        <v>2018</v>
      </c>
      <c r="B3714" s="450" t="s">
        <v>272</v>
      </c>
      <c r="C3714" s="450" t="s">
        <v>199</v>
      </c>
      <c r="D3714" s="450">
        <v>19012</v>
      </c>
      <c r="E3714" s="450" t="s">
        <v>113</v>
      </c>
      <c r="F3714" s="450" t="s">
        <v>2242</v>
      </c>
      <c r="G3714" s="450" t="s">
        <v>15</v>
      </c>
      <c r="H3714" s="450" t="s">
        <v>110</v>
      </c>
      <c r="I3714" s="3" t="s">
        <v>2237</v>
      </c>
    </row>
    <row r="3715" spans="1:9" x14ac:dyDescent="0.25">
      <c r="A3715" s="450">
        <v>2018</v>
      </c>
      <c r="B3715" s="450" t="s">
        <v>272</v>
      </c>
      <c r="C3715" s="450" t="s">
        <v>199</v>
      </c>
      <c r="D3715" s="450">
        <v>19020</v>
      </c>
      <c r="E3715" s="450" t="s">
        <v>114</v>
      </c>
      <c r="F3715" s="450" t="s">
        <v>2242</v>
      </c>
      <c r="G3715" s="450" t="s">
        <v>15</v>
      </c>
      <c r="H3715" s="450">
        <v>277.16000000000003</v>
      </c>
      <c r="I3715" s="3" t="s">
        <v>2237</v>
      </c>
    </row>
    <row r="3716" spans="1:9" x14ac:dyDescent="0.25">
      <c r="A3716" s="450">
        <v>2018</v>
      </c>
      <c r="B3716" s="450" t="s">
        <v>272</v>
      </c>
      <c r="C3716" s="450" t="s">
        <v>199</v>
      </c>
      <c r="D3716" s="450">
        <v>19021</v>
      </c>
      <c r="E3716" s="450" t="s">
        <v>115</v>
      </c>
      <c r="F3716" s="450" t="s">
        <v>2242</v>
      </c>
      <c r="G3716" s="450" t="s">
        <v>15</v>
      </c>
      <c r="H3716" s="450" t="s">
        <v>110</v>
      </c>
      <c r="I3716" s="3" t="s">
        <v>2237</v>
      </c>
    </row>
    <row r="3717" spans="1:9" x14ac:dyDescent="0.25">
      <c r="A3717" s="450">
        <v>2018</v>
      </c>
      <c r="B3717" s="450" t="s">
        <v>272</v>
      </c>
      <c r="C3717" s="450" t="s">
        <v>199</v>
      </c>
      <c r="D3717" s="450">
        <v>19022</v>
      </c>
      <c r="E3717" s="450" t="s">
        <v>116</v>
      </c>
      <c r="F3717" s="450" t="s">
        <v>2242</v>
      </c>
      <c r="G3717" s="450" t="s">
        <v>15</v>
      </c>
      <c r="H3717" s="450" t="s">
        <v>110</v>
      </c>
      <c r="I3717" s="3" t="s">
        <v>2237</v>
      </c>
    </row>
    <row r="3718" spans="1:9" x14ac:dyDescent="0.25">
      <c r="A3718" s="450">
        <v>2018</v>
      </c>
      <c r="B3718" s="450" t="s">
        <v>272</v>
      </c>
      <c r="C3718" s="450" t="s">
        <v>199</v>
      </c>
      <c r="D3718" s="450">
        <v>19023</v>
      </c>
      <c r="E3718" s="450" t="s">
        <v>117</v>
      </c>
      <c r="F3718" s="450" t="s">
        <v>2242</v>
      </c>
      <c r="G3718" s="450" t="s">
        <v>15</v>
      </c>
      <c r="H3718" s="450" t="s">
        <v>110</v>
      </c>
      <c r="I3718" s="3" t="s">
        <v>2237</v>
      </c>
    </row>
    <row r="3719" spans="1:9" x14ac:dyDescent="0.25">
      <c r="A3719" s="450">
        <v>2018</v>
      </c>
      <c r="B3719" s="450" t="s">
        <v>272</v>
      </c>
      <c r="C3719" s="450" t="s">
        <v>199</v>
      </c>
      <c r="D3719" s="450">
        <v>19029</v>
      </c>
      <c r="E3719" s="450" t="s">
        <v>118</v>
      </c>
      <c r="F3719" s="450" t="s">
        <v>2242</v>
      </c>
      <c r="G3719" s="450" t="s">
        <v>15</v>
      </c>
      <c r="H3719" s="450" t="s">
        <v>110</v>
      </c>
      <c r="I3719" s="3" t="s">
        <v>2237</v>
      </c>
    </row>
    <row r="3720" spans="1:9" x14ac:dyDescent="0.25">
      <c r="A3720" s="450">
        <v>2018</v>
      </c>
      <c r="B3720" s="450" t="s">
        <v>272</v>
      </c>
      <c r="C3720" s="450" t="s">
        <v>199</v>
      </c>
      <c r="D3720" s="450">
        <v>19030</v>
      </c>
      <c r="E3720" s="450" t="s">
        <v>119</v>
      </c>
      <c r="F3720" s="450" t="s">
        <v>2242</v>
      </c>
      <c r="G3720" s="450" t="s">
        <v>15</v>
      </c>
      <c r="H3720" s="450">
        <v>184.56</v>
      </c>
      <c r="I3720" s="3" t="s">
        <v>2237</v>
      </c>
    </row>
    <row r="3721" spans="1:9" x14ac:dyDescent="0.25">
      <c r="A3721" s="450">
        <v>2018</v>
      </c>
      <c r="B3721" s="450" t="s">
        <v>272</v>
      </c>
      <c r="C3721" s="450" t="s">
        <v>199</v>
      </c>
      <c r="D3721" s="450">
        <v>19031</v>
      </c>
      <c r="E3721" s="450" t="s">
        <v>120</v>
      </c>
      <c r="F3721" s="450" t="s">
        <v>2242</v>
      </c>
      <c r="G3721" s="450" t="s">
        <v>15</v>
      </c>
      <c r="H3721" s="450" t="s">
        <v>110</v>
      </c>
      <c r="I3721" s="3" t="s">
        <v>2237</v>
      </c>
    </row>
    <row r="3722" spans="1:9" x14ac:dyDescent="0.25">
      <c r="A3722" s="450">
        <v>2018</v>
      </c>
      <c r="B3722" s="450" t="s">
        <v>272</v>
      </c>
      <c r="C3722" s="450" t="s">
        <v>199</v>
      </c>
      <c r="D3722" s="450">
        <v>19032</v>
      </c>
      <c r="E3722" s="450" t="s">
        <v>121</v>
      </c>
      <c r="F3722" s="450" t="s">
        <v>2242</v>
      </c>
      <c r="G3722" s="450" t="s">
        <v>15</v>
      </c>
      <c r="H3722" s="450" t="s">
        <v>110</v>
      </c>
      <c r="I3722" s="3" t="s">
        <v>2237</v>
      </c>
    </row>
    <row r="3723" spans="1:9" x14ac:dyDescent="0.25">
      <c r="A3723" s="450">
        <v>2018</v>
      </c>
      <c r="B3723" s="450" t="s">
        <v>272</v>
      </c>
      <c r="C3723" s="450" t="s">
        <v>199</v>
      </c>
      <c r="D3723" s="450">
        <v>19040</v>
      </c>
      <c r="E3723" s="450" t="s">
        <v>122</v>
      </c>
      <c r="F3723" s="450" t="s">
        <v>2242</v>
      </c>
      <c r="G3723" s="450" t="s">
        <v>15</v>
      </c>
      <c r="H3723" s="450">
        <v>44.23</v>
      </c>
      <c r="I3723" s="3" t="s">
        <v>2237</v>
      </c>
    </row>
    <row r="3724" spans="1:9" x14ac:dyDescent="0.25">
      <c r="A3724" s="450">
        <v>2018</v>
      </c>
      <c r="B3724" s="450" t="s">
        <v>272</v>
      </c>
      <c r="C3724" s="450" t="s">
        <v>199</v>
      </c>
      <c r="D3724" s="450">
        <v>19050</v>
      </c>
      <c r="E3724" s="450" t="s">
        <v>123</v>
      </c>
      <c r="F3724" s="450" t="s">
        <v>2242</v>
      </c>
      <c r="G3724" s="450" t="s">
        <v>15</v>
      </c>
      <c r="H3724" s="450">
        <v>95.71</v>
      </c>
      <c r="I3724" s="3" t="s">
        <v>2237</v>
      </c>
    </row>
    <row r="3725" spans="1:9" x14ac:dyDescent="0.25">
      <c r="A3725" s="450">
        <v>2018</v>
      </c>
      <c r="B3725" s="450" t="s">
        <v>272</v>
      </c>
      <c r="C3725" s="450" t="s">
        <v>199</v>
      </c>
      <c r="D3725" s="450">
        <v>19060</v>
      </c>
      <c r="E3725" s="450" t="s">
        <v>124</v>
      </c>
      <c r="F3725" s="450" t="s">
        <v>2242</v>
      </c>
      <c r="G3725" s="450" t="s">
        <v>15</v>
      </c>
      <c r="H3725" s="450">
        <v>1303.6099999999999</v>
      </c>
      <c r="I3725" s="3" t="s">
        <v>2237</v>
      </c>
    </row>
    <row r="3726" spans="1:9" x14ac:dyDescent="0.25">
      <c r="A3726" s="450">
        <v>2018</v>
      </c>
      <c r="B3726" s="450" t="s">
        <v>272</v>
      </c>
      <c r="C3726" s="450" t="s">
        <v>199</v>
      </c>
      <c r="D3726" s="450">
        <v>19061</v>
      </c>
      <c r="E3726" s="450" t="s">
        <v>125</v>
      </c>
      <c r="F3726" s="450" t="s">
        <v>2242</v>
      </c>
      <c r="G3726" s="450" t="s">
        <v>15</v>
      </c>
      <c r="H3726" s="450">
        <v>0</v>
      </c>
      <c r="I3726" s="3" t="s">
        <v>2237</v>
      </c>
    </row>
    <row r="3727" spans="1:9" x14ac:dyDescent="0.25">
      <c r="A3727" s="450">
        <v>2018</v>
      </c>
      <c r="B3727" s="450" t="s">
        <v>272</v>
      </c>
      <c r="C3727" s="450" t="s">
        <v>199</v>
      </c>
      <c r="D3727" s="450">
        <v>19062</v>
      </c>
      <c r="E3727" s="450" t="s">
        <v>126</v>
      </c>
      <c r="F3727" s="450" t="s">
        <v>2242</v>
      </c>
      <c r="G3727" s="450" t="s">
        <v>15</v>
      </c>
      <c r="H3727" s="450">
        <v>902.85</v>
      </c>
      <c r="I3727" s="3" t="s">
        <v>2237</v>
      </c>
    </row>
    <row r="3728" spans="1:9" x14ac:dyDescent="0.25">
      <c r="A3728" s="450">
        <v>2018</v>
      </c>
      <c r="B3728" s="450" t="s">
        <v>272</v>
      </c>
      <c r="C3728" s="450" t="s">
        <v>199</v>
      </c>
      <c r="D3728" s="450">
        <v>19063</v>
      </c>
      <c r="E3728" s="450" t="s">
        <v>127</v>
      </c>
      <c r="F3728" s="450" t="s">
        <v>2242</v>
      </c>
      <c r="G3728" s="450" t="s">
        <v>15</v>
      </c>
      <c r="H3728" s="450">
        <v>400.76</v>
      </c>
      <c r="I3728" s="3" t="s">
        <v>2237</v>
      </c>
    </row>
    <row r="3729" spans="1:9" x14ac:dyDescent="0.25">
      <c r="A3729" s="450">
        <v>2018</v>
      </c>
      <c r="B3729" s="450" t="s">
        <v>272</v>
      </c>
      <c r="C3729" s="450" t="s">
        <v>199</v>
      </c>
      <c r="D3729" s="450">
        <v>19070</v>
      </c>
      <c r="E3729" s="450" t="s">
        <v>128</v>
      </c>
      <c r="F3729" s="450" t="s">
        <v>2242</v>
      </c>
      <c r="G3729" s="450" t="s">
        <v>15</v>
      </c>
      <c r="H3729" s="450">
        <v>63.15</v>
      </c>
      <c r="I3729" s="3" t="s">
        <v>2237</v>
      </c>
    </row>
    <row r="3730" spans="1:9" x14ac:dyDescent="0.25">
      <c r="A3730" s="450">
        <v>2018</v>
      </c>
      <c r="B3730" s="450" t="s">
        <v>272</v>
      </c>
      <c r="C3730" s="450" t="s">
        <v>199</v>
      </c>
      <c r="D3730" s="450">
        <v>19080</v>
      </c>
      <c r="E3730" s="450" t="s">
        <v>129</v>
      </c>
      <c r="F3730" s="450" t="s">
        <v>2242</v>
      </c>
      <c r="G3730" s="450" t="s">
        <v>15</v>
      </c>
      <c r="H3730" s="450">
        <v>195.42</v>
      </c>
      <c r="I3730" s="3" t="s">
        <v>2237</v>
      </c>
    </row>
    <row r="3731" spans="1:9" x14ac:dyDescent="0.25">
      <c r="A3731" s="450">
        <v>2018</v>
      </c>
      <c r="B3731" s="450" t="s">
        <v>272</v>
      </c>
      <c r="C3731" s="450" t="s">
        <v>199</v>
      </c>
      <c r="D3731" s="450">
        <v>19090</v>
      </c>
      <c r="E3731" s="450" t="s">
        <v>130</v>
      </c>
      <c r="F3731" s="450" t="s">
        <v>2242</v>
      </c>
      <c r="G3731" s="450" t="s">
        <v>15</v>
      </c>
      <c r="H3731" s="450">
        <v>0</v>
      </c>
      <c r="I3731" s="3" t="s">
        <v>2237</v>
      </c>
    </row>
    <row r="3732" spans="1:9" x14ac:dyDescent="0.25">
      <c r="A3732" s="450">
        <v>2018</v>
      </c>
      <c r="B3732" s="450" t="s">
        <v>272</v>
      </c>
      <c r="C3732" s="450" t="s">
        <v>199</v>
      </c>
      <c r="D3732" s="450">
        <v>19095</v>
      </c>
      <c r="E3732" s="450" t="s">
        <v>131</v>
      </c>
      <c r="F3732" s="450" t="s">
        <v>2242</v>
      </c>
      <c r="G3732" s="450" t="s">
        <v>15</v>
      </c>
      <c r="H3732" s="450">
        <v>29.59</v>
      </c>
      <c r="I3732" s="3" t="s">
        <v>2237</v>
      </c>
    </row>
    <row r="3733" spans="1:9" x14ac:dyDescent="0.25">
      <c r="A3733" s="450">
        <v>2018</v>
      </c>
      <c r="B3733" s="450" t="s">
        <v>272</v>
      </c>
      <c r="C3733" s="450" t="s">
        <v>199</v>
      </c>
      <c r="D3733" s="450">
        <v>19900</v>
      </c>
      <c r="E3733" s="450" t="s">
        <v>132</v>
      </c>
      <c r="F3733" s="450" t="s">
        <v>2242</v>
      </c>
      <c r="G3733" s="450" t="s">
        <v>15</v>
      </c>
      <c r="H3733" s="450">
        <v>469.29</v>
      </c>
      <c r="I3733" s="3" t="s">
        <v>2237</v>
      </c>
    </row>
    <row r="3734" spans="1:9" x14ac:dyDescent="0.25">
      <c r="A3734" s="450">
        <v>2018</v>
      </c>
      <c r="B3734" s="450" t="s">
        <v>272</v>
      </c>
      <c r="C3734" s="450" t="s">
        <v>199</v>
      </c>
      <c r="D3734" s="450">
        <v>21100</v>
      </c>
      <c r="E3734" s="450" t="s">
        <v>135</v>
      </c>
      <c r="F3734" s="450" t="s">
        <v>2242</v>
      </c>
      <c r="G3734" s="450" t="s">
        <v>15</v>
      </c>
      <c r="H3734" s="450" t="s">
        <v>110</v>
      </c>
      <c r="I3734" s="3" t="s">
        <v>2237</v>
      </c>
    </row>
    <row r="3735" spans="1:9" x14ac:dyDescent="0.25">
      <c r="A3735" s="450">
        <v>2018</v>
      </c>
      <c r="B3735" s="450" t="s">
        <v>272</v>
      </c>
      <c r="C3735" s="450" t="s">
        <v>199</v>
      </c>
      <c r="D3735" s="450">
        <v>21200</v>
      </c>
      <c r="E3735" s="450" t="s">
        <v>136</v>
      </c>
      <c r="F3735" s="450" t="s">
        <v>2242</v>
      </c>
      <c r="G3735" s="450" t="s">
        <v>15</v>
      </c>
      <c r="H3735" s="450" t="s">
        <v>110</v>
      </c>
      <c r="I3735" s="3" t="s">
        <v>2237</v>
      </c>
    </row>
    <row r="3736" spans="1:9" x14ac:dyDescent="0.25">
      <c r="A3736" s="450">
        <v>2018</v>
      </c>
      <c r="B3736" s="450" t="s">
        <v>272</v>
      </c>
      <c r="C3736" s="450" t="s">
        <v>199</v>
      </c>
      <c r="D3736" s="450">
        <v>21300</v>
      </c>
      <c r="E3736" s="450" t="s">
        <v>137</v>
      </c>
      <c r="F3736" s="450" t="s">
        <v>2242</v>
      </c>
      <c r="G3736" s="450" t="s">
        <v>15</v>
      </c>
      <c r="H3736" s="450" t="s">
        <v>110</v>
      </c>
      <c r="I3736" s="3" t="s">
        <v>2237</v>
      </c>
    </row>
    <row r="3737" spans="1:9" x14ac:dyDescent="0.25">
      <c r="A3737" s="450">
        <v>2018</v>
      </c>
      <c r="B3737" s="450" t="s">
        <v>272</v>
      </c>
      <c r="C3737" s="450" t="s">
        <v>199</v>
      </c>
      <c r="D3737" s="450">
        <v>21900</v>
      </c>
      <c r="E3737" s="450" t="s">
        <v>138</v>
      </c>
      <c r="F3737" s="450" t="s">
        <v>2242</v>
      </c>
      <c r="G3737" s="450" t="s">
        <v>15</v>
      </c>
      <c r="H3737" s="450" t="s">
        <v>110</v>
      </c>
      <c r="I3737" s="3" t="s">
        <v>2237</v>
      </c>
    </row>
    <row r="3738" spans="1:9" x14ac:dyDescent="0.25">
      <c r="A3738" s="450">
        <v>2018</v>
      </c>
      <c r="B3738" s="450" t="s">
        <v>272</v>
      </c>
      <c r="C3738" s="450" t="s">
        <v>199</v>
      </c>
      <c r="D3738" s="450">
        <v>32100</v>
      </c>
      <c r="E3738" s="450" t="s">
        <v>150</v>
      </c>
      <c r="F3738" s="450" t="s">
        <v>2242</v>
      </c>
      <c r="G3738" s="450" t="s">
        <v>15</v>
      </c>
      <c r="H3738" s="450" t="s">
        <v>110</v>
      </c>
      <c r="I3738" s="3" t="s">
        <v>2237</v>
      </c>
    </row>
    <row r="3739" spans="1:9" x14ac:dyDescent="0.25">
      <c r="A3739" s="450">
        <v>2018</v>
      </c>
      <c r="B3739" s="450" t="s">
        <v>272</v>
      </c>
      <c r="C3739" s="450" t="s">
        <v>199</v>
      </c>
      <c r="D3739" s="450">
        <v>32200</v>
      </c>
      <c r="E3739" s="450" t="s">
        <v>151</v>
      </c>
      <c r="F3739" s="450" t="s">
        <v>2242</v>
      </c>
      <c r="G3739" s="450" t="s">
        <v>15</v>
      </c>
      <c r="H3739" s="450" t="s">
        <v>110</v>
      </c>
      <c r="I3739" s="3" t="s">
        <v>2237</v>
      </c>
    </row>
    <row r="3740" spans="1:9" x14ac:dyDescent="0.25">
      <c r="A3740" s="450">
        <v>2018</v>
      </c>
      <c r="B3740" s="450" t="s">
        <v>272</v>
      </c>
      <c r="C3740" s="450" t="s">
        <v>199</v>
      </c>
      <c r="D3740" s="450">
        <v>33100</v>
      </c>
      <c r="E3740" s="450" t="s">
        <v>153</v>
      </c>
      <c r="F3740" s="450" t="s">
        <v>2242</v>
      </c>
      <c r="G3740" s="450" t="s">
        <v>15</v>
      </c>
      <c r="H3740" s="450" t="s">
        <v>110</v>
      </c>
      <c r="I3740" s="3" t="s">
        <v>2237</v>
      </c>
    </row>
    <row r="3741" spans="1:9" x14ac:dyDescent="0.25">
      <c r="A3741" s="450">
        <v>2018</v>
      </c>
      <c r="B3741" s="450" t="s">
        <v>272</v>
      </c>
      <c r="C3741" s="450" t="s">
        <v>199</v>
      </c>
      <c r="D3741" s="450">
        <v>33110</v>
      </c>
      <c r="E3741" s="450" t="s">
        <v>154</v>
      </c>
      <c r="F3741" s="450" t="s">
        <v>2242</v>
      </c>
      <c r="G3741" s="450" t="s">
        <v>15</v>
      </c>
      <c r="H3741" s="450" t="s">
        <v>110</v>
      </c>
      <c r="I3741" s="3" t="s">
        <v>2237</v>
      </c>
    </row>
    <row r="3742" spans="1:9" x14ac:dyDescent="0.25">
      <c r="A3742" s="450">
        <v>2018</v>
      </c>
      <c r="B3742" s="450" t="s">
        <v>272</v>
      </c>
      <c r="C3742" s="450" t="s">
        <v>199</v>
      </c>
      <c r="D3742" s="450">
        <v>33120</v>
      </c>
      <c r="E3742" s="450" t="s">
        <v>155</v>
      </c>
      <c r="F3742" s="450" t="s">
        <v>2242</v>
      </c>
      <c r="G3742" s="450" t="s">
        <v>15</v>
      </c>
      <c r="H3742" s="450" t="s">
        <v>110</v>
      </c>
      <c r="I3742" s="3" t="s">
        <v>2237</v>
      </c>
    </row>
    <row r="3743" spans="1:9" x14ac:dyDescent="0.25">
      <c r="A3743" s="450">
        <v>2018</v>
      </c>
      <c r="B3743" s="450" t="s">
        <v>272</v>
      </c>
      <c r="C3743" s="450" t="s">
        <v>199</v>
      </c>
      <c r="D3743" s="450">
        <v>33200</v>
      </c>
      <c r="E3743" s="450" t="s">
        <v>156</v>
      </c>
      <c r="F3743" s="450" t="s">
        <v>2242</v>
      </c>
      <c r="G3743" s="450" t="s">
        <v>15</v>
      </c>
      <c r="H3743" s="450" t="s">
        <v>110</v>
      </c>
      <c r="I3743" s="3" t="s">
        <v>2237</v>
      </c>
    </row>
    <row r="3744" spans="1:9" x14ac:dyDescent="0.25">
      <c r="A3744" s="450">
        <v>2018</v>
      </c>
      <c r="B3744" s="450" t="s">
        <v>272</v>
      </c>
      <c r="C3744" s="450" t="s">
        <v>199</v>
      </c>
      <c r="D3744" s="450">
        <v>33210</v>
      </c>
      <c r="E3744" s="450" t="s">
        <v>157</v>
      </c>
      <c r="F3744" s="450" t="s">
        <v>2242</v>
      </c>
      <c r="G3744" s="450" t="s">
        <v>15</v>
      </c>
      <c r="H3744" s="450" t="s">
        <v>110</v>
      </c>
      <c r="I3744" s="3" t="s">
        <v>2237</v>
      </c>
    </row>
    <row r="3745" spans="1:9" x14ac:dyDescent="0.25">
      <c r="A3745" s="450">
        <v>2018</v>
      </c>
      <c r="B3745" s="450" t="s">
        <v>272</v>
      </c>
      <c r="C3745" s="450" t="s">
        <v>199</v>
      </c>
      <c r="D3745" s="450">
        <v>33220</v>
      </c>
      <c r="E3745" s="450" t="s">
        <v>158</v>
      </c>
      <c r="F3745" s="450" t="s">
        <v>2242</v>
      </c>
      <c r="G3745" s="450" t="s">
        <v>15</v>
      </c>
      <c r="H3745" s="450" t="s">
        <v>110</v>
      </c>
      <c r="I3745" s="3" t="s">
        <v>2237</v>
      </c>
    </row>
    <row r="3746" spans="1:9" x14ac:dyDescent="0.25">
      <c r="A3746" s="450">
        <v>2018</v>
      </c>
      <c r="B3746" s="450" t="s">
        <v>272</v>
      </c>
      <c r="C3746" s="450" t="s">
        <v>199</v>
      </c>
      <c r="D3746" s="450">
        <v>33900</v>
      </c>
      <c r="E3746" s="450" t="s">
        <v>159</v>
      </c>
      <c r="F3746" s="450" t="s">
        <v>2242</v>
      </c>
      <c r="G3746" s="450" t="s">
        <v>15</v>
      </c>
      <c r="H3746" s="450" t="s">
        <v>110</v>
      </c>
      <c r="I3746" s="3" t="s">
        <v>2237</v>
      </c>
    </row>
    <row r="3747" spans="1:9" x14ac:dyDescent="0.25">
      <c r="A3747" s="450">
        <v>2018</v>
      </c>
      <c r="B3747" s="450" t="s">
        <v>272</v>
      </c>
      <c r="C3747" s="450" t="s">
        <v>199</v>
      </c>
      <c r="D3747" s="450">
        <v>33910</v>
      </c>
      <c r="E3747" s="450" t="s">
        <v>160</v>
      </c>
      <c r="F3747" s="450" t="s">
        <v>2242</v>
      </c>
      <c r="G3747" s="450" t="s">
        <v>15</v>
      </c>
      <c r="H3747" s="450" t="s">
        <v>110</v>
      </c>
      <c r="I3747" s="3" t="s">
        <v>2237</v>
      </c>
    </row>
    <row r="3748" spans="1:9" x14ac:dyDescent="0.25">
      <c r="A3748" s="450">
        <v>2018</v>
      </c>
      <c r="B3748" s="450" t="s">
        <v>272</v>
      </c>
      <c r="C3748" s="450" t="s">
        <v>199</v>
      </c>
      <c r="D3748" s="450">
        <v>33920</v>
      </c>
      <c r="E3748" s="450" t="s">
        <v>161</v>
      </c>
      <c r="F3748" s="450" t="s">
        <v>2242</v>
      </c>
      <c r="G3748" s="450" t="s">
        <v>15</v>
      </c>
      <c r="H3748" s="450" t="s">
        <v>110</v>
      </c>
      <c r="I3748" s="3" t="s">
        <v>2237</v>
      </c>
    </row>
    <row r="3749" spans="1:9" x14ac:dyDescent="0.25">
      <c r="A3749" s="450">
        <v>2018</v>
      </c>
      <c r="B3749" s="450" t="s">
        <v>272</v>
      </c>
      <c r="C3749" s="450" t="s">
        <v>199</v>
      </c>
      <c r="D3749" s="450">
        <v>33921</v>
      </c>
      <c r="E3749" s="450" t="s">
        <v>162</v>
      </c>
      <c r="F3749" s="450" t="s">
        <v>2242</v>
      </c>
      <c r="G3749" s="450" t="s">
        <v>15</v>
      </c>
      <c r="H3749" s="450" t="s">
        <v>110</v>
      </c>
      <c r="I3749" s="3" t="s">
        <v>2237</v>
      </c>
    </row>
    <row r="3750" spans="1:9" x14ac:dyDescent="0.25">
      <c r="A3750" s="450">
        <v>2018</v>
      </c>
      <c r="B3750" s="450" t="s">
        <v>272</v>
      </c>
      <c r="C3750" s="450" t="s">
        <v>199</v>
      </c>
      <c r="D3750" s="450">
        <v>33922</v>
      </c>
      <c r="E3750" s="450" t="s">
        <v>163</v>
      </c>
      <c r="F3750" s="450" t="s">
        <v>2242</v>
      </c>
      <c r="G3750" s="450" t="s">
        <v>15</v>
      </c>
      <c r="H3750" s="450" t="s">
        <v>110</v>
      </c>
      <c r="I3750" s="3" t="s">
        <v>2237</v>
      </c>
    </row>
    <row r="3751" spans="1:9" x14ac:dyDescent="0.25">
      <c r="A3751" s="450">
        <v>2018</v>
      </c>
      <c r="B3751" s="450" t="s">
        <v>272</v>
      </c>
      <c r="C3751" s="450" t="s">
        <v>199</v>
      </c>
      <c r="D3751" s="450">
        <v>37100</v>
      </c>
      <c r="E3751" s="450" t="s">
        <v>168</v>
      </c>
      <c r="F3751" s="450" t="s">
        <v>2242</v>
      </c>
      <c r="G3751" s="450" t="s">
        <v>15</v>
      </c>
      <c r="H3751" s="450" t="s">
        <v>110</v>
      </c>
      <c r="I3751" s="3" t="s">
        <v>2237</v>
      </c>
    </row>
    <row r="3752" spans="1:9" x14ac:dyDescent="0.25">
      <c r="A3752" s="450">
        <v>2018</v>
      </c>
      <c r="B3752" s="450" t="s">
        <v>272</v>
      </c>
      <c r="C3752" s="450" t="s">
        <v>199</v>
      </c>
      <c r="D3752" s="450">
        <v>37200</v>
      </c>
      <c r="E3752" s="450" t="s">
        <v>169</v>
      </c>
      <c r="F3752" s="450" t="s">
        <v>2242</v>
      </c>
      <c r="G3752" s="450" t="s">
        <v>15</v>
      </c>
      <c r="H3752" s="450" t="s">
        <v>110</v>
      </c>
      <c r="I3752" s="3" t="s">
        <v>2237</v>
      </c>
    </row>
    <row r="3753" spans="1:9" x14ac:dyDescent="0.25">
      <c r="A3753" s="450">
        <v>2018</v>
      </c>
      <c r="B3753" s="450" t="s">
        <v>279</v>
      </c>
      <c r="C3753" s="450" t="s">
        <v>200</v>
      </c>
      <c r="D3753" s="450">
        <v>1100</v>
      </c>
      <c r="E3753" s="450" t="s">
        <v>2</v>
      </c>
      <c r="F3753" s="450" t="s">
        <v>2242</v>
      </c>
      <c r="G3753" s="450" t="s">
        <v>15</v>
      </c>
      <c r="H3753" s="450">
        <v>180.57</v>
      </c>
      <c r="I3753" s="3" t="s">
        <v>2237</v>
      </c>
    </row>
    <row r="3754" spans="1:9" x14ac:dyDescent="0.25">
      <c r="A3754" s="450">
        <v>2018</v>
      </c>
      <c r="B3754" s="450" t="s">
        <v>279</v>
      </c>
      <c r="C3754" s="450" t="s">
        <v>200</v>
      </c>
      <c r="D3754" s="450">
        <v>1110</v>
      </c>
      <c r="E3754" s="450" t="s">
        <v>3</v>
      </c>
      <c r="F3754" s="450" t="s">
        <v>2242</v>
      </c>
      <c r="G3754" s="450" t="s">
        <v>15</v>
      </c>
      <c r="H3754" s="450" t="s">
        <v>110</v>
      </c>
      <c r="I3754" s="3" t="s">
        <v>2237</v>
      </c>
    </row>
    <row r="3755" spans="1:9" x14ac:dyDescent="0.25">
      <c r="A3755" s="450">
        <v>2018</v>
      </c>
      <c r="B3755" s="450" t="s">
        <v>279</v>
      </c>
      <c r="C3755" s="450" t="s">
        <v>200</v>
      </c>
      <c r="D3755" s="450">
        <v>1120</v>
      </c>
      <c r="E3755" s="450" t="s">
        <v>4</v>
      </c>
      <c r="F3755" s="450" t="s">
        <v>2242</v>
      </c>
      <c r="G3755" s="450" t="s">
        <v>15</v>
      </c>
      <c r="H3755" s="450" t="s">
        <v>110</v>
      </c>
      <c r="I3755" s="3" t="s">
        <v>2237</v>
      </c>
    </row>
    <row r="3756" spans="1:9" x14ac:dyDescent="0.25">
      <c r="A3756" s="450">
        <v>2018</v>
      </c>
      <c r="B3756" s="450" t="s">
        <v>279</v>
      </c>
      <c r="C3756" s="450" t="s">
        <v>200</v>
      </c>
      <c r="D3756" s="450">
        <v>1200</v>
      </c>
      <c r="E3756" s="450" t="s">
        <v>5</v>
      </c>
      <c r="F3756" s="450" t="s">
        <v>2242</v>
      </c>
      <c r="G3756" s="450" t="s">
        <v>15</v>
      </c>
      <c r="H3756" s="450">
        <v>3.55</v>
      </c>
      <c r="I3756" s="3" t="s">
        <v>2244</v>
      </c>
    </row>
    <row r="3757" spans="1:9" x14ac:dyDescent="0.25">
      <c r="A3757" s="450">
        <v>2018</v>
      </c>
      <c r="B3757" s="450" t="s">
        <v>279</v>
      </c>
      <c r="C3757" s="450" t="s">
        <v>200</v>
      </c>
      <c r="D3757" s="450">
        <v>1300</v>
      </c>
      <c r="E3757" s="450" t="s">
        <v>17</v>
      </c>
      <c r="F3757" s="450" t="s">
        <v>2242</v>
      </c>
      <c r="G3757" s="450" t="s">
        <v>15</v>
      </c>
      <c r="H3757" s="450">
        <v>50.31</v>
      </c>
      <c r="I3757" s="3" t="s">
        <v>2237</v>
      </c>
    </row>
    <row r="3758" spans="1:9" x14ac:dyDescent="0.25">
      <c r="A3758" s="450">
        <v>2018</v>
      </c>
      <c r="B3758" s="450" t="s">
        <v>279</v>
      </c>
      <c r="C3758" s="450" t="s">
        <v>200</v>
      </c>
      <c r="D3758" s="450">
        <v>1400</v>
      </c>
      <c r="E3758" s="450" t="s">
        <v>18</v>
      </c>
      <c r="F3758" s="450" t="s">
        <v>2242</v>
      </c>
      <c r="G3758" s="450" t="s">
        <v>15</v>
      </c>
      <c r="H3758" s="450">
        <v>2.4</v>
      </c>
      <c r="I3758" s="3" t="s">
        <v>2237</v>
      </c>
    </row>
    <row r="3759" spans="1:9" x14ac:dyDescent="0.25">
      <c r="A3759" s="450">
        <v>2018</v>
      </c>
      <c r="B3759" s="450" t="s">
        <v>279</v>
      </c>
      <c r="C3759" s="450" t="s">
        <v>200</v>
      </c>
      <c r="D3759" s="450">
        <v>1500</v>
      </c>
      <c r="E3759" s="450" t="s">
        <v>19</v>
      </c>
      <c r="F3759" s="450" t="s">
        <v>2242</v>
      </c>
      <c r="G3759" s="450" t="s">
        <v>15</v>
      </c>
      <c r="H3759" s="450">
        <v>34.39</v>
      </c>
      <c r="I3759" s="3" t="s">
        <v>2237</v>
      </c>
    </row>
    <row r="3760" spans="1:9" x14ac:dyDescent="0.25">
      <c r="A3760" s="450">
        <v>2018</v>
      </c>
      <c r="B3760" s="450" t="s">
        <v>279</v>
      </c>
      <c r="C3760" s="450" t="s">
        <v>200</v>
      </c>
      <c r="D3760" s="450">
        <v>1600</v>
      </c>
      <c r="E3760" s="450" t="s">
        <v>20</v>
      </c>
      <c r="F3760" s="450" t="s">
        <v>2242</v>
      </c>
      <c r="G3760" s="450" t="s">
        <v>15</v>
      </c>
      <c r="H3760" s="450">
        <v>0</v>
      </c>
      <c r="I3760" s="3" t="s">
        <v>2237</v>
      </c>
    </row>
    <row r="3761" spans="1:9" x14ac:dyDescent="0.25">
      <c r="A3761" s="450">
        <v>2018</v>
      </c>
      <c r="B3761" s="450" t="s">
        <v>279</v>
      </c>
      <c r="C3761" s="450" t="s">
        <v>200</v>
      </c>
      <c r="D3761" s="450">
        <v>1900</v>
      </c>
      <c r="E3761" s="450" t="s">
        <v>21</v>
      </c>
      <c r="F3761" s="450" t="s">
        <v>2242</v>
      </c>
      <c r="G3761" s="450" t="s">
        <v>15</v>
      </c>
      <c r="H3761" s="450">
        <v>13.84</v>
      </c>
      <c r="I3761" s="3" t="s">
        <v>2244</v>
      </c>
    </row>
    <row r="3762" spans="1:9" x14ac:dyDescent="0.25">
      <c r="A3762" s="450">
        <v>2018</v>
      </c>
      <c r="B3762" s="450" t="s">
        <v>279</v>
      </c>
      <c r="C3762" s="450" t="s">
        <v>200</v>
      </c>
      <c r="D3762" s="450">
        <v>2100</v>
      </c>
      <c r="E3762" s="450" t="s">
        <v>23</v>
      </c>
      <c r="F3762" s="450" t="s">
        <v>2242</v>
      </c>
      <c r="G3762" s="450" t="s">
        <v>15</v>
      </c>
      <c r="H3762" s="450">
        <v>81.31</v>
      </c>
      <c r="I3762" s="3" t="s">
        <v>2244</v>
      </c>
    </row>
    <row r="3763" spans="1:9" x14ac:dyDescent="0.25">
      <c r="A3763" s="450">
        <v>2018</v>
      </c>
      <c r="B3763" s="450" t="s">
        <v>279</v>
      </c>
      <c r="C3763" s="450" t="s">
        <v>200</v>
      </c>
      <c r="D3763" s="450">
        <v>2110</v>
      </c>
      <c r="E3763" s="450" t="s">
        <v>24</v>
      </c>
      <c r="F3763" s="450" t="s">
        <v>2242</v>
      </c>
      <c r="G3763" s="450" t="s">
        <v>15</v>
      </c>
      <c r="H3763" s="450" t="s">
        <v>110</v>
      </c>
      <c r="I3763" s="3" t="s">
        <v>2237</v>
      </c>
    </row>
    <row r="3764" spans="1:9" x14ac:dyDescent="0.25">
      <c r="A3764" s="450">
        <v>2018</v>
      </c>
      <c r="B3764" s="450" t="s">
        <v>279</v>
      </c>
      <c r="C3764" s="450" t="s">
        <v>200</v>
      </c>
      <c r="D3764" s="450">
        <v>2120</v>
      </c>
      <c r="E3764" s="450" t="s">
        <v>25</v>
      </c>
      <c r="F3764" s="450" t="s">
        <v>2242</v>
      </c>
      <c r="G3764" s="450" t="s">
        <v>15</v>
      </c>
      <c r="H3764" s="450" t="s">
        <v>110</v>
      </c>
      <c r="I3764" s="3" t="s">
        <v>2237</v>
      </c>
    </row>
    <row r="3765" spans="1:9" x14ac:dyDescent="0.25">
      <c r="A3765" s="450">
        <v>2018</v>
      </c>
      <c r="B3765" s="450" t="s">
        <v>279</v>
      </c>
      <c r="C3765" s="450" t="s">
        <v>200</v>
      </c>
      <c r="D3765" s="450">
        <v>2130</v>
      </c>
      <c r="E3765" s="450" t="s">
        <v>26</v>
      </c>
      <c r="F3765" s="450" t="s">
        <v>2242</v>
      </c>
      <c r="G3765" s="450" t="s">
        <v>15</v>
      </c>
      <c r="H3765" s="450" t="s">
        <v>110</v>
      </c>
      <c r="I3765" s="3" t="s">
        <v>2237</v>
      </c>
    </row>
    <row r="3766" spans="1:9" x14ac:dyDescent="0.25">
      <c r="A3766" s="450">
        <v>2018</v>
      </c>
      <c r="B3766" s="450" t="s">
        <v>279</v>
      </c>
      <c r="C3766" s="450" t="s">
        <v>200</v>
      </c>
      <c r="D3766" s="450">
        <v>2190</v>
      </c>
      <c r="E3766" s="450" t="s">
        <v>27</v>
      </c>
      <c r="F3766" s="450" t="s">
        <v>2242</v>
      </c>
      <c r="G3766" s="450" t="s">
        <v>15</v>
      </c>
      <c r="H3766" s="450" t="s">
        <v>110</v>
      </c>
      <c r="I3766" s="3" t="s">
        <v>2237</v>
      </c>
    </row>
    <row r="3767" spans="1:9" x14ac:dyDescent="0.25">
      <c r="A3767" s="450">
        <v>2018</v>
      </c>
      <c r="B3767" s="450" t="s">
        <v>279</v>
      </c>
      <c r="C3767" s="450" t="s">
        <v>200</v>
      </c>
      <c r="D3767" s="450">
        <v>2200</v>
      </c>
      <c r="E3767" s="450" t="s">
        <v>28</v>
      </c>
      <c r="F3767" s="450" t="s">
        <v>2242</v>
      </c>
      <c r="G3767" s="450" t="s">
        <v>15</v>
      </c>
      <c r="H3767" s="450">
        <v>10.41</v>
      </c>
      <c r="I3767" s="3" t="s">
        <v>2244</v>
      </c>
    </row>
    <row r="3768" spans="1:9" x14ac:dyDescent="0.25">
      <c r="A3768" s="450">
        <v>2018</v>
      </c>
      <c r="B3768" s="450" t="s">
        <v>279</v>
      </c>
      <c r="C3768" s="450" t="s">
        <v>200</v>
      </c>
      <c r="D3768" s="450">
        <v>2300</v>
      </c>
      <c r="E3768" s="450" t="s">
        <v>29</v>
      </c>
      <c r="F3768" s="450" t="s">
        <v>2242</v>
      </c>
      <c r="G3768" s="450" t="s">
        <v>15</v>
      </c>
      <c r="H3768" s="450">
        <v>14.83</v>
      </c>
      <c r="I3768" s="3" t="s">
        <v>2244</v>
      </c>
    </row>
    <row r="3769" spans="1:9" x14ac:dyDescent="0.25">
      <c r="A3769" s="450">
        <v>2018</v>
      </c>
      <c r="B3769" s="450" t="s">
        <v>279</v>
      </c>
      <c r="C3769" s="450" t="s">
        <v>200</v>
      </c>
      <c r="D3769" s="450">
        <v>2400</v>
      </c>
      <c r="E3769" s="450" t="s">
        <v>30</v>
      </c>
      <c r="F3769" s="450" t="s">
        <v>2242</v>
      </c>
      <c r="G3769" s="450" t="s">
        <v>15</v>
      </c>
      <c r="H3769" s="450">
        <v>98.59</v>
      </c>
      <c r="I3769" s="3" t="s">
        <v>2237</v>
      </c>
    </row>
    <row r="3770" spans="1:9" x14ac:dyDescent="0.25">
      <c r="A3770" s="450">
        <v>2018</v>
      </c>
      <c r="B3770" s="450" t="s">
        <v>279</v>
      </c>
      <c r="C3770" s="450" t="s">
        <v>200</v>
      </c>
      <c r="D3770" s="450">
        <v>2900</v>
      </c>
      <c r="E3770" s="450" t="s">
        <v>31</v>
      </c>
      <c r="F3770" s="450" t="s">
        <v>2242</v>
      </c>
      <c r="G3770" s="450" t="s">
        <v>15</v>
      </c>
      <c r="H3770" s="450">
        <v>5.56</v>
      </c>
      <c r="I3770" s="3" t="s">
        <v>2244</v>
      </c>
    </row>
    <row r="3771" spans="1:9" x14ac:dyDescent="0.25">
      <c r="A3771" s="450">
        <v>2018</v>
      </c>
      <c r="B3771" s="450" t="s">
        <v>279</v>
      </c>
      <c r="C3771" s="450" t="s">
        <v>200</v>
      </c>
      <c r="D3771" s="450">
        <v>2910</v>
      </c>
      <c r="E3771" s="450" t="s">
        <v>32</v>
      </c>
      <c r="F3771" s="450" t="s">
        <v>2242</v>
      </c>
      <c r="G3771" s="450" t="s">
        <v>15</v>
      </c>
      <c r="H3771" s="450" t="s">
        <v>110</v>
      </c>
      <c r="I3771" s="3" t="s">
        <v>2237</v>
      </c>
    </row>
    <row r="3772" spans="1:9" x14ac:dyDescent="0.25">
      <c r="A3772" s="450">
        <v>2018</v>
      </c>
      <c r="B3772" s="450" t="s">
        <v>279</v>
      </c>
      <c r="C3772" s="450" t="s">
        <v>200</v>
      </c>
      <c r="D3772" s="450">
        <v>2920</v>
      </c>
      <c r="E3772" s="450" t="s">
        <v>33</v>
      </c>
      <c r="F3772" s="450" t="s">
        <v>2242</v>
      </c>
      <c r="G3772" s="450" t="s">
        <v>15</v>
      </c>
      <c r="H3772" s="450" t="s">
        <v>110</v>
      </c>
      <c r="I3772" s="3" t="s">
        <v>2237</v>
      </c>
    </row>
    <row r="3773" spans="1:9" x14ac:dyDescent="0.25">
      <c r="A3773" s="450">
        <v>2018</v>
      </c>
      <c r="B3773" s="450" t="s">
        <v>279</v>
      </c>
      <c r="C3773" s="450" t="s">
        <v>200</v>
      </c>
      <c r="D3773" s="450">
        <v>2930</v>
      </c>
      <c r="E3773" s="450" t="s">
        <v>34</v>
      </c>
      <c r="F3773" s="450" t="s">
        <v>2242</v>
      </c>
      <c r="G3773" s="450" t="s">
        <v>15</v>
      </c>
      <c r="H3773" s="450" t="s">
        <v>110</v>
      </c>
      <c r="I3773" s="3" t="s">
        <v>2237</v>
      </c>
    </row>
    <row r="3774" spans="1:9" x14ac:dyDescent="0.25">
      <c r="A3774" s="450">
        <v>2018</v>
      </c>
      <c r="B3774" s="450" t="s">
        <v>279</v>
      </c>
      <c r="C3774" s="450" t="s">
        <v>200</v>
      </c>
      <c r="D3774" s="450">
        <v>3100</v>
      </c>
      <c r="E3774" s="450" t="s">
        <v>36</v>
      </c>
      <c r="F3774" s="450" t="s">
        <v>2242</v>
      </c>
      <c r="G3774" s="450" t="s">
        <v>15</v>
      </c>
      <c r="H3774" s="450" t="s">
        <v>110</v>
      </c>
      <c r="I3774" s="3" t="s">
        <v>2237</v>
      </c>
    </row>
    <row r="3775" spans="1:9" x14ac:dyDescent="0.25">
      <c r="A3775" s="450">
        <v>2018</v>
      </c>
      <c r="B3775" s="450" t="s">
        <v>279</v>
      </c>
      <c r="C3775" s="450" t="s">
        <v>200</v>
      </c>
      <c r="D3775" s="450">
        <v>3200</v>
      </c>
      <c r="E3775" s="450" t="s">
        <v>37</v>
      </c>
      <c r="F3775" s="450" t="s">
        <v>2242</v>
      </c>
      <c r="G3775" s="450" t="s">
        <v>15</v>
      </c>
      <c r="H3775" s="450" t="s">
        <v>110</v>
      </c>
      <c r="I3775" s="3" t="s">
        <v>2237</v>
      </c>
    </row>
    <row r="3776" spans="1:9" x14ac:dyDescent="0.25">
      <c r="A3776" s="450">
        <v>2018</v>
      </c>
      <c r="B3776" s="450" t="s">
        <v>279</v>
      </c>
      <c r="C3776" s="450" t="s">
        <v>200</v>
      </c>
      <c r="D3776" s="450">
        <v>3900</v>
      </c>
      <c r="E3776" s="450" t="s">
        <v>38</v>
      </c>
      <c r="F3776" s="450" t="s">
        <v>2242</v>
      </c>
      <c r="G3776" s="450" t="s">
        <v>15</v>
      </c>
      <c r="H3776" s="450" t="s">
        <v>110</v>
      </c>
      <c r="I3776" s="3" t="s">
        <v>2237</v>
      </c>
    </row>
    <row r="3777" spans="1:9" x14ac:dyDescent="0.25">
      <c r="A3777" s="450">
        <v>2018</v>
      </c>
      <c r="B3777" s="450" t="s">
        <v>279</v>
      </c>
      <c r="C3777" s="450" t="s">
        <v>200</v>
      </c>
      <c r="D3777" s="450">
        <v>4100</v>
      </c>
      <c r="E3777" s="450" t="s">
        <v>40</v>
      </c>
      <c r="F3777" s="450" t="s">
        <v>2242</v>
      </c>
      <c r="G3777" s="450" t="s">
        <v>15</v>
      </c>
      <c r="H3777" s="450">
        <v>624.04999999999995</v>
      </c>
      <c r="I3777" s="3" t="s">
        <v>2244</v>
      </c>
    </row>
    <row r="3778" spans="1:9" x14ac:dyDescent="0.25">
      <c r="A3778" s="450">
        <v>2018</v>
      </c>
      <c r="B3778" s="450" t="s">
        <v>279</v>
      </c>
      <c r="C3778" s="450" t="s">
        <v>200</v>
      </c>
      <c r="D3778" s="450">
        <v>4110</v>
      </c>
      <c r="E3778" s="450" t="s">
        <v>41</v>
      </c>
      <c r="F3778" s="450" t="s">
        <v>2242</v>
      </c>
      <c r="G3778" s="450" t="s">
        <v>15</v>
      </c>
      <c r="H3778" s="450" t="s">
        <v>110</v>
      </c>
      <c r="I3778" s="3" t="s">
        <v>2237</v>
      </c>
    </row>
    <row r="3779" spans="1:9" x14ac:dyDescent="0.25">
      <c r="A3779" s="450">
        <v>2018</v>
      </c>
      <c r="B3779" s="450" t="s">
        <v>279</v>
      </c>
      <c r="C3779" s="450" t="s">
        <v>200</v>
      </c>
      <c r="D3779" s="450">
        <v>4120</v>
      </c>
      <c r="E3779" s="450" t="s">
        <v>42</v>
      </c>
      <c r="F3779" s="450" t="s">
        <v>2242</v>
      </c>
      <c r="G3779" s="450" t="s">
        <v>15</v>
      </c>
      <c r="H3779" s="450" t="s">
        <v>110</v>
      </c>
      <c r="I3779" s="3" t="s">
        <v>2237</v>
      </c>
    </row>
    <row r="3780" spans="1:9" x14ac:dyDescent="0.25">
      <c r="A3780" s="450">
        <v>2018</v>
      </c>
      <c r="B3780" s="450" t="s">
        <v>279</v>
      </c>
      <c r="C3780" s="450" t="s">
        <v>200</v>
      </c>
      <c r="D3780" s="450">
        <v>4190</v>
      </c>
      <c r="E3780" s="450" t="s">
        <v>43</v>
      </c>
      <c r="F3780" s="450" t="s">
        <v>2242</v>
      </c>
      <c r="G3780" s="450" t="s">
        <v>15</v>
      </c>
      <c r="H3780" s="450" t="s">
        <v>110</v>
      </c>
      <c r="I3780" s="3" t="s">
        <v>2237</v>
      </c>
    </row>
    <row r="3781" spans="1:9" x14ac:dyDescent="0.25">
      <c r="A3781" s="450">
        <v>2018</v>
      </c>
      <c r="B3781" s="450" t="s">
        <v>279</v>
      </c>
      <c r="C3781" s="450" t="s">
        <v>200</v>
      </c>
      <c r="D3781" s="450">
        <v>4200</v>
      </c>
      <c r="E3781" s="450" t="s">
        <v>44</v>
      </c>
      <c r="F3781" s="450" t="s">
        <v>2242</v>
      </c>
      <c r="G3781" s="450" t="s">
        <v>15</v>
      </c>
      <c r="H3781" s="450">
        <v>625.72</v>
      </c>
      <c r="I3781" s="3" t="s">
        <v>2237</v>
      </c>
    </row>
    <row r="3782" spans="1:9" x14ac:dyDescent="0.25">
      <c r="A3782" s="450">
        <v>2018</v>
      </c>
      <c r="B3782" s="450" t="s">
        <v>279</v>
      </c>
      <c r="C3782" s="450" t="s">
        <v>200</v>
      </c>
      <c r="D3782" s="450">
        <v>4210</v>
      </c>
      <c r="E3782" s="450" t="s">
        <v>45</v>
      </c>
      <c r="F3782" s="450" t="s">
        <v>2242</v>
      </c>
      <c r="G3782" s="450" t="s">
        <v>15</v>
      </c>
      <c r="H3782" s="450" t="s">
        <v>110</v>
      </c>
      <c r="I3782" s="3" t="s">
        <v>2237</v>
      </c>
    </row>
    <row r="3783" spans="1:9" x14ac:dyDescent="0.25">
      <c r="A3783" s="450">
        <v>2018</v>
      </c>
      <c r="B3783" s="450" t="s">
        <v>279</v>
      </c>
      <c r="C3783" s="450" t="s">
        <v>200</v>
      </c>
      <c r="D3783" s="450">
        <v>4220</v>
      </c>
      <c r="E3783" s="450" t="s">
        <v>46</v>
      </c>
      <c r="F3783" s="450" t="s">
        <v>2242</v>
      </c>
      <c r="G3783" s="450" t="s">
        <v>15</v>
      </c>
      <c r="H3783" s="450" t="s">
        <v>110</v>
      </c>
      <c r="I3783" s="3" t="s">
        <v>2237</v>
      </c>
    </row>
    <row r="3784" spans="1:9" x14ac:dyDescent="0.25">
      <c r="A3784" s="450">
        <v>2018</v>
      </c>
      <c r="B3784" s="450" t="s">
        <v>279</v>
      </c>
      <c r="C3784" s="450" t="s">
        <v>200</v>
      </c>
      <c r="D3784" s="450">
        <v>4230</v>
      </c>
      <c r="E3784" s="450" t="s">
        <v>47</v>
      </c>
      <c r="F3784" s="450" t="s">
        <v>2242</v>
      </c>
      <c r="G3784" s="450" t="s">
        <v>15</v>
      </c>
      <c r="H3784" s="450" t="s">
        <v>110</v>
      </c>
      <c r="I3784" s="3" t="s">
        <v>2237</v>
      </c>
    </row>
    <row r="3785" spans="1:9" x14ac:dyDescent="0.25">
      <c r="A3785" s="450">
        <v>2018</v>
      </c>
      <c r="B3785" s="450" t="s">
        <v>279</v>
      </c>
      <c r="C3785" s="450" t="s">
        <v>200</v>
      </c>
      <c r="D3785" s="450">
        <v>5000</v>
      </c>
      <c r="E3785" s="450" t="s">
        <v>48</v>
      </c>
      <c r="F3785" s="450" t="s">
        <v>2242</v>
      </c>
      <c r="G3785" s="450" t="s">
        <v>15</v>
      </c>
      <c r="H3785" s="450">
        <v>152.75</v>
      </c>
      <c r="I3785" s="3" t="s">
        <v>2237</v>
      </c>
    </row>
    <row r="3786" spans="1:9" x14ac:dyDescent="0.25">
      <c r="A3786" s="450">
        <v>2018</v>
      </c>
      <c r="B3786" s="450" t="s">
        <v>279</v>
      </c>
      <c r="C3786" s="450" t="s">
        <v>200</v>
      </c>
      <c r="D3786" s="450">
        <v>6100</v>
      </c>
      <c r="E3786" s="450" t="s">
        <v>50</v>
      </c>
      <c r="F3786" s="450" t="s">
        <v>2242</v>
      </c>
      <c r="G3786" s="450" t="s">
        <v>15</v>
      </c>
      <c r="H3786" s="450">
        <v>337.81</v>
      </c>
      <c r="I3786" s="3" t="s">
        <v>2237</v>
      </c>
    </row>
    <row r="3787" spans="1:9" x14ac:dyDescent="0.25">
      <c r="A3787" s="450">
        <v>2018</v>
      </c>
      <c r="B3787" s="450" t="s">
        <v>279</v>
      </c>
      <c r="C3787" s="450" t="s">
        <v>200</v>
      </c>
      <c r="D3787" s="450">
        <v>6110</v>
      </c>
      <c r="E3787" s="450" t="s">
        <v>51</v>
      </c>
      <c r="F3787" s="450" t="s">
        <v>2242</v>
      </c>
      <c r="G3787" s="450" t="s">
        <v>15</v>
      </c>
      <c r="H3787" s="450" t="s">
        <v>110</v>
      </c>
      <c r="I3787" s="3" t="s">
        <v>2237</v>
      </c>
    </row>
    <row r="3788" spans="1:9" x14ac:dyDescent="0.25">
      <c r="A3788" s="450">
        <v>2018</v>
      </c>
      <c r="B3788" s="450" t="s">
        <v>279</v>
      </c>
      <c r="C3788" s="450" t="s">
        <v>200</v>
      </c>
      <c r="D3788" s="450">
        <v>6120</v>
      </c>
      <c r="E3788" s="450" t="s">
        <v>52</v>
      </c>
      <c r="F3788" s="450" t="s">
        <v>2242</v>
      </c>
      <c r="G3788" s="450" t="s">
        <v>15</v>
      </c>
      <c r="H3788" s="450" t="s">
        <v>110</v>
      </c>
      <c r="I3788" s="3" t="s">
        <v>2237</v>
      </c>
    </row>
    <row r="3789" spans="1:9" x14ac:dyDescent="0.25">
      <c r="A3789" s="450">
        <v>2018</v>
      </c>
      <c r="B3789" s="450" t="s">
        <v>279</v>
      </c>
      <c r="C3789" s="450" t="s">
        <v>200</v>
      </c>
      <c r="D3789" s="450">
        <v>6130</v>
      </c>
      <c r="E3789" s="450" t="s">
        <v>53</v>
      </c>
      <c r="F3789" s="450" t="s">
        <v>2242</v>
      </c>
      <c r="G3789" s="450" t="s">
        <v>15</v>
      </c>
      <c r="H3789" s="450" t="s">
        <v>110</v>
      </c>
      <c r="I3789" s="3" t="s">
        <v>2237</v>
      </c>
    </row>
    <row r="3790" spans="1:9" x14ac:dyDescent="0.25">
      <c r="A3790" s="450">
        <v>2018</v>
      </c>
      <c r="B3790" s="450" t="s">
        <v>279</v>
      </c>
      <c r="C3790" s="450" t="s">
        <v>200</v>
      </c>
      <c r="D3790" s="450">
        <v>6190</v>
      </c>
      <c r="E3790" s="450" t="s">
        <v>54</v>
      </c>
      <c r="F3790" s="450" t="s">
        <v>2242</v>
      </c>
      <c r="G3790" s="450" t="s">
        <v>15</v>
      </c>
      <c r="H3790" s="450" t="s">
        <v>110</v>
      </c>
      <c r="I3790" s="3" t="s">
        <v>2237</v>
      </c>
    </row>
    <row r="3791" spans="1:9" x14ac:dyDescent="0.25">
      <c r="A3791" s="450">
        <v>2018</v>
      </c>
      <c r="B3791" s="450" t="s">
        <v>279</v>
      </c>
      <c r="C3791" s="450" t="s">
        <v>200</v>
      </c>
      <c r="D3791" s="450">
        <v>6200</v>
      </c>
      <c r="E3791" s="450" t="s">
        <v>55</v>
      </c>
      <c r="F3791" s="450" t="s">
        <v>2242</v>
      </c>
      <c r="G3791" s="450" t="s">
        <v>15</v>
      </c>
      <c r="H3791" s="450">
        <v>0</v>
      </c>
      <c r="I3791" s="3" t="s">
        <v>2237</v>
      </c>
    </row>
    <row r="3792" spans="1:9" x14ac:dyDescent="0.25">
      <c r="A3792" s="450">
        <v>2018</v>
      </c>
      <c r="B3792" s="450" t="s">
        <v>279</v>
      </c>
      <c r="C3792" s="450" t="s">
        <v>200</v>
      </c>
      <c r="D3792" s="450">
        <v>6210</v>
      </c>
      <c r="E3792" s="450" t="s">
        <v>56</v>
      </c>
      <c r="F3792" s="450" t="s">
        <v>2242</v>
      </c>
      <c r="G3792" s="450" t="s">
        <v>15</v>
      </c>
      <c r="H3792" s="450" t="s">
        <v>110</v>
      </c>
      <c r="I3792" s="3" t="s">
        <v>2237</v>
      </c>
    </row>
    <row r="3793" spans="1:9" x14ac:dyDescent="0.25">
      <c r="A3793" s="450">
        <v>2018</v>
      </c>
      <c r="B3793" s="450" t="s">
        <v>279</v>
      </c>
      <c r="C3793" s="450" t="s">
        <v>200</v>
      </c>
      <c r="D3793" s="450">
        <v>6220</v>
      </c>
      <c r="E3793" s="450" t="s">
        <v>57</v>
      </c>
      <c r="F3793" s="450" t="s">
        <v>2242</v>
      </c>
      <c r="G3793" s="450" t="s">
        <v>15</v>
      </c>
      <c r="H3793" s="450" t="s">
        <v>110</v>
      </c>
      <c r="I3793" s="3" t="s">
        <v>2237</v>
      </c>
    </row>
    <row r="3794" spans="1:9" x14ac:dyDescent="0.25">
      <c r="A3794" s="450">
        <v>2018</v>
      </c>
      <c r="B3794" s="450" t="s">
        <v>279</v>
      </c>
      <c r="C3794" s="450" t="s">
        <v>200</v>
      </c>
      <c r="D3794" s="450">
        <v>6230</v>
      </c>
      <c r="E3794" s="450" t="s">
        <v>58</v>
      </c>
      <c r="F3794" s="450" t="s">
        <v>2242</v>
      </c>
      <c r="G3794" s="450" t="s">
        <v>15</v>
      </c>
      <c r="H3794" s="450" t="s">
        <v>110</v>
      </c>
      <c r="I3794" s="3" t="s">
        <v>2237</v>
      </c>
    </row>
    <row r="3795" spans="1:9" x14ac:dyDescent="0.25">
      <c r="A3795" s="450">
        <v>2018</v>
      </c>
      <c r="B3795" s="450" t="s">
        <v>279</v>
      </c>
      <c r="C3795" s="450" t="s">
        <v>200</v>
      </c>
      <c r="D3795" s="450">
        <v>6290</v>
      </c>
      <c r="E3795" s="450" t="s">
        <v>59</v>
      </c>
      <c r="F3795" s="450" t="s">
        <v>2242</v>
      </c>
      <c r="G3795" s="450" t="s">
        <v>15</v>
      </c>
      <c r="H3795" s="450" t="s">
        <v>110</v>
      </c>
      <c r="I3795" s="3" t="s">
        <v>2237</v>
      </c>
    </row>
    <row r="3796" spans="1:9" x14ac:dyDescent="0.25">
      <c r="A3796" s="450">
        <v>2018</v>
      </c>
      <c r="B3796" s="450" t="s">
        <v>279</v>
      </c>
      <c r="C3796" s="450" t="s">
        <v>200</v>
      </c>
      <c r="D3796" s="450">
        <v>6300</v>
      </c>
      <c r="E3796" s="450" t="s">
        <v>60</v>
      </c>
      <c r="F3796" s="450" t="s">
        <v>2242</v>
      </c>
      <c r="G3796" s="450" t="s">
        <v>15</v>
      </c>
      <c r="H3796" s="450">
        <v>0</v>
      </c>
      <c r="I3796" s="3" t="s">
        <v>2237</v>
      </c>
    </row>
    <row r="3797" spans="1:9" x14ac:dyDescent="0.25">
      <c r="A3797" s="450">
        <v>2018</v>
      </c>
      <c r="B3797" s="450" t="s">
        <v>279</v>
      </c>
      <c r="C3797" s="450" t="s">
        <v>200</v>
      </c>
      <c r="D3797" s="450">
        <v>6400</v>
      </c>
      <c r="E3797" s="450" t="s">
        <v>61</v>
      </c>
      <c r="F3797" s="450" t="s">
        <v>2242</v>
      </c>
      <c r="G3797" s="450" t="s">
        <v>15</v>
      </c>
      <c r="H3797" s="450">
        <v>212.77</v>
      </c>
      <c r="I3797" s="3" t="s">
        <v>2237</v>
      </c>
    </row>
    <row r="3798" spans="1:9" x14ac:dyDescent="0.25">
      <c r="A3798" s="450">
        <v>2018</v>
      </c>
      <c r="B3798" s="450" t="s">
        <v>279</v>
      </c>
      <c r="C3798" s="450" t="s">
        <v>200</v>
      </c>
      <c r="D3798" s="450">
        <v>6410</v>
      </c>
      <c r="E3798" s="450" t="s">
        <v>62</v>
      </c>
      <c r="F3798" s="450" t="s">
        <v>2242</v>
      </c>
      <c r="G3798" s="450" t="s">
        <v>15</v>
      </c>
      <c r="H3798" s="450" t="s">
        <v>110</v>
      </c>
      <c r="I3798" s="3" t="s">
        <v>2237</v>
      </c>
    </row>
    <row r="3799" spans="1:9" x14ac:dyDescent="0.25">
      <c r="A3799" s="450">
        <v>2018</v>
      </c>
      <c r="B3799" s="450" t="s">
        <v>279</v>
      </c>
      <c r="C3799" s="450" t="s">
        <v>200</v>
      </c>
      <c r="D3799" s="450">
        <v>6490</v>
      </c>
      <c r="E3799" s="450" t="s">
        <v>63</v>
      </c>
      <c r="F3799" s="450" t="s">
        <v>2242</v>
      </c>
      <c r="G3799" s="450" t="s">
        <v>15</v>
      </c>
      <c r="H3799" s="450" t="s">
        <v>110</v>
      </c>
      <c r="I3799" s="3" t="s">
        <v>2237</v>
      </c>
    </row>
    <row r="3800" spans="1:9" x14ac:dyDescent="0.25">
      <c r="A3800" s="450">
        <v>2018</v>
      </c>
      <c r="B3800" s="450" t="s">
        <v>279</v>
      </c>
      <c r="C3800" s="450" t="s">
        <v>200</v>
      </c>
      <c r="D3800" s="450">
        <v>6500</v>
      </c>
      <c r="E3800" s="450" t="s">
        <v>64</v>
      </c>
      <c r="F3800" s="450" t="s">
        <v>2242</v>
      </c>
      <c r="G3800" s="450" t="s">
        <v>15</v>
      </c>
      <c r="H3800" s="450">
        <v>0</v>
      </c>
      <c r="I3800" s="3" t="s">
        <v>2237</v>
      </c>
    </row>
    <row r="3801" spans="1:9" x14ac:dyDescent="0.25">
      <c r="A3801" s="450">
        <v>2018</v>
      </c>
      <c r="B3801" s="450" t="s">
        <v>279</v>
      </c>
      <c r="C3801" s="450" t="s">
        <v>200</v>
      </c>
      <c r="D3801" s="450">
        <v>6510</v>
      </c>
      <c r="E3801" s="450" t="s">
        <v>65</v>
      </c>
      <c r="F3801" s="450" t="s">
        <v>2242</v>
      </c>
      <c r="G3801" s="450" t="s">
        <v>15</v>
      </c>
      <c r="H3801" s="450" t="s">
        <v>110</v>
      </c>
      <c r="I3801" s="3" t="s">
        <v>2237</v>
      </c>
    </row>
    <row r="3802" spans="1:9" x14ac:dyDescent="0.25">
      <c r="A3802" s="450">
        <v>2018</v>
      </c>
      <c r="B3802" s="450" t="s">
        <v>279</v>
      </c>
      <c r="C3802" s="450" t="s">
        <v>200</v>
      </c>
      <c r="D3802" s="450">
        <v>6590</v>
      </c>
      <c r="E3802" s="450" t="s">
        <v>66</v>
      </c>
      <c r="F3802" s="450" t="s">
        <v>2242</v>
      </c>
      <c r="G3802" s="450" t="s">
        <v>15</v>
      </c>
      <c r="H3802" s="450" t="s">
        <v>110</v>
      </c>
      <c r="I3802" s="3" t="s">
        <v>2237</v>
      </c>
    </row>
    <row r="3803" spans="1:9" x14ac:dyDescent="0.25">
      <c r="A3803" s="450">
        <v>2018</v>
      </c>
      <c r="B3803" s="450" t="s">
        <v>279</v>
      </c>
      <c r="C3803" s="450" t="s">
        <v>200</v>
      </c>
      <c r="D3803" s="450">
        <v>7000</v>
      </c>
      <c r="E3803" s="450" t="s">
        <v>67</v>
      </c>
      <c r="F3803" s="450" t="s">
        <v>2242</v>
      </c>
      <c r="G3803" s="450" t="s">
        <v>15</v>
      </c>
      <c r="H3803" s="450">
        <v>443.18</v>
      </c>
      <c r="I3803" s="3" t="s">
        <v>2237</v>
      </c>
    </row>
    <row r="3804" spans="1:9" x14ac:dyDescent="0.25">
      <c r="A3804" s="450">
        <v>2018</v>
      </c>
      <c r="B3804" s="450" t="s">
        <v>279</v>
      </c>
      <c r="C3804" s="450" t="s">
        <v>200</v>
      </c>
      <c r="D3804" s="450">
        <v>8000</v>
      </c>
      <c r="E3804" s="450" t="s">
        <v>70</v>
      </c>
      <c r="F3804" s="450" t="s">
        <v>2242</v>
      </c>
      <c r="G3804" s="450" t="s">
        <v>15</v>
      </c>
      <c r="H3804" s="450">
        <v>0</v>
      </c>
      <c r="I3804" s="3" t="s">
        <v>2244</v>
      </c>
    </row>
    <row r="3805" spans="1:9" x14ac:dyDescent="0.25">
      <c r="A3805" s="450">
        <v>2018</v>
      </c>
      <c r="B3805" s="450" t="s">
        <v>279</v>
      </c>
      <c r="C3805" s="450" t="s">
        <v>200</v>
      </c>
      <c r="D3805" s="450">
        <v>9100</v>
      </c>
      <c r="E3805" s="450" t="s">
        <v>72</v>
      </c>
      <c r="F3805" s="450" t="s">
        <v>2242</v>
      </c>
      <c r="G3805" s="450" t="s">
        <v>15</v>
      </c>
      <c r="H3805" s="450" t="s">
        <v>110</v>
      </c>
      <c r="I3805" s="3" t="s">
        <v>2237</v>
      </c>
    </row>
    <row r="3806" spans="1:9" x14ac:dyDescent="0.25">
      <c r="A3806" s="450">
        <v>2018</v>
      </c>
      <c r="B3806" s="450" t="s">
        <v>279</v>
      </c>
      <c r="C3806" s="450" t="s">
        <v>200</v>
      </c>
      <c r="D3806" s="450">
        <v>9200</v>
      </c>
      <c r="E3806" s="450" t="s">
        <v>73</v>
      </c>
      <c r="F3806" s="450" t="s">
        <v>2242</v>
      </c>
      <c r="G3806" s="450" t="s">
        <v>15</v>
      </c>
      <c r="H3806" s="450" t="s">
        <v>110</v>
      </c>
      <c r="I3806" s="3" t="s">
        <v>2237</v>
      </c>
    </row>
    <row r="3807" spans="1:9" x14ac:dyDescent="0.25">
      <c r="A3807" s="450">
        <v>2018</v>
      </c>
      <c r="B3807" s="450" t="s">
        <v>279</v>
      </c>
      <c r="C3807" s="450" t="s">
        <v>200</v>
      </c>
      <c r="D3807" s="450">
        <v>9900</v>
      </c>
      <c r="E3807" s="450" t="s">
        <v>74</v>
      </c>
      <c r="F3807" s="450" t="s">
        <v>2242</v>
      </c>
      <c r="G3807" s="450" t="s">
        <v>15</v>
      </c>
      <c r="H3807" s="450" t="s">
        <v>110</v>
      </c>
      <c r="I3807" s="3" t="s">
        <v>2237</v>
      </c>
    </row>
    <row r="3808" spans="1:9" x14ac:dyDescent="0.25">
      <c r="A3808" s="450">
        <v>2018</v>
      </c>
      <c r="B3808" s="450" t="s">
        <v>279</v>
      </c>
      <c r="C3808" s="450" t="s">
        <v>200</v>
      </c>
      <c r="D3808" s="450">
        <v>11100</v>
      </c>
      <c r="E3808" s="450" t="s">
        <v>77</v>
      </c>
      <c r="F3808" s="450" t="s">
        <v>2242</v>
      </c>
      <c r="G3808" s="450" t="s">
        <v>15</v>
      </c>
      <c r="H3808" s="450">
        <v>1273.6600000000001</v>
      </c>
      <c r="I3808" s="3" t="s">
        <v>2237</v>
      </c>
    </row>
    <row r="3809" spans="1:9" x14ac:dyDescent="0.25">
      <c r="A3809" s="450">
        <v>2018</v>
      </c>
      <c r="B3809" s="450" t="s">
        <v>279</v>
      </c>
      <c r="C3809" s="450" t="s">
        <v>200</v>
      </c>
      <c r="D3809" s="450">
        <v>11200</v>
      </c>
      <c r="E3809" s="450" t="s">
        <v>78</v>
      </c>
      <c r="F3809" s="450" t="s">
        <v>2242</v>
      </c>
      <c r="G3809" s="450" t="s">
        <v>15</v>
      </c>
      <c r="H3809" s="450">
        <v>766.37</v>
      </c>
      <c r="I3809" s="3" t="s">
        <v>2237</v>
      </c>
    </row>
    <row r="3810" spans="1:9" x14ac:dyDescent="0.25">
      <c r="A3810" s="450">
        <v>2018</v>
      </c>
      <c r="B3810" s="450" t="s">
        <v>279</v>
      </c>
      <c r="C3810" s="450" t="s">
        <v>200</v>
      </c>
      <c r="D3810" s="450">
        <v>11300</v>
      </c>
      <c r="E3810" s="450" t="s">
        <v>79</v>
      </c>
      <c r="F3810" s="450" t="s">
        <v>2242</v>
      </c>
      <c r="G3810" s="450" t="s">
        <v>15</v>
      </c>
      <c r="H3810" s="450">
        <v>2.2000000000000002</v>
      </c>
      <c r="I3810" s="3" t="s">
        <v>2244</v>
      </c>
    </row>
    <row r="3811" spans="1:9" x14ac:dyDescent="0.25">
      <c r="A3811" s="450">
        <v>2018</v>
      </c>
      <c r="B3811" s="450" t="s">
        <v>279</v>
      </c>
      <c r="C3811" s="450" t="s">
        <v>200</v>
      </c>
      <c r="D3811" s="450">
        <v>11400</v>
      </c>
      <c r="E3811" s="450" t="s">
        <v>80</v>
      </c>
      <c r="F3811" s="450" t="s">
        <v>2242</v>
      </c>
      <c r="G3811" s="450" t="s">
        <v>15</v>
      </c>
      <c r="H3811" s="450">
        <v>45.74</v>
      </c>
      <c r="I3811" s="3" t="s">
        <v>2237</v>
      </c>
    </row>
    <row r="3812" spans="1:9" x14ac:dyDescent="0.25">
      <c r="A3812" s="450">
        <v>2018</v>
      </c>
      <c r="B3812" s="450" t="s">
        <v>279</v>
      </c>
      <c r="C3812" s="450" t="s">
        <v>200</v>
      </c>
      <c r="D3812" s="450">
        <v>11500</v>
      </c>
      <c r="E3812" s="450" t="s">
        <v>81</v>
      </c>
      <c r="F3812" s="450" t="s">
        <v>2242</v>
      </c>
      <c r="G3812" s="450" t="s">
        <v>15</v>
      </c>
      <c r="H3812" s="450">
        <v>293.55</v>
      </c>
      <c r="I3812" s="3" t="s">
        <v>2237</v>
      </c>
    </row>
    <row r="3813" spans="1:9" x14ac:dyDescent="0.25">
      <c r="A3813" s="450">
        <v>2018</v>
      </c>
      <c r="B3813" s="450" t="s">
        <v>279</v>
      </c>
      <c r="C3813" s="450" t="s">
        <v>200</v>
      </c>
      <c r="D3813" s="450">
        <v>11900</v>
      </c>
      <c r="E3813" s="450" t="s">
        <v>82</v>
      </c>
      <c r="F3813" s="450" t="s">
        <v>2242</v>
      </c>
      <c r="G3813" s="450" t="s">
        <v>15</v>
      </c>
      <c r="H3813" s="450">
        <v>6.92</v>
      </c>
      <c r="I3813" s="3" t="s">
        <v>2244</v>
      </c>
    </row>
    <row r="3814" spans="1:9" x14ac:dyDescent="0.25">
      <c r="A3814" s="450">
        <v>2018</v>
      </c>
      <c r="B3814" s="450" t="s">
        <v>279</v>
      </c>
      <c r="C3814" s="450" t="s">
        <v>200</v>
      </c>
      <c r="D3814" s="450">
        <v>12100</v>
      </c>
      <c r="E3814" s="450" t="s">
        <v>84</v>
      </c>
      <c r="F3814" s="450" t="s">
        <v>2242</v>
      </c>
      <c r="G3814" s="450" t="s">
        <v>15</v>
      </c>
      <c r="H3814" s="450">
        <v>1936.56</v>
      </c>
      <c r="I3814" s="3" t="s">
        <v>2237</v>
      </c>
    </row>
    <row r="3815" spans="1:9" x14ac:dyDescent="0.25">
      <c r="A3815" s="450">
        <v>2018</v>
      </c>
      <c r="B3815" s="450" t="s">
        <v>279</v>
      </c>
      <c r="C3815" s="450" t="s">
        <v>200</v>
      </c>
      <c r="D3815" s="450">
        <v>12200</v>
      </c>
      <c r="E3815" s="450" t="s">
        <v>85</v>
      </c>
      <c r="F3815" s="450" t="s">
        <v>2242</v>
      </c>
      <c r="G3815" s="450" t="s">
        <v>15</v>
      </c>
      <c r="H3815" s="450">
        <v>241.89</v>
      </c>
      <c r="I3815" s="3" t="s">
        <v>2237</v>
      </c>
    </row>
    <row r="3816" spans="1:9" x14ac:dyDescent="0.25">
      <c r="A3816" s="450">
        <v>2018</v>
      </c>
      <c r="B3816" s="450" t="s">
        <v>279</v>
      </c>
      <c r="C3816" s="450" t="s">
        <v>200</v>
      </c>
      <c r="D3816" s="450">
        <v>12900</v>
      </c>
      <c r="E3816" s="450" t="s">
        <v>86</v>
      </c>
      <c r="F3816" s="450" t="s">
        <v>2242</v>
      </c>
      <c r="G3816" s="450" t="s">
        <v>15</v>
      </c>
      <c r="H3816" s="450">
        <v>11.09</v>
      </c>
      <c r="I3816" s="3" t="s">
        <v>2244</v>
      </c>
    </row>
    <row r="3817" spans="1:9" x14ac:dyDescent="0.25">
      <c r="A3817" s="450">
        <v>2018</v>
      </c>
      <c r="B3817" s="450" t="s">
        <v>279</v>
      </c>
      <c r="C3817" s="450" t="s">
        <v>200</v>
      </c>
      <c r="D3817" s="450">
        <v>12910</v>
      </c>
      <c r="E3817" s="450" t="s">
        <v>87</v>
      </c>
      <c r="F3817" s="450" t="s">
        <v>2242</v>
      </c>
      <c r="G3817" s="450" t="s">
        <v>15</v>
      </c>
      <c r="H3817" s="450" t="s">
        <v>110</v>
      </c>
      <c r="I3817" s="3" t="s">
        <v>2237</v>
      </c>
    </row>
    <row r="3818" spans="1:9" x14ac:dyDescent="0.25">
      <c r="A3818" s="450">
        <v>2018</v>
      </c>
      <c r="B3818" s="450" t="s">
        <v>279</v>
      </c>
      <c r="C3818" s="450" t="s">
        <v>200</v>
      </c>
      <c r="D3818" s="450">
        <v>12920</v>
      </c>
      <c r="E3818" s="450" t="s">
        <v>88</v>
      </c>
      <c r="F3818" s="450" t="s">
        <v>2242</v>
      </c>
      <c r="G3818" s="450" t="s">
        <v>15</v>
      </c>
      <c r="H3818" s="450" t="s">
        <v>110</v>
      </c>
      <c r="I3818" s="3" t="s">
        <v>2237</v>
      </c>
    </row>
    <row r="3819" spans="1:9" x14ac:dyDescent="0.25">
      <c r="A3819" s="450">
        <v>2018</v>
      </c>
      <c r="B3819" s="450" t="s">
        <v>279</v>
      </c>
      <c r="C3819" s="450" t="s">
        <v>200</v>
      </c>
      <c r="D3819" s="450">
        <v>12930</v>
      </c>
      <c r="E3819" s="450" t="s">
        <v>89</v>
      </c>
      <c r="F3819" s="450" t="s">
        <v>2242</v>
      </c>
      <c r="G3819" s="450" t="s">
        <v>15</v>
      </c>
      <c r="H3819" s="450" t="s">
        <v>110</v>
      </c>
      <c r="I3819" s="3" t="s">
        <v>2237</v>
      </c>
    </row>
    <row r="3820" spans="1:9" x14ac:dyDescent="0.25">
      <c r="A3820" s="450">
        <v>2018</v>
      </c>
      <c r="B3820" s="450" t="s">
        <v>279</v>
      </c>
      <c r="C3820" s="450" t="s">
        <v>200</v>
      </c>
      <c r="D3820" s="450">
        <v>15100</v>
      </c>
      <c r="E3820" s="450" t="s">
        <v>93</v>
      </c>
      <c r="F3820" s="450" t="s">
        <v>2242</v>
      </c>
      <c r="G3820" s="450" t="s">
        <v>15</v>
      </c>
      <c r="H3820" s="450" t="s">
        <v>110</v>
      </c>
      <c r="I3820" s="3" t="s">
        <v>2237</v>
      </c>
    </row>
    <row r="3821" spans="1:9" x14ac:dyDescent="0.25">
      <c r="A3821" s="450">
        <v>2018</v>
      </c>
      <c r="B3821" s="450" t="s">
        <v>279</v>
      </c>
      <c r="C3821" s="450" t="s">
        <v>200</v>
      </c>
      <c r="D3821" s="450">
        <v>15200</v>
      </c>
      <c r="E3821" s="450" t="s">
        <v>94</v>
      </c>
      <c r="F3821" s="450" t="s">
        <v>2242</v>
      </c>
      <c r="G3821" s="450" t="s">
        <v>15</v>
      </c>
      <c r="H3821" s="450" t="s">
        <v>110</v>
      </c>
      <c r="I3821" s="3" t="s">
        <v>2237</v>
      </c>
    </row>
    <row r="3822" spans="1:9" x14ac:dyDescent="0.25">
      <c r="A3822" s="450">
        <v>2018</v>
      </c>
      <c r="B3822" s="450" t="s">
        <v>279</v>
      </c>
      <c r="C3822" s="450" t="s">
        <v>200</v>
      </c>
      <c r="D3822" s="450">
        <v>17100</v>
      </c>
      <c r="E3822" s="450" t="s">
        <v>97</v>
      </c>
      <c r="F3822" s="450" t="s">
        <v>2242</v>
      </c>
      <c r="G3822" s="450" t="s">
        <v>15</v>
      </c>
      <c r="H3822" s="450">
        <v>167.44</v>
      </c>
      <c r="I3822" s="3" t="s">
        <v>2237</v>
      </c>
    </row>
    <row r="3823" spans="1:9" x14ac:dyDescent="0.25">
      <c r="A3823" s="450">
        <v>2018</v>
      </c>
      <c r="B3823" s="450" t="s">
        <v>279</v>
      </c>
      <c r="C3823" s="450" t="s">
        <v>200</v>
      </c>
      <c r="D3823" s="450">
        <v>17110</v>
      </c>
      <c r="E3823" s="450" t="s">
        <v>98</v>
      </c>
      <c r="F3823" s="450" t="s">
        <v>2242</v>
      </c>
      <c r="G3823" s="450" t="s">
        <v>15</v>
      </c>
      <c r="H3823" s="450" t="s">
        <v>110</v>
      </c>
      <c r="I3823" s="3" t="s">
        <v>2237</v>
      </c>
    </row>
    <row r="3824" spans="1:9" x14ac:dyDescent="0.25">
      <c r="A3824" s="450">
        <v>2018</v>
      </c>
      <c r="B3824" s="450" t="s">
        <v>279</v>
      </c>
      <c r="C3824" s="450" t="s">
        <v>200</v>
      </c>
      <c r="D3824" s="450">
        <v>17120</v>
      </c>
      <c r="E3824" s="450" t="s">
        <v>99</v>
      </c>
      <c r="F3824" s="450" t="s">
        <v>2242</v>
      </c>
      <c r="G3824" s="450" t="s">
        <v>15</v>
      </c>
      <c r="H3824" s="450" t="s">
        <v>110</v>
      </c>
      <c r="I3824" s="3" t="s">
        <v>2237</v>
      </c>
    </row>
    <row r="3825" spans="1:9" x14ac:dyDescent="0.25">
      <c r="A3825" s="450">
        <v>2018</v>
      </c>
      <c r="B3825" s="450" t="s">
        <v>279</v>
      </c>
      <c r="C3825" s="450" t="s">
        <v>200</v>
      </c>
      <c r="D3825" s="450">
        <v>17130</v>
      </c>
      <c r="E3825" s="450" t="s">
        <v>100</v>
      </c>
      <c r="F3825" s="450" t="s">
        <v>2242</v>
      </c>
      <c r="G3825" s="450" t="s">
        <v>15</v>
      </c>
      <c r="H3825" s="450" t="s">
        <v>110</v>
      </c>
      <c r="I3825" s="3" t="s">
        <v>2237</v>
      </c>
    </row>
    <row r="3826" spans="1:9" x14ac:dyDescent="0.25">
      <c r="A3826" s="450">
        <v>2018</v>
      </c>
      <c r="B3826" s="450" t="s">
        <v>279</v>
      </c>
      <c r="C3826" s="450" t="s">
        <v>200</v>
      </c>
      <c r="D3826" s="450">
        <v>17140</v>
      </c>
      <c r="E3826" s="450" t="s">
        <v>101</v>
      </c>
      <c r="F3826" s="450" t="s">
        <v>2242</v>
      </c>
      <c r="G3826" s="450" t="s">
        <v>15</v>
      </c>
      <c r="H3826" s="450" t="s">
        <v>110</v>
      </c>
      <c r="I3826" s="3" t="s">
        <v>2237</v>
      </c>
    </row>
    <row r="3827" spans="1:9" x14ac:dyDescent="0.25">
      <c r="A3827" s="450">
        <v>2018</v>
      </c>
      <c r="B3827" s="450" t="s">
        <v>279</v>
      </c>
      <c r="C3827" s="450" t="s">
        <v>200</v>
      </c>
      <c r="D3827" s="450">
        <v>17150</v>
      </c>
      <c r="E3827" s="450" t="s">
        <v>102</v>
      </c>
      <c r="F3827" s="450" t="s">
        <v>2242</v>
      </c>
      <c r="G3827" s="450" t="s">
        <v>15</v>
      </c>
      <c r="H3827" s="450" t="s">
        <v>110</v>
      </c>
      <c r="I3827" s="3" t="s">
        <v>2237</v>
      </c>
    </row>
    <row r="3828" spans="1:9" x14ac:dyDescent="0.25">
      <c r="A3828" s="450">
        <v>2018</v>
      </c>
      <c r="B3828" s="450" t="s">
        <v>279</v>
      </c>
      <c r="C3828" s="450" t="s">
        <v>200</v>
      </c>
      <c r="D3828" s="450">
        <v>17160</v>
      </c>
      <c r="E3828" s="450" t="s">
        <v>103</v>
      </c>
      <c r="F3828" s="450" t="s">
        <v>2242</v>
      </c>
      <c r="G3828" s="450" t="s">
        <v>15</v>
      </c>
      <c r="H3828" s="450" t="s">
        <v>110</v>
      </c>
      <c r="I3828" s="3" t="s">
        <v>2237</v>
      </c>
    </row>
    <row r="3829" spans="1:9" x14ac:dyDescent="0.25">
      <c r="A3829" s="450">
        <v>2018</v>
      </c>
      <c r="B3829" s="450" t="s">
        <v>279</v>
      </c>
      <c r="C3829" s="450" t="s">
        <v>200</v>
      </c>
      <c r="D3829" s="450">
        <v>17161</v>
      </c>
      <c r="E3829" s="450" t="s">
        <v>104</v>
      </c>
      <c r="F3829" s="450" t="s">
        <v>2242</v>
      </c>
      <c r="G3829" s="450" t="s">
        <v>15</v>
      </c>
      <c r="H3829" s="450" t="s">
        <v>110</v>
      </c>
      <c r="I3829" s="3" t="s">
        <v>2237</v>
      </c>
    </row>
    <row r="3830" spans="1:9" x14ac:dyDescent="0.25">
      <c r="A3830" s="450">
        <v>2018</v>
      </c>
      <c r="B3830" s="450" t="s">
        <v>279</v>
      </c>
      <c r="C3830" s="450" t="s">
        <v>200</v>
      </c>
      <c r="D3830" s="450">
        <v>17162</v>
      </c>
      <c r="E3830" s="450" t="s">
        <v>105</v>
      </c>
      <c r="F3830" s="450" t="s">
        <v>2242</v>
      </c>
      <c r="G3830" s="450" t="s">
        <v>15</v>
      </c>
      <c r="H3830" s="450" t="s">
        <v>110</v>
      </c>
      <c r="I3830" s="3" t="s">
        <v>2237</v>
      </c>
    </row>
    <row r="3831" spans="1:9" x14ac:dyDescent="0.25">
      <c r="A3831" s="450">
        <v>2018</v>
      </c>
      <c r="B3831" s="450" t="s">
        <v>279</v>
      </c>
      <c r="C3831" s="450" t="s">
        <v>200</v>
      </c>
      <c r="D3831" s="450">
        <v>17190</v>
      </c>
      <c r="E3831" s="450" t="s">
        <v>106</v>
      </c>
      <c r="F3831" s="450" t="s">
        <v>2242</v>
      </c>
      <c r="G3831" s="450" t="s">
        <v>15</v>
      </c>
      <c r="H3831" s="450" t="s">
        <v>110</v>
      </c>
      <c r="I3831" s="3" t="s">
        <v>2237</v>
      </c>
    </row>
    <row r="3832" spans="1:9" x14ac:dyDescent="0.25">
      <c r="A3832" s="450">
        <v>2018</v>
      </c>
      <c r="B3832" s="450" t="s">
        <v>279</v>
      </c>
      <c r="C3832" s="450" t="s">
        <v>200</v>
      </c>
      <c r="D3832" s="450">
        <v>17900</v>
      </c>
      <c r="E3832" s="450" t="s">
        <v>107</v>
      </c>
      <c r="F3832" s="450" t="s">
        <v>2242</v>
      </c>
      <c r="G3832" s="450" t="s">
        <v>15</v>
      </c>
      <c r="H3832" s="450">
        <v>230.45</v>
      </c>
      <c r="I3832" s="3" t="s">
        <v>2237</v>
      </c>
    </row>
    <row r="3833" spans="1:9" x14ac:dyDescent="0.25">
      <c r="A3833" s="450">
        <v>2018</v>
      </c>
      <c r="B3833" s="450" t="s">
        <v>279</v>
      </c>
      <c r="C3833" s="450" t="s">
        <v>200</v>
      </c>
      <c r="D3833" s="450">
        <v>19010</v>
      </c>
      <c r="E3833" s="450" t="s">
        <v>111</v>
      </c>
      <c r="F3833" s="450" t="s">
        <v>2242</v>
      </c>
      <c r="G3833" s="450" t="s">
        <v>15</v>
      </c>
      <c r="H3833" s="450">
        <v>273.02</v>
      </c>
      <c r="I3833" s="3" t="s">
        <v>2237</v>
      </c>
    </row>
    <row r="3834" spans="1:9" x14ac:dyDescent="0.25">
      <c r="A3834" s="450">
        <v>2018</v>
      </c>
      <c r="B3834" s="450" t="s">
        <v>279</v>
      </c>
      <c r="C3834" s="450" t="s">
        <v>200</v>
      </c>
      <c r="D3834" s="450">
        <v>19011</v>
      </c>
      <c r="E3834" s="450" t="s">
        <v>112</v>
      </c>
      <c r="F3834" s="450" t="s">
        <v>2242</v>
      </c>
      <c r="G3834" s="450" t="s">
        <v>15</v>
      </c>
      <c r="H3834" s="450" t="s">
        <v>110</v>
      </c>
      <c r="I3834" s="3" t="s">
        <v>2237</v>
      </c>
    </row>
    <row r="3835" spans="1:9" x14ac:dyDescent="0.25">
      <c r="A3835" s="450">
        <v>2018</v>
      </c>
      <c r="B3835" s="450" t="s">
        <v>279</v>
      </c>
      <c r="C3835" s="450" t="s">
        <v>200</v>
      </c>
      <c r="D3835" s="450">
        <v>19012</v>
      </c>
      <c r="E3835" s="450" t="s">
        <v>113</v>
      </c>
      <c r="F3835" s="450" t="s">
        <v>2242</v>
      </c>
      <c r="G3835" s="450" t="s">
        <v>15</v>
      </c>
      <c r="H3835" s="450" t="s">
        <v>110</v>
      </c>
      <c r="I3835" s="3" t="s">
        <v>2237</v>
      </c>
    </row>
    <row r="3836" spans="1:9" x14ac:dyDescent="0.25">
      <c r="A3836" s="450">
        <v>2018</v>
      </c>
      <c r="B3836" s="450" t="s">
        <v>279</v>
      </c>
      <c r="C3836" s="450" t="s">
        <v>200</v>
      </c>
      <c r="D3836" s="450">
        <v>19020</v>
      </c>
      <c r="E3836" s="450" t="s">
        <v>114</v>
      </c>
      <c r="F3836" s="450" t="s">
        <v>2242</v>
      </c>
      <c r="G3836" s="450" t="s">
        <v>15</v>
      </c>
      <c r="H3836" s="450">
        <v>480.36</v>
      </c>
      <c r="I3836" s="3" t="s">
        <v>2237</v>
      </c>
    </row>
    <row r="3837" spans="1:9" x14ac:dyDescent="0.25">
      <c r="A3837" s="450">
        <v>2018</v>
      </c>
      <c r="B3837" s="450" t="s">
        <v>279</v>
      </c>
      <c r="C3837" s="450" t="s">
        <v>200</v>
      </c>
      <c r="D3837" s="450">
        <v>19021</v>
      </c>
      <c r="E3837" s="450" t="s">
        <v>115</v>
      </c>
      <c r="F3837" s="450" t="s">
        <v>2242</v>
      </c>
      <c r="G3837" s="450" t="s">
        <v>15</v>
      </c>
      <c r="H3837" s="450" t="s">
        <v>110</v>
      </c>
      <c r="I3837" s="3" t="s">
        <v>2237</v>
      </c>
    </row>
    <row r="3838" spans="1:9" x14ac:dyDescent="0.25">
      <c r="A3838" s="450">
        <v>2018</v>
      </c>
      <c r="B3838" s="450" t="s">
        <v>279</v>
      </c>
      <c r="C3838" s="450" t="s">
        <v>200</v>
      </c>
      <c r="D3838" s="450">
        <v>19022</v>
      </c>
      <c r="E3838" s="450" t="s">
        <v>116</v>
      </c>
      <c r="F3838" s="450" t="s">
        <v>2242</v>
      </c>
      <c r="G3838" s="450" t="s">
        <v>15</v>
      </c>
      <c r="H3838" s="450" t="s">
        <v>110</v>
      </c>
      <c r="I3838" s="3" t="s">
        <v>2237</v>
      </c>
    </row>
    <row r="3839" spans="1:9" x14ac:dyDescent="0.25">
      <c r="A3839" s="450">
        <v>2018</v>
      </c>
      <c r="B3839" s="450" t="s">
        <v>279</v>
      </c>
      <c r="C3839" s="450" t="s">
        <v>200</v>
      </c>
      <c r="D3839" s="450">
        <v>19023</v>
      </c>
      <c r="E3839" s="450" t="s">
        <v>117</v>
      </c>
      <c r="F3839" s="450" t="s">
        <v>2242</v>
      </c>
      <c r="G3839" s="450" t="s">
        <v>15</v>
      </c>
      <c r="H3839" s="450" t="s">
        <v>110</v>
      </c>
      <c r="I3839" s="3" t="s">
        <v>2237</v>
      </c>
    </row>
    <row r="3840" spans="1:9" x14ac:dyDescent="0.25">
      <c r="A3840" s="450">
        <v>2018</v>
      </c>
      <c r="B3840" s="450" t="s">
        <v>279</v>
      </c>
      <c r="C3840" s="450" t="s">
        <v>200</v>
      </c>
      <c r="D3840" s="450">
        <v>19029</v>
      </c>
      <c r="E3840" s="450" t="s">
        <v>118</v>
      </c>
      <c r="F3840" s="450" t="s">
        <v>2242</v>
      </c>
      <c r="G3840" s="450" t="s">
        <v>15</v>
      </c>
      <c r="H3840" s="450" t="s">
        <v>110</v>
      </c>
      <c r="I3840" s="3" t="s">
        <v>2237</v>
      </c>
    </row>
    <row r="3841" spans="1:9" x14ac:dyDescent="0.25">
      <c r="A3841" s="450">
        <v>2018</v>
      </c>
      <c r="B3841" s="450" t="s">
        <v>279</v>
      </c>
      <c r="C3841" s="450" t="s">
        <v>200</v>
      </c>
      <c r="D3841" s="450">
        <v>19030</v>
      </c>
      <c r="E3841" s="450" t="s">
        <v>119</v>
      </c>
      <c r="F3841" s="450" t="s">
        <v>2242</v>
      </c>
      <c r="G3841" s="450" t="s">
        <v>15</v>
      </c>
      <c r="H3841" s="450">
        <v>167.49</v>
      </c>
      <c r="I3841" s="3" t="s">
        <v>2237</v>
      </c>
    </row>
    <row r="3842" spans="1:9" x14ac:dyDescent="0.25">
      <c r="A3842" s="450">
        <v>2018</v>
      </c>
      <c r="B3842" s="450" t="s">
        <v>279</v>
      </c>
      <c r="C3842" s="450" t="s">
        <v>200</v>
      </c>
      <c r="D3842" s="450">
        <v>19031</v>
      </c>
      <c r="E3842" s="450" t="s">
        <v>120</v>
      </c>
      <c r="F3842" s="450" t="s">
        <v>2242</v>
      </c>
      <c r="G3842" s="450" t="s">
        <v>15</v>
      </c>
      <c r="H3842" s="450" t="s">
        <v>110</v>
      </c>
      <c r="I3842" s="3" t="s">
        <v>2237</v>
      </c>
    </row>
    <row r="3843" spans="1:9" x14ac:dyDescent="0.25">
      <c r="A3843" s="450">
        <v>2018</v>
      </c>
      <c r="B3843" s="450" t="s">
        <v>279</v>
      </c>
      <c r="C3843" s="450" t="s">
        <v>200</v>
      </c>
      <c r="D3843" s="450">
        <v>19032</v>
      </c>
      <c r="E3843" s="450" t="s">
        <v>121</v>
      </c>
      <c r="F3843" s="450" t="s">
        <v>2242</v>
      </c>
      <c r="G3843" s="450" t="s">
        <v>15</v>
      </c>
      <c r="H3843" s="450" t="s">
        <v>110</v>
      </c>
      <c r="I3843" s="3" t="s">
        <v>2237</v>
      </c>
    </row>
    <row r="3844" spans="1:9" x14ac:dyDescent="0.25">
      <c r="A3844" s="450">
        <v>2018</v>
      </c>
      <c r="B3844" s="450" t="s">
        <v>279</v>
      </c>
      <c r="C3844" s="450" t="s">
        <v>200</v>
      </c>
      <c r="D3844" s="450">
        <v>19040</v>
      </c>
      <c r="E3844" s="450" t="s">
        <v>122</v>
      </c>
      <c r="F3844" s="450" t="s">
        <v>2242</v>
      </c>
      <c r="G3844" s="450" t="s">
        <v>15</v>
      </c>
      <c r="H3844" s="450">
        <v>114.91</v>
      </c>
      <c r="I3844" s="3" t="s">
        <v>2237</v>
      </c>
    </row>
    <row r="3845" spans="1:9" x14ac:dyDescent="0.25">
      <c r="A3845" s="450">
        <v>2018</v>
      </c>
      <c r="B3845" s="450" t="s">
        <v>279</v>
      </c>
      <c r="C3845" s="450" t="s">
        <v>200</v>
      </c>
      <c r="D3845" s="450">
        <v>19050</v>
      </c>
      <c r="E3845" s="450" t="s">
        <v>123</v>
      </c>
      <c r="F3845" s="450" t="s">
        <v>2242</v>
      </c>
      <c r="G3845" s="450" t="s">
        <v>15</v>
      </c>
      <c r="H3845" s="450">
        <v>171.69</v>
      </c>
      <c r="I3845" s="3" t="s">
        <v>2237</v>
      </c>
    </row>
    <row r="3846" spans="1:9" x14ac:dyDescent="0.25">
      <c r="A3846" s="450">
        <v>2018</v>
      </c>
      <c r="B3846" s="450" t="s">
        <v>279</v>
      </c>
      <c r="C3846" s="450" t="s">
        <v>200</v>
      </c>
      <c r="D3846" s="450">
        <v>19060</v>
      </c>
      <c r="E3846" s="450" t="s">
        <v>124</v>
      </c>
      <c r="F3846" s="450" t="s">
        <v>2242</v>
      </c>
      <c r="G3846" s="450" t="s">
        <v>15</v>
      </c>
      <c r="H3846" s="450">
        <v>2243.9499999999998</v>
      </c>
      <c r="I3846" s="3" t="s">
        <v>2237</v>
      </c>
    </row>
    <row r="3847" spans="1:9" x14ac:dyDescent="0.25">
      <c r="A3847" s="450">
        <v>2018</v>
      </c>
      <c r="B3847" s="450" t="s">
        <v>279</v>
      </c>
      <c r="C3847" s="450" t="s">
        <v>200</v>
      </c>
      <c r="D3847" s="450">
        <v>19061</v>
      </c>
      <c r="E3847" s="450" t="s">
        <v>125</v>
      </c>
      <c r="F3847" s="450" t="s">
        <v>2242</v>
      </c>
      <c r="G3847" s="450" t="s">
        <v>15</v>
      </c>
      <c r="H3847" s="450">
        <v>32.9</v>
      </c>
      <c r="I3847" s="3" t="s">
        <v>2237</v>
      </c>
    </row>
    <row r="3848" spans="1:9" x14ac:dyDescent="0.25">
      <c r="A3848" s="450">
        <v>2018</v>
      </c>
      <c r="B3848" s="450" t="s">
        <v>279</v>
      </c>
      <c r="C3848" s="450" t="s">
        <v>200</v>
      </c>
      <c r="D3848" s="450">
        <v>19062</v>
      </c>
      <c r="E3848" s="450" t="s">
        <v>126</v>
      </c>
      <c r="F3848" s="450" t="s">
        <v>2242</v>
      </c>
      <c r="G3848" s="450" t="s">
        <v>15</v>
      </c>
      <c r="H3848" s="450">
        <v>1399.07</v>
      </c>
      <c r="I3848" s="3" t="s">
        <v>2237</v>
      </c>
    </row>
    <row r="3849" spans="1:9" x14ac:dyDescent="0.25">
      <c r="A3849" s="450">
        <v>2018</v>
      </c>
      <c r="B3849" s="450" t="s">
        <v>279</v>
      </c>
      <c r="C3849" s="450" t="s">
        <v>200</v>
      </c>
      <c r="D3849" s="450">
        <v>19063</v>
      </c>
      <c r="E3849" s="450" t="s">
        <v>127</v>
      </c>
      <c r="F3849" s="450" t="s">
        <v>2242</v>
      </c>
      <c r="G3849" s="450" t="s">
        <v>15</v>
      </c>
      <c r="H3849" s="450">
        <v>811.98</v>
      </c>
      <c r="I3849" s="3" t="s">
        <v>2237</v>
      </c>
    </row>
    <row r="3850" spans="1:9" x14ac:dyDescent="0.25">
      <c r="A3850" s="450">
        <v>2018</v>
      </c>
      <c r="B3850" s="450" t="s">
        <v>279</v>
      </c>
      <c r="C3850" s="450" t="s">
        <v>200</v>
      </c>
      <c r="D3850" s="450">
        <v>19070</v>
      </c>
      <c r="E3850" s="450" t="s">
        <v>128</v>
      </c>
      <c r="F3850" s="450" t="s">
        <v>2242</v>
      </c>
      <c r="G3850" s="450" t="s">
        <v>15</v>
      </c>
      <c r="H3850" s="450">
        <v>485.96</v>
      </c>
      <c r="I3850" s="3" t="s">
        <v>2237</v>
      </c>
    </row>
    <row r="3851" spans="1:9" x14ac:dyDescent="0.25">
      <c r="A3851" s="450">
        <v>2018</v>
      </c>
      <c r="B3851" s="450" t="s">
        <v>279</v>
      </c>
      <c r="C3851" s="450" t="s">
        <v>200</v>
      </c>
      <c r="D3851" s="450">
        <v>19080</v>
      </c>
      <c r="E3851" s="450" t="s">
        <v>129</v>
      </c>
      <c r="F3851" s="450" t="s">
        <v>2242</v>
      </c>
      <c r="G3851" s="450" t="s">
        <v>15</v>
      </c>
      <c r="H3851" s="450">
        <v>237.9</v>
      </c>
      <c r="I3851" s="3" t="s">
        <v>2237</v>
      </c>
    </row>
    <row r="3852" spans="1:9" x14ac:dyDescent="0.25">
      <c r="A3852" s="450">
        <v>2018</v>
      </c>
      <c r="B3852" s="450" t="s">
        <v>279</v>
      </c>
      <c r="C3852" s="450" t="s">
        <v>200</v>
      </c>
      <c r="D3852" s="450">
        <v>19090</v>
      </c>
      <c r="E3852" s="450" t="s">
        <v>130</v>
      </c>
      <c r="F3852" s="450" t="s">
        <v>2242</v>
      </c>
      <c r="G3852" s="450" t="s">
        <v>15</v>
      </c>
      <c r="H3852" s="450">
        <v>673.43</v>
      </c>
      <c r="I3852" s="3" t="s">
        <v>2237</v>
      </c>
    </row>
    <row r="3853" spans="1:9" x14ac:dyDescent="0.25">
      <c r="A3853" s="450">
        <v>2018</v>
      </c>
      <c r="B3853" s="450" t="s">
        <v>279</v>
      </c>
      <c r="C3853" s="450" t="s">
        <v>200</v>
      </c>
      <c r="D3853" s="450">
        <v>19095</v>
      </c>
      <c r="E3853" s="450" t="s">
        <v>131</v>
      </c>
      <c r="F3853" s="450" t="s">
        <v>2242</v>
      </c>
      <c r="G3853" s="450" t="s">
        <v>15</v>
      </c>
      <c r="H3853" s="450">
        <v>42.62</v>
      </c>
      <c r="I3853" s="3" t="s">
        <v>2237</v>
      </c>
    </row>
    <row r="3854" spans="1:9" x14ac:dyDescent="0.25">
      <c r="A3854" s="450">
        <v>2018</v>
      </c>
      <c r="B3854" s="450" t="s">
        <v>279</v>
      </c>
      <c r="C3854" s="450" t="s">
        <v>200</v>
      </c>
      <c r="D3854" s="450">
        <v>19900</v>
      </c>
      <c r="E3854" s="450" t="s">
        <v>132</v>
      </c>
      <c r="F3854" s="450" t="s">
        <v>2242</v>
      </c>
      <c r="G3854" s="450" t="s">
        <v>15</v>
      </c>
      <c r="H3854" s="450">
        <v>982.3</v>
      </c>
      <c r="I3854" s="3" t="s">
        <v>2237</v>
      </c>
    </row>
    <row r="3855" spans="1:9" x14ac:dyDescent="0.25">
      <c r="A3855" s="450">
        <v>2018</v>
      </c>
      <c r="B3855" s="450" t="s">
        <v>279</v>
      </c>
      <c r="C3855" s="450" t="s">
        <v>200</v>
      </c>
      <c r="D3855" s="450">
        <v>21100</v>
      </c>
      <c r="E3855" s="450" t="s">
        <v>135</v>
      </c>
      <c r="F3855" s="450" t="s">
        <v>2242</v>
      </c>
      <c r="G3855" s="450" t="s">
        <v>15</v>
      </c>
      <c r="H3855" s="450" t="s">
        <v>110</v>
      </c>
      <c r="I3855" s="3" t="s">
        <v>2237</v>
      </c>
    </row>
    <row r="3856" spans="1:9" x14ac:dyDescent="0.25">
      <c r="A3856" s="450">
        <v>2018</v>
      </c>
      <c r="B3856" s="450" t="s">
        <v>279</v>
      </c>
      <c r="C3856" s="450" t="s">
        <v>200</v>
      </c>
      <c r="D3856" s="450">
        <v>21200</v>
      </c>
      <c r="E3856" s="450" t="s">
        <v>136</v>
      </c>
      <c r="F3856" s="450" t="s">
        <v>2242</v>
      </c>
      <c r="G3856" s="450" t="s">
        <v>15</v>
      </c>
      <c r="H3856" s="450" t="s">
        <v>110</v>
      </c>
      <c r="I3856" s="3" t="s">
        <v>2237</v>
      </c>
    </row>
    <row r="3857" spans="1:9" x14ac:dyDescent="0.25">
      <c r="A3857" s="450">
        <v>2018</v>
      </c>
      <c r="B3857" s="450" t="s">
        <v>279</v>
      </c>
      <c r="C3857" s="450" t="s">
        <v>200</v>
      </c>
      <c r="D3857" s="450">
        <v>21300</v>
      </c>
      <c r="E3857" s="450" t="s">
        <v>137</v>
      </c>
      <c r="F3857" s="450" t="s">
        <v>2242</v>
      </c>
      <c r="G3857" s="450" t="s">
        <v>15</v>
      </c>
      <c r="H3857" s="450" t="s">
        <v>110</v>
      </c>
      <c r="I3857" s="3" t="s">
        <v>2237</v>
      </c>
    </row>
    <row r="3858" spans="1:9" x14ac:dyDescent="0.25">
      <c r="A3858" s="450">
        <v>2018</v>
      </c>
      <c r="B3858" s="450" t="s">
        <v>279</v>
      </c>
      <c r="C3858" s="450" t="s">
        <v>200</v>
      </c>
      <c r="D3858" s="450">
        <v>21900</v>
      </c>
      <c r="E3858" s="450" t="s">
        <v>138</v>
      </c>
      <c r="F3858" s="450" t="s">
        <v>2242</v>
      </c>
      <c r="G3858" s="450" t="s">
        <v>15</v>
      </c>
      <c r="H3858" s="450" t="s">
        <v>110</v>
      </c>
      <c r="I3858" s="3" t="s">
        <v>2237</v>
      </c>
    </row>
    <row r="3859" spans="1:9" x14ac:dyDescent="0.25">
      <c r="A3859" s="450">
        <v>2018</v>
      </c>
      <c r="B3859" s="450" t="s">
        <v>279</v>
      </c>
      <c r="C3859" s="450" t="s">
        <v>200</v>
      </c>
      <c r="D3859" s="450">
        <v>32100</v>
      </c>
      <c r="E3859" s="450" t="s">
        <v>150</v>
      </c>
      <c r="F3859" s="450" t="s">
        <v>2242</v>
      </c>
      <c r="G3859" s="450" t="s">
        <v>15</v>
      </c>
      <c r="H3859" s="450" t="s">
        <v>110</v>
      </c>
      <c r="I3859" s="3" t="s">
        <v>2237</v>
      </c>
    </row>
    <row r="3860" spans="1:9" x14ac:dyDescent="0.25">
      <c r="A3860" s="450">
        <v>2018</v>
      </c>
      <c r="B3860" s="450" t="s">
        <v>279</v>
      </c>
      <c r="C3860" s="450" t="s">
        <v>200</v>
      </c>
      <c r="D3860" s="450">
        <v>32200</v>
      </c>
      <c r="E3860" s="450" t="s">
        <v>151</v>
      </c>
      <c r="F3860" s="450" t="s">
        <v>2242</v>
      </c>
      <c r="G3860" s="450" t="s">
        <v>15</v>
      </c>
      <c r="H3860" s="450" t="s">
        <v>110</v>
      </c>
      <c r="I3860" s="3" t="s">
        <v>2237</v>
      </c>
    </row>
    <row r="3861" spans="1:9" x14ac:dyDescent="0.25">
      <c r="A3861" s="450">
        <v>2018</v>
      </c>
      <c r="B3861" s="450" t="s">
        <v>279</v>
      </c>
      <c r="C3861" s="450" t="s">
        <v>200</v>
      </c>
      <c r="D3861" s="450">
        <v>33100</v>
      </c>
      <c r="E3861" s="450" t="s">
        <v>153</v>
      </c>
      <c r="F3861" s="450" t="s">
        <v>2242</v>
      </c>
      <c r="G3861" s="450" t="s">
        <v>15</v>
      </c>
      <c r="H3861" s="450" t="s">
        <v>110</v>
      </c>
      <c r="I3861" s="3" t="s">
        <v>2237</v>
      </c>
    </row>
    <row r="3862" spans="1:9" x14ac:dyDescent="0.25">
      <c r="A3862" s="450">
        <v>2018</v>
      </c>
      <c r="B3862" s="450" t="s">
        <v>279</v>
      </c>
      <c r="C3862" s="450" t="s">
        <v>200</v>
      </c>
      <c r="D3862" s="450">
        <v>33110</v>
      </c>
      <c r="E3862" s="450" t="s">
        <v>154</v>
      </c>
      <c r="F3862" s="450" t="s">
        <v>2242</v>
      </c>
      <c r="G3862" s="450" t="s">
        <v>15</v>
      </c>
      <c r="H3862" s="450" t="s">
        <v>110</v>
      </c>
      <c r="I3862" s="3" t="s">
        <v>2237</v>
      </c>
    </row>
    <row r="3863" spans="1:9" x14ac:dyDescent="0.25">
      <c r="A3863" s="450">
        <v>2018</v>
      </c>
      <c r="B3863" s="450" t="s">
        <v>279</v>
      </c>
      <c r="C3863" s="450" t="s">
        <v>200</v>
      </c>
      <c r="D3863" s="450">
        <v>33120</v>
      </c>
      <c r="E3863" s="450" t="s">
        <v>155</v>
      </c>
      <c r="F3863" s="450" t="s">
        <v>2242</v>
      </c>
      <c r="G3863" s="450" t="s">
        <v>15</v>
      </c>
      <c r="H3863" s="450" t="s">
        <v>110</v>
      </c>
      <c r="I3863" s="3" t="s">
        <v>2237</v>
      </c>
    </row>
    <row r="3864" spans="1:9" x14ac:dyDescent="0.25">
      <c r="A3864" s="450">
        <v>2018</v>
      </c>
      <c r="B3864" s="450" t="s">
        <v>279</v>
      </c>
      <c r="C3864" s="450" t="s">
        <v>200</v>
      </c>
      <c r="D3864" s="450">
        <v>33200</v>
      </c>
      <c r="E3864" s="450" t="s">
        <v>156</v>
      </c>
      <c r="F3864" s="450" t="s">
        <v>2242</v>
      </c>
      <c r="G3864" s="450" t="s">
        <v>15</v>
      </c>
      <c r="H3864" s="450" t="s">
        <v>110</v>
      </c>
      <c r="I3864" s="3" t="s">
        <v>2237</v>
      </c>
    </row>
    <row r="3865" spans="1:9" x14ac:dyDescent="0.25">
      <c r="A3865" s="450">
        <v>2018</v>
      </c>
      <c r="B3865" s="450" t="s">
        <v>279</v>
      </c>
      <c r="C3865" s="450" t="s">
        <v>200</v>
      </c>
      <c r="D3865" s="450">
        <v>33210</v>
      </c>
      <c r="E3865" s="450" t="s">
        <v>157</v>
      </c>
      <c r="F3865" s="450" t="s">
        <v>2242</v>
      </c>
      <c r="G3865" s="450" t="s">
        <v>15</v>
      </c>
      <c r="H3865" s="450" t="s">
        <v>110</v>
      </c>
      <c r="I3865" s="3" t="s">
        <v>2237</v>
      </c>
    </row>
    <row r="3866" spans="1:9" x14ac:dyDescent="0.25">
      <c r="A3866" s="450">
        <v>2018</v>
      </c>
      <c r="B3866" s="450" t="s">
        <v>279</v>
      </c>
      <c r="C3866" s="450" t="s">
        <v>200</v>
      </c>
      <c r="D3866" s="450">
        <v>33220</v>
      </c>
      <c r="E3866" s="450" t="s">
        <v>158</v>
      </c>
      <c r="F3866" s="450" t="s">
        <v>2242</v>
      </c>
      <c r="G3866" s="450" t="s">
        <v>15</v>
      </c>
      <c r="H3866" s="450" t="s">
        <v>110</v>
      </c>
      <c r="I3866" s="3" t="s">
        <v>2237</v>
      </c>
    </row>
    <row r="3867" spans="1:9" x14ac:dyDescent="0.25">
      <c r="A3867" s="450">
        <v>2018</v>
      </c>
      <c r="B3867" s="450" t="s">
        <v>279</v>
      </c>
      <c r="C3867" s="450" t="s">
        <v>200</v>
      </c>
      <c r="D3867" s="450">
        <v>33900</v>
      </c>
      <c r="E3867" s="450" t="s">
        <v>159</v>
      </c>
      <c r="F3867" s="450" t="s">
        <v>2242</v>
      </c>
      <c r="G3867" s="450" t="s">
        <v>15</v>
      </c>
      <c r="H3867" s="450" t="s">
        <v>110</v>
      </c>
      <c r="I3867" s="3" t="s">
        <v>2237</v>
      </c>
    </row>
    <row r="3868" spans="1:9" x14ac:dyDescent="0.25">
      <c r="A3868" s="450">
        <v>2018</v>
      </c>
      <c r="B3868" s="450" t="s">
        <v>279</v>
      </c>
      <c r="C3868" s="450" t="s">
        <v>200</v>
      </c>
      <c r="D3868" s="450">
        <v>33910</v>
      </c>
      <c r="E3868" s="450" t="s">
        <v>160</v>
      </c>
      <c r="F3868" s="450" t="s">
        <v>2242</v>
      </c>
      <c r="G3868" s="450" t="s">
        <v>15</v>
      </c>
      <c r="H3868" s="450" t="s">
        <v>110</v>
      </c>
      <c r="I3868" s="3" t="s">
        <v>2237</v>
      </c>
    </row>
    <row r="3869" spans="1:9" x14ac:dyDescent="0.25">
      <c r="A3869" s="450">
        <v>2018</v>
      </c>
      <c r="B3869" s="450" t="s">
        <v>279</v>
      </c>
      <c r="C3869" s="450" t="s">
        <v>200</v>
      </c>
      <c r="D3869" s="450">
        <v>33920</v>
      </c>
      <c r="E3869" s="450" t="s">
        <v>161</v>
      </c>
      <c r="F3869" s="450" t="s">
        <v>2242</v>
      </c>
      <c r="G3869" s="450" t="s">
        <v>15</v>
      </c>
      <c r="H3869" s="450" t="s">
        <v>110</v>
      </c>
      <c r="I3869" s="3" t="s">
        <v>2237</v>
      </c>
    </row>
    <row r="3870" spans="1:9" x14ac:dyDescent="0.25">
      <c r="A3870" s="450">
        <v>2018</v>
      </c>
      <c r="B3870" s="450" t="s">
        <v>279</v>
      </c>
      <c r="C3870" s="450" t="s">
        <v>200</v>
      </c>
      <c r="D3870" s="450">
        <v>33921</v>
      </c>
      <c r="E3870" s="450" t="s">
        <v>162</v>
      </c>
      <c r="F3870" s="450" t="s">
        <v>2242</v>
      </c>
      <c r="G3870" s="450" t="s">
        <v>15</v>
      </c>
      <c r="H3870" s="450" t="s">
        <v>110</v>
      </c>
      <c r="I3870" s="3" t="s">
        <v>2237</v>
      </c>
    </row>
    <row r="3871" spans="1:9" x14ac:dyDescent="0.25">
      <c r="A3871" s="450">
        <v>2018</v>
      </c>
      <c r="B3871" s="450" t="s">
        <v>279</v>
      </c>
      <c r="C3871" s="450" t="s">
        <v>200</v>
      </c>
      <c r="D3871" s="450">
        <v>33922</v>
      </c>
      <c r="E3871" s="450" t="s">
        <v>163</v>
      </c>
      <c r="F3871" s="450" t="s">
        <v>2242</v>
      </c>
      <c r="G3871" s="450" t="s">
        <v>15</v>
      </c>
      <c r="H3871" s="450" t="s">
        <v>110</v>
      </c>
      <c r="I3871" s="3" t="s">
        <v>2237</v>
      </c>
    </row>
    <row r="3872" spans="1:9" x14ac:dyDescent="0.25">
      <c r="A3872" s="450">
        <v>2018</v>
      </c>
      <c r="B3872" s="450" t="s">
        <v>279</v>
      </c>
      <c r="C3872" s="450" t="s">
        <v>200</v>
      </c>
      <c r="D3872" s="450">
        <v>37100</v>
      </c>
      <c r="E3872" s="450" t="s">
        <v>168</v>
      </c>
      <c r="F3872" s="450" t="s">
        <v>2242</v>
      </c>
      <c r="G3872" s="450" t="s">
        <v>15</v>
      </c>
      <c r="H3872" s="450" t="s">
        <v>110</v>
      </c>
      <c r="I3872" s="3" t="s">
        <v>2237</v>
      </c>
    </row>
    <row r="3873" spans="1:9" x14ac:dyDescent="0.25">
      <c r="A3873" s="450">
        <v>2018</v>
      </c>
      <c r="B3873" s="450" t="s">
        <v>279</v>
      </c>
      <c r="C3873" s="450" t="s">
        <v>200</v>
      </c>
      <c r="D3873" s="450">
        <v>37200</v>
      </c>
      <c r="E3873" s="450" t="s">
        <v>169</v>
      </c>
      <c r="F3873" s="450" t="s">
        <v>2242</v>
      </c>
      <c r="G3873" s="450" t="s">
        <v>15</v>
      </c>
      <c r="H3873" s="450" t="s">
        <v>110</v>
      </c>
      <c r="I3873" s="3" t="s">
        <v>2237</v>
      </c>
    </row>
    <row r="3874" spans="1:9" x14ac:dyDescent="0.25">
      <c r="A3874" s="450">
        <v>2018</v>
      </c>
      <c r="B3874" s="450" t="s">
        <v>2252</v>
      </c>
      <c r="C3874" s="450" t="s">
        <v>201</v>
      </c>
      <c r="D3874" s="450">
        <v>1100</v>
      </c>
      <c r="E3874" s="450" t="s">
        <v>2</v>
      </c>
      <c r="F3874" s="450" t="s">
        <v>2242</v>
      </c>
      <c r="G3874" s="450" t="s">
        <v>15</v>
      </c>
      <c r="H3874" s="450" t="s">
        <v>110</v>
      </c>
      <c r="I3874" s="3" t="s">
        <v>2237</v>
      </c>
    </row>
    <row r="3875" spans="1:9" x14ac:dyDescent="0.25">
      <c r="A3875" s="450">
        <v>2018</v>
      </c>
      <c r="B3875" s="450" t="s">
        <v>2252</v>
      </c>
      <c r="C3875" s="450" t="s">
        <v>201</v>
      </c>
      <c r="D3875" s="450">
        <v>1110</v>
      </c>
      <c r="E3875" s="450" t="s">
        <v>3</v>
      </c>
      <c r="F3875" s="450" t="s">
        <v>2242</v>
      </c>
      <c r="G3875" s="450" t="s">
        <v>15</v>
      </c>
      <c r="H3875" s="450" t="s">
        <v>110</v>
      </c>
      <c r="I3875" s="3" t="s">
        <v>2237</v>
      </c>
    </row>
    <row r="3876" spans="1:9" x14ac:dyDescent="0.25">
      <c r="A3876" s="450">
        <v>2018</v>
      </c>
      <c r="B3876" s="450" t="s">
        <v>2252</v>
      </c>
      <c r="C3876" s="450" t="s">
        <v>201</v>
      </c>
      <c r="D3876" s="450">
        <v>1120</v>
      </c>
      <c r="E3876" s="450" t="s">
        <v>4</v>
      </c>
      <c r="F3876" s="450" t="s">
        <v>2242</v>
      </c>
      <c r="G3876" s="450" t="s">
        <v>15</v>
      </c>
      <c r="H3876" s="450" t="s">
        <v>110</v>
      </c>
      <c r="I3876" s="3" t="s">
        <v>2237</v>
      </c>
    </row>
    <row r="3877" spans="1:9" x14ac:dyDescent="0.25">
      <c r="A3877" s="450">
        <v>2018</v>
      </c>
      <c r="B3877" s="450" t="s">
        <v>2252</v>
      </c>
      <c r="C3877" s="450" t="s">
        <v>201</v>
      </c>
      <c r="D3877" s="450">
        <v>1200</v>
      </c>
      <c r="E3877" s="450" t="s">
        <v>5</v>
      </c>
      <c r="F3877" s="450" t="s">
        <v>2242</v>
      </c>
      <c r="G3877" s="450" t="s">
        <v>15</v>
      </c>
      <c r="H3877" s="450" t="s">
        <v>110</v>
      </c>
      <c r="I3877" s="3" t="s">
        <v>2244</v>
      </c>
    </row>
    <row r="3878" spans="1:9" x14ac:dyDescent="0.25">
      <c r="A3878" s="450">
        <v>2018</v>
      </c>
      <c r="B3878" s="450" t="s">
        <v>2252</v>
      </c>
      <c r="C3878" s="450" t="s">
        <v>201</v>
      </c>
      <c r="D3878" s="450">
        <v>1300</v>
      </c>
      <c r="E3878" s="450" t="s">
        <v>17</v>
      </c>
      <c r="F3878" s="450" t="s">
        <v>2242</v>
      </c>
      <c r="G3878" s="450" t="s">
        <v>15</v>
      </c>
      <c r="H3878" s="450" t="s">
        <v>110</v>
      </c>
      <c r="I3878" s="3" t="s">
        <v>2237</v>
      </c>
    </row>
    <row r="3879" spans="1:9" x14ac:dyDescent="0.25">
      <c r="A3879" s="450">
        <v>2018</v>
      </c>
      <c r="B3879" s="450" t="s">
        <v>2252</v>
      </c>
      <c r="C3879" s="450" t="s">
        <v>201</v>
      </c>
      <c r="D3879" s="450">
        <v>1400</v>
      </c>
      <c r="E3879" s="450" t="s">
        <v>18</v>
      </c>
      <c r="F3879" s="450" t="s">
        <v>2242</v>
      </c>
      <c r="G3879" s="450" t="s">
        <v>15</v>
      </c>
      <c r="H3879" s="450" t="s">
        <v>110</v>
      </c>
      <c r="I3879" s="3" t="s">
        <v>2237</v>
      </c>
    </row>
    <row r="3880" spans="1:9" x14ac:dyDescent="0.25">
      <c r="A3880" s="450">
        <v>2018</v>
      </c>
      <c r="B3880" s="450" t="s">
        <v>2252</v>
      </c>
      <c r="C3880" s="450" t="s">
        <v>201</v>
      </c>
      <c r="D3880" s="450">
        <v>1500</v>
      </c>
      <c r="E3880" s="450" t="s">
        <v>19</v>
      </c>
      <c r="F3880" s="450" t="s">
        <v>2242</v>
      </c>
      <c r="G3880" s="450" t="s">
        <v>15</v>
      </c>
      <c r="H3880" s="450" t="s">
        <v>110</v>
      </c>
      <c r="I3880" s="3" t="s">
        <v>2237</v>
      </c>
    </row>
    <row r="3881" spans="1:9" x14ac:dyDescent="0.25">
      <c r="A3881" s="450">
        <v>2018</v>
      </c>
      <c r="B3881" s="450" t="s">
        <v>2252</v>
      </c>
      <c r="C3881" s="450" t="s">
        <v>201</v>
      </c>
      <c r="D3881" s="450">
        <v>1600</v>
      </c>
      <c r="E3881" s="450" t="s">
        <v>20</v>
      </c>
      <c r="F3881" s="450" t="s">
        <v>2242</v>
      </c>
      <c r="G3881" s="450" t="s">
        <v>15</v>
      </c>
      <c r="H3881" s="450" t="s">
        <v>110</v>
      </c>
      <c r="I3881" s="3" t="s">
        <v>2237</v>
      </c>
    </row>
    <row r="3882" spans="1:9" x14ac:dyDescent="0.25">
      <c r="A3882" s="450">
        <v>2018</v>
      </c>
      <c r="B3882" s="450" t="s">
        <v>2252</v>
      </c>
      <c r="C3882" s="450" t="s">
        <v>201</v>
      </c>
      <c r="D3882" s="450">
        <v>1900</v>
      </c>
      <c r="E3882" s="450" t="s">
        <v>21</v>
      </c>
      <c r="F3882" s="450" t="s">
        <v>2242</v>
      </c>
      <c r="G3882" s="450" t="s">
        <v>15</v>
      </c>
      <c r="H3882" s="450" t="s">
        <v>110</v>
      </c>
      <c r="I3882" s="3" t="s">
        <v>2244</v>
      </c>
    </row>
    <row r="3883" spans="1:9" x14ac:dyDescent="0.25">
      <c r="A3883" s="450">
        <v>2018</v>
      </c>
      <c r="B3883" s="450" t="s">
        <v>2252</v>
      </c>
      <c r="C3883" s="450" t="s">
        <v>201</v>
      </c>
      <c r="D3883" s="450">
        <v>2100</v>
      </c>
      <c r="E3883" s="450" t="s">
        <v>23</v>
      </c>
      <c r="F3883" s="450" t="s">
        <v>2242</v>
      </c>
      <c r="G3883" s="450" t="s">
        <v>15</v>
      </c>
      <c r="H3883" s="450" t="s">
        <v>110</v>
      </c>
      <c r="I3883" s="3" t="s">
        <v>2244</v>
      </c>
    </row>
    <row r="3884" spans="1:9" x14ac:dyDescent="0.25">
      <c r="A3884" s="450">
        <v>2018</v>
      </c>
      <c r="B3884" s="450" t="s">
        <v>2252</v>
      </c>
      <c r="C3884" s="450" t="s">
        <v>201</v>
      </c>
      <c r="D3884" s="450">
        <v>2110</v>
      </c>
      <c r="E3884" s="450" t="s">
        <v>24</v>
      </c>
      <c r="F3884" s="450" t="s">
        <v>2242</v>
      </c>
      <c r="G3884" s="450" t="s">
        <v>15</v>
      </c>
      <c r="H3884" s="450" t="s">
        <v>110</v>
      </c>
      <c r="I3884" s="3" t="s">
        <v>2237</v>
      </c>
    </row>
    <row r="3885" spans="1:9" x14ac:dyDescent="0.25">
      <c r="A3885" s="450">
        <v>2018</v>
      </c>
      <c r="B3885" s="450" t="s">
        <v>2252</v>
      </c>
      <c r="C3885" s="450" t="s">
        <v>201</v>
      </c>
      <c r="D3885" s="450">
        <v>2120</v>
      </c>
      <c r="E3885" s="450" t="s">
        <v>25</v>
      </c>
      <c r="F3885" s="450" t="s">
        <v>2242</v>
      </c>
      <c r="G3885" s="450" t="s">
        <v>15</v>
      </c>
      <c r="H3885" s="450" t="s">
        <v>110</v>
      </c>
      <c r="I3885" s="3" t="s">
        <v>2237</v>
      </c>
    </row>
    <row r="3886" spans="1:9" x14ac:dyDescent="0.25">
      <c r="A3886" s="450">
        <v>2018</v>
      </c>
      <c r="B3886" s="450" t="s">
        <v>2252</v>
      </c>
      <c r="C3886" s="450" t="s">
        <v>201</v>
      </c>
      <c r="D3886" s="450">
        <v>2130</v>
      </c>
      <c r="E3886" s="450" t="s">
        <v>26</v>
      </c>
      <c r="F3886" s="450" t="s">
        <v>2242</v>
      </c>
      <c r="G3886" s="450" t="s">
        <v>15</v>
      </c>
      <c r="H3886" s="450" t="s">
        <v>110</v>
      </c>
      <c r="I3886" s="3" t="s">
        <v>2237</v>
      </c>
    </row>
    <row r="3887" spans="1:9" x14ac:dyDescent="0.25">
      <c r="A3887" s="450">
        <v>2018</v>
      </c>
      <c r="B3887" s="450" t="s">
        <v>2252</v>
      </c>
      <c r="C3887" s="450" t="s">
        <v>201</v>
      </c>
      <c r="D3887" s="450">
        <v>2190</v>
      </c>
      <c r="E3887" s="450" t="s">
        <v>27</v>
      </c>
      <c r="F3887" s="450" t="s">
        <v>2242</v>
      </c>
      <c r="G3887" s="450" t="s">
        <v>15</v>
      </c>
      <c r="H3887" s="450" t="s">
        <v>110</v>
      </c>
      <c r="I3887" s="3" t="s">
        <v>2237</v>
      </c>
    </row>
    <row r="3888" spans="1:9" x14ac:dyDescent="0.25">
      <c r="A3888" s="450">
        <v>2018</v>
      </c>
      <c r="B3888" s="450" t="s">
        <v>2252</v>
      </c>
      <c r="C3888" s="450" t="s">
        <v>201</v>
      </c>
      <c r="D3888" s="450">
        <v>2200</v>
      </c>
      <c r="E3888" s="450" t="s">
        <v>28</v>
      </c>
      <c r="F3888" s="450" t="s">
        <v>2242</v>
      </c>
      <c r="G3888" s="450" t="s">
        <v>15</v>
      </c>
      <c r="H3888" s="450" t="s">
        <v>110</v>
      </c>
      <c r="I3888" s="3" t="s">
        <v>2244</v>
      </c>
    </row>
    <row r="3889" spans="1:9" x14ac:dyDescent="0.25">
      <c r="A3889" s="450">
        <v>2018</v>
      </c>
      <c r="B3889" s="450" t="s">
        <v>2252</v>
      </c>
      <c r="C3889" s="450" t="s">
        <v>201</v>
      </c>
      <c r="D3889" s="450">
        <v>2300</v>
      </c>
      <c r="E3889" s="450" t="s">
        <v>29</v>
      </c>
      <c r="F3889" s="450" t="s">
        <v>2242</v>
      </c>
      <c r="G3889" s="450" t="s">
        <v>15</v>
      </c>
      <c r="H3889" s="450" t="s">
        <v>110</v>
      </c>
      <c r="I3889" s="3" t="s">
        <v>2244</v>
      </c>
    </row>
    <row r="3890" spans="1:9" x14ac:dyDescent="0.25">
      <c r="A3890" s="450">
        <v>2018</v>
      </c>
      <c r="B3890" s="450" t="s">
        <v>2252</v>
      </c>
      <c r="C3890" s="450" t="s">
        <v>201</v>
      </c>
      <c r="D3890" s="450">
        <v>2400</v>
      </c>
      <c r="E3890" s="450" t="s">
        <v>30</v>
      </c>
      <c r="F3890" s="450" t="s">
        <v>2242</v>
      </c>
      <c r="G3890" s="450" t="s">
        <v>15</v>
      </c>
      <c r="H3890" s="450" t="s">
        <v>110</v>
      </c>
      <c r="I3890" s="3" t="s">
        <v>2237</v>
      </c>
    </row>
    <row r="3891" spans="1:9" x14ac:dyDescent="0.25">
      <c r="A3891" s="450">
        <v>2018</v>
      </c>
      <c r="B3891" s="450" t="s">
        <v>2252</v>
      </c>
      <c r="C3891" s="450" t="s">
        <v>201</v>
      </c>
      <c r="D3891" s="450">
        <v>2900</v>
      </c>
      <c r="E3891" s="450" t="s">
        <v>31</v>
      </c>
      <c r="F3891" s="450" t="s">
        <v>2242</v>
      </c>
      <c r="G3891" s="450" t="s">
        <v>15</v>
      </c>
      <c r="H3891" s="450" t="s">
        <v>110</v>
      </c>
      <c r="I3891" s="3" t="s">
        <v>2244</v>
      </c>
    </row>
    <row r="3892" spans="1:9" x14ac:dyDescent="0.25">
      <c r="A3892" s="450">
        <v>2018</v>
      </c>
      <c r="B3892" s="450" t="s">
        <v>2252</v>
      </c>
      <c r="C3892" s="450" t="s">
        <v>201</v>
      </c>
      <c r="D3892" s="450">
        <v>2910</v>
      </c>
      <c r="E3892" s="450" t="s">
        <v>32</v>
      </c>
      <c r="F3892" s="450" t="s">
        <v>2242</v>
      </c>
      <c r="G3892" s="450" t="s">
        <v>15</v>
      </c>
      <c r="H3892" s="450" t="s">
        <v>110</v>
      </c>
      <c r="I3892" s="3" t="s">
        <v>2237</v>
      </c>
    </row>
    <row r="3893" spans="1:9" x14ac:dyDescent="0.25">
      <c r="A3893" s="450">
        <v>2018</v>
      </c>
      <c r="B3893" s="450" t="s">
        <v>2252</v>
      </c>
      <c r="C3893" s="450" t="s">
        <v>201</v>
      </c>
      <c r="D3893" s="450">
        <v>2920</v>
      </c>
      <c r="E3893" s="450" t="s">
        <v>33</v>
      </c>
      <c r="F3893" s="450" t="s">
        <v>2242</v>
      </c>
      <c r="G3893" s="450" t="s">
        <v>15</v>
      </c>
      <c r="H3893" s="450" t="s">
        <v>110</v>
      </c>
      <c r="I3893" s="3" t="s">
        <v>2237</v>
      </c>
    </row>
    <row r="3894" spans="1:9" x14ac:dyDescent="0.25">
      <c r="A3894" s="450">
        <v>2018</v>
      </c>
      <c r="B3894" s="450" t="s">
        <v>2252</v>
      </c>
      <c r="C3894" s="450" t="s">
        <v>201</v>
      </c>
      <c r="D3894" s="450">
        <v>2930</v>
      </c>
      <c r="E3894" s="450" t="s">
        <v>34</v>
      </c>
      <c r="F3894" s="450" t="s">
        <v>2242</v>
      </c>
      <c r="G3894" s="450" t="s">
        <v>15</v>
      </c>
      <c r="H3894" s="450" t="s">
        <v>110</v>
      </c>
      <c r="I3894" s="3" t="s">
        <v>2237</v>
      </c>
    </row>
    <row r="3895" spans="1:9" x14ac:dyDescent="0.25">
      <c r="A3895" s="450">
        <v>2018</v>
      </c>
      <c r="B3895" s="450" t="s">
        <v>2252</v>
      </c>
      <c r="C3895" s="450" t="s">
        <v>201</v>
      </c>
      <c r="D3895" s="450">
        <v>3100</v>
      </c>
      <c r="E3895" s="450" t="s">
        <v>36</v>
      </c>
      <c r="F3895" s="450" t="s">
        <v>2242</v>
      </c>
      <c r="G3895" s="450" t="s">
        <v>15</v>
      </c>
      <c r="H3895" s="450" t="s">
        <v>110</v>
      </c>
      <c r="I3895" s="3" t="s">
        <v>2237</v>
      </c>
    </row>
    <row r="3896" spans="1:9" x14ac:dyDescent="0.25">
      <c r="A3896" s="450">
        <v>2018</v>
      </c>
      <c r="B3896" s="450" t="s">
        <v>2252</v>
      </c>
      <c r="C3896" s="450" t="s">
        <v>201</v>
      </c>
      <c r="D3896" s="450">
        <v>3200</v>
      </c>
      <c r="E3896" s="450" t="s">
        <v>37</v>
      </c>
      <c r="F3896" s="450" t="s">
        <v>2242</v>
      </c>
      <c r="G3896" s="450" t="s">
        <v>15</v>
      </c>
      <c r="H3896" s="450" t="s">
        <v>110</v>
      </c>
      <c r="I3896" s="3" t="s">
        <v>2237</v>
      </c>
    </row>
    <row r="3897" spans="1:9" x14ac:dyDescent="0.25">
      <c r="A3897" s="450">
        <v>2018</v>
      </c>
      <c r="B3897" s="450" t="s">
        <v>2252</v>
      </c>
      <c r="C3897" s="450" t="s">
        <v>201</v>
      </c>
      <c r="D3897" s="450">
        <v>3900</v>
      </c>
      <c r="E3897" s="450" t="s">
        <v>38</v>
      </c>
      <c r="F3897" s="450" t="s">
        <v>2242</v>
      </c>
      <c r="G3897" s="450" t="s">
        <v>15</v>
      </c>
      <c r="H3897" s="450" t="s">
        <v>110</v>
      </c>
      <c r="I3897" s="3" t="s">
        <v>2237</v>
      </c>
    </row>
    <row r="3898" spans="1:9" x14ac:dyDescent="0.25">
      <c r="A3898" s="450">
        <v>2018</v>
      </c>
      <c r="B3898" s="450" t="s">
        <v>2252</v>
      </c>
      <c r="C3898" s="450" t="s">
        <v>201</v>
      </c>
      <c r="D3898" s="450">
        <v>4100</v>
      </c>
      <c r="E3898" s="450" t="s">
        <v>40</v>
      </c>
      <c r="F3898" s="450" t="s">
        <v>2242</v>
      </c>
      <c r="G3898" s="450" t="s">
        <v>15</v>
      </c>
      <c r="H3898" s="450" t="s">
        <v>110</v>
      </c>
      <c r="I3898" s="3" t="s">
        <v>2244</v>
      </c>
    </row>
    <row r="3899" spans="1:9" x14ac:dyDescent="0.25">
      <c r="A3899" s="450">
        <v>2018</v>
      </c>
      <c r="B3899" s="450" t="s">
        <v>2252</v>
      </c>
      <c r="C3899" s="450" t="s">
        <v>201</v>
      </c>
      <c r="D3899" s="450">
        <v>4110</v>
      </c>
      <c r="E3899" s="450" t="s">
        <v>41</v>
      </c>
      <c r="F3899" s="450" t="s">
        <v>2242</v>
      </c>
      <c r="G3899" s="450" t="s">
        <v>15</v>
      </c>
      <c r="H3899" s="450" t="s">
        <v>110</v>
      </c>
      <c r="I3899" s="3" t="s">
        <v>2237</v>
      </c>
    </row>
    <row r="3900" spans="1:9" x14ac:dyDescent="0.25">
      <c r="A3900" s="450">
        <v>2018</v>
      </c>
      <c r="B3900" s="450" t="s">
        <v>2252</v>
      </c>
      <c r="C3900" s="450" t="s">
        <v>201</v>
      </c>
      <c r="D3900" s="450">
        <v>4120</v>
      </c>
      <c r="E3900" s="450" t="s">
        <v>42</v>
      </c>
      <c r="F3900" s="450" t="s">
        <v>2242</v>
      </c>
      <c r="G3900" s="450" t="s">
        <v>15</v>
      </c>
      <c r="H3900" s="450" t="s">
        <v>110</v>
      </c>
      <c r="I3900" s="3" t="s">
        <v>2237</v>
      </c>
    </row>
    <row r="3901" spans="1:9" x14ac:dyDescent="0.25">
      <c r="A3901" s="450">
        <v>2018</v>
      </c>
      <c r="B3901" s="450" t="s">
        <v>2252</v>
      </c>
      <c r="C3901" s="450" t="s">
        <v>201</v>
      </c>
      <c r="D3901" s="450">
        <v>4190</v>
      </c>
      <c r="E3901" s="450" t="s">
        <v>43</v>
      </c>
      <c r="F3901" s="450" t="s">
        <v>2242</v>
      </c>
      <c r="G3901" s="450" t="s">
        <v>15</v>
      </c>
      <c r="H3901" s="450" t="s">
        <v>110</v>
      </c>
      <c r="I3901" s="3" t="s">
        <v>2237</v>
      </c>
    </row>
    <row r="3902" spans="1:9" x14ac:dyDescent="0.25">
      <c r="A3902" s="450">
        <v>2018</v>
      </c>
      <c r="B3902" s="450" t="s">
        <v>2252</v>
      </c>
      <c r="C3902" s="450" t="s">
        <v>201</v>
      </c>
      <c r="D3902" s="450">
        <v>4200</v>
      </c>
      <c r="E3902" s="450" t="s">
        <v>44</v>
      </c>
      <c r="F3902" s="450" t="s">
        <v>2242</v>
      </c>
      <c r="G3902" s="450" t="s">
        <v>15</v>
      </c>
      <c r="H3902" s="450" t="s">
        <v>110</v>
      </c>
      <c r="I3902" s="3" t="s">
        <v>2237</v>
      </c>
    </row>
    <row r="3903" spans="1:9" x14ac:dyDescent="0.25">
      <c r="A3903" s="450">
        <v>2018</v>
      </c>
      <c r="B3903" s="450" t="s">
        <v>2252</v>
      </c>
      <c r="C3903" s="450" t="s">
        <v>201</v>
      </c>
      <c r="D3903" s="450">
        <v>4210</v>
      </c>
      <c r="E3903" s="450" t="s">
        <v>45</v>
      </c>
      <c r="F3903" s="450" t="s">
        <v>2242</v>
      </c>
      <c r="G3903" s="450" t="s">
        <v>15</v>
      </c>
      <c r="H3903" s="450" t="s">
        <v>110</v>
      </c>
      <c r="I3903" s="3" t="s">
        <v>2237</v>
      </c>
    </row>
    <row r="3904" spans="1:9" x14ac:dyDescent="0.25">
      <c r="A3904" s="450">
        <v>2018</v>
      </c>
      <c r="B3904" s="450" t="s">
        <v>2252</v>
      </c>
      <c r="C3904" s="450" t="s">
        <v>201</v>
      </c>
      <c r="D3904" s="450">
        <v>4220</v>
      </c>
      <c r="E3904" s="450" t="s">
        <v>46</v>
      </c>
      <c r="F3904" s="450" t="s">
        <v>2242</v>
      </c>
      <c r="G3904" s="450" t="s">
        <v>15</v>
      </c>
      <c r="H3904" s="450" t="s">
        <v>110</v>
      </c>
      <c r="I3904" s="3" t="s">
        <v>2237</v>
      </c>
    </row>
    <row r="3905" spans="1:9" x14ac:dyDescent="0.25">
      <c r="A3905" s="450">
        <v>2018</v>
      </c>
      <c r="B3905" s="450" t="s">
        <v>2252</v>
      </c>
      <c r="C3905" s="450" t="s">
        <v>201</v>
      </c>
      <c r="D3905" s="450">
        <v>4230</v>
      </c>
      <c r="E3905" s="450" t="s">
        <v>47</v>
      </c>
      <c r="F3905" s="450" t="s">
        <v>2242</v>
      </c>
      <c r="G3905" s="450" t="s">
        <v>15</v>
      </c>
      <c r="H3905" s="450" t="s">
        <v>110</v>
      </c>
      <c r="I3905" s="3" t="s">
        <v>2237</v>
      </c>
    </row>
    <row r="3906" spans="1:9" x14ac:dyDescent="0.25">
      <c r="A3906" s="450">
        <v>2018</v>
      </c>
      <c r="B3906" s="450" t="s">
        <v>2252</v>
      </c>
      <c r="C3906" s="450" t="s">
        <v>201</v>
      </c>
      <c r="D3906" s="450">
        <v>5000</v>
      </c>
      <c r="E3906" s="450" t="s">
        <v>48</v>
      </c>
      <c r="F3906" s="450" t="s">
        <v>2242</v>
      </c>
      <c r="G3906" s="450" t="s">
        <v>15</v>
      </c>
      <c r="H3906" s="450" t="s">
        <v>110</v>
      </c>
      <c r="I3906" s="3" t="s">
        <v>2237</v>
      </c>
    </row>
    <row r="3907" spans="1:9" x14ac:dyDescent="0.25">
      <c r="A3907" s="450"/>
      <c r="B3907" s="450"/>
      <c r="C3907" s="450"/>
      <c r="D3907" s="450"/>
      <c r="E3907" s="450"/>
      <c r="F3907" s="450"/>
      <c r="G3907" s="450"/>
      <c r="H3907" s="450"/>
      <c r="I3907" s="3"/>
    </row>
    <row r="3908" spans="1:9" x14ac:dyDescent="0.25">
      <c r="A3908" s="450"/>
      <c r="B3908" s="450"/>
      <c r="C3908" s="450"/>
      <c r="D3908" s="450"/>
      <c r="E3908" s="450"/>
      <c r="F3908" s="450"/>
      <c r="G3908" s="450"/>
      <c r="H3908" s="450"/>
      <c r="I3908" s="3"/>
    </row>
    <row r="3909" spans="1:9" x14ac:dyDescent="0.25">
      <c r="A3909" s="450"/>
      <c r="B3909" s="450"/>
      <c r="C3909" s="450"/>
      <c r="D3909" s="450"/>
      <c r="E3909" s="450"/>
      <c r="F3909" s="450"/>
      <c r="G3909" s="450"/>
      <c r="H3909" s="450"/>
      <c r="I3909" s="3"/>
    </row>
    <row r="3910" spans="1:9" x14ac:dyDescent="0.25">
      <c r="A3910" s="450"/>
      <c r="B3910" s="450"/>
      <c r="C3910" s="450"/>
      <c r="D3910" s="450"/>
      <c r="E3910" s="450"/>
      <c r="F3910" s="450"/>
      <c r="G3910" s="450"/>
      <c r="H3910" s="450"/>
      <c r="I3910" s="3"/>
    </row>
    <row r="3911" spans="1:9" x14ac:dyDescent="0.25">
      <c r="A3911" s="450"/>
      <c r="B3911" s="450"/>
      <c r="C3911" s="450"/>
      <c r="D3911" s="450"/>
      <c r="E3911" s="450"/>
      <c r="F3911" s="450"/>
      <c r="G3911" s="450"/>
      <c r="H3911" s="450"/>
      <c r="I3911" s="3"/>
    </row>
    <row r="3912" spans="1:9" x14ac:dyDescent="0.25">
      <c r="A3912" s="450"/>
      <c r="B3912" s="450"/>
      <c r="C3912" s="450"/>
      <c r="D3912" s="450"/>
      <c r="E3912" s="450"/>
      <c r="F3912" s="450"/>
      <c r="G3912" s="450"/>
      <c r="H3912" s="450"/>
      <c r="I3912" s="3"/>
    </row>
    <row r="3913" spans="1:9" x14ac:dyDescent="0.25">
      <c r="A3913" s="450"/>
      <c r="B3913" s="450"/>
      <c r="C3913" s="450"/>
      <c r="D3913" s="450"/>
      <c r="E3913" s="450"/>
      <c r="F3913" s="450"/>
      <c r="G3913" s="450"/>
      <c r="H3913" s="450"/>
      <c r="I3913" s="3"/>
    </row>
    <row r="3914" spans="1:9" x14ac:dyDescent="0.25">
      <c r="A3914" s="450"/>
      <c r="B3914" s="450"/>
      <c r="C3914" s="450"/>
      <c r="D3914" s="450"/>
      <c r="E3914" s="450"/>
      <c r="F3914" s="450"/>
      <c r="G3914" s="450"/>
      <c r="H3914" s="450"/>
      <c r="I3914" s="3"/>
    </row>
    <row r="3915" spans="1:9" x14ac:dyDescent="0.25">
      <c r="A3915" s="450"/>
      <c r="B3915" s="450"/>
      <c r="C3915" s="450"/>
      <c r="D3915" s="450"/>
      <c r="E3915" s="450"/>
      <c r="F3915" s="450"/>
      <c r="G3915" s="450"/>
      <c r="H3915" s="450"/>
      <c r="I3915" s="3"/>
    </row>
    <row r="3916" spans="1:9" x14ac:dyDescent="0.25">
      <c r="A3916" s="450"/>
      <c r="B3916" s="450"/>
      <c r="C3916" s="450"/>
      <c r="D3916" s="450"/>
      <c r="E3916" s="450"/>
      <c r="F3916" s="450"/>
      <c r="G3916" s="450"/>
      <c r="H3916" s="450"/>
      <c r="I3916" s="3"/>
    </row>
    <row r="3917" spans="1:9" x14ac:dyDescent="0.25">
      <c r="A3917" s="450"/>
      <c r="B3917" s="450"/>
      <c r="C3917" s="450"/>
      <c r="D3917" s="450"/>
      <c r="E3917" s="450"/>
      <c r="F3917" s="450"/>
      <c r="G3917" s="450"/>
      <c r="H3917" s="450"/>
      <c r="I3917" s="3"/>
    </row>
    <row r="3918" spans="1:9" x14ac:dyDescent="0.25">
      <c r="A3918" s="450"/>
      <c r="B3918" s="450"/>
      <c r="C3918" s="450"/>
      <c r="D3918" s="450"/>
      <c r="E3918" s="450"/>
      <c r="F3918" s="450"/>
      <c r="G3918" s="450"/>
      <c r="H3918" s="450"/>
      <c r="I3918" s="3"/>
    </row>
    <row r="3919" spans="1:9" x14ac:dyDescent="0.25">
      <c r="A3919" s="450"/>
      <c r="B3919" s="450"/>
      <c r="C3919" s="450"/>
      <c r="D3919" s="450"/>
      <c r="E3919" s="450"/>
      <c r="F3919" s="450"/>
      <c r="G3919" s="450"/>
      <c r="H3919" s="450"/>
      <c r="I3919" s="3"/>
    </row>
    <row r="3920" spans="1:9" x14ac:dyDescent="0.25">
      <c r="A3920" s="450"/>
      <c r="B3920" s="450"/>
      <c r="C3920" s="450"/>
      <c r="D3920" s="450"/>
      <c r="E3920" s="450"/>
      <c r="F3920" s="450"/>
      <c r="G3920" s="450"/>
      <c r="H3920" s="450"/>
      <c r="I3920" s="3"/>
    </row>
    <row r="3921" spans="9:9" x14ac:dyDescent="0.25">
      <c r="I3921" s="3"/>
    </row>
    <row r="3922" spans="9:9" x14ac:dyDescent="0.25">
      <c r="I3922" s="3"/>
    </row>
    <row r="3923" spans="9:9" x14ac:dyDescent="0.25">
      <c r="I3923" s="3"/>
    </row>
    <row r="3924" spans="9:9" x14ac:dyDescent="0.25">
      <c r="I3924" s="3"/>
    </row>
    <row r="3925" spans="9:9" x14ac:dyDescent="0.25">
      <c r="I3925" s="3"/>
    </row>
    <row r="3926" spans="9:9" x14ac:dyDescent="0.25">
      <c r="I3926" s="3"/>
    </row>
    <row r="3927" spans="9:9" x14ac:dyDescent="0.25">
      <c r="I3927" s="3"/>
    </row>
    <row r="3928" spans="9:9" x14ac:dyDescent="0.25">
      <c r="I3928" s="3"/>
    </row>
    <row r="3929" spans="9:9" x14ac:dyDescent="0.25">
      <c r="I3929" s="3"/>
    </row>
    <row r="3930" spans="9:9" x14ac:dyDescent="0.25">
      <c r="I3930" s="3"/>
    </row>
    <row r="3931" spans="9:9" x14ac:dyDescent="0.25">
      <c r="I3931" s="3"/>
    </row>
    <row r="3932" spans="9:9" x14ac:dyDescent="0.25">
      <c r="I3932" s="3"/>
    </row>
    <row r="3933" spans="9:9" x14ac:dyDescent="0.25">
      <c r="I3933" s="3"/>
    </row>
    <row r="3934" spans="9:9" x14ac:dyDescent="0.25">
      <c r="I3934" s="3"/>
    </row>
    <row r="3935" spans="9:9" x14ac:dyDescent="0.25">
      <c r="I3935" s="3"/>
    </row>
    <row r="3936" spans="9:9" x14ac:dyDescent="0.25">
      <c r="I3936" s="3"/>
    </row>
    <row r="3937" spans="9:9" x14ac:dyDescent="0.25">
      <c r="I3937" s="3"/>
    </row>
    <row r="3938" spans="9:9" x14ac:dyDescent="0.25">
      <c r="I3938" s="3"/>
    </row>
    <row r="3939" spans="9:9" x14ac:dyDescent="0.25">
      <c r="I3939" s="3"/>
    </row>
    <row r="3940" spans="9:9" x14ac:dyDescent="0.25">
      <c r="I3940" s="3"/>
    </row>
    <row r="3941" spans="9:9" x14ac:dyDescent="0.25">
      <c r="I3941" s="3"/>
    </row>
    <row r="3942" spans="9:9" x14ac:dyDescent="0.25">
      <c r="I3942" s="3"/>
    </row>
    <row r="3943" spans="9:9" x14ac:dyDescent="0.25">
      <c r="I3943" s="3"/>
    </row>
    <row r="3944" spans="9:9" x14ac:dyDescent="0.25">
      <c r="I3944" s="3"/>
    </row>
    <row r="3945" spans="9:9" x14ac:dyDescent="0.25">
      <c r="I3945" s="3"/>
    </row>
    <row r="3946" spans="9:9" x14ac:dyDescent="0.25">
      <c r="I3946" s="3"/>
    </row>
    <row r="3947" spans="9:9" x14ac:dyDescent="0.25">
      <c r="I3947" s="3"/>
    </row>
    <row r="3948" spans="9:9" x14ac:dyDescent="0.25">
      <c r="I3948" s="3"/>
    </row>
    <row r="3949" spans="9:9" x14ac:dyDescent="0.25">
      <c r="I3949" s="3"/>
    </row>
    <row r="3950" spans="9:9" x14ac:dyDescent="0.25">
      <c r="I3950" s="3"/>
    </row>
    <row r="3951" spans="9:9" x14ac:dyDescent="0.25">
      <c r="I3951" s="3"/>
    </row>
    <row r="3952" spans="9:9" x14ac:dyDescent="0.25">
      <c r="I3952" s="3"/>
    </row>
    <row r="3953" spans="9:9" x14ac:dyDescent="0.25">
      <c r="I3953" s="3"/>
    </row>
    <row r="3954" spans="9:9" x14ac:dyDescent="0.25">
      <c r="I3954" s="3"/>
    </row>
    <row r="3955" spans="9:9" x14ac:dyDescent="0.25">
      <c r="I3955" s="3"/>
    </row>
    <row r="3956" spans="9:9" x14ac:dyDescent="0.25">
      <c r="I3956" s="3"/>
    </row>
    <row r="3957" spans="9:9" x14ac:dyDescent="0.25">
      <c r="I3957" s="3"/>
    </row>
    <row r="3958" spans="9:9" x14ac:dyDescent="0.25">
      <c r="I3958" s="3"/>
    </row>
    <row r="3959" spans="9:9" x14ac:dyDescent="0.25">
      <c r="I3959" s="3"/>
    </row>
    <row r="3960" spans="9:9" x14ac:dyDescent="0.25">
      <c r="I3960" s="3"/>
    </row>
    <row r="3961" spans="9:9" x14ac:dyDescent="0.25">
      <c r="I3961" s="3"/>
    </row>
    <row r="3962" spans="9:9" x14ac:dyDescent="0.25">
      <c r="I3962" s="3"/>
    </row>
    <row r="3963" spans="9:9" x14ac:dyDescent="0.25">
      <c r="I3963" s="3"/>
    </row>
    <row r="3964" spans="9:9" x14ac:dyDescent="0.25">
      <c r="I3964" s="3"/>
    </row>
    <row r="3965" spans="9:9" x14ac:dyDescent="0.25">
      <c r="I3965" s="3"/>
    </row>
    <row r="3966" spans="9:9" x14ac:dyDescent="0.25">
      <c r="I3966" s="3"/>
    </row>
    <row r="3967" spans="9:9" x14ac:dyDescent="0.25">
      <c r="I3967" s="3"/>
    </row>
    <row r="3968" spans="9:9" x14ac:dyDescent="0.25">
      <c r="I3968" s="3"/>
    </row>
    <row r="3969" spans="9:9" x14ac:dyDescent="0.25">
      <c r="I3969" s="3"/>
    </row>
    <row r="3970" spans="9:9" x14ac:dyDescent="0.25">
      <c r="I3970" s="3"/>
    </row>
    <row r="3971" spans="9:9" x14ac:dyDescent="0.25">
      <c r="I3971" s="3"/>
    </row>
    <row r="3972" spans="9:9" x14ac:dyDescent="0.25">
      <c r="I3972" s="3"/>
    </row>
    <row r="3973" spans="9:9" x14ac:dyDescent="0.25">
      <c r="I3973" s="3"/>
    </row>
    <row r="3974" spans="9:9" x14ac:dyDescent="0.25">
      <c r="I3974" s="3"/>
    </row>
    <row r="3975" spans="9:9" x14ac:dyDescent="0.25">
      <c r="I3975" s="3"/>
    </row>
    <row r="3976" spans="9:9" x14ac:dyDescent="0.25">
      <c r="I3976" s="3"/>
    </row>
    <row r="3977" spans="9:9" x14ac:dyDescent="0.25">
      <c r="I3977" s="3"/>
    </row>
    <row r="3978" spans="9:9" x14ac:dyDescent="0.25">
      <c r="I3978" s="3"/>
    </row>
    <row r="3979" spans="9:9" x14ac:dyDescent="0.25">
      <c r="I3979" s="3"/>
    </row>
    <row r="3980" spans="9:9" x14ac:dyDescent="0.25">
      <c r="I3980" s="3"/>
    </row>
    <row r="3981" spans="9:9" x14ac:dyDescent="0.25">
      <c r="I3981" s="3"/>
    </row>
    <row r="3982" spans="9:9" x14ac:dyDescent="0.25">
      <c r="I3982" s="3"/>
    </row>
    <row r="3983" spans="9:9" x14ac:dyDescent="0.25">
      <c r="I3983" s="3"/>
    </row>
    <row r="3984" spans="9:9" x14ac:dyDescent="0.25">
      <c r="I3984" s="3"/>
    </row>
    <row r="3985" spans="9:9" x14ac:dyDescent="0.25">
      <c r="I3985" s="3"/>
    </row>
    <row r="3986" spans="9:9" x14ac:dyDescent="0.25">
      <c r="I3986" s="3"/>
    </row>
    <row r="3987" spans="9:9" x14ac:dyDescent="0.25">
      <c r="I3987" s="3"/>
    </row>
    <row r="3988" spans="9:9" x14ac:dyDescent="0.25">
      <c r="I3988" s="3"/>
    </row>
    <row r="3989" spans="9:9" x14ac:dyDescent="0.25">
      <c r="I3989" s="3"/>
    </row>
    <row r="3990" spans="9:9" x14ac:dyDescent="0.25">
      <c r="I3990" s="3"/>
    </row>
    <row r="3991" spans="9:9" x14ac:dyDescent="0.25">
      <c r="I3991" s="3"/>
    </row>
    <row r="3992" spans="9:9" x14ac:dyDescent="0.25">
      <c r="I3992" s="3"/>
    </row>
    <row r="3993" spans="9:9" x14ac:dyDescent="0.25">
      <c r="I3993" s="3"/>
    </row>
    <row r="3994" spans="9:9" x14ac:dyDescent="0.25">
      <c r="I3994" s="3"/>
    </row>
    <row r="3995" spans="9:9" x14ac:dyDescent="0.25">
      <c r="I3995" s="3"/>
    </row>
    <row r="3996" spans="9:9" x14ac:dyDescent="0.25">
      <c r="I3996" s="3"/>
    </row>
    <row r="3997" spans="9:9" x14ac:dyDescent="0.25">
      <c r="I3997" s="3"/>
    </row>
    <row r="3998" spans="9:9" x14ac:dyDescent="0.25">
      <c r="I3998" s="3"/>
    </row>
    <row r="3999" spans="9:9" x14ac:dyDescent="0.25">
      <c r="I3999" s="3"/>
    </row>
    <row r="4000" spans="9:9" x14ac:dyDescent="0.25">
      <c r="I4000" s="3"/>
    </row>
    <row r="4001" spans="9:9" x14ac:dyDescent="0.25">
      <c r="I4001" s="3"/>
    </row>
    <row r="4002" spans="9:9" x14ac:dyDescent="0.25">
      <c r="I4002" s="3"/>
    </row>
    <row r="4003" spans="9:9" x14ac:dyDescent="0.25">
      <c r="I4003" s="3"/>
    </row>
    <row r="4004" spans="9:9" x14ac:dyDescent="0.25">
      <c r="I4004" s="3"/>
    </row>
    <row r="4005" spans="9:9" x14ac:dyDescent="0.25">
      <c r="I4005" s="3"/>
    </row>
    <row r="4006" spans="9:9" x14ac:dyDescent="0.25">
      <c r="I4006" s="3"/>
    </row>
    <row r="4007" spans="9:9" x14ac:dyDescent="0.25">
      <c r="I4007" s="3"/>
    </row>
    <row r="4008" spans="9:9" x14ac:dyDescent="0.25">
      <c r="I4008" s="3"/>
    </row>
    <row r="4009" spans="9:9" x14ac:dyDescent="0.25">
      <c r="I4009" s="3"/>
    </row>
    <row r="4010" spans="9:9" x14ac:dyDescent="0.25">
      <c r="I4010" s="3"/>
    </row>
    <row r="4011" spans="9:9" x14ac:dyDescent="0.25">
      <c r="I4011" s="3"/>
    </row>
    <row r="4012" spans="9:9" x14ac:dyDescent="0.25">
      <c r="I4012" s="3"/>
    </row>
    <row r="4013" spans="9:9" x14ac:dyDescent="0.25">
      <c r="I4013" s="3"/>
    </row>
    <row r="4014" spans="9:9" x14ac:dyDescent="0.25">
      <c r="I4014" s="3"/>
    </row>
    <row r="4015" spans="9:9" x14ac:dyDescent="0.25">
      <c r="I4015" s="3"/>
    </row>
    <row r="4016" spans="9:9" x14ac:dyDescent="0.25">
      <c r="I4016" s="3"/>
    </row>
    <row r="4017" spans="9:9" x14ac:dyDescent="0.25">
      <c r="I4017" s="3"/>
    </row>
    <row r="4018" spans="9:9" x14ac:dyDescent="0.25">
      <c r="I4018" s="3"/>
    </row>
    <row r="4019" spans="9:9" x14ac:dyDescent="0.25">
      <c r="I4019" s="3"/>
    </row>
    <row r="4020" spans="9:9" x14ac:dyDescent="0.25">
      <c r="I4020" s="3"/>
    </row>
    <row r="4021" spans="9:9" x14ac:dyDescent="0.25">
      <c r="I4021" s="3"/>
    </row>
    <row r="4022" spans="9:9" x14ac:dyDescent="0.25">
      <c r="I4022" s="3"/>
    </row>
    <row r="4023" spans="9:9" x14ac:dyDescent="0.25">
      <c r="I4023" s="3"/>
    </row>
    <row r="4024" spans="9:9" x14ac:dyDescent="0.25">
      <c r="I4024" s="3"/>
    </row>
    <row r="4025" spans="9:9" x14ac:dyDescent="0.25">
      <c r="I4025" s="3"/>
    </row>
    <row r="4026" spans="9:9" x14ac:dyDescent="0.25">
      <c r="I4026" s="3"/>
    </row>
    <row r="4027" spans="9:9" x14ac:dyDescent="0.25">
      <c r="I4027" s="3"/>
    </row>
    <row r="4028" spans="9:9" x14ac:dyDescent="0.25">
      <c r="I4028" s="3"/>
    </row>
    <row r="4029" spans="9:9" x14ac:dyDescent="0.25">
      <c r="I4029" s="3"/>
    </row>
    <row r="4030" spans="9:9" x14ac:dyDescent="0.25">
      <c r="I4030" s="3"/>
    </row>
    <row r="4031" spans="9:9" x14ac:dyDescent="0.25">
      <c r="I4031" s="3"/>
    </row>
    <row r="4032" spans="9:9" x14ac:dyDescent="0.25">
      <c r="I4032" s="3"/>
    </row>
    <row r="4033" spans="9:9" x14ac:dyDescent="0.25">
      <c r="I4033" s="3"/>
    </row>
    <row r="4034" spans="9:9" x14ac:dyDescent="0.25">
      <c r="I4034" s="3"/>
    </row>
    <row r="4035" spans="9:9" x14ac:dyDescent="0.25">
      <c r="I4035" s="3"/>
    </row>
    <row r="4036" spans="9:9" x14ac:dyDescent="0.25">
      <c r="I4036" s="3"/>
    </row>
    <row r="4037" spans="9:9" x14ac:dyDescent="0.25">
      <c r="I4037" s="3"/>
    </row>
    <row r="4038" spans="9:9" x14ac:dyDescent="0.25">
      <c r="I4038" s="3"/>
    </row>
    <row r="4039" spans="9:9" x14ac:dyDescent="0.25">
      <c r="I4039" s="3"/>
    </row>
    <row r="4040" spans="9:9" x14ac:dyDescent="0.25">
      <c r="I4040" s="3"/>
    </row>
    <row r="4041" spans="9:9" x14ac:dyDescent="0.25">
      <c r="I4041" s="3"/>
    </row>
    <row r="4042" spans="9:9" x14ac:dyDescent="0.25">
      <c r="I4042" s="3"/>
    </row>
    <row r="4043" spans="9:9" x14ac:dyDescent="0.25">
      <c r="I4043" s="3"/>
    </row>
    <row r="4044" spans="9:9" x14ac:dyDescent="0.25">
      <c r="I4044" s="3"/>
    </row>
    <row r="4045" spans="9:9" x14ac:dyDescent="0.25">
      <c r="I4045" s="3"/>
    </row>
    <row r="4046" spans="9:9" x14ac:dyDescent="0.25">
      <c r="I4046" s="3"/>
    </row>
    <row r="4047" spans="9:9" x14ac:dyDescent="0.25">
      <c r="I4047" s="3"/>
    </row>
    <row r="4048" spans="9:9" x14ac:dyDescent="0.25">
      <c r="I4048" s="3"/>
    </row>
    <row r="4049" spans="9:9" x14ac:dyDescent="0.25">
      <c r="I4049" s="3"/>
    </row>
    <row r="4050" spans="9:9" x14ac:dyDescent="0.25">
      <c r="I4050" s="3"/>
    </row>
    <row r="4051" spans="9:9" x14ac:dyDescent="0.25">
      <c r="I4051" s="3"/>
    </row>
    <row r="4052" spans="9:9" x14ac:dyDescent="0.25">
      <c r="I4052" s="3"/>
    </row>
    <row r="4053" spans="9:9" x14ac:dyDescent="0.25">
      <c r="I4053" s="3"/>
    </row>
    <row r="4054" spans="9:9" x14ac:dyDescent="0.25">
      <c r="I4054" s="3"/>
    </row>
    <row r="4055" spans="9:9" x14ac:dyDescent="0.25">
      <c r="I4055" s="3"/>
    </row>
    <row r="4056" spans="9:9" x14ac:dyDescent="0.25">
      <c r="I4056" s="3"/>
    </row>
    <row r="4057" spans="9:9" x14ac:dyDescent="0.25">
      <c r="I4057" s="3"/>
    </row>
    <row r="4058" spans="9:9" x14ac:dyDescent="0.25">
      <c r="I4058" s="3"/>
    </row>
    <row r="4059" spans="9:9" x14ac:dyDescent="0.25">
      <c r="I4059" s="3"/>
    </row>
    <row r="4060" spans="9:9" x14ac:dyDescent="0.25">
      <c r="I4060" s="3"/>
    </row>
    <row r="4061" spans="9:9" x14ac:dyDescent="0.25">
      <c r="I4061" s="3"/>
    </row>
    <row r="4062" spans="9:9" x14ac:dyDescent="0.25">
      <c r="I4062" s="3"/>
    </row>
    <row r="4063" spans="9:9" x14ac:dyDescent="0.25">
      <c r="I4063" s="3"/>
    </row>
    <row r="4064" spans="9:9" x14ac:dyDescent="0.25">
      <c r="I4064" s="3"/>
    </row>
    <row r="4065" spans="9:9" x14ac:dyDescent="0.25">
      <c r="I4065" s="3"/>
    </row>
    <row r="4066" spans="9:9" x14ac:dyDescent="0.25">
      <c r="I4066" s="3"/>
    </row>
    <row r="4067" spans="9:9" x14ac:dyDescent="0.25">
      <c r="I4067" s="3"/>
    </row>
    <row r="4068" spans="9:9" x14ac:dyDescent="0.25">
      <c r="I4068" s="3"/>
    </row>
    <row r="4069" spans="9:9" x14ac:dyDescent="0.25">
      <c r="I4069" s="3"/>
    </row>
    <row r="4070" spans="9:9" x14ac:dyDescent="0.25">
      <c r="I4070" s="3"/>
    </row>
    <row r="4071" spans="9:9" x14ac:dyDescent="0.25">
      <c r="I4071" s="3"/>
    </row>
    <row r="4072" spans="9:9" x14ac:dyDescent="0.25">
      <c r="I4072" s="3"/>
    </row>
    <row r="4073" spans="9:9" x14ac:dyDescent="0.25">
      <c r="I4073" s="3"/>
    </row>
    <row r="4074" spans="9:9" x14ac:dyDescent="0.25">
      <c r="I4074" s="3"/>
    </row>
    <row r="4075" spans="9:9" x14ac:dyDescent="0.25">
      <c r="I4075" s="3"/>
    </row>
    <row r="4076" spans="9:9" x14ac:dyDescent="0.25">
      <c r="I4076" s="3"/>
    </row>
    <row r="4077" spans="9:9" x14ac:dyDescent="0.25">
      <c r="I4077" s="3"/>
    </row>
    <row r="4078" spans="9:9" x14ac:dyDescent="0.25">
      <c r="I4078" s="3"/>
    </row>
    <row r="4079" spans="9:9" x14ac:dyDescent="0.25">
      <c r="I4079" s="3"/>
    </row>
    <row r="4080" spans="9:9" x14ac:dyDescent="0.25">
      <c r="I4080" s="3"/>
    </row>
    <row r="4081" spans="9:9" x14ac:dyDescent="0.25">
      <c r="I4081" s="3"/>
    </row>
    <row r="4082" spans="9:9" x14ac:dyDescent="0.25">
      <c r="I4082" s="3"/>
    </row>
    <row r="4083" spans="9:9" x14ac:dyDescent="0.25">
      <c r="I4083" s="3"/>
    </row>
    <row r="4084" spans="9:9" x14ac:dyDescent="0.25">
      <c r="I4084" s="3"/>
    </row>
    <row r="4085" spans="9:9" x14ac:dyDescent="0.25">
      <c r="I4085" s="3"/>
    </row>
    <row r="4086" spans="9:9" x14ac:dyDescent="0.25">
      <c r="I4086" s="3"/>
    </row>
    <row r="4087" spans="9:9" x14ac:dyDescent="0.25">
      <c r="I4087" s="3"/>
    </row>
    <row r="4088" spans="9:9" x14ac:dyDescent="0.25">
      <c r="I4088" s="3"/>
    </row>
    <row r="4089" spans="9:9" x14ac:dyDescent="0.25">
      <c r="I4089" s="3"/>
    </row>
    <row r="4090" spans="9:9" x14ac:dyDescent="0.25">
      <c r="I4090" s="3"/>
    </row>
    <row r="4091" spans="9:9" x14ac:dyDescent="0.25">
      <c r="I4091" s="3"/>
    </row>
    <row r="4092" spans="9:9" x14ac:dyDescent="0.25">
      <c r="I4092" s="3"/>
    </row>
    <row r="4093" spans="9:9" x14ac:dyDescent="0.25">
      <c r="I4093" s="3"/>
    </row>
    <row r="4094" spans="9:9" x14ac:dyDescent="0.25">
      <c r="I4094" s="3"/>
    </row>
    <row r="4095" spans="9:9" x14ac:dyDescent="0.25">
      <c r="I4095" s="3"/>
    </row>
    <row r="4096" spans="9:9" x14ac:dyDescent="0.25">
      <c r="I4096" s="3"/>
    </row>
    <row r="4097" spans="9:9" x14ac:dyDescent="0.25">
      <c r="I4097" s="3"/>
    </row>
    <row r="4098" spans="9:9" x14ac:dyDescent="0.25">
      <c r="I4098" s="3"/>
    </row>
    <row r="4099" spans="9:9" x14ac:dyDescent="0.25">
      <c r="I4099" s="3"/>
    </row>
    <row r="4100" spans="9:9" x14ac:dyDescent="0.25">
      <c r="I4100" s="3"/>
    </row>
    <row r="4101" spans="9:9" x14ac:dyDescent="0.25">
      <c r="I4101" s="3"/>
    </row>
    <row r="4102" spans="9:9" x14ac:dyDescent="0.25">
      <c r="I4102" s="3"/>
    </row>
    <row r="4103" spans="9:9" x14ac:dyDescent="0.25">
      <c r="I4103" s="3"/>
    </row>
    <row r="4104" spans="9:9" x14ac:dyDescent="0.25">
      <c r="I4104" s="3"/>
    </row>
    <row r="4105" spans="9:9" x14ac:dyDescent="0.25">
      <c r="I4105" s="3"/>
    </row>
    <row r="4106" spans="9:9" x14ac:dyDescent="0.25">
      <c r="I4106" s="3"/>
    </row>
    <row r="4107" spans="9:9" x14ac:dyDescent="0.25">
      <c r="I4107" s="3"/>
    </row>
    <row r="4108" spans="9:9" x14ac:dyDescent="0.25">
      <c r="I4108" s="3"/>
    </row>
    <row r="4109" spans="9:9" x14ac:dyDescent="0.25">
      <c r="I4109" s="3"/>
    </row>
    <row r="4110" spans="9:9" x14ac:dyDescent="0.25">
      <c r="I4110" s="3"/>
    </row>
    <row r="4111" spans="9:9" x14ac:dyDescent="0.25">
      <c r="I4111" s="3"/>
    </row>
    <row r="4112" spans="9:9" x14ac:dyDescent="0.25">
      <c r="I4112" s="3"/>
    </row>
    <row r="4113" spans="9:9" x14ac:dyDescent="0.25">
      <c r="I4113" s="3"/>
    </row>
    <row r="4114" spans="9:9" x14ac:dyDescent="0.25">
      <c r="I4114" s="3"/>
    </row>
    <row r="4115" spans="9:9" x14ac:dyDescent="0.25">
      <c r="I4115" s="3"/>
    </row>
    <row r="4116" spans="9:9" x14ac:dyDescent="0.25">
      <c r="I4116" s="3"/>
    </row>
    <row r="4117" spans="9:9" x14ac:dyDescent="0.25">
      <c r="I4117" s="3"/>
    </row>
    <row r="4118" spans="9:9" x14ac:dyDescent="0.25">
      <c r="I4118" s="3"/>
    </row>
    <row r="4119" spans="9:9" x14ac:dyDescent="0.25">
      <c r="I4119" s="3"/>
    </row>
    <row r="4120" spans="9:9" x14ac:dyDescent="0.25">
      <c r="I4120" s="3"/>
    </row>
    <row r="4121" spans="9:9" x14ac:dyDescent="0.25">
      <c r="I4121" s="3"/>
    </row>
    <row r="4122" spans="9:9" x14ac:dyDescent="0.25">
      <c r="I4122" s="3"/>
    </row>
    <row r="4123" spans="9:9" x14ac:dyDescent="0.25">
      <c r="I4123" s="3"/>
    </row>
    <row r="4124" spans="9:9" x14ac:dyDescent="0.25">
      <c r="I4124" s="3"/>
    </row>
    <row r="4125" spans="9:9" x14ac:dyDescent="0.25">
      <c r="I4125" s="3"/>
    </row>
    <row r="4126" spans="9:9" x14ac:dyDescent="0.25">
      <c r="I4126" s="3"/>
    </row>
    <row r="4127" spans="9:9" x14ac:dyDescent="0.25">
      <c r="I4127" s="3"/>
    </row>
    <row r="4128" spans="9:9" x14ac:dyDescent="0.25">
      <c r="I4128" s="3"/>
    </row>
    <row r="4129" spans="9:9" x14ac:dyDescent="0.25">
      <c r="I4129" s="3"/>
    </row>
    <row r="4130" spans="9:9" x14ac:dyDescent="0.25">
      <c r="I4130" s="3"/>
    </row>
    <row r="4131" spans="9:9" x14ac:dyDescent="0.25">
      <c r="I4131" s="3"/>
    </row>
    <row r="4132" spans="9:9" x14ac:dyDescent="0.25">
      <c r="I4132" s="3"/>
    </row>
    <row r="4133" spans="9:9" x14ac:dyDescent="0.25">
      <c r="I4133" s="3"/>
    </row>
    <row r="4134" spans="9:9" x14ac:dyDescent="0.25">
      <c r="I4134" s="3"/>
    </row>
    <row r="4135" spans="9:9" x14ac:dyDescent="0.25">
      <c r="I4135" s="3"/>
    </row>
    <row r="4136" spans="9:9" x14ac:dyDescent="0.25">
      <c r="I4136" s="3"/>
    </row>
    <row r="4137" spans="9:9" x14ac:dyDescent="0.25">
      <c r="I4137" s="3"/>
    </row>
    <row r="4138" spans="9:9" x14ac:dyDescent="0.25">
      <c r="I4138" s="3"/>
    </row>
    <row r="4139" spans="9:9" x14ac:dyDescent="0.25">
      <c r="I4139" s="3"/>
    </row>
    <row r="4140" spans="9:9" x14ac:dyDescent="0.25">
      <c r="I4140" s="3"/>
    </row>
    <row r="4141" spans="9:9" x14ac:dyDescent="0.25">
      <c r="I4141" s="3"/>
    </row>
    <row r="4142" spans="9:9" x14ac:dyDescent="0.25">
      <c r="I4142" s="3"/>
    </row>
    <row r="4143" spans="9:9" x14ac:dyDescent="0.25">
      <c r="I4143" s="3"/>
    </row>
    <row r="4144" spans="9:9" x14ac:dyDescent="0.25">
      <c r="I4144" s="3"/>
    </row>
    <row r="4145" spans="9:9" x14ac:dyDescent="0.25">
      <c r="I4145" s="3"/>
    </row>
    <row r="4146" spans="9:9" x14ac:dyDescent="0.25">
      <c r="I4146" s="3"/>
    </row>
    <row r="4147" spans="9:9" x14ac:dyDescent="0.25">
      <c r="I4147" s="3"/>
    </row>
    <row r="4148" spans="9:9" x14ac:dyDescent="0.25">
      <c r="I4148" s="3"/>
    </row>
    <row r="4149" spans="9:9" x14ac:dyDescent="0.25">
      <c r="I4149" s="3"/>
    </row>
    <row r="4150" spans="9:9" x14ac:dyDescent="0.25">
      <c r="I4150" s="3"/>
    </row>
    <row r="4151" spans="9:9" x14ac:dyDescent="0.25">
      <c r="I4151" s="3"/>
    </row>
    <row r="4152" spans="9:9" x14ac:dyDescent="0.25">
      <c r="I4152" s="3"/>
    </row>
    <row r="4153" spans="9:9" x14ac:dyDescent="0.25">
      <c r="I4153" s="3"/>
    </row>
    <row r="4154" spans="9:9" x14ac:dyDescent="0.25">
      <c r="I4154" s="3"/>
    </row>
    <row r="4155" spans="9:9" x14ac:dyDescent="0.25">
      <c r="I4155" s="3"/>
    </row>
    <row r="4156" spans="9:9" x14ac:dyDescent="0.25">
      <c r="I4156" s="3"/>
    </row>
    <row r="4157" spans="9:9" x14ac:dyDescent="0.25">
      <c r="I4157" s="3"/>
    </row>
    <row r="4158" spans="9:9" x14ac:dyDescent="0.25">
      <c r="I4158" s="3"/>
    </row>
    <row r="4159" spans="9:9" x14ac:dyDescent="0.25">
      <c r="I4159" s="3"/>
    </row>
    <row r="4160" spans="9:9" x14ac:dyDescent="0.25">
      <c r="I4160" s="3"/>
    </row>
    <row r="4161" spans="9:9" x14ac:dyDescent="0.25">
      <c r="I4161" s="3"/>
    </row>
    <row r="4162" spans="9:9" x14ac:dyDescent="0.25">
      <c r="I4162" s="3"/>
    </row>
    <row r="4163" spans="9:9" x14ac:dyDescent="0.25">
      <c r="I4163" s="3"/>
    </row>
    <row r="4164" spans="9:9" x14ac:dyDescent="0.25">
      <c r="I4164" s="3"/>
    </row>
    <row r="4165" spans="9:9" x14ac:dyDescent="0.25">
      <c r="I4165" s="3"/>
    </row>
    <row r="4166" spans="9:9" x14ac:dyDescent="0.25">
      <c r="I4166" s="3"/>
    </row>
    <row r="4167" spans="9:9" x14ac:dyDescent="0.25">
      <c r="I4167" s="3"/>
    </row>
    <row r="4168" spans="9:9" x14ac:dyDescent="0.25">
      <c r="I4168" s="3"/>
    </row>
    <row r="4169" spans="9:9" x14ac:dyDescent="0.25">
      <c r="I4169" s="3"/>
    </row>
    <row r="4170" spans="9:9" x14ac:dyDescent="0.25">
      <c r="I4170" s="3"/>
    </row>
    <row r="4171" spans="9:9" x14ac:dyDescent="0.25">
      <c r="I4171" s="3"/>
    </row>
    <row r="4172" spans="9:9" x14ac:dyDescent="0.25">
      <c r="I4172" s="3"/>
    </row>
    <row r="4173" spans="9:9" x14ac:dyDescent="0.25">
      <c r="I4173" s="3"/>
    </row>
    <row r="4174" spans="9:9" x14ac:dyDescent="0.25">
      <c r="I4174" s="3"/>
    </row>
    <row r="4175" spans="9:9" x14ac:dyDescent="0.25">
      <c r="I4175" s="3"/>
    </row>
    <row r="4176" spans="9:9" x14ac:dyDescent="0.25">
      <c r="I4176" s="3"/>
    </row>
    <row r="4177" spans="9:9" x14ac:dyDescent="0.25">
      <c r="I4177" s="3"/>
    </row>
    <row r="4178" spans="9:9" x14ac:dyDescent="0.25">
      <c r="I4178" s="3"/>
    </row>
    <row r="4179" spans="9:9" x14ac:dyDescent="0.25">
      <c r="I4179" s="3"/>
    </row>
    <row r="4180" spans="9:9" x14ac:dyDescent="0.25">
      <c r="I4180" s="3"/>
    </row>
    <row r="4181" spans="9:9" x14ac:dyDescent="0.25">
      <c r="I4181" s="3"/>
    </row>
    <row r="4182" spans="9:9" x14ac:dyDescent="0.25">
      <c r="I4182" s="3"/>
    </row>
    <row r="4183" spans="9:9" x14ac:dyDescent="0.25">
      <c r="I4183" s="3"/>
    </row>
    <row r="4184" spans="9:9" x14ac:dyDescent="0.25">
      <c r="I4184" s="3"/>
    </row>
    <row r="4185" spans="9:9" x14ac:dyDescent="0.25">
      <c r="I4185" s="3"/>
    </row>
    <row r="4186" spans="9:9" x14ac:dyDescent="0.25">
      <c r="I4186" s="3"/>
    </row>
    <row r="4187" spans="9:9" x14ac:dyDescent="0.25">
      <c r="I4187" s="3"/>
    </row>
    <row r="4188" spans="9:9" x14ac:dyDescent="0.25">
      <c r="I4188" s="3"/>
    </row>
    <row r="4189" spans="9:9" x14ac:dyDescent="0.25">
      <c r="I4189" s="3"/>
    </row>
    <row r="4190" spans="9:9" x14ac:dyDescent="0.25">
      <c r="I4190" s="3"/>
    </row>
    <row r="4191" spans="9:9" x14ac:dyDescent="0.25">
      <c r="I4191" s="3"/>
    </row>
    <row r="4192" spans="9:9" x14ac:dyDescent="0.25">
      <c r="I4192" s="3"/>
    </row>
    <row r="4193" spans="9:9" x14ac:dyDescent="0.25">
      <c r="I4193" s="3"/>
    </row>
    <row r="4194" spans="9:9" x14ac:dyDescent="0.25">
      <c r="I4194" s="3"/>
    </row>
    <row r="4195" spans="9:9" x14ac:dyDescent="0.25">
      <c r="I4195" s="3"/>
    </row>
    <row r="4196" spans="9:9" x14ac:dyDescent="0.25">
      <c r="I4196" s="3"/>
    </row>
    <row r="4197" spans="9:9" x14ac:dyDescent="0.25">
      <c r="I4197" s="3"/>
    </row>
    <row r="4198" spans="9:9" x14ac:dyDescent="0.25">
      <c r="I4198" s="3"/>
    </row>
    <row r="4199" spans="9:9" x14ac:dyDescent="0.25">
      <c r="I4199" s="3"/>
    </row>
    <row r="4200" spans="9:9" x14ac:dyDescent="0.25">
      <c r="I4200" s="3"/>
    </row>
    <row r="4201" spans="9:9" x14ac:dyDescent="0.25">
      <c r="I4201" s="3"/>
    </row>
    <row r="4202" spans="9:9" x14ac:dyDescent="0.25">
      <c r="I4202" s="3"/>
    </row>
    <row r="4203" spans="9:9" x14ac:dyDescent="0.25">
      <c r="I4203" s="3"/>
    </row>
    <row r="4204" spans="9:9" x14ac:dyDescent="0.25">
      <c r="I4204" s="3"/>
    </row>
    <row r="4205" spans="9:9" x14ac:dyDescent="0.25">
      <c r="I4205" s="3"/>
    </row>
    <row r="4206" spans="9:9" x14ac:dyDescent="0.25">
      <c r="I4206" s="3"/>
    </row>
    <row r="4207" spans="9:9" x14ac:dyDescent="0.25">
      <c r="I4207" s="3"/>
    </row>
    <row r="4208" spans="9:9" x14ac:dyDescent="0.25">
      <c r="I4208" s="3"/>
    </row>
    <row r="4209" spans="9:9" x14ac:dyDescent="0.25">
      <c r="I4209" s="3"/>
    </row>
    <row r="4210" spans="9:9" x14ac:dyDescent="0.25">
      <c r="I4210" s="3"/>
    </row>
    <row r="4211" spans="9:9" x14ac:dyDescent="0.25">
      <c r="I4211" s="3"/>
    </row>
    <row r="4212" spans="9:9" x14ac:dyDescent="0.25">
      <c r="I4212" s="3"/>
    </row>
    <row r="4213" spans="9:9" x14ac:dyDescent="0.25">
      <c r="I4213" s="3"/>
    </row>
    <row r="4214" spans="9:9" x14ac:dyDescent="0.25">
      <c r="I4214" s="3"/>
    </row>
    <row r="4215" spans="9:9" x14ac:dyDescent="0.25">
      <c r="I4215" s="3"/>
    </row>
    <row r="4216" spans="9:9" x14ac:dyDescent="0.25">
      <c r="I4216" s="3"/>
    </row>
    <row r="4217" spans="9:9" x14ac:dyDescent="0.25">
      <c r="I4217" s="3"/>
    </row>
    <row r="4218" spans="9:9" x14ac:dyDescent="0.25">
      <c r="I4218" s="3"/>
    </row>
    <row r="4219" spans="9:9" x14ac:dyDescent="0.25">
      <c r="I4219" s="3"/>
    </row>
    <row r="4220" spans="9:9" x14ac:dyDescent="0.25">
      <c r="I4220" s="3"/>
    </row>
    <row r="4221" spans="9:9" x14ac:dyDescent="0.25">
      <c r="I4221" s="3"/>
    </row>
    <row r="4222" spans="9:9" x14ac:dyDescent="0.25">
      <c r="I4222" s="3"/>
    </row>
    <row r="4223" spans="9:9" x14ac:dyDescent="0.25">
      <c r="I4223" s="3"/>
    </row>
    <row r="4224" spans="9:9" x14ac:dyDescent="0.25">
      <c r="I4224" s="3"/>
    </row>
    <row r="4225" spans="9:9" x14ac:dyDescent="0.25">
      <c r="I4225" s="3"/>
    </row>
    <row r="4226" spans="9:9" x14ac:dyDescent="0.25">
      <c r="I4226" s="3"/>
    </row>
    <row r="4227" spans="9:9" x14ac:dyDescent="0.25">
      <c r="I4227" s="3"/>
    </row>
    <row r="4228" spans="9:9" x14ac:dyDescent="0.25">
      <c r="I4228" s="3"/>
    </row>
    <row r="4229" spans="9:9" x14ac:dyDescent="0.25">
      <c r="I4229" s="3"/>
    </row>
    <row r="4230" spans="9:9" x14ac:dyDescent="0.25">
      <c r="I4230" s="3"/>
    </row>
    <row r="4231" spans="9:9" x14ac:dyDescent="0.25">
      <c r="I4231" s="3"/>
    </row>
    <row r="4232" spans="9:9" x14ac:dyDescent="0.25">
      <c r="I4232" s="3"/>
    </row>
    <row r="4233" spans="9:9" x14ac:dyDescent="0.25">
      <c r="I4233" s="3"/>
    </row>
    <row r="4234" spans="9:9" x14ac:dyDescent="0.25">
      <c r="I4234" s="3"/>
    </row>
    <row r="4235" spans="9:9" x14ac:dyDescent="0.25">
      <c r="I4235" s="3"/>
    </row>
    <row r="4236" spans="9:9" x14ac:dyDescent="0.25">
      <c r="I4236" s="3"/>
    </row>
    <row r="4237" spans="9:9" x14ac:dyDescent="0.25">
      <c r="I4237" s="3"/>
    </row>
    <row r="4238" spans="9:9" x14ac:dyDescent="0.25">
      <c r="I4238" s="3"/>
    </row>
    <row r="4239" spans="9:9" x14ac:dyDescent="0.25">
      <c r="I4239" s="3"/>
    </row>
    <row r="4240" spans="9:9" x14ac:dyDescent="0.25">
      <c r="I4240" s="3"/>
    </row>
    <row r="4241" spans="9:9" x14ac:dyDescent="0.25">
      <c r="I4241" s="3"/>
    </row>
    <row r="4242" spans="9:9" x14ac:dyDescent="0.25">
      <c r="I4242" s="3"/>
    </row>
    <row r="4243" spans="9:9" x14ac:dyDescent="0.25">
      <c r="I4243" s="3"/>
    </row>
    <row r="4244" spans="9:9" x14ac:dyDescent="0.25">
      <c r="I4244" s="3"/>
    </row>
    <row r="4245" spans="9:9" x14ac:dyDescent="0.25">
      <c r="I4245" s="3"/>
    </row>
    <row r="4246" spans="9:9" x14ac:dyDescent="0.25">
      <c r="I4246" s="3"/>
    </row>
    <row r="4247" spans="9:9" x14ac:dyDescent="0.25">
      <c r="I4247" s="3"/>
    </row>
    <row r="4248" spans="9:9" x14ac:dyDescent="0.25">
      <c r="I4248" s="3"/>
    </row>
    <row r="4249" spans="9:9" x14ac:dyDescent="0.25">
      <c r="I4249" s="3"/>
    </row>
    <row r="4250" spans="9:9" x14ac:dyDescent="0.25">
      <c r="I4250" s="3"/>
    </row>
    <row r="4251" spans="9:9" x14ac:dyDescent="0.25">
      <c r="I4251" s="3"/>
    </row>
    <row r="4252" spans="9:9" x14ac:dyDescent="0.25">
      <c r="I4252" s="3"/>
    </row>
    <row r="4253" spans="9:9" x14ac:dyDescent="0.25">
      <c r="I4253" s="3"/>
    </row>
    <row r="4254" spans="9:9" x14ac:dyDescent="0.25">
      <c r="I4254" s="3"/>
    </row>
    <row r="4255" spans="9:9" x14ac:dyDescent="0.25">
      <c r="I4255" s="3"/>
    </row>
    <row r="4256" spans="9:9" x14ac:dyDescent="0.25">
      <c r="I4256" s="3"/>
    </row>
    <row r="4257" spans="9:9" x14ac:dyDescent="0.25">
      <c r="I4257" s="3"/>
    </row>
    <row r="4258" spans="9:9" x14ac:dyDescent="0.25">
      <c r="I4258" s="3"/>
    </row>
    <row r="4259" spans="9:9" x14ac:dyDescent="0.25">
      <c r="I4259" s="3"/>
    </row>
    <row r="4260" spans="9:9" x14ac:dyDescent="0.25">
      <c r="I4260" s="3"/>
    </row>
    <row r="4261" spans="9:9" x14ac:dyDescent="0.25">
      <c r="I4261" s="3"/>
    </row>
    <row r="4262" spans="9:9" x14ac:dyDescent="0.25">
      <c r="I4262" s="3"/>
    </row>
    <row r="4263" spans="9:9" x14ac:dyDescent="0.25">
      <c r="I4263" s="3"/>
    </row>
    <row r="4264" spans="9:9" x14ac:dyDescent="0.25">
      <c r="I4264" s="3"/>
    </row>
    <row r="4265" spans="9:9" x14ac:dyDescent="0.25">
      <c r="I4265" s="3"/>
    </row>
    <row r="4266" spans="9:9" x14ac:dyDescent="0.25">
      <c r="I4266" s="3"/>
    </row>
    <row r="4267" spans="9:9" x14ac:dyDescent="0.25">
      <c r="I4267" s="3"/>
    </row>
    <row r="4268" spans="9:9" x14ac:dyDescent="0.25">
      <c r="I4268" s="3"/>
    </row>
    <row r="4269" spans="9:9" x14ac:dyDescent="0.25">
      <c r="I4269" s="3"/>
    </row>
    <row r="4270" spans="9:9" x14ac:dyDescent="0.25">
      <c r="I4270" s="3"/>
    </row>
    <row r="4271" spans="9:9" x14ac:dyDescent="0.25">
      <c r="I4271" s="3"/>
    </row>
    <row r="4272" spans="9:9" x14ac:dyDescent="0.25">
      <c r="I4272" s="3"/>
    </row>
    <row r="4273" spans="9:9" x14ac:dyDescent="0.25">
      <c r="I4273" s="3"/>
    </row>
    <row r="4274" spans="9:9" x14ac:dyDescent="0.25">
      <c r="I4274" s="3"/>
    </row>
    <row r="4275" spans="9:9" x14ac:dyDescent="0.25">
      <c r="I4275" s="3"/>
    </row>
    <row r="4276" spans="9:9" x14ac:dyDescent="0.25">
      <c r="I4276" s="3"/>
    </row>
    <row r="4277" spans="9:9" x14ac:dyDescent="0.25">
      <c r="I4277" s="3"/>
    </row>
    <row r="4278" spans="9:9" x14ac:dyDescent="0.25">
      <c r="I4278" s="3"/>
    </row>
    <row r="4279" spans="9:9" x14ac:dyDescent="0.25">
      <c r="I4279" s="3"/>
    </row>
    <row r="4280" spans="9:9" x14ac:dyDescent="0.25">
      <c r="I4280" s="3"/>
    </row>
    <row r="4281" spans="9:9" x14ac:dyDescent="0.25">
      <c r="I4281" s="3"/>
    </row>
    <row r="4282" spans="9:9" x14ac:dyDescent="0.25">
      <c r="I4282" s="3"/>
    </row>
    <row r="4283" spans="9:9" x14ac:dyDescent="0.25">
      <c r="I4283" s="3"/>
    </row>
    <row r="4284" spans="9:9" x14ac:dyDescent="0.25">
      <c r="I4284" s="3"/>
    </row>
    <row r="4285" spans="9:9" x14ac:dyDescent="0.25">
      <c r="I4285" s="3"/>
    </row>
    <row r="4286" spans="9:9" x14ac:dyDescent="0.25">
      <c r="I4286" s="3"/>
    </row>
    <row r="4287" spans="9:9" x14ac:dyDescent="0.25">
      <c r="I4287" s="3"/>
    </row>
    <row r="4288" spans="9:9" x14ac:dyDescent="0.25">
      <c r="I4288" s="3"/>
    </row>
    <row r="4289" spans="9:9" x14ac:dyDescent="0.25">
      <c r="I4289" s="3"/>
    </row>
    <row r="4290" spans="9:9" x14ac:dyDescent="0.25">
      <c r="I4290" s="3"/>
    </row>
    <row r="4291" spans="9:9" x14ac:dyDescent="0.25">
      <c r="I4291" s="3"/>
    </row>
    <row r="4292" spans="9:9" x14ac:dyDescent="0.25">
      <c r="I4292" s="3"/>
    </row>
    <row r="4293" spans="9:9" x14ac:dyDescent="0.25">
      <c r="I4293" s="3"/>
    </row>
    <row r="4294" spans="9:9" x14ac:dyDescent="0.25">
      <c r="I4294" s="3"/>
    </row>
    <row r="4295" spans="9:9" x14ac:dyDescent="0.25">
      <c r="I4295" s="3"/>
    </row>
    <row r="4296" spans="9:9" x14ac:dyDescent="0.25">
      <c r="I4296" s="3"/>
    </row>
    <row r="4297" spans="9:9" x14ac:dyDescent="0.25">
      <c r="I4297" s="3"/>
    </row>
    <row r="4298" spans="9:9" x14ac:dyDescent="0.25">
      <c r="I4298" s="3"/>
    </row>
    <row r="4299" spans="9:9" x14ac:dyDescent="0.25">
      <c r="I4299" s="3"/>
    </row>
    <row r="4300" spans="9:9" x14ac:dyDescent="0.25">
      <c r="I4300" s="3"/>
    </row>
    <row r="4301" spans="9:9" x14ac:dyDescent="0.25">
      <c r="I4301" s="3"/>
    </row>
    <row r="4302" spans="9:9" x14ac:dyDescent="0.25">
      <c r="I4302" s="3"/>
    </row>
    <row r="4303" spans="9:9" x14ac:dyDescent="0.25">
      <c r="I4303" s="3"/>
    </row>
    <row r="4304" spans="9:9" x14ac:dyDescent="0.25">
      <c r="I4304" s="3"/>
    </row>
    <row r="4305" spans="9:9" x14ac:dyDescent="0.25">
      <c r="I4305" s="3"/>
    </row>
    <row r="4306" spans="9:9" x14ac:dyDescent="0.25">
      <c r="I4306" s="3"/>
    </row>
    <row r="4307" spans="9:9" x14ac:dyDescent="0.25">
      <c r="I4307" s="3"/>
    </row>
    <row r="4308" spans="9:9" x14ac:dyDescent="0.25">
      <c r="I4308" s="3"/>
    </row>
    <row r="4309" spans="9:9" x14ac:dyDescent="0.25">
      <c r="I4309" s="3"/>
    </row>
    <row r="4310" spans="9:9" x14ac:dyDescent="0.25">
      <c r="I4310" s="3"/>
    </row>
    <row r="4311" spans="9:9" x14ac:dyDescent="0.25">
      <c r="I4311" s="3"/>
    </row>
    <row r="4312" spans="9:9" x14ac:dyDescent="0.25">
      <c r="I4312" s="3"/>
    </row>
    <row r="4313" spans="9:9" x14ac:dyDescent="0.25">
      <c r="I4313" s="3"/>
    </row>
    <row r="4314" spans="9:9" x14ac:dyDescent="0.25">
      <c r="I4314" s="3"/>
    </row>
    <row r="4315" spans="9:9" x14ac:dyDescent="0.25">
      <c r="I4315" s="3"/>
    </row>
    <row r="4316" spans="9:9" x14ac:dyDescent="0.25">
      <c r="I4316" s="3"/>
    </row>
    <row r="4317" spans="9:9" x14ac:dyDescent="0.25">
      <c r="I4317" s="3"/>
    </row>
    <row r="4318" spans="9:9" x14ac:dyDescent="0.25">
      <c r="I4318" s="3"/>
    </row>
    <row r="4319" spans="9:9" x14ac:dyDescent="0.25">
      <c r="I4319" s="3"/>
    </row>
    <row r="4320" spans="9:9" x14ac:dyDescent="0.25">
      <c r="I4320" s="3"/>
    </row>
    <row r="4321" spans="9:9" x14ac:dyDescent="0.25">
      <c r="I4321" s="3"/>
    </row>
    <row r="4322" spans="9:9" x14ac:dyDescent="0.25">
      <c r="I4322" s="3"/>
    </row>
    <row r="4323" spans="9:9" x14ac:dyDescent="0.25">
      <c r="I4323" s="3"/>
    </row>
    <row r="4324" spans="9:9" x14ac:dyDescent="0.25">
      <c r="I4324" s="3"/>
    </row>
    <row r="4325" spans="9:9" x14ac:dyDescent="0.25">
      <c r="I4325" s="3"/>
    </row>
    <row r="4326" spans="9:9" x14ac:dyDescent="0.25">
      <c r="I4326" s="3"/>
    </row>
    <row r="4327" spans="9:9" x14ac:dyDescent="0.25">
      <c r="I4327" s="3"/>
    </row>
    <row r="4328" spans="9:9" x14ac:dyDescent="0.25">
      <c r="I4328" s="3"/>
    </row>
    <row r="4329" spans="9:9" x14ac:dyDescent="0.25">
      <c r="I4329" s="3"/>
    </row>
    <row r="4330" spans="9:9" x14ac:dyDescent="0.25">
      <c r="I4330" s="3"/>
    </row>
    <row r="4331" spans="9:9" x14ac:dyDescent="0.25">
      <c r="I4331" s="3"/>
    </row>
    <row r="4332" spans="9:9" x14ac:dyDescent="0.25">
      <c r="I4332" s="3"/>
    </row>
    <row r="4333" spans="9:9" x14ac:dyDescent="0.25">
      <c r="I4333" s="3"/>
    </row>
    <row r="4334" spans="9:9" x14ac:dyDescent="0.25">
      <c r="I4334" s="3"/>
    </row>
    <row r="4335" spans="9:9" x14ac:dyDescent="0.25">
      <c r="I4335" s="3"/>
    </row>
    <row r="4336" spans="9:9" x14ac:dyDescent="0.25">
      <c r="I4336" s="3"/>
    </row>
    <row r="4337" spans="9:9" x14ac:dyDescent="0.25">
      <c r="I4337" s="3"/>
    </row>
    <row r="4338" spans="9:9" x14ac:dyDescent="0.25">
      <c r="I4338" s="3"/>
    </row>
    <row r="4339" spans="9:9" x14ac:dyDescent="0.25">
      <c r="I4339" s="3"/>
    </row>
    <row r="4340" spans="9:9" x14ac:dyDescent="0.25">
      <c r="I4340" s="3"/>
    </row>
    <row r="4341" spans="9:9" x14ac:dyDescent="0.25">
      <c r="I4341" s="3"/>
    </row>
    <row r="4342" spans="9:9" x14ac:dyDescent="0.25">
      <c r="I4342" s="3"/>
    </row>
    <row r="4343" spans="9:9" x14ac:dyDescent="0.25">
      <c r="I4343" s="3"/>
    </row>
    <row r="4344" spans="9:9" x14ac:dyDescent="0.25">
      <c r="I4344" s="3"/>
    </row>
    <row r="4345" spans="9:9" x14ac:dyDescent="0.25">
      <c r="I4345" s="3"/>
    </row>
    <row r="4346" spans="9:9" x14ac:dyDescent="0.25">
      <c r="I4346" s="3"/>
    </row>
    <row r="4347" spans="9:9" x14ac:dyDescent="0.25">
      <c r="I4347" s="3"/>
    </row>
    <row r="4348" spans="9:9" x14ac:dyDescent="0.25">
      <c r="I4348" s="3"/>
    </row>
    <row r="4349" spans="9:9" x14ac:dyDescent="0.25">
      <c r="I4349" s="3"/>
    </row>
    <row r="4350" spans="9:9" x14ac:dyDescent="0.25">
      <c r="I4350" s="3"/>
    </row>
    <row r="4351" spans="9:9" x14ac:dyDescent="0.25">
      <c r="I4351" s="3"/>
    </row>
    <row r="4352" spans="9:9" x14ac:dyDescent="0.25">
      <c r="I4352" s="3"/>
    </row>
    <row r="4353" spans="9:9" x14ac:dyDescent="0.25">
      <c r="I4353" s="3"/>
    </row>
    <row r="4354" spans="9:9" x14ac:dyDescent="0.25">
      <c r="I4354" s="3"/>
    </row>
    <row r="4355" spans="9:9" x14ac:dyDescent="0.25">
      <c r="I4355" s="3"/>
    </row>
    <row r="4356" spans="9:9" x14ac:dyDescent="0.25">
      <c r="I4356" s="3"/>
    </row>
    <row r="4357" spans="9:9" x14ac:dyDescent="0.25">
      <c r="I4357" s="3"/>
    </row>
    <row r="4358" spans="9:9" x14ac:dyDescent="0.25">
      <c r="I4358" s="3"/>
    </row>
    <row r="4359" spans="9:9" x14ac:dyDescent="0.25">
      <c r="I4359" s="3"/>
    </row>
    <row r="4360" spans="9:9" x14ac:dyDescent="0.25">
      <c r="I4360" s="3"/>
    </row>
    <row r="4361" spans="9:9" x14ac:dyDescent="0.25">
      <c r="I4361" s="3"/>
    </row>
    <row r="4362" spans="9:9" x14ac:dyDescent="0.25">
      <c r="I4362" s="3"/>
    </row>
    <row r="4363" spans="9:9" x14ac:dyDescent="0.25">
      <c r="I4363" s="3"/>
    </row>
    <row r="4364" spans="9:9" x14ac:dyDescent="0.25">
      <c r="I4364" s="3"/>
    </row>
    <row r="4365" spans="9:9" x14ac:dyDescent="0.25">
      <c r="I4365" s="3"/>
    </row>
    <row r="4366" spans="9:9" x14ac:dyDescent="0.25">
      <c r="I4366" s="3"/>
    </row>
    <row r="4367" spans="9:9" x14ac:dyDescent="0.25">
      <c r="I4367" s="3"/>
    </row>
    <row r="4368" spans="9:9" x14ac:dyDescent="0.25">
      <c r="I4368" s="3"/>
    </row>
    <row r="4369" spans="9:9" x14ac:dyDescent="0.25">
      <c r="I4369" s="3"/>
    </row>
    <row r="4370" spans="9:9" x14ac:dyDescent="0.25">
      <c r="I4370" s="3"/>
    </row>
    <row r="4371" spans="9:9" x14ac:dyDescent="0.25">
      <c r="I4371" s="3"/>
    </row>
    <row r="4372" spans="9:9" x14ac:dyDescent="0.25">
      <c r="I4372" s="3"/>
    </row>
    <row r="4373" spans="9:9" x14ac:dyDescent="0.25">
      <c r="I4373" s="3"/>
    </row>
    <row r="4374" spans="9:9" x14ac:dyDescent="0.25">
      <c r="I4374" s="3"/>
    </row>
    <row r="4375" spans="9:9" x14ac:dyDescent="0.25">
      <c r="I4375" s="3"/>
    </row>
    <row r="4376" spans="9:9" x14ac:dyDescent="0.25">
      <c r="I4376" s="3"/>
    </row>
    <row r="4377" spans="9:9" x14ac:dyDescent="0.25">
      <c r="I4377" s="3"/>
    </row>
    <row r="4378" spans="9:9" x14ac:dyDescent="0.25">
      <c r="I4378" s="3"/>
    </row>
    <row r="4379" spans="9:9" x14ac:dyDescent="0.25">
      <c r="I4379" s="3"/>
    </row>
    <row r="4380" spans="9:9" x14ac:dyDescent="0.25">
      <c r="I4380" s="3"/>
    </row>
    <row r="4381" spans="9:9" x14ac:dyDescent="0.25">
      <c r="I4381" s="3"/>
    </row>
    <row r="4382" spans="9:9" x14ac:dyDescent="0.25">
      <c r="I4382" s="3"/>
    </row>
    <row r="4383" spans="9:9" x14ac:dyDescent="0.25">
      <c r="I4383" s="3"/>
    </row>
    <row r="4384" spans="9:9" x14ac:dyDescent="0.25">
      <c r="I4384" s="3"/>
    </row>
    <row r="4385" spans="9:11" x14ac:dyDescent="0.25">
      <c r="I4385" s="3"/>
      <c r="J4385" s="450"/>
      <c r="K4385" s="450"/>
    </row>
    <row r="4386" spans="9:11" x14ac:dyDescent="0.25">
      <c r="I4386" s="3"/>
      <c r="J4386" s="450"/>
      <c r="K4386" s="450"/>
    </row>
    <row r="4387" spans="9:11" x14ac:dyDescent="0.25">
      <c r="I4387" s="3"/>
      <c r="J4387" s="450"/>
      <c r="K4387" s="450"/>
    </row>
    <row r="4388" spans="9:11" x14ac:dyDescent="0.25">
      <c r="I4388" s="3"/>
      <c r="J4388" s="450"/>
      <c r="K4388" s="450"/>
    </row>
    <row r="4389" spans="9:11" x14ac:dyDescent="0.25">
      <c r="I4389" s="3"/>
      <c r="J4389" s="450"/>
      <c r="K4389" s="450"/>
    </row>
    <row r="4390" spans="9:11" x14ac:dyDescent="0.25">
      <c r="I4390" s="3"/>
      <c r="J4390" s="450"/>
      <c r="K4390" s="450"/>
    </row>
    <row r="4391" spans="9:11" x14ac:dyDescent="0.25">
      <c r="I4391" s="3"/>
      <c r="J4391" s="450"/>
      <c r="K4391" s="450"/>
    </row>
    <row r="4392" spans="9:11" x14ac:dyDescent="0.25">
      <c r="I4392" s="3"/>
      <c r="J4392" s="450"/>
      <c r="K4392" s="450"/>
    </row>
    <row r="4393" spans="9:11" x14ac:dyDescent="0.25">
      <c r="I4393" s="3"/>
      <c r="J4393" s="450"/>
      <c r="K4393" s="450"/>
    </row>
    <row r="4394" spans="9:11" x14ac:dyDescent="0.25">
      <c r="I4394" s="3"/>
      <c r="J4394" s="450"/>
      <c r="K4394" s="450"/>
    </row>
    <row r="4395" spans="9:11" x14ac:dyDescent="0.25">
      <c r="I4395" s="3"/>
      <c r="J4395" s="450"/>
      <c r="K4395" s="450"/>
    </row>
    <row r="4396" spans="9:11" x14ac:dyDescent="0.25">
      <c r="I4396" s="3"/>
      <c r="J4396" s="450"/>
      <c r="K4396" s="450"/>
    </row>
    <row r="4397" spans="9:11" x14ac:dyDescent="0.25">
      <c r="I4397" s="3"/>
      <c r="J4397" s="450"/>
      <c r="K4397" s="450"/>
    </row>
    <row r="4398" spans="9:11" x14ac:dyDescent="0.25">
      <c r="I4398" s="3"/>
      <c r="J4398" s="450"/>
      <c r="K4398" s="155"/>
    </row>
    <row r="4399" spans="9:11" x14ac:dyDescent="0.25">
      <c r="I4399" s="3"/>
      <c r="J4399" s="450"/>
      <c r="K4399" s="155"/>
    </row>
    <row r="4400" spans="9:11" x14ac:dyDescent="0.25">
      <c r="I4400" s="3"/>
      <c r="J4400" s="450"/>
      <c r="K4400" s="155"/>
    </row>
    <row r="4401" spans="9:11" x14ac:dyDescent="0.25">
      <c r="I4401" s="3"/>
      <c r="J4401" s="450"/>
      <c r="K4401" s="155"/>
    </row>
    <row r="4402" spans="9:11" x14ac:dyDescent="0.25">
      <c r="I4402" s="3"/>
      <c r="J4402" s="450"/>
      <c r="K4402" s="155"/>
    </row>
    <row r="4403" spans="9:11" x14ac:dyDescent="0.25">
      <c r="I4403" s="3"/>
      <c r="J4403" s="450"/>
      <c r="K4403" s="155"/>
    </row>
    <row r="4404" spans="9:11" x14ac:dyDescent="0.25">
      <c r="I4404" s="3"/>
      <c r="J4404" s="450"/>
      <c r="K4404" s="155"/>
    </row>
    <row r="4405" spans="9:11" x14ac:dyDescent="0.25">
      <c r="I4405" s="3"/>
      <c r="J4405" s="450"/>
      <c r="K4405" s="155"/>
    </row>
    <row r="4406" spans="9:11" x14ac:dyDescent="0.25">
      <c r="I4406" s="3"/>
      <c r="J4406" s="450"/>
      <c r="K4406" s="155"/>
    </row>
    <row r="4407" spans="9:11" x14ac:dyDescent="0.25">
      <c r="I4407" s="3"/>
      <c r="J4407" s="450"/>
      <c r="K4407" s="155"/>
    </row>
    <row r="4408" spans="9:11" x14ac:dyDescent="0.25">
      <c r="I4408" s="3"/>
      <c r="J4408" s="450"/>
      <c r="K4408" s="155"/>
    </row>
    <row r="4409" spans="9:11" x14ac:dyDescent="0.25">
      <c r="I4409" s="3"/>
      <c r="J4409" s="450"/>
      <c r="K4409" s="155"/>
    </row>
    <row r="4410" spans="9:11" x14ac:dyDescent="0.25">
      <c r="I4410" s="3"/>
      <c r="J4410" s="450"/>
      <c r="K4410" s="155"/>
    </row>
    <row r="4411" spans="9:11" x14ac:dyDescent="0.25">
      <c r="I4411" s="3"/>
      <c r="J4411" s="450"/>
      <c r="K4411" s="155"/>
    </row>
    <row r="4412" spans="9:11" x14ac:dyDescent="0.25">
      <c r="I4412" s="3"/>
      <c r="J4412" s="450"/>
      <c r="K4412" s="155"/>
    </row>
    <row r="4413" spans="9:11" x14ac:dyDescent="0.25">
      <c r="I4413" s="3"/>
      <c r="J4413" s="450"/>
      <c r="K4413" s="155"/>
    </row>
    <row r="4414" spans="9:11" x14ac:dyDescent="0.25">
      <c r="I4414" s="3"/>
      <c r="J4414" s="450"/>
      <c r="K4414" s="155"/>
    </row>
    <row r="4415" spans="9:11" x14ac:dyDescent="0.25">
      <c r="I4415" s="3"/>
      <c r="J4415" s="450"/>
      <c r="K4415" s="155"/>
    </row>
    <row r="4416" spans="9:11" x14ac:dyDescent="0.25">
      <c r="I4416" s="3"/>
      <c r="J4416" s="450"/>
      <c r="K4416" s="155"/>
    </row>
    <row r="4417" spans="9:11" x14ac:dyDescent="0.25">
      <c r="I4417" s="3"/>
      <c r="J4417" s="450"/>
      <c r="K4417" s="155"/>
    </row>
    <row r="4418" spans="9:11" x14ac:dyDescent="0.25">
      <c r="I4418" s="3"/>
      <c r="J4418" s="450"/>
      <c r="K4418" s="155"/>
    </row>
    <row r="4419" spans="9:11" x14ac:dyDescent="0.25">
      <c r="I4419" s="3"/>
      <c r="J4419" s="450"/>
      <c r="K4419" s="155"/>
    </row>
    <row r="4420" spans="9:11" x14ac:dyDescent="0.25">
      <c r="I4420" s="3"/>
      <c r="J4420" s="450"/>
      <c r="K4420" s="155"/>
    </row>
    <row r="4421" spans="9:11" x14ac:dyDescent="0.25">
      <c r="I4421" s="3"/>
      <c r="J4421" s="450"/>
      <c r="K4421" s="155"/>
    </row>
    <row r="4422" spans="9:11" x14ac:dyDescent="0.25">
      <c r="I4422" s="3"/>
      <c r="J4422" s="450"/>
      <c r="K4422" s="155"/>
    </row>
    <row r="4423" spans="9:11" x14ac:dyDescent="0.25">
      <c r="I4423" s="3"/>
      <c r="J4423" s="450"/>
      <c r="K4423" s="155"/>
    </row>
    <row r="4424" spans="9:11" x14ac:dyDescent="0.25">
      <c r="I4424" s="3"/>
      <c r="J4424" s="450"/>
      <c r="K4424" s="155"/>
    </row>
    <row r="4425" spans="9:11" x14ac:dyDescent="0.25">
      <c r="I4425" s="3"/>
      <c r="J4425" s="450"/>
      <c r="K4425" s="155"/>
    </row>
    <row r="4426" spans="9:11" x14ac:dyDescent="0.25">
      <c r="I4426" s="3"/>
      <c r="J4426" s="450"/>
      <c r="K4426" s="155"/>
    </row>
    <row r="4427" spans="9:11" x14ac:dyDescent="0.25">
      <c r="I4427" s="3"/>
      <c r="J4427" s="450"/>
      <c r="K4427" s="155"/>
    </row>
    <row r="4428" spans="9:11" x14ac:dyDescent="0.25">
      <c r="I4428" s="3"/>
      <c r="J4428" s="450"/>
      <c r="K4428" s="155"/>
    </row>
    <row r="4429" spans="9:11" x14ac:dyDescent="0.25">
      <c r="I4429" s="3"/>
      <c r="J4429" s="450"/>
      <c r="K4429" s="155"/>
    </row>
    <row r="4430" spans="9:11" x14ac:dyDescent="0.25">
      <c r="I4430" s="3"/>
      <c r="J4430" s="450"/>
      <c r="K4430" s="155"/>
    </row>
    <row r="4431" spans="9:11" x14ac:dyDescent="0.25">
      <c r="I4431" s="3"/>
      <c r="J4431" s="450"/>
      <c r="K4431" s="155"/>
    </row>
    <row r="4432" spans="9:11" x14ac:dyDescent="0.25">
      <c r="I4432" s="3"/>
      <c r="J4432" s="450"/>
      <c r="K4432" s="155"/>
    </row>
    <row r="4433" spans="9:11" x14ac:dyDescent="0.25">
      <c r="I4433" s="3"/>
      <c r="J4433" s="450"/>
      <c r="K4433" s="155"/>
    </row>
    <row r="4434" spans="9:11" x14ac:dyDescent="0.25">
      <c r="I4434" s="3"/>
      <c r="J4434" s="450"/>
      <c r="K4434" s="155"/>
    </row>
    <row r="4435" spans="9:11" x14ac:dyDescent="0.25">
      <c r="I4435" s="3"/>
      <c r="J4435" s="450"/>
      <c r="K4435" s="155"/>
    </row>
    <row r="4436" spans="9:11" x14ac:dyDescent="0.25">
      <c r="I4436" s="3"/>
      <c r="J4436" s="450"/>
      <c r="K4436" s="155"/>
    </row>
    <row r="4437" spans="9:11" x14ac:dyDescent="0.25">
      <c r="I4437" s="3"/>
      <c r="J4437" s="450"/>
      <c r="K4437" s="155"/>
    </row>
    <row r="4438" spans="9:11" x14ac:dyDescent="0.25">
      <c r="I4438" s="3"/>
      <c r="J4438" s="450"/>
      <c r="K4438" s="155"/>
    </row>
    <row r="4439" spans="9:11" x14ac:dyDescent="0.25">
      <c r="I4439" s="3"/>
      <c r="J4439" s="450"/>
      <c r="K4439" s="155"/>
    </row>
    <row r="4440" spans="9:11" x14ac:dyDescent="0.25">
      <c r="I4440" s="3"/>
      <c r="J4440" s="450"/>
      <c r="K4440" s="155"/>
    </row>
    <row r="4441" spans="9:11" x14ac:dyDescent="0.25">
      <c r="I4441" s="3"/>
      <c r="J4441" s="450"/>
      <c r="K4441" s="155"/>
    </row>
    <row r="4442" spans="9:11" x14ac:dyDescent="0.25">
      <c r="I4442" s="3"/>
      <c r="J4442" s="450"/>
      <c r="K4442" s="155"/>
    </row>
    <row r="4443" spans="9:11" x14ac:dyDescent="0.25">
      <c r="I4443" s="3"/>
      <c r="J4443" s="450"/>
      <c r="K4443" s="155"/>
    </row>
    <row r="4444" spans="9:11" x14ac:dyDescent="0.25">
      <c r="I4444" s="3"/>
      <c r="J4444" s="450"/>
      <c r="K4444" s="155"/>
    </row>
    <row r="4445" spans="9:11" x14ac:dyDescent="0.25">
      <c r="I4445" s="3"/>
      <c r="J4445" s="450"/>
      <c r="K4445" s="155"/>
    </row>
    <row r="4446" spans="9:11" x14ac:dyDescent="0.25">
      <c r="I4446" s="3"/>
      <c r="J4446" s="450"/>
      <c r="K4446" s="155"/>
    </row>
    <row r="4447" spans="9:11" x14ac:dyDescent="0.25">
      <c r="I4447" s="3"/>
      <c r="J4447" s="450"/>
      <c r="K4447" s="155"/>
    </row>
    <row r="4448" spans="9:11" x14ac:dyDescent="0.25">
      <c r="I4448" s="3"/>
      <c r="J4448" s="450"/>
      <c r="K4448" s="155"/>
    </row>
    <row r="4449" spans="9:11" x14ac:dyDescent="0.25">
      <c r="I4449" s="3"/>
      <c r="J4449" s="450"/>
      <c r="K4449" s="155"/>
    </row>
    <row r="4450" spans="9:11" x14ac:dyDescent="0.25">
      <c r="I4450" s="3"/>
      <c r="J4450" s="450"/>
      <c r="K4450" s="155"/>
    </row>
    <row r="4451" spans="9:11" x14ac:dyDescent="0.25">
      <c r="I4451" s="3"/>
      <c r="J4451" s="450"/>
      <c r="K4451" s="155"/>
    </row>
    <row r="4452" spans="9:11" x14ac:dyDescent="0.25">
      <c r="I4452" s="3"/>
      <c r="J4452" s="450"/>
      <c r="K4452" s="155"/>
    </row>
    <row r="4453" spans="9:11" x14ac:dyDescent="0.25">
      <c r="I4453" s="3"/>
      <c r="J4453" s="450"/>
      <c r="K4453" s="155"/>
    </row>
    <row r="4454" spans="9:11" x14ac:dyDescent="0.25">
      <c r="I4454" s="3"/>
      <c r="J4454" s="450"/>
      <c r="K4454" s="155"/>
    </row>
    <row r="4455" spans="9:11" x14ac:dyDescent="0.25">
      <c r="I4455" s="3"/>
      <c r="J4455" s="450"/>
      <c r="K4455" s="155"/>
    </row>
    <row r="4456" spans="9:11" x14ac:dyDescent="0.25">
      <c r="I4456" s="3"/>
      <c r="J4456" s="450"/>
      <c r="K4456" s="155"/>
    </row>
    <row r="4457" spans="9:11" x14ac:dyDescent="0.25">
      <c r="I4457" s="3"/>
      <c r="J4457" s="450"/>
      <c r="K4457" s="155"/>
    </row>
    <row r="4458" spans="9:11" x14ac:dyDescent="0.25">
      <c r="I4458" s="3"/>
      <c r="J4458" s="450"/>
      <c r="K4458" s="155"/>
    </row>
    <row r="4459" spans="9:11" x14ac:dyDescent="0.25">
      <c r="I4459" s="3"/>
      <c r="J4459" s="450"/>
      <c r="K4459" s="155"/>
    </row>
    <row r="4460" spans="9:11" x14ac:dyDescent="0.25">
      <c r="I4460" s="3"/>
      <c r="J4460" s="450"/>
      <c r="K4460" s="155"/>
    </row>
    <row r="4461" spans="9:11" x14ac:dyDescent="0.25">
      <c r="I4461" s="3"/>
      <c r="J4461" s="450"/>
      <c r="K4461" s="155"/>
    </row>
    <row r="4462" spans="9:11" x14ac:dyDescent="0.25">
      <c r="I4462" s="3"/>
      <c r="J4462" s="450"/>
      <c r="K4462" s="155"/>
    </row>
    <row r="4463" spans="9:11" x14ac:dyDescent="0.25">
      <c r="I4463" s="3"/>
      <c r="J4463" s="450"/>
      <c r="K4463" s="155"/>
    </row>
    <row r="4464" spans="9:11" x14ac:dyDescent="0.25">
      <c r="I4464" s="3"/>
      <c r="J4464" s="450"/>
      <c r="K4464" s="155"/>
    </row>
    <row r="4465" spans="9:11" x14ac:dyDescent="0.25">
      <c r="I4465" s="3"/>
      <c r="J4465" s="450"/>
      <c r="K4465" s="155"/>
    </row>
    <row r="4466" spans="9:11" x14ac:dyDescent="0.25">
      <c r="I4466" s="3"/>
      <c r="J4466" s="450"/>
      <c r="K4466" s="155"/>
    </row>
    <row r="4467" spans="9:11" x14ac:dyDescent="0.25">
      <c r="I4467" s="3"/>
      <c r="J4467" s="450"/>
      <c r="K4467" s="155"/>
    </row>
    <row r="4468" spans="9:11" x14ac:dyDescent="0.25">
      <c r="I4468" s="3"/>
      <c r="J4468" s="450"/>
      <c r="K4468" s="155"/>
    </row>
    <row r="4469" spans="9:11" x14ac:dyDescent="0.25">
      <c r="I4469" s="3"/>
      <c r="J4469" s="450"/>
      <c r="K4469" s="155"/>
    </row>
    <row r="4470" spans="9:11" x14ac:dyDescent="0.25">
      <c r="I4470" s="3"/>
      <c r="J4470" s="450"/>
      <c r="K4470" s="155"/>
    </row>
    <row r="4471" spans="9:11" x14ac:dyDescent="0.25">
      <c r="I4471" s="3"/>
      <c r="J4471" s="450"/>
      <c r="K4471" s="155"/>
    </row>
    <row r="4472" spans="9:11" x14ac:dyDescent="0.25">
      <c r="I4472" s="3"/>
      <c r="J4472" s="450"/>
      <c r="K4472" s="155"/>
    </row>
    <row r="4473" spans="9:11" x14ac:dyDescent="0.25">
      <c r="I4473" s="3"/>
      <c r="J4473" s="450"/>
      <c r="K4473" s="155"/>
    </row>
    <row r="4474" spans="9:11" x14ac:dyDescent="0.25">
      <c r="I4474" s="3"/>
      <c r="J4474" s="450"/>
      <c r="K4474" s="155"/>
    </row>
    <row r="4475" spans="9:11" x14ac:dyDescent="0.25">
      <c r="I4475" s="3"/>
      <c r="J4475" s="450"/>
      <c r="K4475" s="155"/>
    </row>
    <row r="4476" spans="9:11" x14ac:dyDescent="0.25">
      <c r="I4476" s="3"/>
      <c r="J4476" s="450"/>
      <c r="K4476" s="155"/>
    </row>
    <row r="4477" spans="9:11" x14ac:dyDescent="0.25">
      <c r="I4477" s="3"/>
      <c r="J4477" s="450"/>
      <c r="K4477" s="155"/>
    </row>
    <row r="4478" spans="9:11" x14ac:dyDescent="0.25">
      <c r="I4478" s="3"/>
      <c r="J4478" s="450"/>
      <c r="K4478" s="450"/>
    </row>
    <row r="4479" spans="9:11" x14ac:dyDescent="0.25">
      <c r="I4479" s="3"/>
      <c r="J4479" s="450"/>
      <c r="K4479" s="450"/>
    </row>
    <row r="4480" spans="9:11" x14ac:dyDescent="0.25">
      <c r="I4480" s="3"/>
      <c r="J4480" s="450"/>
      <c r="K4480" s="450"/>
    </row>
    <row r="4481" spans="9:9" x14ac:dyDescent="0.25">
      <c r="I4481" s="3"/>
    </row>
    <row r="4482" spans="9:9" x14ac:dyDescent="0.25">
      <c r="I4482" s="3"/>
    </row>
    <row r="4483" spans="9:9" x14ac:dyDescent="0.25">
      <c r="I4483" s="3"/>
    </row>
    <row r="4484" spans="9:9" x14ac:dyDescent="0.25">
      <c r="I4484" s="3"/>
    </row>
    <row r="4485" spans="9:9" x14ac:dyDescent="0.25">
      <c r="I4485" s="3"/>
    </row>
    <row r="4486" spans="9:9" x14ac:dyDescent="0.25">
      <c r="I4486" s="3"/>
    </row>
    <row r="4487" spans="9:9" x14ac:dyDescent="0.25">
      <c r="I4487" s="3"/>
    </row>
    <row r="4488" spans="9:9" x14ac:dyDescent="0.25">
      <c r="I4488" s="3"/>
    </row>
    <row r="4489" spans="9:9" x14ac:dyDescent="0.25">
      <c r="I4489" s="3"/>
    </row>
    <row r="4490" spans="9:9" x14ac:dyDescent="0.25">
      <c r="I4490" s="3"/>
    </row>
    <row r="4491" spans="9:9" x14ac:dyDescent="0.25">
      <c r="I4491" s="3"/>
    </row>
    <row r="4492" spans="9:9" x14ac:dyDescent="0.25">
      <c r="I4492" s="3"/>
    </row>
    <row r="4493" spans="9:9" x14ac:dyDescent="0.25">
      <c r="I4493" s="3"/>
    </row>
    <row r="4494" spans="9:9" x14ac:dyDescent="0.25">
      <c r="I4494" s="3"/>
    </row>
    <row r="4495" spans="9:9" x14ac:dyDescent="0.25">
      <c r="I4495" s="3"/>
    </row>
    <row r="4496" spans="9:9" x14ac:dyDescent="0.25">
      <c r="I4496" s="3"/>
    </row>
    <row r="4497" spans="9:9" x14ac:dyDescent="0.25">
      <c r="I4497" s="3"/>
    </row>
    <row r="4498" spans="9:9" x14ac:dyDescent="0.25">
      <c r="I4498" s="3"/>
    </row>
    <row r="4499" spans="9:9" x14ac:dyDescent="0.25">
      <c r="I4499" s="3"/>
    </row>
    <row r="4500" spans="9:9" x14ac:dyDescent="0.25">
      <c r="I4500" s="3"/>
    </row>
    <row r="4501" spans="9:9" x14ac:dyDescent="0.25">
      <c r="I4501" s="3"/>
    </row>
    <row r="4502" spans="9:9" x14ac:dyDescent="0.25">
      <c r="I4502" s="3"/>
    </row>
    <row r="4503" spans="9:9" x14ac:dyDescent="0.25">
      <c r="I4503" s="3"/>
    </row>
    <row r="4504" spans="9:9" x14ac:dyDescent="0.25">
      <c r="I4504" s="3"/>
    </row>
    <row r="4505" spans="9:9" x14ac:dyDescent="0.25">
      <c r="I4505" s="3"/>
    </row>
    <row r="4506" spans="9:9" x14ac:dyDescent="0.25">
      <c r="I4506" s="3"/>
    </row>
    <row r="4507" spans="9:9" x14ac:dyDescent="0.25">
      <c r="I4507" s="3"/>
    </row>
    <row r="4508" spans="9:9" x14ac:dyDescent="0.25">
      <c r="I4508" s="3"/>
    </row>
    <row r="4509" spans="9:9" x14ac:dyDescent="0.25">
      <c r="I4509" s="3"/>
    </row>
    <row r="4510" spans="9:9" x14ac:dyDescent="0.25">
      <c r="I4510" s="3"/>
    </row>
    <row r="4511" spans="9:9" x14ac:dyDescent="0.25">
      <c r="I4511" s="3"/>
    </row>
    <row r="4512" spans="9:9" x14ac:dyDescent="0.25">
      <c r="I4512" s="3"/>
    </row>
    <row r="4513" spans="9:9" x14ac:dyDescent="0.25">
      <c r="I4513" s="3"/>
    </row>
    <row r="4514" spans="9:9" x14ac:dyDescent="0.25">
      <c r="I4514" s="3"/>
    </row>
    <row r="4515" spans="9:9" x14ac:dyDescent="0.25">
      <c r="I4515" s="3"/>
    </row>
    <row r="4516" spans="9:9" x14ac:dyDescent="0.25">
      <c r="I4516" s="3"/>
    </row>
    <row r="4517" spans="9:9" x14ac:dyDescent="0.25">
      <c r="I4517" s="3"/>
    </row>
    <row r="4518" spans="9:9" x14ac:dyDescent="0.25">
      <c r="I4518" s="3"/>
    </row>
    <row r="4519" spans="9:9" x14ac:dyDescent="0.25">
      <c r="I4519" s="3"/>
    </row>
    <row r="4520" spans="9:9" x14ac:dyDescent="0.25">
      <c r="I4520" s="3"/>
    </row>
    <row r="4521" spans="9:9" x14ac:dyDescent="0.25">
      <c r="I4521" s="3"/>
    </row>
    <row r="4522" spans="9:9" x14ac:dyDescent="0.25">
      <c r="I4522" s="3"/>
    </row>
    <row r="4523" spans="9:9" x14ac:dyDescent="0.25">
      <c r="I4523" s="3"/>
    </row>
    <row r="4524" spans="9:9" x14ac:dyDescent="0.25">
      <c r="I4524" s="3"/>
    </row>
    <row r="4525" spans="9:9" x14ac:dyDescent="0.25">
      <c r="I4525" s="3"/>
    </row>
    <row r="4526" spans="9:9" x14ac:dyDescent="0.25">
      <c r="I4526" s="3"/>
    </row>
    <row r="4527" spans="9:9" x14ac:dyDescent="0.25">
      <c r="I4527" s="3"/>
    </row>
    <row r="4528" spans="9:9" x14ac:dyDescent="0.25">
      <c r="I4528" s="3"/>
    </row>
    <row r="4529" spans="9:9" x14ac:dyDescent="0.25">
      <c r="I4529" s="3"/>
    </row>
    <row r="4530" spans="9:9" x14ac:dyDescent="0.25">
      <c r="I4530" s="3"/>
    </row>
    <row r="4531" spans="9:9" x14ac:dyDescent="0.25">
      <c r="I4531" s="3"/>
    </row>
    <row r="4532" spans="9:9" x14ac:dyDescent="0.25">
      <c r="I4532" s="3"/>
    </row>
    <row r="4533" spans="9:9" x14ac:dyDescent="0.25">
      <c r="I4533" s="3"/>
    </row>
    <row r="4534" spans="9:9" x14ac:dyDescent="0.25">
      <c r="I4534" s="3"/>
    </row>
    <row r="4535" spans="9:9" x14ac:dyDescent="0.25">
      <c r="I4535" s="3"/>
    </row>
    <row r="4536" spans="9:9" x14ac:dyDescent="0.25">
      <c r="I4536" s="3"/>
    </row>
    <row r="4537" spans="9:9" x14ac:dyDescent="0.25">
      <c r="I4537" s="3"/>
    </row>
    <row r="4538" spans="9:9" x14ac:dyDescent="0.25">
      <c r="I4538" s="3"/>
    </row>
    <row r="4539" spans="9:9" x14ac:dyDescent="0.25">
      <c r="I4539" s="3"/>
    </row>
    <row r="4540" spans="9:9" x14ac:dyDescent="0.25">
      <c r="I4540" s="3"/>
    </row>
    <row r="4541" spans="9:9" x14ac:dyDescent="0.25">
      <c r="I4541" s="3"/>
    </row>
    <row r="4542" spans="9:9" x14ac:dyDescent="0.25">
      <c r="I4542" s="3"/>
    </row>
    <row r="4543" spans="9:9" x14ac:dyDescent="0.25">
      <c r="I4543" s="3"/>
    </row>
    <row r="4544" spans="9:9" x14ac:dyDescent="0.25">
      <c r="I4544" s="3"/>
    </row>
    <row r="4545" spans="9:9" x14ac:dyDescent="0.25">
      <c r="I4545" s="3"/>
    </row>
    <row r="4546" spans="9:9" x14ac:dyDescent="0.25">
      <c r="I4546" s="3"/>
    </row>
    <row r="4547" spans="9:9" x14ac:dyDescent="0.25">
      <c r="I4547" s="3"/>
    </row>
    <row r="4548" spans="9:9" x14ac:dyDescent="0.25">
      <c r="I4548" s="3"/>
    </row>
    <row r="4549" spans="9:9" x14ac:dyDescent="0.25">
      <c r="I4549" s="3"/>
    </row>
    <row r="4550" spans="9:9" x14ac:dyDescent="0.25">
      <c r="I4550" s="3"/>
    </row>
    <row r="4551" spans="9:9" x14ac:dyDescent="0.25">
      <c r="I4551" s="3"/>
    </row>
    <row r="4552" spans="9:9" x14ac:dyDescent="0.25">
      <c r="I4552" s="3"/>
    </row>
    <row r="4553" spans="9:9" x14ac:dyDescent="0.25">
      <c r="I4553" s="3"/>
    </row>
    <row r="4554" spans="9:9" x14ac:dyDescent="0.25">
      <c r="I4554" s="3"/>
    </row>
    <row r="4555" spans="9:9" x14ac:dyDescent="0.25">
      <c r="I4555" s="3"/>
    </row>
    <row r="4556" spans="9:9" x14ac:dyDescent="0.25">
      <c r="I4556" s="3"/>
    </row>
    <row r="4557" spans="9:9" x14ac:dyDescent="0.25">
      <c r="I4557" s="3"/>
    </row>
    <row r="4558" spans="9:9" x14ac:dyDescent="0.25">
      <c r="I4558" s="3"/>
    </row>
    <row r="4559" spans="9:9" x14ac:dyDescent="0.25">
      <c r="I4559" s="3"/>
    </row>
    <row r="4560" spans="9:9" x14ac:dyDescent="0.25">
      <c r="I4560" s="3"/>
    </row>
    <row r="4561" spans="9:9" x14ac:dyDescent="0.25">
      <c r="I4561" s="3"/>
    </row>
    <row r="4562" spans="9:9" x14ac:dyDescent="0.25">
      <c r="I4562" s="3"/>
    </row>
    <row r="4563" spans="9:9" x14ac:dyDescent="0.25">
      <c r="I4563" s="3"/>
    </row>
    <row r="4564" spans="9:9" x14ac:dyDescent="0.25">
      <c r="I4564" s="3"/>
    </row>
    <row r="4565" spans="9:9" x14ac:dyDescent="0.25">
      <c r="I4565" s="3"/>
    </row>
    <row r="4566" spans="9:9" x14ac:dyDescent="0.25">
      <c r="I4566" s="3"/>
    </row>
    <row r="4567" spans="9:9" x14ac:dyDescent="0.25">
      <c r="I4567" s="3"/>
    </row>
    <row r="4568" spans="9:9" x14ac:dyDescent="0.25">
      <c r="I4568" s="3"/>
    </row>
    <row r="4569" spans="9:9" x14ac:dyDescent="0.25">
      <c r="I4569" s="3"/>
    </row>
    <row r="4570" spans="9:9" x14ac:dyDescent="0.25">
      <c r="I4570" s="3"/>
    </row>
    <row r="4571" spans="9:9" x14ac:dyDescent="0.25">
      <c r="I4571" s="3"/>
    </row>
    <row r="4572" spans="9:9" x14ac:dyDescent="0.25">
      <c r="I4572" s="3"/>
    </row>
    <row r="4573" spans="9:9" x14ac:dyDescent="0.25">
      <c r="I4573" s="3"/>
    </row>
    <row r="4574" spans="9:9" x14ac:dyDescent="0.25">
      <c r="I4574" s="3"/>
    </row>
    <row r="4575" spans="9:9" x14ac:dyDescent="0.25">
      <c r="I4575" s="3"/>
    </row>
    <row r="4576" spans="9:9" x14ac:dyDescent="0.25">
      <c r="I4576" s="3"/>
    </row>
    <row r="4577" spans="9:9" x14ac:dyDescent="0.25">
      <c r="I4577" s="3"/>
    </row>
    <row r="4578" spans="9:9" x14ac:dyDescent="0.25">
      <c r="I4578" s="3"/>
    </row>
    <row r="4579" spans="9:9" x14ac:dyDescent="0.25">
      <c r="I4579" s="3"/>
    </row>
    <row r="4580" spans="9:9" x14ac:dyDescent="0.25">
      <c r="I4580" s="3"/>
    </row>
    <row r="4581" spans="9:9" x14ac:dyDescent="0.25">
      <c r="I4581" s="3"/>
    </row>
    <row r="4582" spans="9:9" x14ac:dyDescent="0.25">
      <c r="I4582" s="3"/>
    </row>
    <row r="4583" spans="9:9" x14ac:dyDescent="0.25">
      <c r="I4583" s="3"/>
    </row>
    <row r="4584" spans="9:9" x14ac:dyDescent="0.25">
      <c r="I4584" s="3"/>
    </row>
    <row r="4585" spans="9:9" x14ac:dyDescent="0.25">
      <c r="I4585" s="3"/>
    </row>
    <row r="4586" spans="9:9" x14ac:dyDescent="0.25">
      <c r="I4586" s="3"/>
    </row>
    <row r="4587" spans="9:9" x14ac:dyDescent="0.25">
      <c r="I4587" s="3"/>
    </row>
    <row r="4588" spans="9:9" x14ac:dyDescent="0.25">
      <c r="I4588" s="3"/>
    </row>
    <row r="4589" spans="9:9" x14ac:dyDescent="0.25">
      <c r="I4589" s="3"/>
    </row>
    <row r="4590" spans="9:9" x14ac:dyDescent="0.25">
      <c r="I4590" s="3"/>
    </row>
    <row r="4591" spans="9:9" x14ac:dyDescent="0.25">
      <c r="I4591" s="3"/>
    </row>
    <row r="4592" spans="9:9" x14ac:dyDescent="0.25">
      <c r="I4592" s="3"/>
    </row>
    <row r="4593" spans="9:9" x14ac:dyDescent="0.25">
      <c r="I4593" s="3"/>
    </row>
    <row r="4594" spans="9:9" x14ac:dyDescent="0.25">
      <c r="I4594" s="3"/>
    </row>
    <row r="4595" spans="9:9" x14ac:dyDescent="0.25">
      <c r="I4595" s="3"/>
    </row>
    <row r="4596" spans="9:9" x14ac:dyDescent="0.25">
      <c r="I4596" s="3"/>
    </row>
    <row r="4597" spans="9:9" x14ac:dyDescent="0.25">
      <c r="I4597" s="3"/>
    </row>
    <row r="4598" spans="9:9" x14ac:dyDescent="0.25">
      <c r="I4598" s="3"/>
    </row>
    <row r="4599" spans="9:9" x14ac:dyDescent="0.25">
      <c r="I4599" s="3"/>
    </row>
    <row r="4600" spans="9:9" x14ac:dyDescent="0.25">
      <c r="I4600" s="3"/>
    </row>
    <row r="4601" spans="9:9" x14ac:dyDescent="0.25">
      <c r="I4601" s="3"/>
    </row>
    <row r="4602" spans="9:9" x14ac:dyDescent="0.25">
      <c r="I4602" s="3"/>
    </row>
    <row r="4603" spans="9:9" x14ac:dyDescent="0.25">
      <c r="I4603" s="3"/>
    </row>
    <row r="4604" spans="9:9" x14ac:dyDescent="0.25">
      <c r="I4604" s="3"/>
    </row>
    <row r="4605" spans="9:9" x14ac:dyDescent="0.25">
      <c r="I4605" s="3"/>
    </row>
    <row r="4606" spans="9:9" x14ac:dyDescent="0.25">
      <c r="I4606" s="3"/>
    </row>
    <row r="4607" spans="9:9" x14ac:dyDescent="0.25">
      <c r="I4607" s="3"/>
    </row>
    <row r="4608" spans="9:9" x14ac:dyDescent="0.25">
      <c r="I4608" s="3"/>
    </row>
    <row r="4609" spans="9:9" x14ac:dyDescent="0.25">
      <c r="I4609" s="3"/>
    </row>
    <row r="4610" spans="9:9" x14ac:dyDescent="0.25">
      <c r="I4610" s="3"/>
    </row>
    <row r="4611" spans="9:9" x14ac:dyDescent="0.25">
      <c r="I4611" s="3"/>
    </row>
    <row r="4612" spans="9:9" x14ac:dyDescent="0.25">
      <c r="I4612" s="3"/>
    </row>
    <row r="4613" spans="9:9" x14ac:dyDescent="0.25">
      <c r="I4613" s="3"/>
    </row>
    <row r="4614" spans="9:9" x14ac:dyDescent="0.25">
      <c r="I4614" s="3"/>
    </row>
    <row r="4615" spans="9:9" x14ac:dyDescent="0.25">
      <c r="I4615" s="3"/>
    </row>
    <row r="4616" spans="9:9" x14ac:dyDescent="0.25">
      <c r="I4616" s="3"/>
    </row>
    <row r="4617" spans="9:9" x14ac:dyDescent="0.25">
      <c r="I4617" s="3"/>
    </row>
    <row r="4618" spans="9:9" x14ac:dyDescent="0.25">
      <c r="I4618" s="3"/>
    </row>
    <row r="4619" spans="9:9" x14ac:dyDescent="0.25">
      <c r="I4619" s="3"/>
    </row>
    <row r="4620" spans="9:9" x14ac:dyDescent="0.25">
      <c r="I4620" s="3"/>
    </row>
    <row r="4621" spans="9:9" x14ac:dyDescent="0.25">
      <c r="I4621" s="3"/>
    </row>
    <row r="4622" spans="9:9" x14ac:dyDescent="0.25">
      <c r="I4622" s="3"/>
    </row>
    <row r="4623" spans="9:9" x14ac:dyDescent="0.25">
      <c r="I4623" s="3"/>
    </row>
    <row r="4624" spans="9:9" x14ac:dyDescent="0.25">
      <c r="I4624" s="3"/>
    </row>
    <row r="4625" spans="9:9" x14ac:dyDescent="0.25">
      <c r="I4625" s="3"/>
    </row>
    <row r="4626" spans="9:9" x14ac:dyDescent="0.25">
      <c r="I4626" s="3"/>
    </row>
    <row r="4627" spans="9:9" x14ac:dyDescent="0.25">
      <c r="I4627" s="3"/>
    </row>
    <row r="4628" spans="9:9" x14ac:dyDescent="0.25">
      <c r="I4628" s="3"/>
    </row>
    <row r="4629" spans="9:9" x14ac:dyDescent="0.25">
      <c r="I4629" s="3"/>
    </row>
    <row r="4630" spans="9:9" x14ac:dyDescent="0.25">
      <c r="I4630" s="3"/>
    </row>
    <row r="4631" spans="9:9" x14ac:dyDescent="0.25">
      <c r="I4631" s="3"/>
    </row>
    <row r="4632" spans="9:9" x14ac:dyDescent="0.25">
      <c r="I4632" s="3"/>
    </row>
    <row r="4633" spans="9:9" x14ac:dyDescent="0.25">
      <c r="I4633" s="3"/>
    </row>
    <row r="4634" spans="9:9" x14ac:dyDescent="0.25">
      <c r="I4634" s="3"/>
    </row>
    <row r="4635" spans="9:9" x14ac:dyDescent="0.25">
      <c r="I4635" s="3"/>
    </row>
    <row r="4636" spans="9:9" x14ac:dyDescent="0.25">
      <c r="I4636" s="3"/>
    </row>
    <row r="4637" spans="9:9" x14ac:dyDescent="0.25">
      <c r="I4637" s="3"/>
    </row>
    <row r="4638" spans="9:9" x14ac:dyDescent="0.25">
      <c r="I4638" s="3"/>
    </row>
    <row r="4639" spans="9:9" x14ac:dyDescent="0.25">
      <c r="I4639" s="3"/>
    </row>
    <row r="4640" spans="9:9" x14ac:dyDescent="0.25">
      <c r="I4640" s="3"/>
    </row>
    <row r="4641" spans="9:9" x14ac:dyDescent="0.25">
      <c r="I4641" s="3"/>
    </row>
    <row r="4642" spans="9:9" x14ac:dyDescent="0.25">
      <c r="I4642" s="3"/>
    </row>
    <row r="4643" spans="9:9" x14ac:dyDescent="0.25">
      <c r="I4643" s="3"/>
    </row>
    <row r="4644" spans="9:9" x14ac:dyDescent="0.25">
      <c r="I4644" s="3"/>
    </row>
    <row r="4645" spans="9:9" x14ac:dyDescent="0.25">
      <c r="I4645" s="3"/>
    </row>
    <row r="4646" spans="9:9" x14ac:dyDescent="0.25">
      <c r="I4646" s="3"/>
    </row>
    <row r="4647" spans="9:9" x14ac:dyDescent="0.25">
      <c r="I4647" s="3"/>
    </row>
    <row r="4648" spans="9:9" x14ac:dyDescent="0.25">
      <c r="I4648" s="3"/>
    </row>
    <row r="4649" spans="9:9" x14ac:dyDescent="0.25">
      <c r="I4649" s="3"/>
    </row>
    <row r="4650" spans="9:9" x14ac:dyDescent="0.25">
      <c r="I4650" s="3"/>
    </row>
    <row r="4651" spans="9:9" x14ac:dyDescent="0.25">
      <c r="I4651" s="3"/>
    </row>
    <row r="4652" spans="9:9" x14ac:dyDescent="0.25">
      <c r="I4652" s="3"/>
    </row>
    <row r="4653" spans="9:9" x14ac:dyDescent="0.25">
      <c r="I4653" s="3"/>
    </row>
    <row r="4654" spans="9:9" x14ac:dyDescent="0.25">
      <c r="I4654" s="3"/>
    </row>
    <row r="4655" spans="9:9" x14ac:dyDescent="0.25">
      <c r="I4655" s="3"/>
    </row>
    <row r="4656" spans="9:9" x14ac:dyDescent="0.25">
      <c r="I4656" s="3"/>
    </row>
    <row r="4657" spans="9:9" x14ac:dyDescent="0.25">
      <c r="I4657" s="3"/>
    </row>
    <row r="4658" spans="9:9" x14ac:dyDescent="0.25">
      <c r="I4658" s="3"/>
    </row>
    <row r="4659" spans="9:9" x14ac:dyDescent="0.25">
      <c r="I4659" s="3"/>
    </row>
    <row r="4660" spans="9:9" x14ac:dyDescent="0.25">
      <c r="I4660" s="3"/>
    </row>
    <row r="4661" spans="9:9" x14ac:dyDescent="0.25">
      <c r="I4661" s="3"/>
    </row>
    <row r="4662" spans="9:9" x14ac:dyDescent="0.25">
      <c r="I4662" s="3"/>
    </row>
    <row r="4663" spans="9:9" x14ac:dyDescent="0.25">
      <c r="I4663" s="3"/>
    </row>
    <row r="4664" spans="9:9" x14ac:dyDescent="0.25">
      <c r="I4664" s="3"/>
    </row>
    <row r="4665" spans="9:9" x14ac:dyDescent="0.25">
      <c r="I4665" s="3"/>
    </row>
    <row r="4666" spans="9:9" x14ac:dyDescent="0.25">
      <c r="I4666" s="3"/>
    </row>
    <row r="4667" spans="9:9" x14ac:dyDescent="0.25">
      <c r="I4667" s="3"/>
    </row>
    <row r="4668" spans="9:9" x14ac:dyDescent="0.25">
      <c r="I4668" s="3"/>
    </row>
    <row r="4669" spans="9:9" x14ac:dyDescent="0.25">
      <c r="I4669" s="3"/>
    </row>
    <row r="4670" spans="9:9" x14ac:dyDescent="0.25">
      <c r="I4670" s="3"/>
    </row>
    <row r="4671" spans="9:9" x14ac:dyDescent="0.25">
      <c r="I4671" s="3"/>
    </row>
    <row r="4672" spans="9:9" x14ac:dyDescent="0.25">
      <c r="I4672" s="3"/>
    </row>
    <row r="4673" spans="9:9" x14ac:dyDescent="0.25">
      <c r="I4673" s="3"/>
    </row>
    <row r="4674" spans="9:9" x14ac:dyDescent="0.25">
      <c r="I4674" s="3"/>
    </row>
    <row r="4675" spans="9:9" x14ac:dyDescent="0.25">
      <c r="I4675" s="3"/>
    </row>
    <row r="4676" spans="9:9" x14ac:dyDescent="0.25">
      <c r="I4676" s="3"/>
    </row>
    <row r="4677" spans="9:9" x14ac:dyDescent="0.25">
      <c r="I4677" s="3"/>
    </row>
    <row r="4678" spans="9:9" x14ac:dyDescent="0.25">
      <c r="I4678" s="3"/>
    </row>
    <row r="4679" spans="9:9" x14ac:dyDescent="0.25">
      <c r="I4679" s="3"/>
    </row>
    <row r="4680" spans="9:9" x14ac:dyDescent="0.25">
      <c r="I4680" s="3"/>
    </row>
    <row r="4681" spans="9:9" x14ac:dyDescent="0.25">
      <c r="I4681" s="3"/>
    </row>
    <row r="4682" spans="9:9" x14ac:dyDescent="0.25">
      <c r="I4682" s="3"/>
    </row>
    <row r="4683" spans="9:9" x14ac:dyDescent="0.25">
      <c r="I4683" s="3"/>
    </row>
    <row r="4684" spans="9:9" x14ac:dyDescent="0.25">
      <c r="I4684" s="3"/>
    </row>
    <row r="4685" spans="9:9" x14ac:dyDescent="0.25">
      <c r="I4685" s="3"/>
    </row>
    <row r="4686" spans="9:9" x14ac:dyDescent="0.25">
      <c r="I4686" s="3"/>
    </row>
    <row r="4687" spans="9:9" x14ac:dyDescent="0.25">
      <c r="I4687" s="3"/>
    </row>
    <row r="4688" spans="9:9" x14ac:dyDescent="0.25">
      <c r="I4688" s="3"/>
    </row>
    <row r="4689" spans="9:9" x14ac:dyDescent="0.25">
      <c r="I4689" s="3"/>
    </row>
    <row r="4690" spans="9:9" x14ac:dyDescent="0.25">
      <c r="I4690" s="3"/>
    </row>
    <row r="4691" spans="9:9" x14ac:dyDescent="0.25">
      <c r="I4691" s="3"/>
    </row>
    <row r="4692" spans="9:9" x14ac:dyDescent="0.25">
      <c r="I4692" s="3"/>
    </row>
    <row r="4693" spans="9:9" x14ac:dyDescent="0.25">
      <c r="I4693" s="3"/>
    </row>
    <row r="4694" spans="9:9" x14ac:dyDescent="0.25">
      <c r="I4694" s="3"/>
    </row>
    <row r="4695" spans="9:9" x14ac:dyDescent="0.25">
      <c r="I4695" s="3"/>
    </row>
    <row r="4696" spans="9:9" x14ac:dyDescent="0.25">
      <c r="I4696" s="3"/>
    </row>
    <row r="4697" spans="9:9" x14ac:dyDescent="0.25">
      <c r="I4697" s="3"/>
    </row>
    <row r="4698" spans="9:9" x14ac:dyDescent="0.25">
      <c r="I4698" s="3"/>
    </row>
    <row r="4699" spans="9:9" x14ac:dyDescent="0.25">
      <c r="I4699" s="3"/>
    </row>
    <row r="4700" spans="9:9" x14ac:dyDescent="0.25">
      <c r="I4700" s="3"/>
    </row>
    <row r="4701" spans="9:9" x14ac:dyDescent="0.25">
      <c r="I4701" s="3"/>
    </row>
    <row r="4702" spans="9:9" x14ac:dyDescent="0.25">
      <c r="I4702" s="3"/>
    </row>
    <row r="4703" spans="9:9" x14ac:dyDescent="0.25">
      <c r="I4703" s="3"/>
    </row>
    <row r="4704" spans="9:9" x14ac:dyDescent="0.25">
      <c r="I4704" s="3"/>
    </row>
    <row r="4705" spans="9:9" x14ac:dyDescent="0.25">
      <c r="I4705" s="3"/>
    </row>
    <row r="4706" spans="9:9" x14ac:dyDescent="0.25">
      <c r="I4706" s="3"/>
    </row>
    <row r="4707" spans="9:9" x14ac:dyDescent="0.25">
      <c r="I4707" s="3"/>
    </row>
    <row r="4708" spans="9:9" x14ac:dyDescent="0.25">
      <c r="I4708" s="3"/>
    </row>
    <row r="4709" spans="9:9" x14ac:dyDescent="0.25">
      <c r="I4709" s="3"/>
    </row>
    <row r="4710" spans="9:9" x14ac:dyDescent="0.25">
      <c r="I4710" s="3"/>
    </row>
    <row r="4711" spans="9:9" x14ac:dyDescent="0.25">
      <c r="I4711" s="3"/>
    </row>
    <row r="4712" spans="9:9" x14ac:dyDescent="0.25">
      <c r="I4712" s="3"/>
    </row>
    <row r="4713" spans="9:9" x14ac:dyDescent="0.25">
      <c r="I4713" s="3"/>
    </row>
    <row r="4714" spans="9:9" x14ac:dyDescent="0.25">
      <c r="I4714" s="3"/>
    </row>
    <row r="4715" spans="9:9" x14ac:dyDescent="0.25">
      <c r="I4715" s="3"/>
    </row>
    <row r="4716" spans="9:9" x14ac:dyDescent="0.25">
      <c r="I4716" s="3"/>
    </row>
    <row r="4717" spans="9:9" x14ac:dyDescent="0.25">
      <c r="I4717" s="3"/>
    </row>
    <row r="4718" spans="9:9" x14ac:dyDescent="0.25">
      <c r="I4718" s="3"/>
    </row>
    <row r="4719" spans="9:9" x14ac:dyDescent="0.25">
      <c r="I4719" s="3"/>
    </row>
    <row r="4720" spans="9:9" x14ac:dyDescent="0.25">
      <c r="I4720" s="3"/>
    </row>
    <row r="4721" spans="9:9" x14ac:dyDescent="0.25">
      <c r="I4721" s="3"/>
    </row>
    <row r="4722" spans="9:9" x14ac:dyDescent="0.25">
      <c r="I4722" s="3"/>
    </row>
    <row r="4723" spans="9:9" x14ac:dyDescent="0.25">
      <c r="I4723" s="3"/>
    </row>
    <row r="4724" spans="9:9" x14ac:dyDescent="0.25">
      <c r="I4724" s="3"/>
    </row>
    <row r="4725" spans="9:9" x14ac:dyDescent="0.25">
      <c r="I4725" s="3"/>
    </row>
    <row r="4726" spans="9:9" x14ac:dyDescent="0.25">
      <c r="I4726" s="3"/>
    </row>
    <row r="4727" spans="9:9" x14ac:dyDescent="0.25">
      <c r="I4727" s="3"/>
    </row>
    <row r="4728" spans="9:9" x14ac:dyDescent="0.25">
      <c r="I4728" s="3"/>
    </row>
    <row r="4729" spans="9:9" x14ac:dyDescent="0.25">
      <c r="I4729" s="3"/>
    </row>
    <row r="4730" spans="9:9" x14ac:dyDescent="0.25">
      <c r="I4730" s="3"/>
    </row>
    <row r="4731" spans="9:9" x14ac:dyDescent="0.25">
      <c r="I4731" s="3"/>
    </row>
    <row r="4732" spans="9:9" x14ac:dyDescent="0.25">
      <c r="I4732" s="3"/>
    </row>
    <row r="4733" spans="9:9" x14ac:dyDescent="0.25">
      <c r="I4733" s="3"/>
    </row>
    <row r="4734" spans="9:9" x14ac:dyDescent="0.25">
      <c r="I4734" s="3"/>
    </row>
    <row r="4735" spans="9:9" x14ac:dyDescent="0.25">
      <c r="I4735" s="3"/>
    </row>
    <row r="4736" spans="9:9" x14ac:dyDescent="0.25">
      <c r="I4736" s="3"/>
    </row>
    <row r="4737" spans="9:9" x14ac:dyDescent="0.25">
      <c r="I4737" s="3"/>
    </row>
    <row r="4738" spans="9:9" x14ac:dyDescent="0.25">
      <c r="I4738" s="3"/>
    </row>
    <row r="4739" spans="9:9" x14ac:dyDescent="0.25">
      <c r="I4739" s="3"/>
    </row>
    <row r="4740" spans="9:9" x14ac:dyDescent="0.25">
      <c r="I4740" s="3"/>
    </row>
    <row r="4741" spans="9:9" x14ac:dyDescent="0.25">
      <c r="I4741" s="3"/>
    </row>
    <row r="4742" spans="9:9" x14ac:dyDescent="0.25">
      <c r="I4742" s="3"/>
    </row>
    <row r="4743" spans="9:9" x14ac:dyDescent="0.25">
      <c r="I4743" s="3"/>
    </row>
    <row r="4744" spans="9:9" x14ac:dyDescent="0.25">
      <c r="I4744" s="3"/>
    </row>
    <row r="4745" spans="9:9" x14ac:dyDescent="0.25">
      <c r="I4745" s="3"/>
    </row>
    <row r="4746" spans="9:9" x14ac:dyDescent="0.25">
      <c r="I4746" s="3"/>
    </row>
    <row r="4747" spans="9:9" x14ac:dyDescent="0.25">
      <c r="I4747" s="3"/>
    </row>
    <row r="4748" spans="9:9" x14ac:dyDescent="0.25">
      <c r="I4748" s="3"/>
    </row>
    <row r="4749" spans="9:9" x14ac:dyDescent="0.25">
      <c r="I4749" s="3"/>
    </row>
    <row r="4750" spans="9:9" x14ac:dyDescent="0.25">
      <c r="I4750" s="3"/>
    </row>
    <row r="4751" spans="9:9" x14ac:dyDescent="0.25">
      <c r="I4751" s="3"/>
    </row>
    <row r="4752" spans="9:9" x14ac:dyDescent="0.25">
      <c r="I4752" s="3"/>
    </row>
    <row r="4753" spans="9:9" x14ac:dyDescent="0.25">
      <c r="I4753" s="3"/>
    </row>
    <row r="4754" spans="9:9" x14ac:dyDescent="0.25">
      <c r="I4754" s="3"/>
    </row>
    <row r="4755" spans="9:9" x14ac:dyDescent="0.25">
      <c r="I4755" s="3"/>
    </row>
    <row r="4756" spans="9:9" x14ac:dyDescent="0.25">
      <c r="I4756" s="3"/>
    </row>
    <row r="4757" spans="9:9" x14ac:dyDescent="0.25">
      <c r="I4757" s="3"/>
    </row>
    <row r="4758" spans="9:9" x14ac:dyDescent="0.25">
      <c r="I4758" s="3"/>
    </row>
    <row r="4759" spans="9:9" x14ac:dyDescent="0.25">
      <c r="I4759" s="3"/>
    </row>
    <row r="4760" spans="9:9" x14ac:dyDescent="0.25">
      <c r="I4760" s="3"/>
    </row>
    <row r="4761" spans="9:9" x14ac:dyDescent="0.25">
      <c r="I4761" s="3"/>
    </row>
    <row r="4762" spans="9:9" x14ac:dyDescent="0.25">
      <c r="I4762" s="3"/>
    </row>
    <row r="4763" spans="9:9" x14ac:dyDescent="0.25">
      <c r="I4763" s="3"/>
    </row>
    <row r="4764" spans="9:9" x14ac:dyDescent="0.25">
      <c r="I4764" s="3"/>
    </row>
    <row r="4765" spans="9:9" x14ac:dyDescent="0.25">
      <c r="I4765" s="3"/>
    </row>
    <row r="4766" spans="9:9" x14ac:dyDescent="0.25">
      <c r="I4766" s="3"/>
    </row>
    <row r="4767" spans="9:9" x14ac:dyDescent="0.25">
      <c r="I4767" s="3"/>
    </row>
    <row r="4768" spans="9:9" x14ac:dyDescent="0.25">
      <c r="I4768" s="3"/>
    </row>
    <row r="4769" spans="9:9" x14ac:dyDescent="0.25">
      <c r="I4769" s="3"/>
    </row>
    <row r="4770" spans="9:9" x14ac:dyDescent="0.25">
      <c r="I4770" s="3"/>
    </row>
    <row r="4771" spans="9:9" x14ac:dyDescent="0.25">
      <c r="I4771" s="3"/>
    </row>
    <row r="4772" spans="9:9" x14ac:dyDescent="0.25">
      <c r="I4772" s="3"/>
    </row>
    <row r="4773" spans="9:9" x14ac:dyDescent="0.25">
      <c r="I4773" s="3"/>
    </row>
    <row r="4774" spans="9:9" x14ac:dyDescent="0.25">
      <c r="I4774" s="3"/>
    </row>
    <row r="4775" spans="9:9" x14ac:dyDescent="0.25">
      <c r="I4775" s="3"/>
    </row>
    <row r="4776" spans="9:9" x14ac:dyDescent="0.25">
      <c r="I4776" s="3"/>
    </row>
    <row r="4777" spans="9:9" x14ac:dyDescent="0.25">
      <c r="I4777" s="3"/>
    </row>
    <row r="4778" spans="9:9" x14ac:dyDescent="0.25">
      <c r="I4778" s="3"/>
    </row>
    <row r="4779" spans="9:9" x14ac:dyDescent="0.25">
      <c r="I4779" s="3"/>
    </row>
    <row r="4780" spans="9:9" x14ac:dyDescent="0.25">
      <c r="I4780" s="3"/>
    </row>
    <row r="4781" spans="9:9" x14ac:dyDescent="0.25">
      <c r="I4781" s="3"/>
    </row>
    <row r="4782" spans="9:9" x14ac:dyDescent="0.25">
      <c r="I4782" s="3"/>
    </row>
    <row r="4783" spans="9:9" x14ac:dyDescent="0.25">
      <c r="I4783" s="3"/>
    </row>
    <row r="4784" spans="9:9" x14ac:dyDescent="0.25">
      <c r="I4784" s="3"/>
    </row>
    <row r="4785" spans="9:9" x14ac:dyDescent="0.25">
      <c r="I4785" s="3"/>
    </row>
    <row r="4786" spans="9:9" x14ac:dyDescent="0.25">
      <c r="I4786" s="3"/>
    </row>
    <row r="4787" spans="9:9" x14ac:dyDescent="0.25">
      <c r="I4787" s="3"/>
    </row>
    <row r="4788" spans="9:9" x14ac:dyDescent="0.25">
      <c r="I4788" s="3"/>
    </row>
    <row r="4789" spans="9:9" x14ac:dyDescent="0.25">
      <c r="I4789" s="3"/>
    </row>
    <row r="4790" spans="9:9" x14ac:dyDescent="0.25">
      <c r="I4790" s="3"/>
    </row>
    <row r="4791" spans="9:9" x14ac:dyDescent="0.25">
      <c r="I4791" s="3"/>
    </row>
    <row r="4792" spans="9:9" x14ac:dyDescent="0.25">
      <c r="I4792" s="3"/>
    </row>
    <row r="4793" spans="9:9" x14ac:dyDescent="0.25">
      <c r="I4793" s="3"/>
    </row>
    <row r="4794" spans="9:9" x14ac:dyDescent="0.25">
      <c r="I4794" s="3"/>
    </row>
    <row r="4795" spans="9:9" x14ac:dyDescent="0.25">
      <c r="I4795" s="3"/>
    </row>
    <row r="4796" spans="9:9" x14ac:dyDescent="0.25">
      <c r="I4796" s="3"/>
    </row>
    <row r="4797" spans="9:9" x14ac:dyDescent="0.25">
      <c r="I4797" s="3"/>
    </row>
    <row r="4798" spans="9:9" x14ac:dyDescent="0.25">
      <c r="I4798" s="3"/>
    </row>
    <row r="4799" spans="9:9" x14ac:dyDescent="0.25">
      <c r="I4799" s="3"/>
    </row>
    <row r="4800" spans="9:9" x14ac:dyDescent="0.25">
      <c r="I4800" s="3"/>
    </row>
    <row r="4801" spans="9:9" x14ac:dyDescent="0.25">
      <c r="I4801" s="3"/>
    </row>
    <row r="4802" spans="9:9" x14ac:dyDescent="0.25">
      <c r="I4802" s="3"/>
    </row>
    <row r="4803" spans="9:9" x14ac:dyDescent="0.25">
      <c r="I4803" s="3"/>
    </row>
    <row r="4804" spans="9:9" x14ac:dyDescent="0.25">
      <c r="I4804" s="3"/>
    </row>
    <row r="4805" spans="9:9" x14ac:dyDescent="0.25">
      <c r="I4805" s="3"/>
    </row>
    <row r="4806" spans="9:9" x14ac:dyDescent="0.25">
      <c r="I4806" s="3"/>
    </row>
    <row r="4807" spans="9:9" x14ac:dyDescent="0.25">
      <c r="I4807" s="3"/>
    </row>
    <row r="4808" spans="9:9" x14ac:dyDescent="0.25">
      <c r="I4808" s="3"/>
    </row>
    <row r="4809" spans="9:9" x14ac:dyDescent="0.25">
      <c r="I4809" s="3"/>
    </row>
    <row r="4810" spans="9:9" x14ac:dyDescent="0.25">
      <c r="I4810" s="3"/>
    </row>
    <row r="4811" spans="9:9" x14ac:dyDescent="0.25">
      <c r="I4811" s="3"/>
    </row>
    <row r="4812" spans="9:9" x14ac:dyDescent="0.25">
      <c r="I4812" s="3"/>
    </row>
    <row r="4813" spans="9:9" x14ac:dyDescent="0.25">
      <c r="I4813" s="3"/>
    </row>
    <row r="4814" spans="9:9" x14ac:dyDescent="0.25">
      <c r="I4814" s="3"/>
    </row>
    <row r="4815" spans="9:9" x14ac:dyDescent="0.25">
      <c r="I4815" s="3"/>
    </row>
    <row r="4816" spans="9:9" x14ac:dyDescent="0.25">
      <c r="I4816" s="3"/>
    </row>
    <row r="4817" spans="9:9" x14ac:dyDescent="0.25">
      <c r="I4817" s="3"/>
    </row>
    <row r="4818" spans="9:9" x14ac:dyDescent="0.25">
      <c r="I4818" s="3"/>
    </row>
    <row r="4819" spans="9:9" x14ac:dyDescent="0.25">
      <c r="I4819" s="3"/>
    </row>
    <row r="4820" spans="9:9" x14ac:dyDescent="0.25">
      <c r="I4820" s="3"/>
    </row>
    <row r="4821" spans="9:9" x14ac:dyDescent="0.25">
      <c r="I4821" s="3"/>
    </row>
    <row r="4822" spans="9:9" x14ac:dyDescent="0.25">
      <c r="I4822" s="3"/>
    </row>
    <row r="4823" spans="9:9" x14ac:dyDescent="0.25">
      <c r="I4823" s="3"/>
    </row>
    <row r="4824" spans="9:9" x14ac:dyDescent="0.25">
      <c r="I4824" s="3"/>
    </row>
    <row r="4825" spans="9:9" x14ac:dyDescent="0.25">
      <c r="I4825" s="3"/>
    </row>
    <row r="4826" spans="9:9" x14ac:dyDescent="0.25">
      <c r="I4826" s="3"/>
    </row>
    <row r="4827" spans="9:9" x14ac:dyDescent="0.25">
      <c r="I4827" s="3"/>
    </row>
    <row r="4828" spans="9:9" x14ac:dyDescent="0.25">
      <c r="I4828" s="3"/>
    </row>
    <row r="4829" spans="9:9" x14ac:dyDescent="0.25">
      <c r="I4829" s="3"/>
    </row>
    <row r="4830" spans="9:9" x14ac:dyDescent="0.25">
      <c r="I4830" s="3"/>
    </row>
    <row r="4831" spans="9:9" x14ac:dyDescent="0.25">
      <c r="I4831" s="3"/>
    </row>
    <row r="4832" spans="9:9" x14ac:dyDescent="0.25">
      <c r="I4832" s="3"/>
    </row>
    <row r="4833" spans="9:9" x14ac:dyDescent="0.25">
      <c r="I4833" s="3"/>
    </row>
    <row r="4834" spans="9:9" x14ac:dyDescent="0.25">
      <c r="I4834" s="3"/>
    </row>
    <row r="4835" spans="9:9" x14ac:dyDescent="0.25">
      <c r="I4835" s="3"/>
    </row>
    <row r="4836" spans="9:9" x14ac:dyDescent="0.25">
      <c r="I4836" s="3"/>
    </row>
    <row r="4837" spans="9:9" x14ac:dyDescent="0.25">
      <c r="I4837" s="3"/>
    </row>
    <row r="4838" spans="9:9" x14ac:dyDescent="0.25">
      <c r="I4838" s="3"/>
    </row>
    <row r="4839" spans="9:9" x14ac:dyDescent="0.25">
      <c r="I4839" s="3"/>
    </row>
    <row r="4840" spans="9:9" x14ac:dyDescent="0.25">
      <c r="I4840" s="3"/>
    </row>
    <row r="4841" spans="9:9" x14ac:dyDescent="0.25">
      <c r="I4841" s="3"/>
    </row>
    <row r="4842" spans="9:9" x14ac:dyDescent="0.25">
      <c r="I4842" s="3"/>
    </row>
    <row r="4843" spans="9:9" x14ac:dyDescent="0.25">
      <c r="I4843" s="3"/>
    </row>
    <row r="4844" spans="9:9" x14ac:dyDescent="0.25">
      <c r="I4844" s="3"/>
    </row>
    <row r="4845" spans="9:9" x14ac:dyDescent="0.25">
      <c r="I4845" s="3"/>
    </row>
    <row r="4846" spans="9:9" x14ac:dyDescent="0.25">
      <c r="I4846" s="3"/>
    </row>
    <row r="4847" spans="9:9" x14ac:dyDescent="0.25">
      <c r="I4847" s="3"/>
    </row>
    <row r="4848" spans="9:9" x14ac:dyDescent="0.25">
      <c r="I4848" s="3"/>
    </row>
    <row r="4849" spans="9:9" x14ac:dyDescent="0.25">
      <c r="I4849" s="3"/>
    </row>
    <row r="4850" spans="9:9" x14ac:dyDescent="0.25">
      <c r="I4850" s="3"/>
    </row>
    <row r="4851" spans="9:9" x14ac:dyDescent="0.25">
      <c r="I4851" s="3"/>
    </row>
    <row r="4852" spans="9:9" x14ac:dyDescent="0.25">
      <c r="I4852" s="3"/>
    </row>
    <row r="4853" spans="9:9" x14ac:dyDescent="0.25">
      <c r="I4853" s="3"/>
    </row>
    <row r="4854" spans="9:9" x14ac:dyDescent="0.25">
      <c r="I4854" s="3"/>
    </row>
    <row r="4855" spans="9:9" x14ac:dyDescent="0.25">
      <c r="I4855" s="3"/>
    </row>
    <row r="4856" spans="9:9" x14ac:dyDescent="0.25">
      <c r="I4856" s="3"/>
    </row>
    <row r="4857" spans="9:9" x14ac:dyDescent="0.25">
      <c r="I4857" s="3"/>
    </row>
    <row r="4858" spans="9:9" x14ac:dyDescent="0.25">
      <c r="I4858" s="3"/>
    </row>
    <row r="4859" spans="9:9" x14ac:dyDescent="0.25">
      <c r="I4859" s="3"/>
    </row>
    <row r="4860" spans="9:9" x14ac:dyDescent="0.25">
      <c r="I4860" s="3"/>
    </row>
    <row r="4861" spans="9:9" x14ac:dyDescent="0.25">
      <c r="I4861" s="3"/>
    </row>
    <row r="4862" spans="9:9" x14ac:dyDescent="0.25">
      <c r="I4862" s="3"/>
    </row>
    <row r="4863" spans="9:9" x14ac:dyDescent="0.25">
      <c r="I4863" s="3"/>
    </row>
    <row r="4864" spans="9:9" x14ac:dyDescent="0.25">
      <c r="I4864" s="3"/>
    </row>
    <row r="4865" spans="9:9" x14ac:dyDescent="0.25">
      <c r="I4865" s="3"/>
    </row>
    <row r="4866" spans="9:9" x14ac:dyDescent="0.25">
      <c r="I4866" s="3"/>
    </row>
    <row r="4867" spans="9:9" x14ac:dyDescent="0.25">
      <c r="I4867" s="3"/>
    </row>
    <row r="4868" spans="9:9" x14ac:dyDescent="0.25">
      <c r="I4868" s="3"/>
    </row>
    <row r="4869" spans="9:9" x14ac:dyDescent="0.25">
      <c r="I4869" s="3"/>
    </row>
    <row r="4870" spans="9:9" x14ac:dyDescent="0.25">
      <c r="I4870" s="3"/>
    </row>
    <row r="4871" spans="9:9" x14ac:dyDescent="0.25">
      <c r="I4871" s="3"/>
    </row>
    <row r="4872" spans="9:9" x14ac:dyDescent="0.25">
      <c r="I4872" s="3"/>
    </row>
    <row r="4873" spans="9:9" x14ac:dyDescent="0.25">
      <c r="I4873" s="3"/>
    </row>
    <row r="4874" spans="9:9" x14ac:dyDescent="0.25">
      <c r="I4874" s="3"/>
    </row>
    <row r="4875" spans="9:9" x14ac:dyDescent="0.25">
      <c r="I4875" s="3"/>
    </row>
    <row r="4876" spans="9:9" x14ac:dyDescent="0.25">
      <c r="I4876" s="3"/>
    </row>
    <row r="4877" spans="9:9" x14ac:dyDescent="0.25">
      <c r="I4877" s="3"/>
    </row>
    <row r="4878" spans="9:9" x14ac:dyDescent="0.25">
      <c r="I4878" s="3"/>
    </row>
    <row r="4879" spans="9:9" x14ac:dyDescent="0.25">
      <c r="I4879" s="3"/>
    </row>
    <row r="4880" spans="9:9" x14ac:dyDescent="0.25">
      <c r="I4880" s="3"/>
    </row>
    <row r="4881" spans="9:9" x14ac:dyDescent="0.25">
      <c r="I4881" s="3"/>
    </row>
    <row r="4882" spans="9:9" x14ac:dyDescent="0.25">
      <c r="I4882" s="3"/>
    </row>
    <row r="4883" spans="9:9" x14ac:dyDescent="0.25">
      <c r="I4883" s="3"/>
    </row>
    <row r="4884" spans="9:9" x14ac:dyDescent="0.25">
      <c r="I4884" s="3"/>
    </row>
    <row r="4885" spans="9:9" x14ac:dyDescent="0.25">
      <c r="I4885" s="3"/>
    </row>
    <row r="4886" spans="9:9" x14ac:dyDescent="0.25">
      <c r="I4886" s="3"/>
    </row>
    <row r="4887" spans="9:9" x14ac:dyDescent="0.25">
      <c r="I4887" s="3"/>
    </row>
    <row r="4888" spans="9:9" x14ac:dyDescent="0.25">
      <c r="I4888" s="3"/>
    </row>
    <row r="4889" spans="9:9" x14ac:dyDescent="0.25">
      <c r="I4889" s="3"/>
    </row>
    <row r="4890" spans="9:9" x14ac:dyDescent="0.25">
      <c r="I4890" s="3"/>
    </row>
    <row r="4891" spans="9:9" x14ac:dyDescent="0.25">
      <c r="I4891" s="3"/>
    </row>
    <row r="4892" spans="9:9" x14ac:dyDescent="0.25">
      <c r="I4892" s="3"/>
    </row>
    <row r="4893" spans="9:9" x14ac:dyDescent="0.25">
      <c r="I4893" s="3"/>
    </row>
    <row r="4894" spans="9:9" x14ac:dyDescent="0.25">
      <c r="I4894" s="3"/>
    </row>
    <row r="4895" spans="9:9" x14ac:dyDescent="0.25">
      <c r="I4895" s="3"/>
    </row>
    <row r="4896" spans="9:9" x14ac:dyDescent="0.25">
      <c r="I4896" s="3"/>
    </row>
    <row r="4897" spans="9:9" x14ac:dyDescent="0.25">
      <c r="I4897" s="3"/>
    </row>
    <row r="4898" spans="9:9" x14ac:dyDescent="0.25">
      <c r="I4898" s="3"/>
    </row>
    <row r="4899" spans="9:9" x14ac:dyDescent="0.25">
      <c r="I4899" s="3"/>
    </row>
    <row r="4900" spans="9:9" x14ac:dyDescent="0.25">
      <c r="I4900" s="3"/>
    </row>
    <row r="4901" spans="9:9" x14ac:dyDescent="0.25">
      <c r="I4901" s="3"/>
    </row>
    <row r="4902" spans="9:9" x14ac:dyDescent="0.25">
      <c r="I4902" s="3"/>
    </row>
    <row r="4903" spans="9:9" x14ac:dyDescent="0.25">
      <c r="I4903" s="3"/>
    </row>
    <row r="4904" spans="9:9" x14ac:dyDescent="0.25">
      <c r="I4904" s="3"/>
    </row>
    <row r="4905" spans="9:9" x14ac:dyDescent="0.25">
      <c r="I4905" s="3"/>
    </row>
    <row r="4906" spans="9:9" x14ac:dyDescent="0.25">
      <c r="I4906" s="3"/>
    </row>
    <row r="4907" spans="9:9" x14ac:dyDescent="0.25">
      <c r="I4907" s="3"/>
    </row>
    <row r="4908" spans="9:9" x14ac:dyDescent="0.25">
      <c r="I4908" s="3"/>
    </row>
    <row r="4909" spans="9:9" x14ac:dyDescent="0.25">
      <c r="I4909" s="3"/>
    </row>
    <row r="4910" spans="9:9" x14ac:dyDescent="0.25">
      <c r="I4910" s="3"/>
    </row>
    <row r="4911" spans="9:9" x14ac:dyDescent="0.25">
      <c r="I4911" s="3"/>
    </row>
    <row r="4912" spans="9:9" x14ac:dyDescent="0.25">
      <c r="I4912" s="3"/>
    </row>
    <row r="4913" spans="9:9" x14ac:dyDescent="0.25">
      <c r="I4913" s="3"/>
    </row>
    <row r="4914" spans="9:9" x14ac:dyDescent="0.25">
      <c r="I4914" s="3"/>
    </row>
    <row r="4915" spans="9:9" x14ac:dyDescent="0.25">
      <c r="I4915" s="3"/>
    </row>
    <row r="4916" spans="9:9" x14ac:dyDescent="0.25">
      <c r="I4916" s="3"/>
    </row>
    <row r="4917" spans="9:9" x14ac:dyDescent="0.25">
      <c r="I4917" s="3"/>
    </row>
    <row r="4918" spans="9:9" x14ac:dyDescent="0.25">
      <c r="I4918" s="3"/>
    </row>
    <row r="4919" spans="9:9" x14ac:dyDescent="0.25">
      <c r="I4919" s="3"/>
    </row>
    <row r="4920" spans="9:9" x14ac:dyDescent="0.25">
      <c r="I4920" s="3"/>
    </row>
    <row r="4921" spans="9:9" x14ac:dyDescent="0.25">
      <c r="I4921" s="3"/>
    </row>
    <row r="4922" spans="9:9" x14ac:dyDescent="0.25">
      <c r="I4922" s="3"/>
    </row>
    <row r="4923" spans="9:9" x14ac:dyDescent="0.25">
      <c r="I4923" s="3"/>
    </row>
    <row r="4924" spans="9:9" x14ac:dyDescent="0.25">
      <c r="I4924" s="3"/>
    </row>
    <row r="4925" spans="9:9" x14ac:dyDescent="0.25">
      <c r="I4925" s="3"/>
    </row>
    <row r="4926" spans="9:9" x14ac:dyDescent="0.25">
      <c r="I4926" s="3"/>
    </row>
    <row r="4927" spans="9:9" x14ac:dyDescent="0.25">
      <c r="I4927" s="3"/>
    </row>
    <row r="4928" spans="9:9" x14ac:dyDescent="0.25">
      <c r="I4928" s="3"/>
    </row>
    <row r="4929" spans="9:9" x14ac:dyDescent="0.25">
      <c r="I4929" s="3"/>
    </row>
    <row r="4930" spans="9:9" x14ac:dyDescent="0.25">
      <c r="I4930" s="3"/>
    </row>
    <row r="4931" spans="9:9" x14ac:dyDescent="0.25">
      <c r="I4931" s="3"/>
    </row>
    <row r="4932" spans="9:9" x14ac:dyDescent="0.25">
      <c r="I4932" s="3"/>
    </row>
    <row r="4933" spans="9:9" x14ac:dyDescent="0.25">
      <c r="I4933" s="3"/>
    </row>
    <row r="4934" spans="9:9" x14ac:dyDescent="0.25">
      <c r="I4934" s="3"/>
    </row>
    <row r="4935" spans="9:9" x14ac:dyDescent="0.25">
      <c r="I4935" s="3"/>
    </row>
    <row r="4936" spans="9:9" x14ac:dyDescent="0.25">
      <c r="I4936" s="3"/>
    </row>
    <row r="4937" spans="9:9" x14ac:dyDescent="0.25">
      <c r="I4937" s="3"/>
    </row>
    <row r="4938" spans="9:9" x14ac:dyDescent="0.25">
      <c r="I4938" s="3"/>
    </row>
    <row r="4939" spans="9:9" x14ac:dyDescent="0.25">
      <c r="I4939" s="3"/>
    </row>
    <row r="4940" spans="9:9" x14ac:dyDescent="0.25">
      <c r="I4940" s="3"/>
    </row>
    <row r="4941" spans="9:9" x14ac:dyDescent="0.25">
      <c r="I4941" s="3"/>
    </row>
    <row r="4942" spans="9:9" x14ac:dyDescent="0.25">
      <c r="I4942" s="3"/>
    </row>
    <row r="4943" spans="9:9" x14ac:dyDescent="0.25">
      <c r="I4943" s="3"/>
    </row>
    <row r="4944" spans="9:9" x14ac:dyDescent="0.25">
      <c r="I4944" s="3"/>
    </row>
    <row r="4945" spans="9:9" x14ac:dyDescent="0.25">
      <c r="I4945" s="3"/>
    </row>
    <row r="4946" spans="9:9" x14ac:dyDescent="0.25">
      <c r="I4946" s="3"/>
    </row>
    <row r="4947" spans="9:9" x14ac:dyDescent="0.25">
      <c r="I4947" s="3"/>
    </row>
    <row r="4948" spans="9:9" x14ac:dyDescent="0.25">
      <c r="I4948" s="3"/>
    </row>
    <row r="4949" spans="9:9" x14ac:dyDescent="0.25">
      <c r="I4949" s="3"/>
    </row>
    <row r="4950" spans="9:9" x14ac:dyDescent="0.25">
      <c r="I4950" s="3"/>
    </row>
    <row r="4951" spans="9:9" x14ac:dyDescent="0.25">
      <c r="I4951" s="3"/>
    </row>
    <row r="4952" spans="9:9" x14ac:dyDescent="0.25">
      <c r="I4952" s="3"/>
    </row>
    <row r="4953" spans="9:9" x14ac:dyDescent="0.25">
      <c r="I4953" s="3"/>
    </row>
    <row r="4954" spans="9:9" x14ac:dyDescent="0.25">
      <c r="I4954" s="3"/>
    </row>
    <row r="4955" spans="9:9" x14ac:dyDescent="0.25">
      <c r="I4955" s="3"/>
    </row>
    <row r="4956" spans="9:9" x14ac:dyDescent="0.25">
      <c r="I4956" s="3"/>
    </row>
    <row r="4957" spans="9:9" x14ac:dyDescent="0.25">
      <c r="I4957" s="3"/>
    </row>
    <row r="4958" spans="9:9" x14ac:dyDescent="0.25">
      <c r="I4958" s="3"/>
    </row>
    <row r="4959" spans="9:9" x14ac:dyDescent="0.25">
      <c r="I4959" s="3"/>
    </row>
    <row r="4960" spans="9:9" x14ac:dyDescent="0.25">
      <c r="I4960" s="3"/>
    </row>
    <row r="4961" spans="9:9" x14ac:dyDescent="0.25">
      <c r="I4961" s="3"/>
    </row>
    <row r="4962" spans="9:9" x14ac:dyDescent="0.25">
      <c r="I4962" s="3"/>
    </row>
    <row r="4963" spans="9:9" x14ac:dyDescent="0.25">
      <c r="I4963" s="3"/>
    </row>
    <row r="4964" spans="9:9" x14ac:dyDescent="0.25">
      <c r="I4964" s="3"/>
    </row>
    <row r="4965" spans="9:9" x14ac:dyDescent="0.25">
      <c r="I4965" s="3"/>
    </row>
    <row r="4966" spans="9:9" x14ac:dyDescent="0.25">
      <c r="I4966" s="3"/>
    </row>
    <row r="4967" spans="9:9" x14ac:dyDescent="0.25">
      <c r="I4967" s="3"/>
    </row>
    <row r="4968" spans="9:9" x14ac:dyDescent="0.25">
      <c r="I4968" s="3"/>
    </row>
    <row r="4969" spans="9:9" x14ac:dyDescent="0.25">
      <c r="I4969" s="3"/>
    </row>
    <row r="4970" spans="9:9" x14ac:dyDescent="0.25">
      <c r="I4970" s="3"/>
    </row>
    <row r="4971" spans="9:9" x14ac:dyDescent="0.25">
      <c r="I4971" s="3"/>
    </row>
    <row r="4972" spans="9:9" x14ac:dyDescent="0.25">
      <c r="I4972" s="3"/>
    </row>
    <row r="4973" spans="9:9" x14ac:dyDescent="0.25">
      <c r="I4973" s="3"/>
    </row>
    <row r="4974" spans="9:9" x14ac:dyDescent="0.25">
      <c r="I4974" s="3"/>
    </row>
    <row r="4975" spans="9:9" x14ac:dyDescent="0.25">
      <c r="I4975" s="3"/>
    </row>
    <row r="4976" spans="9:9" x14ac:dyDescent="0.25">
      <c r="I4976" s="3"/>
    </row>
    <row r="4977" spans="9:9" x14ac:dyDescent="0.25">
      <c r="I4977" s="3"/>
    </row>
    <row r="4978" spans="9:9" x14ac:dyDescent="0.25">
      <c r="I4978" s="3"/>
    </row>
    <row r="4979" spans="9:9" x14ac:dyDescent="0.25">
      <c r="I4979" s="3"/>
    </row>
    <row r="4980" spans="9:9" x14ac:dyDescent="0.25">
      <c r="I4980" s="3"/>
    </row>
    <row r="4981" spans="9:9" x14ac:dyDescent="0.25">
      <c r="I4981" s="3"/>
    </row>
    <row r="4982" spans="9:9" x14ac:dyDescent="0.25">
      <c r="I4982" s="3"/>
    </row>
    <row r="4983" spans="9:9" x14ac:dyDescent="0.25">
      <c r="I4983" s="3"/>
    </row>
    <row r="4984" spans="9:9" x14ac:dyDescent="0.25">
      <c r="I4984" s="3"/>
    </row>
    <row r="4985" spans="9:9" x14ac:dyDescent="0.25">
      <c r="I4985" s="3"/>
    </row>
    <row r="4986" spans="9:9" x14ac:dyDescent="0.25">
      <c r="I4986" s="3"/>
    </row>
    <row r="4987" spans="9:9" x14ac:dyDescent="0.25">
      <c r="I4987" s="3"/>
    </row>
    <row r="4988" spans="9:9" x14ac:dyDescent="0.25">
      <c r="I4988" s="3"/>
    </row>
    <row r="4989" spans="9:9" x14ac:dyDescent="0.25">
      <c r="I4989" s="3"/>
    </row>
    <row r="4990" spans="9:9" x14ac:dyDescent="0.25">
      <c r="I4990" s="3"/>
    </row>
    <row r="4991" spans="9:9" x14ac:dyDescent="0.25">
      <c r="I4991" s="3"/>
    </row>
    <row r="4992" spans="9:9" x14ac:dyDescent="0.25">
      <c r="I4992" s="3"/>
    </row>
    <row r="4993" spans="9:9" x14ac:dyDescent="0.25">
      <c r="I4993" s="3"/>
    </row>
    <row r="4994" spans="9:9" x14ac:dyDescent="0.25">
      <c r="I4994" s="3"/>
    </row>
    <row r="4995" spans="9:9" x14ac:dyDescent="0.25">
      <c r="I4995" s="3"/>
    </row>
    <row r="4996" spans="9:9" x14ac:dyDescent="0.25">
      <c r="I4996" s="3"/>
    </row>
    <row r="4997" spans="9:9" x14ac:dyDescent="0.25">
      <c r="I4997" s="3"/>
    </row>
    <row r="4998" spans="9:9" x14ac:dyDescent="0.25">
      <c r="I4998" s="3"/>
    </row>
    <row r="4999" spans="9:9" x14ac:dyDescent="0.25">
      <c r="I4999" s="3"/>
    </row>
    <row r="5000" spans="9:9" x14ac:dyDescent="0.25">
      <c r="I5000" s="3"/>
    </row>
    <row r="5001" spans="9:9" x14ac:dyDescent="0.25">
      <c r="I5001" s="3"/>
    </row>
    <row r="5002" spans="9:9" x14ac:dyDescent="0.25">
      <c r="I5002" s="3"/>
    </row>
    <row r="5003" spans="9:9" x14ac:dyDescent="0.25">
      <c r="I5003" s="3"/>
    </row>
    <row r="5004" spans="9:9" x14ac:dyDescent="0.25">
      <c r="I5004" s="3"/>
    </row>
    <row r="5005" spans="9:9" x14ac:dyDescent="0.25">
      <c r="I5005" s="3"/>
    </row>
    <row r="5006" spans="9:9" x14ac:dyDescent="0.25">
      <c r="I5006" s="3"/>
    </row>
    <row r="5007" spans="9:9" x14ac:dyDescent="0.25">
      <c r="I5007" s="3"/>
    </row>
    <row r="5008" spans="9:9" x14ac:dyDescent="0.25">
      <c r="I5008" s="3"/>
    </row>
    <row r="5009" spans="9:9" x14ac:dyDescent="0.25">
      <c r="I5009" s="3"/>
    </row>
    <row r="5010" spans="9:9" x14ac:dyDescent="0.25">
      <c r="I5010" s="3"/>
    </row>
    <row r="5011" spans="9:9" x14ac:dyDescent="0.25">
      <c r="I5011" s="3"/>
    </row>
    <row r="5012" spans="9:9" x14ac:dyDescent="0.25">
      <c r="I5012" s="3"/>
    </row>
    <row r="5013" spans="9:9" x14ac:dyDescent="0.25">
      <c r="I5013" s="3"/>
    </row>
    <row r="5014" spans="9:9" x14ac:dyDescent="0.25">
      <c r="I5014" s="3"/>
    </row>
    <row r="5015" spans="9:9" x14ac:dyDescent="0.25">
      <c r="I5015" s="3"/>
    </row>
    <row r="5016" spans="9:9" x14ac:dyDescent="0.25">
      <c r="I5016" s="3"/>
    </row>
    <row r="5017" spans="9:9" x14ac:dyDescent="0.25">
      <c r="I5017" s="3"/>
    </row>
    <row r="5018" spans="9:9" x14ac:dyDescent="0.25">
      <c r="I5018" s="3"/>
    </row>
    <row r="5019" spans="9:9" x14ac:dyDescent="0.25">
      <c r="I5019" s="3"/>
    </row>
    <row r="5020" spans="9:9" x14ac:dyDescent="0.25">
      <c r="I5020" s="3"/>
    </row>
    <row r="5021" spans="9:9" x14ac:dyDescent="0.25">
      <c r="I5021" s="3"/>
    </row>
    <row r="5022" spans="9:9" x14ac:dyDescent="0.25">
      <c r="I5022" s="3"/>
    </row>
    <row r="5023" spans="9:9" x14ac:dyDescent="0.25">
      <c r="I5023" s="3"/>
    </row>
    <row r="5024" spans="9:9" x14ac:dyDescent="0.25">
      <c r="I5024" s="3"/>
    </row>
    <row r="5025" spans="9:9" x14ac:dyDescent="0.25">
      <c r="I5025" s="3"/>
    </row>
    <row r="5026" spans="9:9" x14ac:dyDescent="0.25">
      <c r="I5026" s="3"/>
    </row>
    <row r="5027" spans="9:9" x14ac:dyDescent="0.25">
      <c r="I5027" s="3"/>
    </row>
    <row r="5028" spans="9:9" x14ac:dyDescent="0.25">
      <c r="I5028" s="3"/>
    </row>
    <row r="5029" spans="9:9" x14ac:dyDescent="0.25">
      <c r="I5029" s="3"/>
    </row>
    <row r="5030" spans="9:9" x14ac:dyDescent="0.25">
      <c r="I5030" s="3"/>
    </row>
    <row r="5031" spans="9:9" x14ac:dyDescent="0.25">
      <c r="I5031" s="3"/>
    </row>
    <row r="5032" spans="9:9" x14ac:dyDescent="0.25">
      <c r="I5032" s="3"/>
    </row>
    <row r="5033" spans="9:9" x14ac:dyDescent="0.25">
      <c r="I5033" s="3"/>
    </row>
    <row r="5034" spans="9:9" x14ac:dyDescent="0.25">
      <c r="I5034" s="3"/>
    </row>
    <row r="5035" spans="9:9" x14ac:dyDescent="0.25">
      <c r="I5035" s="3"/>
    </row>
    <row r="5036" spans="9:9" x14ac:dyDescent="0.25">
      <c r="I5036" s="3"/>
    </row>
    <row r="5037" spans="9:9" x14ac:dyDescent="0.25">
      <c r="I5037" s="3"/>
    </row>
    <row r="5038" spans="9:9" x14ac:dyDescent="0.25">
      <c r="I5038" s="3"/>
    </row>
    <row r="5039" spans="9:9" x14ac:dyDescent="0.25">
      <c r="I5039" s="3"/>
    </row>
    <row r="5040" spans="9:9" x14ac:dyDescent="0.25">
      <c r="I5040" s="3"/>
    </row>
    <row r="5041" spans="9:9" x14ac:dyDescent="0.25">
      <c r="I5041" s="3"/>
    </row>
    <row r="5042" spans="9:9" x14ac:dyDescent="0.25">
      <c r="I5042" s="3"/>
    </row>
    <row r="5043" spans="9:9" x14ac:dyDescent="0.25">
      <c r="I5043" s="3"/>
    </row>
    <row r="5044" spans="9:9" x14ac:dyDescent="0.25">
      <c r="I5044" s="3"/>
    </row>
    <row r="5045" spans="9:9" x14ac:dyDescent="0.25">
      <c r="I5045" s="3"/>
    </row>
    <row r="5046" spans="9:9" x14ac:dyDescent="0.25">
      <c r="I5046" s="3"/>
    </row>
    <row r="5047" spans="9:9" x14ac:dyDescent="0.25">
      <c r="I5047" s="3"/>
    </row>
    <row r="5048" spans="9:9" x14ac:dyDescent="0.25">
      <c r="I5048" s="3"/>
    </row>
    <row r="5049" spans="9:9" x14ac:dyDescent="0.25">
      <c r="I5049" s="3"/>
    </row>
    <row r="5050" spans="9:9" x14ac:dyDescent="0.25">
      <c r="I5050" s="3"/>
    </row>
    <row r="5051" spans="9:9" x14ac:dyDescent="0.25">
      <c r="I5051" s="3"/>
    </row>
    <row r="5052" spans="9:9" x14ac:dyDescent="0.25">
      <c r="I5052" s="3"/>
    </row>
    <row r="5053" spans="9:9" x14ac:dyDescent="0.25">
      <c r="I5053" s="3"/>
    </row>
    <row r="5054" spans="9:9" x14ac:dyDescent="0.25">
      <c r="I5054" s="3"/>
    </row>
    <row r="5055" spans="9:9" x14ac:dyDescent="0.25">
      <c r="I5055" s="3"/>
    </row>
    <row r="5056" spans="9:9" x14ac:dyDescent="0.25">
      <c r="I5056" s="3"/>
    </row>
    <row r="5057" spans="9:9" x14ac:dyDescent="0.25">
      <c r="I5057" s="3"/>
    </row>
    <row r="5058" spans="9:9" x14ac:dyDescent="0.25">
      <c r="I5058" s="3"/>
    </row>
    <row r="5059" spans="9:9" x14ac:dyDescent="0.25">
      <c r="I5059" s="3"/>
    </row>
    <row r="5060" spans="9:9" x14ac:dyDescent="0.25">
      <c r="I5060" s="3"/>
    </row>
    <row r="5061" spans="9:9" x14ac:dyDescent="0.25">
      <c r="I5061" s="3"/>
    </row>
    <row r="5062" spans="9:9" x14ac:dyDescent="0.25">
      <c r="I5062" s="3"/>
    </row>
    <row r="5063" spans="9:9" x14ac:dyDescent="0.25">
      <c r="I5063" s="3"/>
    </row>
    <row r="5064" spans="9:9" x14ac:dyDescent="0.25">
      <c r="I5064" s="3"/>
    </row>
    <row r="5065" spans="9:9" x14ac:dyDescent="0.25">
      <c r="I5065" s="3"/>
    </row>
    <row r="5066" spans="9:9" x14ac:dyDescent="0.25">
      <c r="I5066" s="3"/>
    </row>
    <row r="5067" spans="9:9" x14ac:dyDescent="0.25">
      <c r="I5067" s="3"/>
    </row>
    <row r="5068" spans="9:9" x14ac:dyDescent="0.25">
      <c r="I5068" s="3"/>
    </row>
    <row r="5069" spans="9:9" x14ac:dyDescent="0.25">
      <c r="I5069" s="3"/>
    </row>
    <row r="5070" spans="9:9" x14ac:dyDescent="0.25">
      <c r="I5070" s="3"/>
    </row>
    <row r="5071" spans="9:9" x14ac:dyDescent="0.25">
      <c r="I5071" s="3"/>
    </row>
    <row r="5072" spans="9:9" x14ac:dyDescent="0.25">
      <c r="I5072" s="3"/>
    </row>
    <row r="5073" spans="9:9" x14ac:dyDescent="0.25">
      <c r="I5073" s="3"/>
    </row>
    <row r="5074" spans="9:9" x14ac:dyDescent="0.25">
      <c r="I5074" s="3"/>
    </row>
    <row r="5075" spans="9:9" x14ac:dyDescent="0.25">
      <c r="I5075" s="3"/>
    </row>
    <row r="5076" spans="9:9" x14ac:dyDescent="0.25">
      <c r="I5076" s="3"/>
    </row>
    <row r="5077" spans="9:9" x14ac:dyDescent="0.25">
      <c r="I5077" s="3"/>
    </row>
    <row r="5078" spans="9:9" x14ac:dyDescent="0.25">
      <c r="I5078" s="3"/>
    </row>
    <row r="5079" spans="9:9" x14ac:dyDescent="0.25">
      <c r="I5079" s="3"/>
    </row>
    <row r="5080" spans="9:9" x14ac:dyDescent="0.25">
      <c r="I5080" s="3"/>
    </row>
    <row r="5081" spans="9:9" x14ac:dyDescent="0.25">
      <c r="I5081" s="3"/>
    </row>
    <row r="5082" spans="9:9" x14ac:dyDescent="0.25">
      <c r="I5082" s="3"/>
    </row>
    <row r="5083" spans="9:9" x14ac:dyDescent="0.25">
      <c r="I5083" s="3"/>
    </row>
    <row r="5084" spans="9:9" x14ac:dyDescent="0.25">
      <c r="I5084" s="3"/>
    </row>
    <row r="5085" spans="9:9" x14ac:dyDescent="0.25">
      <c r="I5085" s="3"/>
    </row>
    <row r="5086" spans="9:9" x14ac:dyDescent="0.25">
      <c r="I5086" s="3"/>
    </row>
    <row r="5087" spans="9:9" x14ac:dyDescent="0.25">
      <c r="I5087" s="3"/>
    </row>
    <row r="5088" spans="9:9" x14ac:dyDescent="0.25">
      <c r="I5088" s="3"/>
    </row>
    <row r="5089" spans="9:9" x14ac:dyDescent="0.25">
      <c r="I5089" s="3"/>
    </row>
    <row r="5090" spans="9:9" x14ac:dyDescent="0.25">
      <c r="I5090" s="3"/>
    </row>
    <row r="5091" spans="9:9" x14ac:dyDescent="0.25">
      <c r="I5091" s="3"/>
    </row>
    <row r="5092" spans="9:9" x14ac:dyDescent="0.25">
      <c r="I5092" s="3"/>
    </row>
    <row r="5093" spans="9:9" x14ac:dyDescent="0.25">
      <c r="I5093" s="3"/>
    </row>
    <row r="5094" spans="9:9" x14ac:dyDescent="0.25">
      <c r="I5094" s="3"/>
    </row>
    <row r="5095" spans="9:9" x14ac:dyDescent="0.25">
      <c r="I5095" s="3"/>
    </row>
    <row r="5096" spans="9:9" x14ac:dyDescent="0.25">
      <c r="I5096" s="3"/>
    </row>
    <row r="5097" spans="9:9" x14ac:dyDescent="0.25">
      <c r="I5097" s="3"/>
    </row>
    <row r="5098" spans="9:9" x14ac:dyDescent="0.25">
      <c r="I5098" s="3"/>
    </row>
    <row r="5099" spans="9:9" x14ac:dyDescent="0.25">
      <c r="I5099" s="3"/>
    </row>
    <row r="5100" spans="9:9" x14ac:dyDescent="0.25">
      <c r="I5100" s="3"/>
    </row>
    <row r="5101" spans="9:9" x14ac:dyDescent="0.25">
      <c r="I5101" s="3"/>
    </row>
    <row r="5102" spans="9:9" x14ac:dyDescent="0.25">
      <c r="I5102" s="3"/>
    </row>
    <row r="5103" spans="9:9" x14ac:dyDescent="0.25">
      <c r="I5103" s="3"/>
    </row>
    <row r="5104" spans="9:9" x14ac:dyDescent="0.25">
      <c r="I5104" s="3"/>
    </row>
    <row r="5105" spans="9:9" x14ac:dyDescent="0.25">
      <c r="I5105" s="3"/>
    </row>
    <row r="5106" spans="9:9" x14ac:dyDescent="0.25">
      <c r="I5106" s="3"/>
    </row>
    <row r="5107" spans="9:9" x14ac:dyDescent="0.25">
      <c r="I5107" s="3"/>
    </row>
    <row r="5108" spans="9:9" x14ac:dyDescent="0.25">
      <c r="I5108" s="3"/>
    </row>
    <row r="5109" spans="9:9" x14ac:dyDescent="0.25">
      <c r="I5109" s="3"/>
    </row>
    <row r="5110" spans="9:9" x14ac:dyDescent="0.25">
      <c r="I5110" s="3"/>
    </row>
    <row r="5111" spans="9:9" x14ac:dyDescent="0.25">
      <c r="I5111" s="3"/>
    </row>
    <row r="5112" spans="9:9" x14ac:dyDescent="0.25">
      <c r="I5112" s="3"/>
    </row>
    <row r="5113" spans="9:9" x14ac:dyDescent="0.25">
      <c r="I5113" s="3"/>
    </row>
    <row r="5114" spans="9:9" x14ac:dyDescent="0.25">
      <c r="I5114" s="3"/>
    </row>
    <row r="5115" spans="9:9" x14ac:dyDescent="0.25">
      <c r="I5115" s="3"/>
    </row>
    <row r="5116" spans="9:9" x14ac:dyDescent="0.25">
      <c r="I5116" s="3"/>
    </row>
    <row r="5117" spans="9:9" x14ac:dyDescent="0.25">
      <c r="I5117" s="3"/>
    </row>
    <row r="5118" spans="9:9" x14ac:dyDescent="0.25">
      <c r="I5118" s="3"/>
    </row>
    <row r="5119" spans="9:9" x14ac:dyDescent="0.25">
      <c r="I5119" s="3"/>
    </row>
    <row r="5120" spans="9:9" x14ac:dyDescent="0.25">
      <c r="I5120" s="3"/>
    </row>
    <row r="5121" spans="9:9" x14ac:dyDescent="0.25">
      <c r="I5121" s="3"/>
    </row>
    <row r="5122" spans="9:9" x14ac:dyDescent="0.25">
      <c r="I5122" s="3"/>
    </row>
    <row r="5123" spans="9:9" x14ac:dyDescent="0.25">
      <c r="I5123" s="3"/>
    </row>
    <row r="5124" spans="9:9" x14ac:dyDescent="0.25">
      <c r="I5124" s="3"/>
    </row>
    <row r="5125" spans="9:9" x14ac:dyDescent="0.25">
      <c r="I5125" s="3"/>
    </row>
    <row r="5126" spans="9:9" x14ac:dyDescent="0.25">
      <c r="I5126" s="3"/>
    </row>
    <row r="5127" spans="9:9" x14ac:dyDescent="0.25">
      <c r="I5127" s="3"/>
    </row>
    <row r="5128" spans="9:9" x14ac:dyDescent="0.25">
      <c r="I5128" s="3"/>
    </row>
    <row r="5129" spans="9:9" x14ac:dyDescent="0.25">
      <c r="I5129" s="3"/>
    </row>
    <row r="5130" spans="9:9" x14ac:dyDescent="0.25">
      <c r="I5130" s="3"/>
    </row>
    <row r="5131" spans="9:9" x14ac:dyDescent="0.25">
      <c r="I5131" s="3"/>
    </row>
    <row r="5132" spans="9:9" x14ac:dyDescent="0.25">
      <c r="I5132" s="3"/>
    </row>
    <row r="5133" spans="9:9" x14ac:dyDescent="0.25">
      <c r="I5133" s="3"/>
    </row>
    <row r="5134" spans="9:9" x14ac:dyDescent="0.25">
      <c r="I5134" s="3"/>
    </row>
    <row r="5135" spans="9:9" x14ac:dyDescent="0.25">
      <c r="I5135" s="3"/>
    </row>
    <row r="5136" spans="9:9" x14ac:dyDescent="0.25">
      <c r="I5136" s="3"/>
    </row>
    <row r="5137" spans="9:9" x14ac:dyDescent="0.25">
      <c r="I5137" s="3"/>
    </row>
    <row r="5138" spans="9:9" x14ac:dyDescent="0.25">
      <c r="I5138" s="3"/>
    </row>
    <row r="5139" spans="9:9" x14ac:dyDescent="0.25">
      <c r="I5139" s="3"/>
    </row>
    <row r="5140" spans="9:9" x14ac:dyDescent="0.25">
      <c r="I5140" s="3"/>
    </row>
    <row r="5141" spans="9:9" x14ac:dyDescent="0.25">
      <c r="I5141" s="3"/>
    </row>
    <row r="5142" spans="9:9" x14ac:dyDescent="0.25">
      <c r="I5142" s="3"/>
    </row>
    <row r="5143" spans="9:9" x14ac:dyDescent="0.25">
      <c r="I5143" s="3"/>
    </row>
    <row r="5144" spans="9:9" x14ac:dyDescent="0.25">
      <c r="I5144" s="3"/>
    </row>
    <row r="5145" spans="9:9" x14ac:dyDescent="0.25">
      <c r="I5145" s="3"/>
    </row>
    <row r="5146" spans="9:9" x14ac:dyDescent="0.25">
      <c r="I5146" s="3"/>
    </row>
    <row r="5147" spans="9:9" x14ac:dyDescent="0.25">
      <c r="I5147" s="3"/>
    </row>
    <row r="5148" spans="9:9" x14ac:dyDescent="0.25">
      <c r="I5148" s="3"/>
    </row>
    <row r="5149" spans="9:9" x14ac:dyDescent="0.25">
      <c r="I5149" s="3"/>
    </row>
    <row r="5150" spans="9:9" x14ac:dyDescent="0.25">
      <c r="I5150" s="3"/>
    </row>
    <row r="5151" spans="9:9" x14ac:dyDescent="0.25">
      <c r="I5151" s="3"/>
    </row>
    <row r="5152" spans="9:9" x14ac:dyDescent="0.25">
      <c r="I5152" s="3"/>
    </row>
    <row r="5153" spans="9:9" x14ac:dyDescent="0.25">
      <c r="I5153" s="3"/>
    </row>
    <row r="5154" spans="9:9" x14ac:dyDescent="0.25">
      <c r="I5154" s="3"/>
    </row>
    <row r="5155" spans="9:9" x14ac:dyDescent="0.25">
      <c r="I5155" s="3"/>
    </row>
    <row r="5156" spans="9:9" x14ac:dyDescent="0.25">
      <c r="I5156" s="3"/>
    </row>
    <row r="5157" spans="9:9" x14ac:dyDescent="0.25">
      <c r="I5157" s="3"/>
    </row>
    <row r="5158" spans="9:9" x14ac:dyDescent="0.25">
      <c r="I5158" s="3"/>
    </row>
    <row r="5159" spans="9:9" x14ac:dyDescent="0.25">
      <c r="I5159" s="3"/>
    </row>
    <row r="5160" spans="9:9" x14ac:dyDescent="0.25">
      <c r="I5160" s="3"/>
    </row>
    <row r="5161" spans="9:9" x14ac:dyDescent="0.25">
      <c r="I5161" s="3"/>
    </row>
    <row r="5162" spans="9:9" x14ac:dyDescent="0.25">
      <c r="I5162" s="3"/>
    </row>
    <row r="5163" spans="9:9" x14ac:dyDescent="0.25">
      <c r="I5163" s="3"/>
    </row>
    <row r="5164" spans="9:9" x14ac:dyDescent="0.25">
      <c r="I5164" s="3"/>
    </row>
    <row r="5165" spans="9:9" x14ac:dyDescent="0.25">
      <c r="I5165" s="3"/>
    </row>
    <row r="5166" spans="9:9" x14ac:dyDescent="0.25">
      <c r="I5166" s="3"/>
    </row>
    <row r="5167" spans="9:9" x14ac:dyDescent="0.25">
      <c r="I5167" s="3"/>
    </row>
    <row r="5168" spans="9:9" x14ac:dyDescent="0.25">
      <c r="I5168" s="3"/>
    </row>
    <row r="5169" spans="9:9" x14ac:dyDescent="0.25">
      <c r="I5169" s="3"/>
    </row>
    <row r="5170" spans="9:9" x14ac:dyDescent="0.25">
      <c r="I5170" s="3"/>
    </row>
    <row r="5171" spans="9:9" x14ac:dyDescent="0.25">
      <c r="I5171" s="3"/>
    </row>
    <row r="5172" spans="9:9" x14ac:dyDescent="0.25">
      <c r="I5172" s="3"/>
    </row>
    <row r="5173" spans="9:9" x14ac:dyDescent="0.25">
      <c r="I5173" s="3"/>
    </row>
    <row r="5174" spans="9:9" x14ac:dyDescent="0.25">
      <c r="I5174" s="3"/>
    </row>
    <row r="5175" spans="9:9" x14ac:dyDescent="0.25">
      <c r="I5175" s="3"/>
    </row>
    <row r="5176" spans="9:9" x14ac:dyDescent="0.25">
      <c r="I5176" s="3"/>
    </row>
    <row r="5177" spans="9:9" x14ac:dyDescent="0.25">
      <c r="I5177" s="3"/>
    </row>
    <row r="5178" spans="9:9" x14ac:dyDescent="0.25">
      <c r="I5178" s="3"/>
    </row>
    <row r="5179" spans="9:9" x14ac:dyDescent="0.25">
      <c r="I5179" s="3"/>
    </row>
    <row r="5180" spans="9:9" x14ac:dyDescent="0.25">
      <c r="I5180" s="3"/>
    </row>
    <row r="5181" spans="9:9" x14ac:dyDescent="0.25">
      <c r="I5181" s="3"/>
    </row>
    <row r="5182" spans="9:9" x14ac:dyDescent="0.25">
      <c r="I5182" s="3"/>
    </row>
  </sheetData>
  <autoFilter ref="A1:I3906" xr:uid="{64BF5B20-5675-4FE6-A570-74ACCE4B2682}"/>
  <hyperlinks>
    <hyperlink ref="L3" r:id="rId1" xr:uid="{1B4C6089-E3AD-4EB9-BCDE-97E1FCB4E87F}"/>
  </hyperlinks>
  <pageMargins left="0.7" right="0.7" top="0.75" bottom="0.75" header="0.3" footer="0.3"/>
  <pageSetup paperSize="9" orientation="portrait" horizontalDpi="4294967293"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2644F-48E1-4082-846D-A5D2F4561692}">
  <sheetPr codeName="Sheet18">
    <tabColor theme="9" tint="0.59999389629810485"/>
  </sheetPr>
  <dimension ref="A1:G18"/>
  <sheetViews>
    <sheetView workbookViewId="0">
      <selection activeCell="F23" sqref="F23"/>
    </sheetView>
  </sheetViews>
  <sheetFormatPr defaultRowHeight="13.2" x14ac:dyDescent="0.25"/>
  <cols>
    <col min="5" max="5" width="18.6640625" bestFit="1" customWidth="1"/>
    <col min="6" max="6" width="50.44140625" customWidth="1"/>
    <col min="7" max="7" width="21.33203125" customWidth="1"/>
  </cols>
  <sheetData>
    <row r="1" spans="1:7" x14ac:dyDescent="0.25">
      <c r="A1" s="1" t="s">
        <v>2253</v>
      </c>
      <c r="B1" s="450"/>
      <c r="C1" s="450"/>
      <c r="D1" s="450"/>
      <c r="E1" s="450"/>
      <c r="F1" s="450"/>
      <c r="G1" s="450"/>
    </row>
    <row r="3" spans="1:7" x14ac:dyDescent="0.25">
      <c r="A3" s="450"/>
      <c r="B3" s="450"/>
      <c r="C3" s="450"/>
      <c r="D3" s="450"/>
      <c r="E3" s="450" t="s">
        <v>2254</v>
      </c>
      <c r="F3" s="450"/>
      <c r="G3" s="450"/>
    </row>
    <row r="5" spans="1:7" x14ac:dyDescent="0.25">
      <c r="A5" s="450"/>
      <c r="B5" s="450"/>
      <c r="C5" s="450"/>
      <c r="D5" s="450"/>
      <c r="E5" s="450">
        <v>1200</v>
      </c>
      <c r="F5" s="450" t="s">
        <v>5</v>
      </c>
      <c r="G5" s="450" t="s">
        <v>2244</v>
      </c>
    </row>
    <row r="6" spans="1:7" x14ac:dyDescent="0.25">
      <c r="A6" s="450"/>
      <c r="B6" s="450"/>
      <c r="C6" s="450"/>
      <c r="D6" s="450"/>
      <c r="E6" s="450">
        <v>1900</v>
      </c>
      <c r="F6" s="450" t="s">
        <v>21</v>
      </c>
      <c r="G6" s="450" t="s">
        <v>2244</v>
      </c>
    </row>
    <row r="7" spans="1:7" x14ac:dyDescent="0.25">
      <c r="A7" s="450"/>
      <c r="B7" s="450"/>
      <c r="C7" s="450"/>
      <c r="D7" s="450"/>
      <c r="E7" s="450">
        <v>2100</v>
      </c>
      <c r="F7" s="450" t="s">
        <v>23</v>
      </c>
      <c r="G7" s="450" t="s">
        <v>2244</v>
      </c>
    </row>
    <row r="8" spans="1:7" x14ac:dyDescent="0.25">
      <c r="A8" s="450"/>
      <c r="B8" s="450"/>
      <c r="C8" s="450"/>
      <c r="D8" s="450"/>
      <c r="E8" s="450">
        <v>2200</v>
      </c>
      <c r="F8" s="450" t="s">
        <v>28</v>
      </c>
      <c r="G8" s="450" t="s">
        <v>2244</v>
      </c>
    </row>
    <row r="9" spans="1:7" x14ac:dyDescent="0.25">
      <c r="A9" s="450"/>
      <c r="B9" s="450"/>
      <c r="C9" s="450"/>
      <c r="D9" s="450"/>
      <c r="E9" s="450">
        <v>2300</v>
      </c>
      <c r="F9" s="450" t="s">
        <v>29</v>
      </c>
      <c r="G9" s="450" t="s">
        <v>2244</v>
      </c>
    </row>
    <row r="10" spans="1:7" x14ac:dyDescent="0.25">
      <c r="A10" s="450"/>
      <c r="B10" s="450"/>
      <c r="C10" s="450"/>
      <c r="D10" s="450"/>
      <c r="E10" s="450">
        <v>2900</v>
      </c>
      <c r="F10" s="450" t="s">
        <v>31</v>
      </c>
      <c r="G10" s="450" t="s">
        <v>2244</v>
      </c>
    </row>
    <row r="11" spans="1:7" x14ac:dyDescent="0.25">
      <c r="A11" s="450"/>
      <c r="B11" s="450"/>
      <c r="C11" s="450"/>
      <c r="D11" s="450"/>
      <c r="E11" s="450">
        <v>3000</v>
      </c>
      <c r="F11" s="450" t="s">
        <v>35</v>
      </c>
      <c r="G11" s="450" t="s">
        <v>2244</v>
      </c>
    </row>
    <row r="12" spans="1:7" x14ac:dyDescent="0.25">
      <c r="A12" s="450"/>
      <c r="B12" s="450"/>
      <c r="C12" s="450"/>
      <c r="D12" s="450"/>
      <c r="E12" s="450">
        <v>4100</v>
      </c>
      <c r="F12" s="450" t="s">
        <v>40</v>
      </c>
      <c r="G12" s="450" t="s">
        <v>2244</v>
      </c>
    </row>
    <row r="13" spans="1:7" x14ac:dyDescent="0.25">
      <c r="A13" s="450"/>
      <c r="B13" s="450"/>
      <c r="C13" s="450"/>
      <c r="D13" s="450"/>
      <c r="E13" s="450">
        <v>6000</v>
      </c>
      <c r="F13" s="450" t="s">
        <v>49</v>
      </c>
      <c r="G13" s="450" t="s">
        <v>2244</v>
      </c>
    </row>
    <row r="14" spans="1:7" x14ac:dyDescent="0.25">
      <c r="A14" s="450"/>
      <c r="B14" s="450"/>
      <c r="C14" s="450"/>
      <c r="D14" s="450"/>
      <c r="E14" s="199">
        <v>8000</v>
      </c>
      <c r="F14" s="199" t="s">
        <v>70</v>
      </c>
      <c r="G14" s="450" t="s">
        <v>2244</v>
      </c>
    </row>
    <row r="15" spans="1:7" x14ac:dyDescent="0.25">
      <c r="A15" s="450"/>
      <c r="B15" s="450"/>
      <c r="C15" s="450"/>
      <c r="D15" s="450"/>
      <c r="E15" s="450">
        <v>9000</v>
      </c>
      <c r="F15" s="450" t="s">
        <v>71</v>
      </c>
      <c r="G15" s="450" t="s">
        <v>2244</v>
      </c>
    </row>
    <row r="16" spans="1:7" x14ac:dyDescent="0.25">
      <c r="A16" s="450"/>
      <c r="B16" s="450"/>
      <c r="C16" s="450"/>
      <c r="D16" s="450"/>
      <c r="E16" s="450">
        <v>11300</v>
      </c>
      <c r="F16" s="450" t="s">
        <v>79</v>
      </c>
      <c r="G16" s="450" t="s">
        <v>2244</v>
      </c>
    </row>
    <row r="17" spans="5:7" x14ac:dyDescent="0.25">
      <c r="E17" s="450">
        <v>11900</v>
      </c>
      <c r="F17" s="450" t="s">
        <v>82</v>
      </c>
      <c r="G17" s="450" t="s">
        <v>2244</v>
      </c>
    </row>
    <row r="18" spans="5:7" x14ac:dyDescent="0.25">
      <c r="E18" s="450">
        <v>12900</v>
      </c>
      <c r="F18" s="450" t="s">
        <v>86</v>
      </c>
      <c r="G18" s="450" t="s">
        <v>2244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32FF2-1CCC-4F62-AA9C-A28A501780E6}">
  <sheetPr codeName="Sheet16">
    <tabColor rgb="FFFF9999"/>
  </sheetPr>
  <dimension ref="B1:L34"/>
  <sheetViews>
    <sheetView showGridLines="0" zoomScale="85" zoomScaleNormal="85" workbookViewId="0">
      <selection activeCell="E42" sqref="E42"/>
    </sheetView>
  </sheetViews>
  <sheetFormatPr defaultRowHeight="13.2" x14ac:dyDescent="0.25"/>
  <cols>
    <col min="1" max="1" width="6.109375" customWidth="1"/>
    <col min="2" max="2" width="14.6640625" customWidth="1"/>
  </cols>
  <sheetData>
    <row r="1" spans="2:12" s="177" customFormat="1" x14ac:dyDescent="0.25">
      <c r="B1" s="1" t="s">
        <v>2255</v>
      </c>
      <c r="C1" s="1"/>
      <c r="D1" s="1" t="s">
        <v>2256</v>
      </c>
    </row>
    <row r="2" spans="2:12" s="177" customFormat="1" x14ac:dyDescent="0.25">
      <c r="B2" s="1" t="s">
        <v>2219</v>
      </c>
      <c r="C2" s="1"/>
      <c r="D2" s="1" t="s">
        <v>274</v>
      </c>
    </row>
    <row r="3" spans="2:12" s="177" customFormat="1" x14ac:dyDescent="0.25">
      <c r="B3" s="1" t="s">
        <v>2257</v>
      </c>
      <c r="C3" s="1"/>
      <c r="D3" s="2" t="s">
        <v>2258</v>
      </c>
    </row>
    <row r="4" spans="2:12" s="177" customFormat="1" x14ac:dyDescent="0.25">
      <c r="B4" s="1" t="s">
        <v>2259</v>
      </c>
      <c r="C4" s="1"/>
      <c r="D4" s="414">
        <v>43763</v>
      </c>
    </row>
    <row r="5" spans="2:12" s="428" customFormat="1" x14ac:dyDescent="0.25">
      <c r="B5" s="418"/>
      <c r="C5" s="418"/>
    </row>
    <row r="6" spans="2:12" s="416" customFormat="1" x14ac:dyDescent="0.25">
      <c r="B6" s="419" t="s">
        <v>340</v>
      </c>
      <c r="C6" s="420" t="s">
        <v>240</v>
      </c>
      <c r="D6" s="421">
        <v>2010</v>
      </c>
      <c r="E6" s="422">
        <v>2011</v>
      </c>
      <c r="F6" s="422">
        <v>2012</v>
      </c>
      <c r="G6" s="422">
        <v>2013</v>
      </c>
      <c r="H6" s="422">
        <v>2014</v>
      </c>
      <c r="I6" s="422">
        <v>2015</v>
      </c>
      <c r="J6" s="422">
        <v>2016</v>
      </c>
      <c r="K6" s="422">
        <v>2017</v>
      </c>
      <c r="L6" s="423">
        <v>2018</v>
      </c>
    </row>
    <row r="7" spans="2:12" s="416" customFormat="1" x14ac:dyDescent="0.25">
      <c r="B7" s="430" t="s">
        <v>246</v>
      </c>
      <c r="C7" s="432" t="s">
        <v>247</v>
      </c>
      <c r="D7" s="415">
        <v>-26.720384580000001</v>
      </c>
      <c r="E7" s="415">
        <v>-39.032887969999997</v>
      </c>
      <c r="F7" s="415">
        <v>-32.636312629999999</v>
      </c>
      <c r="G7" s="415">
        <v>-35.611628250000003</v>
      </c>
      <c r="H7" s="415">
        <v>-42.693978999999999</v>
      </c>
      <c r="I7" s="415">
        <v>-26.882368589999999</v>
      </c>
      <c r="J7" s="415">
        <v>-10.36132282</v>
      </c>
      <c r="K7" s="415">
        <v>-8.9796711760000001</v>
      </c>
      <c r="L7" s="426">
        <v>-21.1618554</v>
      </c>
    </row>
    <row r="8" spans="2:12" s="416" customFormat="1" x14ac:dyDescent="0.25">
      <c r="B8" s="429" t="s">
        <v>248</v>
      </c>
      <c r="C8" s="433" t="s">
        <v>249</v>
      </c>
      <c r="D8" s="417">
        <v>2.9731057519999999</v>
      </c>
      <c r="E8" s="417">
        <v>3.1959145900000001</v>
      </c>
      <c r="F8" s="417">
        <v>2.0300922080000001</v>
      </c>
      <c r="G8" s="417">
        <v>2.2336569640000001</v>
      </c>
      <c r="H8" s="417">
        <v>1.8995022109999999</v>
      </c>
      <c r="I8" s="417">
        <v>1.80155953</v>
      </c>
      <c r="J8" s="417">
        <v>1.7019899810000001</v>
      </c>
      <c r="K8" s="417">
        <v>2.354173201</v>
      </c>
      <c r="L8" s="425">
        <v>2.457970548</v>
      </c>
    </row>
    <row r="9" spans="2:12" s="416" customFormat="1" x14ac:dyDescent="0.25">
      <c r="B9" s="429" t="s">
        <v>250</v>
      </c>
      <c r="C9" s="434" t="s">
        <v>251</v>
      </c>
      <c r="D9" s="415">
        <v>6.3681709169999996</v>
      </c>
      <c r="E9" s="415">
        <v>6.0579197130000004</v>
      </c>
      <c r="F9" s="415">
        <v>3.5623427099999998</v>
      </c>
      <c r="G9" s="415">
        <v>3.4365142839999998</v>
      </c>
      <c r="H9" s="415">
        <v>3.8812501610000001</v>
      </c>
      <c r="I9" s="415">
        <v>2.592896949</v>
      </c>
      <c r="J9" s="415">
        <v>3.8804714549999999</v>
      </c>
      <c r="K9" s="415">
        <v>2.4081860499999999</v>
      </c>
      <c r="L9" s="426">
        <v>1.4921648169999999</v>
      </c>
    </row>
    <row r="10" spans="2:12" s="416" customFormat="1" x14ac:dyDescent="0.25">
      <c r="B10" s="429" t="s">
        <v>252</v>
      </c>
      <c r="C10" s="433" t="s">
        <v>253</v>
      </c>
      <c r="D10" s="417">
        <v>16.584213389999999</v>
      </c>
      <c r="E10" s="417">
        <v>14.87631607</v>
      </c>
      <c r="F10" s="417">
        <v>13.78887767</v>
      </c>
      <c r="G10" s="417">
        <v>10.25979993</v>
      </c>
      <c r="H10" s="417">
        <v>8.6276340079999994</v>
      </c>
      <c r="I10" s="417">
        <v>8.49857014</v>
      </c>
      <c r="J10" s="417">
        <v>10.29587843</v>
      </c>
      <c r="K10" s="417">
        <v>8.6506860729999993</v>
      </c>
      <c r="L10" s="425">
        <v>8.8250201189999995</v>
      </c>
    </row>
    <row r="11" spans="2:12" s="416" customFormat="1" x14ac:dyDescent="0.25">
      <c r="B11" s="429" t="s">
        <v>254</v>
      </c>
      <c r="C11" s="433" t="s">
        <v>255</v>
      </c>
      <c r="D11" s="417">
        <v>2.607083314</v>
      </c>
      <c r="E11" s="417">
        <v>2.6728522969999999</v>
      </c>
      <c r="F11" s="417">
        <v>2.9696686140000002</v>
      </c>
      <c r="G11" s="417">
        <v>2.7315309980000002</v>
      </c>
      <c r="H11" s="417">
        <v>2.7853946110000001</v>
      </c>
      <c r="I11" s="417">
        <v>2.8517689989999999</v>
      </c>
      <c r="J11" s="417">
        <v>2.4263028009999998</v>
      </c>
      <c r="K11" s="417">
        <v>2.6310210629999999</v>
      </c>
      <c r="L11" s="425">
        <v>2.3373833020000001</v>
      </c>
    </row>
    <row r="12" spans="2:12" s="224" customFormat="1" x14ac:dyDescent="0.25">
      <c r="B12" s="429" t="s">
        <v>256</v>
      </c>
      <c r="C12" s="434" t="s">
        <v>257</v>
      </c>
      <c r="D12" s="415">
        <v>13.008984570000001</v>
      </c>
      <c r="E12" s="415">
        <v>9.5446777039999997</v>
      </c>
      <c r="F12" s="415">
        <v>14.65011191</v>
      </c>
      <c r="G12" s="415">
        <v>15.6582174</v>
      </c>
      <c r="H12" s="415">
        <v>15.39440495</v>
      </c>
      <c r="I12" s="415">
        <v>16.581113330000001</v>
      </c>
      <c r="J12" s="415">
        <v>16.237759570000001</v>
      </c>
      <c r="K12" s="415">
        <v>15.483187559999999</v>
      </c>
      <c r="L12" s="426">
        <v>14.31717718</v>
      </c>
    </row>
    <row r="13" spans="2:12" s="224" customFormat="1" x14ac:dyDescent="0.25">
      <c r="B13" s="429" t="s">
        <v>2260</v>
      </c>
      <c r="C13" s="434" t="s">
        <v>2261</v>
      </c>
      <c r="D13" s="415">
        <v>20.580403520000001</v>
      </c>
      <c r="E13" s="415">
        <v>19.320402479999998</v>
      </c>
      <c r="F13" s="415">
        <v>22.781019499999999</v>
      </c>
      <c r="G13" s="415">
        <v>22.049604540000001</v>
      </c>
      <c r="H13" s="415">
        <v>17.982604519999999</v>
      </c>
      <c r="I13" s="415">
        <v>15.05157891</v>
      </c>
      <c r="J13" s="415">
        <v>14.089289969999999</v>
      </c>
      <c r="K13" s="415">
        <v>10.57987297</v>
      </c>
      <c r="L13" s="426">
        <v>13.87449039</v>
      </c>
    </row>
    <row r="14" spans="2:12" s="224" customFormat="1" x14ac:dyDescent="0.25">
      <c r="B14" s="429" t="s">
        <v>2262</v>
      </c>
      <c r="C14" s="434" t="s">
        <v>2263</v>
      </c>
      <c r="D14" s="415">
        <v>13.0488251</v>
      </c>
      <c r="E14" s="415">
        <v>13.899783559999999</v>
      </c>
      <c r="F14" s="415">
        <v>8.7259288730000009</v>
      </c>
      <c r="G14" s="415">
        <v>8.5206922649999992</v>
      </c>
      <c r="H14" s="415">
        <v>7.2326575530000001</v>
      </c>
      <c r="I14" s="415">
        <v>9.9200234629999997</v>
      </c>
      <c r="J14" s="415">
        <v>7.6298570899999998</v>
      </c>
      <c r="K14" s="415">
        <v>5.1478090080000003</v>
      </c>
      <c r="L14" s="426">
        <v>4.9611338299999996</v>
      </c>
    </row>
    <row r="15" spans="2:12" s="224" customFormat="1" x14ac:dyDescent="0.25">
      <c r="B15" s="429" t="s">
        <v>259</v>
      </c>
      <c r="C15" s="434" t="s">
        <v>260</v>
      </c>
      <c r="D15" s="415">
        <v>20.046170740000001</v>
      </c>
      <c r="E15" s="415">
        <v>18.25605766</v>
      </c>
      <c r="F15" s="415">
        <v>19.63788237</v>
      </c>
      <c r="G15" s="415">
        <v>20.206378390000001</v>
      </c>
      <c r="H15" s="415">
        <v>17.520947499999998</v>
      </c>
      <c r="I15" s="415">
        <v>19.236189880000001</v>
      </c>
      <c r="J15" s="415">
        <v>20.104601519999999</v>
      </c>
      <c r="K15" s="415">
        <v>19.123268620000001</v>
      </c>
      <c r="L15" s="426">
        <v>20.02948138</v>
      </c>
    </row>
    <row r="16" spans="2:12" s="224" customFormat="1" x14ac:dyDescent="0.25">
      <c r="B16" s="429" t="s">
        <v>198</v>
      </c>
      <c r="C16" s="433" t="s">
        <v>2251</v>
      </c>
      <c r="D16" s="417">
        <v>44.337492349999998</v>
      </c>
      <c r="E16" s="417">
        <v>43.937750260000001</v>
      </c>
      <c r="F16" s="417">
        <v>45.085487180000001</v>
      </c>
      <c r="G16" s="417">
        <v>41.456725550000002</v>
      </c>
      <c r="H16" s="417">
        <v>50.522497270000002</v>
      </c>
      <c r="I16" s="417">
        <v>57.138039120000002</v>
      </c>
      <c r="J16" s="417">
        <v>59.782097780000001</v>
      </c>
      <c r="K16" s="417">
        <v>59.230909650000001</v>
      </c>
      <c r="L16" s="425">
        <v>58.580924189999998</v>
      </c>
    </row>
    <row r="17" spans="2:12" s="224" customFormat="1" x14ac:dyDescent="0.25">
      <c r="B17" s="429" t="s">
        <v>261</v>
      </c>
      <c r="C17" s="434" t="s">
        <v>262</v>
      </c>
      <c r="D17" s="415">
        <v>-16.31478392</v>
      </c>
      <c r="E17" s="415">
        <v>-25.533003900000001</v>
      </c>
      <c r="F17" s="415">
        <v>-21.67621668</v>
      </c>
      <c r="G17" s="415">
        <v>-28.30741999</v>
      </c>
      <c r="H17" s="415">
        <v>-12.62373535</v>
      </c>
      <c r="I17" s="415">
        <v>-1.8703872989999999</v>
      </c>
      <c r="J17" s="415">
        <v>-5.2533293629999998</v>
      </c>
      <c r="K17" s="415">
        <v>-5.3427589439999998</v>
      </c>
      <c r="L17" s="426">
        <v>-6.3900701089999998</v>
      </c>
    </row>
    <row r="18" spans="2:12" s="224" customFormat="1" x14ac:dyDescent="0.25">
      <c r="B18" s="429" t="s">
        <v>2264</v>
      </c>
      <c r="C18" s="433" t="s">
        <v>2265</v>
      </c>
      <c r="D18" s="417">
        <v>12.61079456</v>
      </c>
      <c r="E18" s="417">
        <v>12.23830514</v>
      </c>
      <c r="F18" s="417">
        <v>8.5597170360000003</v>
      </c>
      <c r="G18" s="417">
        <v>7.2119976220000002</v>
      </c>
      <c r="H18" s="417">
        <v>11.90487952</v>
      </c>
      <c r="I18" s="417">
        <v>17.2972167</v>
      </c>
      <c r="J18" s="417">
        <v>17.616307259999999</v>
      </c>
      <c r="K18" s="417">
        <v>17.453741820000001</v>
      </c>
      <c r="L18" s="425">
        <v>18.141347840000002</v>
      </c>
    </row>
    <row r="19" spans="2:12" s="224" customFormat="1" x14ac:dyDescent="0.25">
      <c r="B19" s="429" t="s">
        <v>264</v>
      </c>
      <c r="C19" s="434" t="s">
        <v>265</v>
      </c>
      <c r="D19" s="415">
        <v>51.616026320000003</v>
      </c>
      <c r="E19" s="415">
        <v>48.150530400000001</v>
      </c>
      <c r="F19" s="415">
        <v>52.834122569999998</v>
      </c>
      <c r="G19" s="415">
        <v>49.55774452</v>
      </c>
      <c r="H19" s="415">
        <v>46.051349719999997</v>
      </c>
      <c r="I19" s="415">
        <v>41.309958139999999</v>
      </c>
      <c r="J19" s="415">
        <v>45.87206527</v>
      </c>
      <c r="K19" s="415">
        <v>46.892631440000002</v>
      </c>
      <c r="L19" s="426">
        <v>46.735255610000003</v>
      </c>
    </row>
    <row r="20" spans="2:12" s="224" customFormat="1" x14ac:dyDescent="0.25">
      <c r="B20" s="429" t="s">
        <v>2266</v>
      </c>
      <c r="C20" s="434" t="s">
        <v>2267</v>
      </c>
      <c r="D20" s="415">
        <v>8.4556557199999993</v>
      </c>
      <c r="E20" s="415">
        <v>10.573633299999999</v>
      </c>
      <c r="F20" s="415">
        <v>14.092024029999999</v>
      </c>
      <c r="G20" s="415">
        <v>13.255093759999999</v>
      </c>
      <c r="H20" s="415">
        <v>6.8482988489999999</v>
      </c>
      <c r="I20" s="415">
        <v>13.38506735</v>
      </c>
      <c r="J20" s="415">
        <v>-0.27644434800000001</v>
      </c>
      <c r="K20" s="415">
        <v>3.4984977399999999</v>
      </c>
      <c r="L20" s="426">
        <v>5.6533351209999996</v>
      </c>
    </row>
    <row r="21" spans="2:12" s="224" customFormat="1" x14ac:dyDescent="0.25">
      <c r="B21" s="429" t="s">
        <v>266</v>
      </c>
      <c r="C21" s="434" t="s">
        <v>267</v>
      </c>
      <c r="D21" s="415">
        <v>46.60361537</v>
      </c>
      <c r="E21" s="415">
        <v>53.89768617</v>
      </c>
      <c r="F21" s="415">
        <v>52.408857689999998</v>
      </c>
      <c r="G21" s="415">
        <v>52.195186839999998</v>
      </c>
      <c r="H21" s="415">
        <v>49.242295009999999</v>
      </c>
      <c r="I21" s="415">
        <v>51.674561959999998</v>
      </c>
      <c r="J21" s="415">
        <v>48.826983779999999</v>
      </c>
      <c r="K21" s="415">
        <v>51.932955479999997</v>
      </c>
      <c r="L21" s="426">
        <v>55.142489660000003</v>
      </c>
    </row>
    <row r="22" spans="2:12" s="224" customFormat="1" x14ac:dyDescent="0.25">
      <c r="B22" s="429" t="s">
        <v>268</v>
      </c>
      <c r="C22" s="434" t="s">
        <v>269</v>
      </c>
      <c r="D22" s="415">
        <v>12.75836724</v>
      </c>
      <c r="E22" s="415">
        <v>12.38613329</v>
      </c>
      <c r="F22" s="415">
        <v>11.81624392</v>
      </c>
      <c r="G22" s="415">
        <v>10.747131939999999</v>
      </c>
      <c r="H22" s="415">
        <v>10.46051933</v>
      </c>
      <c r="I22" s="415">
        <v>10.712961480000001</v>
      </c>
      <c r="J22" s="415">
        <v>8.1157328280000005</v>
      </c>
      <c r="K22" s="415">
        <v>7.8148733650000004</v>
      </c>
      <c r="L22" s="426">
        <v>8.0685260999999997</v>
      </c>
    </row>
    <row r="23" spans="2:12" s="224" customFormat="1" x14ac:dyDescent="0.25">
      <c r="B23" s="429" t="s">
        <v>270</v>
      </c>
      <c r="C23" s="434" t="s">
        <v>271</v>
      </c>
      <c r="D23" s="415">
        <v>0.71890720299999999</v>
      </c>
      <c r="E23" s="415">
        <v>0.96370772800000004</v>
      </c>
      <c r="F23" s="415">
        <v>0.72863102400000002</v>
      </c>
      <c r="G23" s="415">
        <v>0.450276234</v>
      </c>
      <c r="H23" s="415">
        <v>0.51088465400000005</v>
      </c>
      <c r="I23" s="415">
        <v>0.56083180899999996</v>
      </c>
      <c r="J23" s="415">
        <v>0.94179285700000004</v>
      </c>
      <c r="K23" s="415">
        <v>0.86813834000000001</v>
      </c>
      <c r="L23" s="426">
        <v>0.478745223</v>
      </c>
    </row>
    <row r="24" spans="2:12" s="224" customFormat="1" x14ac:dyDescent="0.25">
      <c r="B24" s="429" t="s">
        <v>199</v>
      </c>
      <c r="C24" s="434" t="s">
        <v>272</v>
      </c>
      <c r="D24" s="415">
        <v>59.651704809999998</v>
      </c>
      <c r="E24" s="415">
        <v>58.294621909999996</v>
      </c>
      <c r="F24" s="415">
        <v>62.777528150000002</v>
      </c>
      <c r="G24" s="415">
        <v>56.648745040000001</v>
      </c>
      <c r="H24" s="415">
        <v>58.98278869</v>
      </c>
      <c r="I24" s="415">
        <v>59.277885210000001</v>
      </c>
      <c r="J24" s="415">
        <v>59.98706731</v>
      </c>
      <c r="K24" s="415">
        <v>59.866689319999999</v>
      </c>
      <c r="L24" s="426">
        <v>62.363876619999999</v>
      </c>
    </row>
    <row r="25" spans="2:12" s="224" customFormat="1" x14ac:dyDescent="0.25">
      <c r="B25" s="429" t="s">
        <v>273</v>
      </c>
      <c r="C25" s="434" t="s">
        <v>274</v>
      </c>
      <c r="D25" s="415">
        <v>19.736730919999999</v>
      </c>
      <c r="E25" s="415">
        <v>18.321546380000001</v>
      </c>
      <c r="F25" s="415">
        <v>18.96633606</v>
      </c>
      <c r="G25" s="415">
        <v>17.842297989999999</v>
      </c>
      <c r="H25" s="415">
        <v>17.098630740000001</v>
      </c>
      <c r="I25" s="415">
        <v>17.624250780000001</v>
      </c>
      <c r="J25" s="415">
        <v>18.569050019999999</v>
      </c>
      <c r="K25" s="415">
        <v>17.697143959999998</v>
      </c>
      <c r="L25" s="426">
        <v>19.219541079999999</v>
      </c>
    </row>
    <row r="26" spans="2:12" s="224" customFormat="1" x14ac:dyDescent="0.25">
      <c r="B26" s="429" t="s">
        <v>2268</v>
      </c>
      <c r="C26" s="434" t="s">
        <v>2269</v>
      </c>
      <c r="D26" s="415">
        <v>22.478977799999999</v>
      </c>
      <c r="E26" s="415">
        <v>18.160433520000002</v>
      </c>
      <c r="F26" s="415">
        <v>22.983051929999998</v>
      </c>
      <c r="G26" s="415">
        <v>26.839690300000001</v>
      </c>
      <c r="H26" s="415">
        <v>28.08370931</v>
      </c>
      <c r="I26" s="415">
        <v>27.154493209999998</v>
      </c>
      <c r="J26" s="415">
        <v>26.32427333</v>
      </c>
      <c r="K26" s="415">
        <v>24.00116092</v>
      </c>
      <c r="L26" s="426">
        <v>26.100793240000002</v>
      </c>
    </row>
    <row r="27" spans="2:12" s="224" customFormat="1" x14ac:dyDescent="0.25">
      <c r="B27" s="429" t="s">
        <v>275</v>
      </c>
      <c r="C27" s="434" t="s">
        <v>276</v>
      </c>
      <c r="D27" s="415">
        <v>22.429515800000001</v>
      </c>
      <c r="E27" s="415">
        <v>12.57519403</v>
      </c>
      <c r="F27" s="415">
        <v>14.259419449999999</v>
      </c>
      <c r="G27" s="415">
        <v>14.641765899999999</v>
      </c>
      <c r="H27" s="415">
        <v>12.38254017</v>
      </c>
      <c r="I27" s="415">
        <v>12.65395769</v>
      </c>
      <c r="J27" s="415">
        <v>13.816993800000001</v>
      </c>
      <c r="K27" s="415">
        <v>12.402106460000001</v>
      </c>
      <c r="L27" s="426">
        <v>13.177292749999999</v>
      </c>
    </row>
    <row r="28" spans="2:12" s="224" customFormat="1" x14ac:dyDescent="0.25">
      <c r="B28" s="429" t="s">
        <v>277</v>
      </c>
      <c r="C28" s="434" t="s">
        <v>278</v>
      </c>
      <c r="D28" s="415">
        <v>1.727062195</v>
      </c>
      <c r="E28" s="415">
        <v>2.5523046690000002</v>
      </c>
      <c r="F28" s="415">
        <v>3.3327360769999999</v>
      </c>
      <c r="G28" s="415">
        <v>2.9115718460000002</v>
      </c>
      <c r="H28" s="415">
        <v>2.751922392</v>
      </c>
      <c r="I28" s="415">
        <v>4.4939448779999998</v>
      </c>
      <c r="J28" s="415">
        <v>2.0576378100000001</v>
      </c>
      <c r="K28" s="415">
        <v>2.8435466429999998</v>
      </c>
      <c r="L28" s="426">
        <v>3.7741673840000001</v>
      </c>
    </row>
    <row r="29" spans="2:12" s="224" customFormat="1" x14ac:dyDescent="0.25">
      <c r="B29" s="429" t="s">
        <v>200</v>
      </c>
      <c r="C29" s="434" t="s">
        <v>279</v>
      </c>
      <c r="D29" s="415">
        <v>45.98285285</v>
      </c>
      <c r="E29" s="415">
        <v>48.272609299999999</v>
      </c>
      <c r="F29" s="415">
        <v>49.54510646</v>
      </c>
      <c r="G29" s="415">
        <v>47.469882650000002</v>
      </c>
      <c r="H29" s="415">
        <v>55.40548021</v>
      </c>
      <c r="I29" s="415">
        <v>58.282456519999997</v>
      </c>
      <c r="J29" s="415">
        <v>58.689762229999999</v>
      </c>
      <c r="K29" s="415">
        <v>52.172369629999999</v>
      </c>
      <c r="L29" s="426">
        <v>53.897649889999997</v>
      </c>
    </row>
    <row r="30" spans="2:12" s="224" customFormat="1" x14ac:dyDescent="0.25">
      <c r="B30" s="429" t="s">
        <v>280</v>
      </c>
      <c r="C30" s="434" t="s">
        <v>281</v>
      </c>
      <c r="D30" s="415">
        <v>29.670739789999999</v>
      </c>
      <c r="E30" s="415">
        <v>24.170697480000001</v>
      </c>
      <c r="F30" s="415">
        <v>21.4132426</v>
      </c>
      <c r="G30" s="415">
        <v>21.315392190000001</v>
      </c>
      <c r="H30" s="415">
        <v>25.23559358</v>
      </c>
      <c r="I30" s="415">
        <v>23.08780638</v>
      </c>
      <c r="J30" s="415">
        <v>24.856259319999999</v>
      </c>
      <c r="K30" s="415">
        <v>20.7928815</v>
      </c>
      <c r="L30" s="426">
        <v>14.80037506</v>
      </c>
    </row>
    <row r="31" spans="2:12" s="224" customFormat="1" x14ac:dyDescent="0.25">
      <c r="B31" s="429" t="s">
        <v>282</v>
      </c>
      <c r="C31" s="434" t="s">
        <v>283</v>
      </c>
      <c r="D31" s="415">
        <v>5.6000036890000002</v>
      </c>
      <c r="E31" s="415">
        <v>-2.4482519489999999</v>
      </c>
      <c r="F31" s="415">
        <v>1.2625122010000001</v>
      </c>
      <c r="G31" s="415">
        <v>0.20847858799999999</v>
      </c>
      <c r="H31" s="415">
        <v>-3.363724173</v>
      </c>
      <c r="I31" s="415">
        <v>-0.73631676999999995</v>
      </c>
      <c r="J31" s="415">
        <v>-2.9902034350000002</v>
      </c>
      <c r="K31" s="415">
        <v>-2.7656328970000001</v>
      </c>
      <c r="L31" s="426">
        <v>-0.667107593</v>
      </c>
    </row>
    <row r="32" spans="2:12" s="224" customFormat="1" x14ac:dyDescent="0.25">
      <c r="B32" s="429" t="s">
        <v>284</v>
      </c>
      <c r="C32" s="434" t="s">
        <v>285</v>
      </c>
      <c r="D32" s="415">
        <v>8.1963112749999993</v>
      </c>
      <c r="E32" s="415">
        <v>7.6199607580000004</v>
      </c>
      <c r="F32" s="415">
        <v>8.1065061630000006</v>
      </c>
      <c r="G32" s="415">
        <v>6.8386614559999996</v>
      </c>
      <c r="H32" s="415">
        <v>9.0132803379999995</v>
      </c>
      <c r="I32" s="415">
        <v>9.2632785490000007</v>
      </c>
      <c r="J32" s="415">
        <v>9.5482965390000007</v>
      </c>
      <c r="K32" s="415">
        <v>8.6446511669999992</v>
      </c>
      <c r="L32" s="426">
        <v>12.212789259999999</v>
      </c>
    </row>
    <row r="33" spans="2:12" s="224" customFormat="1" x14ac:dyDescent="0.25">
      <c r="B33" s="431" t="s">
        <v>286</v>
      </c>
      <c r="C33" s="435" t="s">
        <v>287</v>
      </c>
      <c r="D33" s="424">
        <v>8.7429945530000008</v>
      </c>
      <c r="E33" s="424">
        <v>4.8186193240000001</v>
      </c>
      <c r="F33" s="424">
        <v>7.0198469120000002</v>
      </c>
      <c r="G33" s="424">
        <v>2.8110155529999998</v>
      </c>
      <c r="H33" s="424">
        <v>-1.4775373709999999</v>
      </c>
      <c r="I33" s="424">
        <v>-3.1179982320000001</v>
      </c>
      <c r="J33" s="424">
        <v>-4.9403233340000003</v>
      </c>
      <c r="K33" s="424">
        <v>-1.0033470550000001</v>
      </c>
      <c r="L33" s="427">
        <v>-11.493380569999999</v>
      </c>
    </row>
    <row r="34" spans="2:12" x14ac:dyDescent="0.25">
      <c r="B34" s="458"/>
      <c r="C34" s="458"/>
      <c r="D34" s="450"/>
      <c r="E34" s="450"/>
      <c r="F34" s="450"/>
      <c r="G34" s="450"/>
      <c r="H34" s="450"/>
      <c r="I34" s="450"/>
      <c r="J34" s="450"/>
      <c r="K34" s="450"/>
      <c r="L34" s="450"/>
    </row>
  </sheetData>
  <hyperlinks>
    <hyperlink ref="D3" r:id="rId1" xr:uid="{74432951-AF5D-477A-B2EA-C8CA34263079}"/>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A13C1-7A65-485A-B62B-DFF198C081C1}">
  <sheetPr codeName="Sheet19"/>
  <dimension ref="A1:J56"/>
  <sheetViews>
    <sheetView workbookViewId="0">
      <selection activeCell="G14" sqref="G14"/>
    </sheetView>
  </sheetViews>
  <sheetFormatPr defaultRowHeight="13.2" x14ac:dyDescent="0.25"/>
  <cols>
    <col min="1" max="1" width="10" bestFit="1" customWidth="1"/>
    <col min="2" max="2" width="10.5546875" bestFit="1" customWidth="1"/>
    <col min="3" max="3" width="8.6640625" bestFit="1" customWidth="1"/>
    <col min="4" max="4" width="9.5546875" bestFit="1" customWidth="1"/>
    <col min="5" max="5" width="11.6640625" bestFit="1" customWidth="1"/>
    <col min="9" max="9" width="28.5546875" customWidth="1"/>
  </cols>
  <sheetData>
    <row r="1" spans="1:10" x14ac:dyDescent="0.25">
      <c r="A1" s="450" t="s">
        <v>2270</v>
      </c>
      <c r="B1" s="450" t="s">
        <v>2271</v>
      </c>
      <c r="C1" s="450" t="s">
        <v>2272</v>
      </c>
      <c r="D1" s="450" t="s">
        <v>2273</v>
      </c>
      <c r="E1" s="450" t="s">
        <v>2274</v>
      </c>
      <c r="F1" s="450" t="s">
        <v>6</v>
      </c>
      <c r="G1" s="450" t="s">
        <v>11</v>
      </c>
      <c r="H1" s="450" t="s">
        <v>2275</v>
      </c>
      <c r="I1" s="450"/>
      <c r="J1" s="450"/>
    </row>
    <row r="2" spans="1:10" x14ac:dyDescent="0.25">
      <c r="A2" s="450" t="s">
        <v>249</v>
      </c>
      <c r="B2" s="450" t="s">
        <v>2276</v>
      </c>
      <c r="C2" s="450" t="s">
        <v>2277</v>
      </c>
      <c r="D2" s="450" t="s">
        <v>2278</v>
      </c>
      <c r="E2" s="450" t="s">
        <v>2279</v>
      </c>
      <c r="F2" s="450">
        <v>2017</v>
      </c>
      <c r="G2" s="450">
        <v>1.3047580000000001</v>
      </c>
      <c r="H2" s="450"/>
      <c r="I2" s="450"/>
      <c r="J2" s="450" t="s">
        <v>2280</v>
      </c>
    </row>
    <row r="3" spans="1:10" x14ac:dyDescent="0.25">
      <c r="A3" s="450" t="s">
        <v>365</v>
      </c>
      <c r="B3" s="450" t="s">
        <v>2276</v>
      </c>
      <c r="C3" s="450" t="s">
        <v>2277</v>
      </c>
      <c r="D3" s="450" t="s">
        <v>2278</v>
      </c>
      <c r="E3" s="450" t="s">
        <v>2279</v>
      </c>
      <c r="F3" s="450">
        <v>2017</v>
      </c>
      <c r="G3" s="450">
        <v>0.88739699999999999</v>
      </c>
      <c r="H3" s="450"/>
      <c r="I3" s="450"/>
      <c r="J3" s="2" t="s">
        <v>2281</v>
      </c>
    </row>
    <row r="4" spans="1:10" x14ac:dyDescent="0.25">
      <c r="A4" s="450" t="s">
        <v>371</v>
      </c>
      <c r="B4" s="450" t="s">
        <v>2276</v>
      </c>
      <c r="C4" s="450" t="s">
        <v>2277</v>
      </c>
      <c r="D4" s="450" t="s">
        <v>2278</v>
      </c>
      <c r="E4" s="450" t="s">
        <v>2279</v>
      </c>
      <c r="F4" s="450">
        <v>2017</v>
      </c>
      <c r="G4" s="450">
        <v>0.88739699999999999</v>
      </c>
      <c r="H4" s="450"/>
      <c r="I4" s="450"/>
      <c r="J4" s="450"/>
    </row>
    <row r="5" spans="1:10" x14ac:dyDescent="0.25">
      <c r="A5" s="450" t="s">
        <v>253</v>
      </c>
      <c r="B5" s="450" t="s">
        <v>2276</v>
      </c>
      <c r="C5" s="450" t="s">
        <v>2277</v>
      </c>
      <c r="D5" s="450" t="s">
        <v>2278</v>
      </c>
      <c r="E5" s="450" t="s">
        <v>2279</v>
      </c>
      <c r="F5" s="450">
        <v>2017</v>
      </c>
      <c r="G5" s="450">
        <v>1.2977369999999999</v>
      </c>
      <c r="H5" s="450"/>
      <c r="I5" s="450"/>
      <c r="J5" s="450"/>
    </row>
    <row r="6" spans="1:10" x14ac:dyDescent="0.25">
      <c r="A6" s="450" t="s">
        <v>375</v>
      </c>
      <c r="B6" s="450" t="s">
        <v>2276</v>
      </c>
      <c r="C6" s="450" t="s">
        <v>2277</v>
      </c>
      <c r="D6" s="450" t="s">
        <v>2278</v>
      </c>
      <c r="E6" s="450" t="s">
        <v>2279</v>
      </c>
      <c r="F6" s="450">
        <v>2017</v>
      </c>
      <c r="G6" s="450">
        <v>23.376332999999999</v>
      </c>
      <c r="H6" s="450"/>
      <c r="I6" s="450"/>
      <c r="J6" s="450"/>
    </row>
    <row r="7" spans="1:10" x14ac:dyDescent="0.25">
      <c r="A7" s="450" t="s">
        <v>376</v>
      </c>
      <c r="B7" s="450" t="s">
        <v>2276</v>
      </c>
      <c r="C7" s="450" t="s">
        <v>2277</v>
      </c>
      <c r="D7" s="450" t="s">
        <v>2278</v>
      </c>
      <c r="E7" s="450" t="s">
        <v>2279</v>
      </c>
      <c r="F7" s="450">
        <v>2017</v>
      </c>
      <c r="G7" s="450">
        <v>6.6028929999999999</v>
      </c>
      <c r="H7" s="450"/>
      <c r="I7" s="450"/>
      <c r="J7" s="450"/>
    </row>
    <row r="8" spans="1:10" x14ac:dyDescent="0.25">
      <c r="A8" s="450" t="s">
        <v>378</v>
      </c>
      <c r="B8" s="450" t="s">
        <v>2276</v>
      </c>
      <c r="C8" s="450" t="s">
        <v>2277</v>
      </c>
      <c r="D8" s="450" t="s">
        <v>2278</v>
      </c>
      <c r="E8" s="450" t="s">
        <v>2279</v>
      </c>
      <c r="F8" s="450">
        <v>2017</v>
      </c>
      <c r="G8" s="450">
        <v>0.88739699999999999</v>
      </c>
      <c r="H8" s="450"/>
      <c r="I8" s="450"/>
      <c r="J8" s="450"/>
    </row>
    <row r="9" spans="1:10" x14ac:dyDescent="0.25">
      <c r="A9" s="450" t="s">
        <v>379</v>
      </c>
      <c r="B9" s="450" t="s">
        <v>2276</v>
      </c>
      <c r="C9" s="450" t="s">
        <v>2277</v>
      </c>
      <c r="D9" s="450" t="s">
        <v>2278</v>
      </c>
      <c r="E9" s="450" t="s">
        <v>2279</v>
      </c>
      <c r="F9" s="450">
        <v>2017</v>
      </c>
      <c r="G9" s="450">
        <v>0.88739699999999999</v>
      </c>
      <c r="H9" s="450"/>
      <c r="I9" s="450"/>
      <c r="J9" s="450"/>
    </row>
    <row r="10" spans="1:10" x14ac:dyDescent="0.25">
      <c r="A10" s="450" t="s">
        <v>380</v>
      </c>
      <c r="B10" s="450" t="s">
        <v>2276</v>
      </c>
      <c r="C10" s="450" t="s">
        <v>2277</v>
      </c>
      <c r="D10" s="450" t="s">
        <v>2278</v>
      </c>
      <c r="E10" s="450" t="s">
        <v>2279</v>
      </c>
      <c r="F10" s="450">
        <v>2017</v>
      </c>
      <c r="G10" s="450">
        <v>0.88739699999999999</v>
      </c>
      <c r="H10" s="450"/>
      <c r="I10" s="450"/>
      <c r="J10" s="450"/>
    </row>
    <row r="11" spans="1:10" x14ac:dyDescent="0.25">
      <c r="A11" s="450" t="s">
        <v>381</v>
      </c>
      <c r="B11" s="450" t="s">
        <v>2276</v>
      </c>
      <c r="C11" s="450" t="s">
        <v>2277</v>
      </c>
      <c r="D11" s="450" t="s">
        <v>2278</v>
      </c>
      <c r="E11" s="450" t="s">
        <v>2279</v>
      </c>
      <c r="F11" s="450">
        <v>2017</v>
      </c>
      <c r="G11" s="450">
        <v>0.88739699999999999</v>
      </c>
      <c r="H11" s="450"/>
      <c r="I11" s="450"/>
      <c r="J11" s="450"/>
    </row>
    <row r="12" spans="1:10" x14ac:dyDescent="0.25">
      <c r="A12" s="450" t="s">
        <v>382</v>
      </c>
      <c r="B12" s="450" t="s">
        <v>2276</v>
      </c>
      <c r="C12" s="450" t="s">
        <v>2277</v>
      </c>
      <c r="D12" s="450" t="s">
        <v>2278</v>
      </c>
      <c r="E12" s="450" t="s">
        <v>2279</v>
      </c>
      <c r="F12" s="450">
        <v>2017</v>
      </c>
      <c r="G12" s="450">
        <v>274.433333</v>
      </c>
      <c r="H12" s="450"/>
      <c r="I12" s="450"/>
      <c r="J12" s="450"/>
    </row>
    <row r="13" spans="1:10" x14ac:dyDescent="0.25">
      <c r="A13" s="450" t="s">
        <v>2251</v>
      </c>
      <c r="B13" s="450" t="s">
        <v>2276</v>
      </c>
      <c r="C13" s="450" t="s">
        <v>2277</v>
      </c>
      <c r="D13" s="450" t="s">
        <v>2278</v>
      </c>
      <c r="E13" s="450" t="s">
        <v>2279</v>
      </c>
      <c r="F13" s="450">
        <v>2017</v>
      </c>
      <c r="G13" s="450">
        <v>106.839572</v>
      </c>
      <c r="H13" s="450"/>
      <c r="I13" s="450"/>
      <c r="J13" s="450"/>
    </row>
    <row r="14" spans="1:10" x14ac:dyDescent="0.25">
      <c r="A14" s="450" t="s">
        <v>383</v>
      </c>
      <c r="B14" s="450" t="s">
        <v>2276</v>
      </c>
      <c r="C14" s="450" t="s">
        <v>2277</v>
      </c>
      <c r="D14" s="450" t="s">
        <v>2278</v>
      </c>
      <c r="E14" s="450" t="s">
        <v>2279</v>
      </c>
      <c r="F14" s="450">
        <v>2017</v>
      </c>
      <c r="G14" s="450">
        <v>0.88739699999999999</v>
      </c>
      <c r="H14" s="450"/>
      <c r="I14" s="450"/>
      <c r="J14" s="450"/>
    </row>
    <row r="15" spans="1:10" x14ac:dyDescent="0.25">
      <c r="A15" s="450" t="s">
        <v>384</v>
      </c>
      <c r="B15" s="450" t="s">
        <v>2276</v>
      </c>
      <c r="C15" s="450" t="s">
        <v>2277</v>
      </c>
      <c r="D15" s="450" t="s">
        <v>2278</v>
      </c>
      <c r="E15" s="450" t="s">
        <v>2279</v>
      </c>
      <c r="F15" s="450">
        <v>2017</v>
      </c>
      <c r="G15" s="450">
        <v>0.88739699999999999</v>
      </c>
      <c r="H15" s="450"/>
      <c r="I15" s="450"/>
      <c r="J15" s="450"/>
    </row>
    <row r="16" spans="1:10" x14ac:dyDescent="0.25">
      <c r="A16" s="450" t="s">
        <v>265</v>
      </c>
      <c r="B16" s="450" t="s">
        <v>2276</v>
      </c>
      <c r="C16" s="450" t="s">
        <v>2277</v>
      </c>
      <c r="D16" s="450" t="s">
        <v>2278</v>
      </c>
      <c r="E16" s="450" t="s">
        <v>2279</v>
      </c>
      <c r="F16" s="450">
        <v>2017</v>
      </c>
      <c r="G16" s="450">
        <v>112.166141</v>
      </c>
      <c r="H16" s="450"/>
      <c r="I16" s="450"/>
      <c r="J16" s="450"/>
    </row>
    <row r="17" spans="1:7" x14ac:dyDescent="0.25">
      <c r="A17" s="450" t="s">
        <v>267</v>
      </c>
      <c r="B17" s="450" t="s">
        <v>2276</v>
      </c>
      <c r="C17" s="450" t="s">
        <v>2277</v>
      </c>
      <c r="D17" s="450" t="s">
        <v>2278</v>
      </c>
      <c r="E17" s="450" t="s">
        <v>2279</v>
      </c>
      <c r="F17" s="450">
        <v>2017</v>
      </c>
      <c r="G17" s="450">
        <v>1130.4246209999999</v>
      </c>
    </row>
    <row r="18" spans="1:7" x14ac:dyDescent="0.25">
      <c r="A18" s="450" t="s">
        <v>387</v>
      </c>
      <c r="B18" s="450" t="s">
        <v>2276</v>
      </c>
      <c r="C18" s="450" t="s">
        <v>2277</v>
      </c>
      <c r="D18" s="450" t="s">
        <v>2278</v>
      </c>
      <c r="E18" s="450" t="s">
        <v>2279</v>
      </c>
      <c r="F18" s="450">
        <v>2017</v>
      </c>
      <c r="G18" s="450">
        <v>0.88739699999999999</v>
      </c>
    </row>
    <row r="19" spans="1:7" x14ac:dyDescent="0.25">
      <c r="A19" s="450" t="s">
        <v>269</v>
      </c>
      <c r="B19" s="450" t="s">
        <v>2276</v>
      </c>
      <c r="C19" s="450" t="s">
        <v>2277</v>
      </c>
      <c r="D19" s="450" t="s">
        <v>2278</v>
      </c>
      <c r="E19" s="450" t="s">
        <v>2279</v>
      </c>
      <c r="F19" s="450">
        <v>2017</v>
      </c>
      <c r="G19" s="450">
        <v>18.926517</v>
      </c>
    </row>
    <row r="20" spans="1:7" x14ac:dyDescent="0.25">
      <c r="A20" s="450" t="s">
        <v>389</v>
      </c>
      <c r="B20" s="450" t="s">
        <v>2276</v>
      </c>
      <c r="C20" s="450" t="s">
        <v>2277</v>
      </c>
      <c r="D20" s="450" t="s">
        <v>2278</v>
      </c>
      <c r="E20" s="450" t="s">
        <v>2279</v>
      </c>
      <c r="F20" s="450">
        <v>2017</v>
      </c>
      <c r="G20" s="450">
        <v>0.88739699999999999</v>
      </c>
    </row>
    <row r="21" spans="1:7" x14ac:dyDescent="0.25">
      <c r="A21" s="450" t="s">
        <v>271</v>
      </c>
      <c r="B21" s="450" t="s">
        <v>2276</v>
      </c>
      <c r="C21" s="450" t="s">
        <v>2277</v>
      </c>
      <c r="D21" s="450" t="s">
        <v>2278</v>
      </c>
      <c r="E21" s="450" t="s">
        <v>2279</v>
      </c>
      <c r="F21" s="450">
        <v>2017</v>
      </c>
      <c r="G21" s="450">
        <v>1.407408</v>
      </c>
    </row>
    <row r="22" spans="1:7" x14ac:dyDescent="0.25">
      <c r="A22" s="450" t="s">
        <v>272</v>
      </c>
      <c r="B22" s="450" t="s">
        <v>2276</v>
      </c>
      <c r="C22" s="450" t="s">
        <v>2277</v>
      </c>
      <c r="D22" s="450" t="s">
        <v>2278</v>
      </c>
      <c r="E22" s="450" t="s">
        <v>2279</v>
      </c>
      <c r="F22" s="450">
        <v>2017</v>
      </c>
      <c r="G22" s="450">
        <v>8.2716670000000008</v>
      </c>
    </row>
    <row r="23" spans="1:7" x14ac:dyDescent="0.25">
      <c r="A23" s="450" t="s">
        <v>390</v>
      </c>
      <c r="B23" s="450" t="s">
        <v>2276</v>
      </c>
      <c r="C23" s="450" t="s">
        <v>2277</v>
      </c>
      <c r="D23" s="450" t="s">
        <v>2278</v>
      </c>
      <c r="E23" s="450" t="s">
        <v>2279</v>
      </c>
      <c r="F23" s="450">
        <v>2017</v>
      </c>
      <c r="G23" s="450">
        <v>3.7793329999999998</v>
      </c>
    </row>
    <row r="24" spans="1:7" x14ac:dyDescent="0.25">
      <c r="A24" s="450" t="s">
        <v>391</v>
      </c>
      <c r="B24" s="450" t="s">
        <v>2276</v>
      </c>
      <c r="C24" s="450" t="s">
        <v>2277</v>
      </c>
      <c r="D24" s="450" t="s">
        <v>2278</v>
      </c>
      <c r="E24" s="450" t="s">
        <v>2279</v>
      </c>
      <c r="F24" s="450">
        <v>2017</v>
      </c>
      <c r="G24" s="450">
        <v>0.88739699999999999</v>
      </c>
    </row>
    <row r="25" spans="1:7" x14ac:dyDescent="0.25">
      <c r="A25" s="450" t="s">
        <v>393</v>
      </c>
      <c r="B25" s="450" t="s">
        <v>2276</v>
      </c>
      <c r="C25" s="450" t="s">
        <v>2277</v>
      </c>
      <c r="D25" s="450" t="s">
        <v>2278</v>
      </c>
      <c r="E25" s="450" t="s">
        <v>2279</v>
      </c>
      <c r="F25" s="450">
        <v>2017</v>
      </c>
      <c r="G25" s="450">
        <v>0.88739699999999999</v>
      </c>
    </row>
    <row r="26" spans="1:7" x14ac:dyDescent="0.25">
      <c r="A26" s="450" t="s">
        <v>395</v>
      </c>
      <c r="B26" s="450" t="s">
        <v>2276</v>
      </c>
      <c r="C26" s="450" t="s">
        <v>2277</v>
      </c>
      <c r="D26" s="450" t="s">
        <v>2278</v>
      </c>
      <c r="E26" s="450" t="s">
        <v>2279</v>
      </c>
      <c r="F26" s="450">
        <v>2017</v>
      </c>
      <c r="G26" s="450">
        <v>0.88739699999999999</v>
      </c>
    </row>
    <row r="27" spans="1:7" x14ac:dyDescent="0.25">
      <c r="A27" s="450" t="s">
        <v>396</v>
      </c>
      <c r="B27" s="450" t="s">
        <v>2276</v>
      </c>
      <c r="C27" s="450" t="s">
        <v>2277</v>
      </c>
      <c r="D27" s="450" t="s">
        <v>2278</v>
      </c>
      <c r="E27" s="450" t="s">
        <v>2279</v>
      </c>
      <c r="F27" s="450">
        <v>2017</v>
      </c>
      <c r="G27" s="450">
        <v>8.5488610000000005</v>
      </c>
    </row>
    <row r="28" spans="1:7" x14ac:dyDescent="0.25">
      <c r="A28" s="450" t="s">
        <v>279</v>
      </c>
      <c r="B28" s="450" t="s">
        <v>2276</v>
      </c>
      <c r="C28" s="450" t="s">
        <v>2277</v>
      </c>
      <c r="D28" s="450" t="s">
        <v>2278</v>
      </c>
      <c r="E28" s="450" t="s">
        <v>2279</v>
      </c>
      <c r="F28" s="450">
        <v>2017</v>
      </c>
      <c r="G28" s="450">
        <v>0.98469200000000001</v>
      </c>
    </row>
    <row r="29" spans="1:7" x14ac:dyDescent="0.25">
      <c r="A29" s="450" t="s">
        <v>281</v>
      </c>
      <c r="B29" s="450" t="s">
        <v>2276</v>
      </c>
      <c r="C29" s="450" t="s">
        <v>2277</v>
      </c>
      <c r="D29" s="450" t="s">
        <v>2278</v>
      </c>
      <c r="E29" s="450" t="s">
        <v>2279</v>
      </c>
      <c r="F29" s="450">
        <v>2017</v>
      </c>
      <c r="G29" s="450">
        <v>3.6481330000000001</v>
      </c>
    </row>
    <row r="30" spans="1:7" x14ac:dyDescent="0.25">
      <c r="A30" s="450" t="s">
        <v>397</v>
      </c>
      <c r="B30" s="450" t="s">
        <v>2276</v>
      </c>
      <c r="C30" s="450" t="s">
        <v>2277</v>
      </c>
      <c r="D30" s="450" t="s">
        <v>2278</v>
      </c>
      <c r="E30" s="450" t="s">
        <v>2279</v>
      </c>
      <c r="F30" s="450">
        <v>2017</v>
      </c>
      <c r="G30" s="450">
        <v>0.777003</v>
      </c>
    </row>
    <row r="31" spans="1:7" x14ac:dyDescent="0.25">
      <c r="A31" s="450" t="s">
        <v>285</v>
      </c>
      <c r="B31" s="450" t="s">
        <v>2276</v>
      </c>
      <c r="C31" s="450" t="s">
        <v>2277</v>
      </c>
      <c r="D31" s="450" t="s">
        <v>2278</v>
      </c>
      <c r="E31" s="450" t="s">
        <v>2279</v>
      </c>
      <c r="F31" s="450">
        <v>2017</v>
      </c>
      <c r="G31" s="450">
        <v>1</v>
      </c>
    </row>
    <row r="32" spans="1:7" x14ac:dyDescent="0.25">
      <c r="A32" s="450" t="s">
        <v>251</v>
      </c>
      <c r="B32" s="450" t="s">
        <v>2276</v>
      </c>
      <c r="C32" s="450" t="s">
        <v>2277</v>
      </c>
      <c r="D32" s="450" t="s">
        <v>2278</v>
      </c>
      <c r="E32" s="450" t="s">
        <v>2279</v>
      </c>
      <c r="F32" s="450">
        <v>2017</v>
      </c>
      <c r="G32" s="450">
        <v>3.191389</v>
      </c>
    </row>
    <row r="33" spans="1:7" x14ac:dyDescent="0.25">
      <c r="A33" s="450" t="s">
        <v>255</v>
      </c>
      <c r="B33" s="450" t="s">
        <v>2276</v>
      </c>
      <c r="C33" s="450" t="s">
        <v>2277</v>
      </c>
      <c r="D33" s="450" t="s">
        <v>2278</v>
      </c>
      <c r="E33" s="450" t="s">
        <v>2279</v>
      </c>
      <c r="F33" s="450">
        <v>2017</v>
      </c>
      <c r="G33" s="450">
        <v>648.83379300000001</v>
      </c>
    </row>
    <row r="34" spans="1:7" x14ac:dyDescent="0.25">
      <c r="A34" s="450" t="s">
        <v>257</v>
      </c>
      <c r="B34" s="450" t="s">
        <v>2276</v>
      </c>
      <c r="C34" s="450" t="s">
        <v>2277</v>
      </c>
      <c r="D34" s="450" t="s">
        <v>2278</v>
      </c>
      <c r="E34" s="450" t="s">
        <v>2279</v>
      </c>
      <c r="F34" s="450">
        <v>2017</v>
      </c>
      <c r="G34" s="450">
        <v>6.7587549999999998</v>
      </c>
    </row>
    <row r="35" spans="1:7" x14ac:dyDescent="0.25">
      <c r="A35" s="450" t="s">
        <v>2261</v>
      </c>
      <c r="B35" s="450" t="s">
        <v>2276</v>
      </c>
      <c r="C35" s="450" t="s">
        <v>2277</v>
      </c>
      <c r="D35" s="450" t="s">
        <v>2278</v>
      </c>
      <c r="E35" s="450" t="s">
        <v>2279</v>
      </c>
      <c r="F35" s="450">
        <v>2017</v>
      </c>
      <c r="G35" s="450">
        <v>2951.3274019999999</v>
      </c>
    </row>
    <row r="36" spans="1:7" x14ac:dyDescent="0.25">
      <c r="A36" s="450" t="s">
        <v>377</v>
      </c>
      <c r="B36" s="450" t="s">
        <v>2276</v>
      </c>
      <c r="C36" s="450" t="s">
        <v>2277</v>
      </c>
      <c r="D36" s="450" t="s">
        <v>2278</v>
      </c>
      <c r="E36" s="450" t="s">
        <v>2279</v>
      </c>
      <c r="F36" s="450">
        <v>2017</v>
      </c>
      <c r="G36" s="450">
        <v>0.88739699999999999</v>
      </c>
    </row>
    <row r="37" spans="1:7" x14ac:dyDescent="0.25">
      <c r="A37" s="450" t="s">
        <v>262</v>
      </c>
      <c r="B37" s="450" t="s">
        <v>2276</v>
      </c>
      <c r="C37" s="450" t="s">
        <v>2277</v>
      </c>
      <c r="D37" s="450" t="s">
        <v>2278</v>
      </c>
      <c r="E37" s="450" t="s">
        <v>2279</v>
      </c>
      <c r="F37" s="450">
        <v>2017</v>
      </c>
      <c r="G37" s="450">
        <v>65.121568999999994</v>
      </c>
    </row>
    <row r="38" spans="1:7" x14ac:dyDescent="0.25">
      <c r="A38" s="450" t="s">
        <v>2282</v>
      </c>
      <c r="B38" s="450" t="s">
        <v>2276</v>
      </c>
      <c r="C38" s="450" t="s">
        <v>2277</v>
      </c>
      <c r="D38" s="450" t="s">
        <v>2278</v>
      </c>
      <c r="E38" s="450" t="s">
        <v>2279</v>
      </c>
      <c r="F38" s="450">
        <v>2017</v>
      </c>
      <c r="G38" s="450">
        <v>13380.833879</v>
      </c>
    </row>
    <row r="39" spans="1:7" x14ac:dyDescent="0.25">
      <c r="A39" s="450" t="s">
        <v>2265</v>
      </c>
      <c r="B39" s="450" t="s">
        <v>2276</v>
      </c>
      <c r="C39" s="450" t="s">
        <v>2277</v>
      </c>
      <c r="D39" s="450" t="s">
        <v>2278</v>
      </c>
      <c r="E39" s="450" t="s">
        <v>2279</v>
      </c>
      <c r="F39" s="450">
        <v>2017</v>
      </c>
      <c r="G39" s="450">
        <v>3.5995560000000002</v>
      </c>
    </row>
    <row r="40" spans="1:7" x14ac:dyDescent="0.25">
      <c r="A40" s="450" t="s">
        <v>276</v>
      </c>
      <c r="B40" s="450" t="s">
        <v>2276</v>
      </c>
      <c r="C40" s="450" t="s">
        <v>2277</v>
      </c>
      <c r="D40" s="450" t="s">
        <v>2278</v>
      </c>
      <c r="E40" s="450" t="s">
        <v>2279</v>
      </c>
      <c r="F40" s="450">
        <v>2017</v>
      </c>
      <c r="G40" s="450">
        <v>58.342801000000001</v>
      </c>
    </row>
    <row r="41" spans="1:7" x14ac:dyDescent="0.25">
      <c r="A41" s="450" t="s">
        <v>394</v>
      </c>
      <c r="B41" s="450" t="s">
        <v>2276</v>
      </c>
      <c r="C41" s="450" t="s">
        <v>2277</v>
      </c>
      <c r="D41" s="450" t="s">
        <v>2278</v>
      </c>
      <c r="E41" s="450" t="s">
        <v>2279</v>
      </c>
      <c r="F41" s="450">
        <v>2017</v>
      </c>
      <c r="G41" s="450">
        <v>0.88739699999999999</v>
      </c>
    </row>
    <row r="42" spans="1:7" x14ac:dyDescent="0.25">
      <c r="A42" s="450" t="s">
        <v>278</v>
      </c>
      <c r="B42" s="450" t="s">
        <v>2276</v>
      </c>
      <c r="C42" s="450" t="s">
        <v>2277</v>
      </c>
      <c r="D42" s="450" t="s">
        <v>2278</v>
      </c>
      <c r="E42" s="450" t="s">
        <v>2279</v>
      </c>
      <c r="F42" s="450">
        <v>2017</v>
      </c>
      <c r="G42" s="450">
        <v>13.333781</v>
      </c>
    </row>
    <row r="43" spans="1:7" x14ac:dyDescent="0.25">
      <c r="A43" s="450" t="s">
        <v>2283</v>
      </c>
      <c r="B43" s="450" t="s">
        <v>2276</v>
      </c>
      <c r="C43" s="450" t="s">
        <v>2277</v>
      </c>
      <c r="D43" s="450" t="s">
        <v>2278</v>
      </c>
      <c r="E43" s="450" t="s">
        <v>2279</v>
      </c>
      <c r="F43" s="450">
        <v>2017</v>
      </c>
      <c r="G43" s="450">
        <v>0.88739699999999999</v>
      </c>
    </row>
    <row r="44" spans="1:7" x14ac:dyDescent="0.25">
      <c r="A44" s="450" t="s">
        <v>385</v>
      </c>
      <c r="B44" s="450" t="s">
        <v>2276</v>
      </c>
      <c r="C44" s="450" t="s">
        <v>2277</v>
      </c>
      <c r="D44" s="450" t="s">
        <v>2278</v>
      </c>
      <c r="E44" s="450" t="s">
        <v>2279</v>
      </c>
      <c r="F44" s="450">
        <v>2017</v>
      </c>
      <c r="G44" s="450">
        <v>0.88739699999999999</v>
      </c>
    </row>
    <row r="45" spans="1:7" x14ac:dyDescent="0.25">
      <c r="A45" s="450" t="s">
        <v>386</v>
      </c>
      <c r="B45" s="450" t="s">
        <v>2276</v>
      </c>
      <c r="C45" s="450" t="s">
        <v>2277</v>
      </c>
      <c r="D45" s="450" t="s">
        <v>2278</v>
      </c>
      <c r="E45" s="450" t="s">
        <v>2279</v>
      </c>
      <c r="F45" s="450">
        <v>2017</v>
      </c>
      <c r="G45" s="450">
        <v>0.88739699999999999</v>
      </c>
    </row>
    <row r="46" spans="1:7" x14ac:dyDescent="0.25">
      <c r="A46" s="450" t="s">
        <v>2284</v>
      </c>
      <c r="B46" s="450" t="s">
        <v>2276</v>
      </c>
      <c r="C46" s="450" t="s">
        <v>2277</v>
      </c>
      <c r="D46" s="450" t="s">
        <v>2278</v>
      </c>
      <c r="E46" s="450" t="s">
        <v>2279</v>
      </c>
      <c r="F46" s="450">
        <v>2017</v>
      </c>
      <c r="G46" s="450">
        <v>3.75</v>
      </c>
    </row>
    <row r="47" spans="1:7" x14ac:dyDescent="0.25">
      <c r="A47" s="450" t="s">
        <v>2285</v>
      </c>
      <c r="B47" s="450" t="s">
        <v>2276</v>
      </c>
      <c r="C47" s="450" t="s">
        <v>2277</v>
      </c>
      <c r="D47" s="450" t="s">
        <v>2278</v>
      </c>
      <c r="E47" s="450" t="s">
        <v>2279</v>
      </c>
      <c r="F47" s="450">
        <v>2017</v>
      </c>
      <c r="G47" s="450">
        <v>0.88739699999999999</v>
      </c>
    </row>
    <row r="48" spans="1:7" x14ac:dyDescent="0.25">
      <c r="A48" s="450" t="s">
        <v>247</v>
      </c>
      <c r="B48" s="450" t="s">
        <v>2276</v>
      </c>
      <c r="C48" s="450" t="s">
        <v>2277</v>
      </c>
      <c r="D48" s="450" t="s">
        <v>2278</v>
      </c>
      <c r="E48" s="450" t="s">
        <v>2279</v>
      </c>
      <c r="F48" s="450">
        <v>2017</v>
      </c>
      <c r="G48" s="450">
        <v>16.562707</v>
      </c>
    </row>
    <row r="49" spans="1:7" x14ac:dyDescent="0.25">
      <c r="A49" s="450" t="s">
        <v>2263</v>
      </c>
      <c r="B49" s="450" t="s">
        <v>2276</v>
      </c>
      <c r="C49" s="450" t="s">
        <v>2277</v>
      </c>
      <c r="D49" s="450" t="s">
        <v>2278</v>
      </c>
      <c r="E49" s="450" t="s">
        <v>2279</v>
      </c>
      <c r="F49" s="450">
        <v>2017</v>
      </c>
      <c r="G49" s="450">
        <v>567.51309000000003</v>
      </c>
    </row>
    <row r="50" spans="1:7" x14ac:dyDescent="0.25">
      <c r="A50" s="450" t="s">
        <v>372</v>
      </c>
      <c r="B50" s="450" t="s">
        <v>2276</v>
      </c>
      <c r="C50" s="450" t="s">
        <v>2277</v>
      </c>
      <c r="D50" s="450" t="s">
        <v>2278</v>
      </c>
      <c r="E50" s="450" t="s">
        <v>2279</v>
      </c>
      <c r="F50" s="450">
        <v>2017</v>
      </c>
      <c r="G50" s="450">
        <v>1.7354579999999999</v>
      </c>
    </row>
    <row r="51" spans="1:7" x14ac:dyDescent="0.25">
      <c r="A51" s="450" t="s">
        <v>373</v>
      </c>
      <c r="B51" s="450" t="s">
        <v>2276</v>
      </c>
      <c r="C51" s="450" t="s">
        <v>2277</v>
      </c>
      <c r="D51" s="450" t="s">
        <v>2278</v>
      </c>
      <c r="E51" s="450" t="s">
        <v>2279</v>
      </c>
      <c r="F51" s="450">
        <v>2017</v>
      </c>
      <c r="G51" s="450">
        <v>6.623831</v>
      </c>
    </row>
    <row r="52" spans="1:7" x14ac:dyDescent="0.25">
      <c r="A52" s="450" t="s">
        <v>374</v>
      </c>
      <c r="B52" s="450" t="s">
        <v>2276</v>
      </c>
      <c r="C52" s="450" t="s">
        <v>2277</v>
      </c>
      <c r="D52" s="450" t="s">
        <v>2278</v>
      </c>
      <c r="E52" s="450" t="s">
        <v>2279</v>
      </c>
      <c r="F52" s="450">
        <v>2017</v>
      </c>
      <c r="G52" s="450">
        <v>0.88739699999999999</v>
      </c>
    </row>
    <row r="53" spans="1:7" x14ac:dyDescent="0.25">
      <c r="A53" s="450" t="s">
        <v>388</v>
      </c>
      <c r="B53" s="450" t="s">
        <v>2276</v>
      </c>
      <c r="C53" s="450" t="s">
        <v>2277</v>
      </c>
      <c r="D53" s="450" t="s">
        <v>2278</v>
      </c>
      <c r="E53" s="450" t="s">
        <v>2279</v>
      </c>
      <c r="F53" s="450">
        <v>2017</v>
      </c>
      <c r="G53" s="450">
        <v>0.88739699999999999</v>
      </c>
    </row>
    <row r="54" spans="1:7" x14ac:dyDescent="0.25">
      <c r="A54" s="450" t="s">
        <v>2286</v>
      </c>
      <c r="B54" s="450" t="s">
        <v>2276</v>
      </c>
      <c r="C54" s="450" t="s">
        <v>2277</v>
      </c>
      <c r="D54" s="450" t="s">
        <v>2278</v>
      </c>
      <c r="E54" s="450" t="s">
        <v>2279</v>
      </c>
      <c r="F54" s="450">
        <v>2017</v>
      </c>
      <c r="G54" s="450">
        <v>3.2604880000000001</v>
      </c>
    </row>
    <row r="55" spans="1:7" x14ac:dyDescent="0.25">
      <c r="A55" s="450" t="s">
        <v>392</v>
      </c>
      <c r="B55" s="450" t="s">
        <v>2276</v>
      </c>
      <c r="C55" s="450" t="s">
        <v>2277</v>
      </c>
      <c r="D55" s="450" t="s">
        <v>2278</v>
      </c>
      <c r="E55" s="450" t="s">
        <v>2279</v>
      </c>
      <c r="F55" s="450">
        <v>2017</v>
      </c>
      <c r="G55" s="450">
        <v>4.052492</v>
      </c>
    </row>
    <row r="56" spans="1:7" x14ac:dyDescent="0.25">
      <c r="A56" s="450" t="s">
        <v>2252</v>
      </c>
      <c r="B56" s="450" t="s">
        <v>2276</v>
      </c>
      <c r="C56" s="450" t="s">
        <v>2277</v>
      </c>
      <c r="D56" s="450" t="s">
        <v>2278</v>
      </c>
      <c r="E56" s="450" t="s">
        <v>2279</v>
      </c>
      <c r="F56" s="450">
        <v>2017</v>
      </c>
      <c r="G56" s="450">
        <v>54.665458000000001</v>
      </c>
    </row>
  </sheetData>
  <sortState xmlns:xlrd2="http://schemas.microsoft.com/office/spreadsheetml/2017/richdata2" ref="A2:H56">
    <sortCondition descending="1" ref="F1"/>
  </sortState>
  <hyperlinks>
    <hyperlink ref="J3" r:id="rId1" xr:uid="{0A5DB87C-948E-4D3B-B8E0-E3EE9A89A94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E6805-30B3-4301-99EF-9E6C81210450}">
  <sheetPr codeName="Sheet2">
    <tabColor theme="9" tint="0.39997558519241921"/>
  </sheetPr>
  <dimension ref="A1:H5182"/>
  <sheetViews>
    <sheetView topLeftCell="A232" workbookViewId="0">
      <selection activeCell="D1483" sqref="D1483"/>
    </sheetView>
  </sheetViews>
  <sheetFormatPr defaultRowHeight="13.2" x14ac:dyDescent="0.25"/>
  <cols>
    <col min="6" max="6" width="9.6640625" bestFit="1" customWidth="1"/>
  </cols>
  <sheetData>
    <row r="1" spans="1:8" x14ac:dyDescent="0.25">
      <c r="A1" s="450" t="s">
        <v>6</v>
      </c>
      <c r="B1" s="450" t="s">
        <v>7</v>
      </c>
      <c r="C1" s="450" t="s">
        <v>0</v>
      </c>
      <c r="D1" s="450" t="s">
        <v>8</v>
      </c>
      <c r="E1" s="450" t="s">
        <v>9</v>
      </c>
      <c r="F1" s="450" t="s">
        <v>10</v>
      </c>
      <c r="G1" s="450" t="s">
        <v>11</v>
      </c>
      <c r="H1" s="450" t="s">
        <v>12</v>
      </c>
    </row>
    <row r="2" spans="1:8" x14ac:dyDescent="0.25">
      <c r="A2" s="450">
        <v>2018</v>
      </c>
      <c r="B2" s="450" t="s">
        <v>13</v>
      </c>
      <c r="C2" s="450">
        <v>1000</v>
      </c>
      <c r="D2" s="450" t="s">
        <v>1</v>
      </c>
      <c r="E2" s="450" t="s">
        <v>14</v>
      </c>
      <c r="F2" s="450" t="s">
        <v>15</v>
      </c>
      <c r="G2" s="450">
        <v>357.61</v>
      </c>
      <c r="H2" s="450" t="s">
        <v>16</v>
      </c>
    </row>
    <row r="3" spans="1:8" x14ac:dyDescent="0.25">
      <c r="A3" s="450">
        <v>2018</v>
      </c>
      <c r="B3" s="450" t="s">
        <v>13</v>
      </c>
      <c r="C3" s="450">
        <v>1100</v>
      </c>
      <c r="D3" s="450" t="s">
        <v>2</v>
      </c>
      <c r="E3" s="450" t="s">
        <v>14</v>
      </c>
      <c r="F3" s="450" t="s">
        <v>15</v>
      </c>
      <c r="G3" s="450">
        <v>232.12</v>
      </c>
      <c r="H3" s="450" t="s">
        <v>16</v>
      </c>
    </row>
    <row r="4" spans="1:8" x14ac:dyDescent="0.25">
      <c r="A4" s="450">
        <v>2018</v>
      </c>
      <c r="B4" s="450" t="s">
        <v>13</v>
      </c>
      <c r="C4" s="450">
        <v>1110</v>
      </c>
      <c r="D4" s="450" t="s">
        <v>3</v>
      </c>
      <c r="E4" s="450" t="s">
        <v>14</v>
      </c>
      <c r="F4" s="450" t="s">
        <v>15</v>
      </c>
      <c r="G4" s="450">
        <v>0</v>
      </c>
      <c r="H4" s="450"/>
    </row>
    <row r="5" spans="1:8" x14ac:dyDescent="0.25">
      <c r="A5" s="450">
        <v>2018</v>
      </c>
      <c r="B5" s="450" t="s">
        <v>13</v>
      </c>
      <c r="C5" s="450">
        <v>1120</v>
      </c>
      <c r="D5" s="450" t="s">
        <v>4</v>
      </c>
      <c r="E5" s="450" t="s">
        <v>14</v>
      </c>
      <c r="F5" s="450" t="s">
        <v>15</v>
      </c>
      <c r="G5" s="450">
        <v>0</v>
      </c>
      <c r="H5" s="450"/>
    </row>
    <row r="6" spans="1:8" x14ac:dyDescent="0.25">
      <c r="A6" s="450">
        <v>2018</v>
      </c>
      <c r="B6" s="450" t="s">
        <v>13</v>
      </c>
      <c r="C6" s="450">
        <v>1200</v>
      </c>
      <c r="D6" s="450" t="s">
        <v>5</v>
      </c>
      <c r="E6" s="450" t="s">
        <v>14</v>
      </c>
      <c r="F6" s="450" t="s">
        <v>15</v>
      </c>
      <c r="G6" s="450">
        <v>3.03</v>
      </c>
      <c r="H6" s="450" t="s">
        <v>16</v>
      </c>
    </row>
    <row r="7" spans="1:8" x14ac:dyDescent="0.25">
      <c r="A7" s="450">
        <v>2018</v>
      </c>
      <c r="B7" s="450" t="s">
        <v>13</v>
      </c>
      <c r="C7" s="450">
        <v>1300</v>
      </c>
      <c r="D7" s="450" t="s">
        <v>17</v>
      </c>
      <c r="E7" s="450" t="s">
        <v>14</v>
      </c>
      <c r="F7" s="450" t="s">
        <v>15</v>
      </c>
      <c r="G7" s="450">
        <v>35.340000000000003</v>
      </c>
      <c r="H7" s="450" t="s">
        <v>16</v>
      </c>
    </row>
    <row r="8" spans="1:8" x14ac:dyDescent="0.25">
      <c r="A8" s="450">
        <v>2018</v>
      </c>
      <c r="B8" s="450" t="s">
        <v>13</v>
      </c>
      <c r="C8" s="450">
        <v>1400</v>
      </c>
      <c r="D8" s="450" t="s">
        <v>18</v>
      </c>
      <c r="E8" s="450" t="s">
        <v>14</v>
      </c>
      <c r="F8" s="450" t="s">
        <v>15</v>
      </c>
      <c r="G8" s="450">
        <v>14.81</v>
      </c>
      <c r="H8" s="450" t="s">
        <v>16</v>
      </c>
    </row>
    <row r="9" spans="1:8" x14ac:dyDescent="0.25">
      <c r="A9" s="450">
        <v>2018</v>
      </c>
      <c r="B9" s="450" t="s">
        <v>13</v>
      </c>
      <c r="C9" s="450">
        <v>1500</v>
      </c>
      <c r="D9" s="450" t="s">
        <v>19</v>
      </c>
      <c r="E9" s="450" t="s">
        <v>14</v>
      </c>
      <c r="F9" s="450" t="s">
        <v>15</v>
      </c>
      <c r="G9" s="450">
        <v>7.51</v>
      </c>
      <c r="H9" s="450" t="s">
        <v>16</v>
      </c>
    </row>
    <row r="10" spans="1:8" x14ac:dyDescent="0.25">
      <c r="A10" s="450">
        <v>2018</v>
      </c>
      <c r="B10" s="450" t="s">
        <v>13</v>
      </c>
      <c r="C10" s="450">
        <v>1600</v>
      </c>
      <c r="D10" s="450" t="s">
        <v>20</v>
      </c>
      <c r="E10" s="450" t="s">
        <v>14</v>
      </c>
      <c r="F10" s="450" t="s">
        <v>15</v>
      </c>
      <c r="G10" s="450">
        <v>48.99</v>
      </c>
      <c r="H10" s="450" t="s">
        <v>16</v>
      </c>
    </row>
    <row r="11" spans="1:8" x14ac:dyDescent="0.25">
      <c r="A11" s="450">
        <v>2018</v>
      </c>
      <c r="B11" s="450" t="s">
        <v>13</v>
      </c>
      <c r="C11" s="450">
        <v>1900</v>
      </c>
      <c r="D11" s="450" t="s">
        <v>21</v>
      </c>
      <c r="E11" s="450" t="s">
        <v>14</v>
      </c>
      <c r="F11" s="450" t="s">
        <v>15</v>
      </c>
      <c r="G11" s="450">
        <v>15.81</v>
      </c>
      <c r="H11" s="450" t="s">
        <v>16</v>
      </c>
    </row>
    <row r="12" spans="1:8" x14ac:dyDescent="0.25">
      <c r="A12" s="450">
        <v>2018</v>
      </c>
      <c r="B12" s="450" t="s">
        <v>13</v>
      </c>
      <c r="C12" s="450">
        <v>2000</v>
      </c>
      <c r="D12" s="450" t="s">
        <v>22</v>
      </c>
      <c r="E12" s="450" t="s">
        <v>14</v>
      </c>
      <c r="F12" s="450" t="s">
        <v>15</v>
      </c>
      <c r="G12" s="450">
        <v>746.63</v>
      </c>
      <c r="H12" s="450" t="s">
        <v>16</v>
      </c>
    </row>
    <row r="13" spans="1:8" x14ac:dyDescent="0.25">
      <c r="A13" s="450">
        <v>2018</v>
      </c>
      <c r="B13" s="450" t="s">
        <v>13</v>
      </c>
      <c r="C13" s="450">
        <v>2100</v>
      </c>
      <c r="D13" s="450" t="s">
        <v>23</v>
      </c>
      <c r="E13" s="450" t="s">
        <v>14</v>
      </c>
      <c r="F13" s="450" t="s">
        <v>15</v>
      </c>
      <c r="G13" s="450">
        <v>77.069999999999993</v>
      </c>
      <c r="H13" s="450" t="s">
        <v>16</v>
      </c>
    </row>
    <row r="14" spans="1:8" x14ac:dyDescent="0.25">
      <c r="A14" s="450">
        <v>2018</v>
      </c>
      <c r="B14" s="450" t="s">
        <v>13</v>
      </c>
      <c r="C14" s="450">
        <v>2110</v>
      </c>
      <c r="D14" s="450" t="s">
        <v>24</v>
      </c>
      <c r="E14" s="450" t="s">
        <v>14</v>
      </c>
      <c r="F14" s="450" t="s">
        <v>15</v>
      </c>
      <c r="G14" s="450">
        <v>0</v>
      </c>
      <c r="H14" s="450"/>
    </row>
    <row r="15" spans="1:8" x14ac:dyDescent="0.25">
      <c r="A15" s="450">
        <v>2018</v>
      </c>
      <c r="B15" s="450" t="s">
        <v>13</v>
      </c>
      <c r="C15" s="450">
        <v>2120</v>
      </c>
      <c r="D15" s="450" t="s">
        <v>25</v>
      </c>
      <c r="E15" s="450" t="s">
        <v>14</v>
      </c>
      <c r="F15" s="450" t="s">
        <v>15</v>
      </c>
      <c r="G15" s="450">
        <v>0</v>
      </c>
      <c r="H15" s="450"/>
    </row>
    <row r="16" spans="1:8" x14ac:dyDescent="0.25">
      <c r="A16" s="450">
        <v>2018</v>
      </c>
      <c r="B16" s="450" t="s">
        <v>13</v>
      </c>
      <c r="C16" s="450">
        <v>2130</v>
      </c>
      <c r="D16" s="450" t="s">
        <v>26</v>
      </c>
      <c r="E16" s="450" t="s">
        <v>14</v>
      </c>
      <c r="F16" s="450" t="s">
        <v>15</v>
      </c>
      <c r="G16" s="450">
        <v>0</v>
      </c>
      <c r="H16" s="450"/>
    </row>
    <row r="17" spans="1:8" x14ac:dyDescent="0.25">
      <c r="A17" s="450">
        <v>2018</v>
      </c>
      <c r="B17" s="450" t="s">
        <v>13</v>
      </c>
      <c r="C17" s="450">
        <v>2190</v>
      </c>
      <c r="D17" s="450" t="s">
        <v>27</v>
      </c>
      <c r="E17" s="450" t="s">
        <v>14</v>
      </c>
      <c r="F17" s="450" t="s">
        <v>15</v>
      </c>
      <c r="G17" s="450">
        <v>0</v>
      </c>
      <c r="H17" s="450"/>
    </row>
    <row r="18" spans="1:8" x14ac:dyDescent="0.25">
      <c r="A18" s="450">
        <v>2018</v>
      </c>
      <c r="B18" s="450" t="s">
        <v>13</v>
      </c>
      <c r="C18" s="450">
        <v>2200</v>
      </c>
      <c r="D18" s="450" t="s">
        <v>28</v>
      </c>
      <c r="E18" s="450" t="s">
        <v>14</v>
      </c>
      <c r="F18" s="450" t="s">
        <v>15</v>
      </c>
      <c r="G18" s="450">
        <v>191.77</v>
      </c>
      <c r="H18" s="450" t="s">
        <v>16</v>
      </c>
    </row>
    <row r="19" spans="1:8" x14ac:dyDescent="0.25">
      <c r="A19" s="450">
        <v>2018</v>
      </c>
      <c r="B19" s="450" t="s">
        <v>13</v>
      </c>
      <c r="C19" s="450">
        <v>2300</v>
      </c>
      <c r="D19" s="450" t="s">
        <v>29</v>
      </c>
      <c r="E19" s="450" t="s">
        <v>14</v>
      </c>
      <c r="F19" s="450" t="s">
        <v>15</v>
      </c>
      <c r="G19" s="450">
        <v>6.16</v>
      </c>
      <c r="H19" s="450" t="s">
        <v>16</v>
      </c>
    </row>
    <row r="20" spans="1:8" x14ac:dyDescent="0.25">
      <c r="A20" s="450">
        <v>2018</v>
      </c>
      <c r="B20" s="450" t="s">
        <v>13</v>
      </c>
      <c r="C20" s="450">
        <v>2400</v>
      </c>
      <c r="D20" s="450" t="s">
        <v>30</v>
      </c>
      <c r="E20" s="450" t="s">
        <v>14</v>
      </c>
      <c r="F20" s="450" t="s">
        <v>15</v>
      </c>
      <c r="G20" s="450">
        <v>130.56</v>
      </c>
      <c r="H20" s="450" t="s">
        <v>16</v>
      </c>
    </row>
    <row r="21" spans="1:8" x14ac:dyDescent="0.25">
      <c r="A21" s="450">
        <v>2018</v>
      </c>
      <c r="B21" s="450" t="s">
        <v>13</v>
      </c>
      <c r="C21" s="450">
        <v>2900</v>
      </c>
      <c r="D21" s="450" t="s">
        <v>31</v>
      </c>
      <c r="E21" s="450" t="s">
        <v>14</v>
      </c>
      <c r="F21" s="450" t="s">
        <v>15</v>
      </c>
      <c r="G21" s="450">
        <v>341.06</v>
      </c>
      <c r="H21" s="450" t="s">
        <v>16</v>
      </c>
    </row>
    <row r="22" spans="1:8" x14ac:dyDescent="0.25">
      <c r="A22" s="450">
        <v>2018</v>
      </c>
      <c r="B22" s="450" t="s">
        <v>13</v>
      </c>
      <c r="C22" s="450">
        <v>2910</v>
      </c>
      <c r="D22" s="450" t="s">
        <v>32</v>
      </c>
      <c r="E22" s="450" t="s">
        <v>14</v>
      </c>
      <c r="F22" s="450" t="s">
        <v>15</v>
      </c>
      <c r="G22" s="450">
        <v>0</v>
      </c>
      <c r="H22" s="450"/>
    </row>
    <row r="23" spans="1:8" x14ac:dyDescent="0.25">
      <c r="A23" s="450">
        <v>2018</v>
      </c>
      <c r="B23" s="450" t="s">
        <v>13</v>
      </c>
      <c r="C23" s="450">
        <v>2920</v>
      </c>
      <c r="D23" s="450" t="s">
        <v>33</v>
      </c>
      <c r="E23" s="450" t="s">
        <v>14</v>
      </c>
      <c r="F23" s="450" t="s">
        <v>15</v>
      </c>
      <c r="G23" s="450">
        <v>0</v>
      </c>
      <c r="H23" s="450"/>
    </row>
    <row r="24" spans="1:8" x14ac:dyDescent="0.25">
      <c r="A24" s="450">
        <v>2018</v>
      </c>
      <c r="B24" s="450" t="s">
        <v>13</v>
      </c>
      <c r="C24" s="450">
        <v>2930</v>
      </c>
      <c r="D24" s="450" t="s">
        <v>34</v>
      </c>
      <c r="E24" s="450" t="s">
        <v>14</v>
      </c>
      <c r="F24" s="450" t="s">
        <v>15</v>
      </c>
      <c r="G24" s="450">
        <v>0</v>
      </c>
      <c r="H24" s="450"/>
    </row>
    <row r="25" spans="1:8" x14ac:dyDescent="0.25">
      <c r="A25" s="450">
        <v>2018</v>
      </c>
      <c r="B25" s="450" t="s">
        <v>13</v>
      </c>
      <c r="C25" s="450">
        <v>3000</v>
      </c>
      <c r="D25" s="450" t="s">
        <v>35</v>
      </c>
      <c r="E25" s="450" t="s">
        <v>14</v>
      </c>
      <c r="F25" s="450" t="s">
        <v>15</v>
      </c>
      <c r="G25" s="450">
        <v>46.97</v>
      </c>
      <c r="H25" s="450" t="s">
        <v>16</v>
      </c>
    </row>
    <row r="26" spans="1:8" x14ac:dyDescent="0.25">
      <c r="A26" s="450">
        <v>2018</v>
      </c>
      <c r="B26" s="450" t="s">
        <v>13</v>
      </c>
      <c r="C26" s="450">
        <v>3100</v>
      </c>
      <c r="D26" s="450" t="s">
        <v>36</v>
      </c>
      <c r="E26" s="450" t="s">
        <v>14</v>
      </c>
      <c r="F26" s="450" t="s">
        <v>15</v>
      </c>
      <c r="G26" s="450">
        <v>0</v>
      </c>
      <c r="H26" s="450"/>
    </row>
    <row r="27" spans="1:8" x14ac:dyDescent="0.25">
      <c r="A27" s="450">
        <v>2018</v>
      </c>
      <c r="B27" s="450" t="s">
        <v>13</v>
      </c>
      <c r="C27" s="450">
        <v>3200</v>
      </c>
      <c r="D27" s="450" t="s">
        <v>37</v>
      </c>
      <c r="E27" s="450" t="s">
        <v>14</v>
      </c>
      <c r="F27" s="450" t="s">
        <v>15</v>
      </c>
      <c r="G27" s="450">
        <v>0</v>
      </c>
      <c r="H27" s="450"/>
    </row>
    <row r="28" spans="1:8" x14ac:dyDescent="0.25">
      <c r="A28" s="450">
        <v>2018</v>
      </c>
      <c r="B28" s="450" t="s">
        <v>13</v>
      </c>
      <c r="C28" s="450">
        <v>3900</v>
      </c>
      <c r="D28" s="450" t="s">
        <v>38</v>
      </c>
      <c r="E28" s="450" t="s">
        <v>14</v>
      </c>
      <c r="F28" s="450" t="s">
        <v>15</v>
      </c>
      <c r="G28" s="450">
        <v>0</v>
      </c>
      <c r="H28" s="450"/>
    </row>
    <row r="29" spans="1:8" x14ac:dyDescent="0.25">
      <c r="A29" s="450">
        <v>2018</v>
      </c>
      <c r="B29" s="450" t="s">
        <v>13</v>
      </c>
      <c r="C29" s="450">
        <v>4000</v>
      </c>
      <c r="D29" s="450" t="s">
        <v>39</v>
      </c>
      <c r="E29" s="450" t="s">
        <v>14</v>
      </c>
      <c r="F29" s="450" t="s">
        <v>15</v>
      </c>
      <c r="G29" s="450">
        <v>86.64</v>
      </c>
      <c r="H29" s="450" t="s">
        <v>16</v>
      </c>
    </row>
    <row r="30" spans="1:8" x14ac:dyDescent="0.25">
      <c r="A30" s="450">
        <v>2018</v>
      </c>
      <c r="B30" s="450" t="s">
        <v>13</v>
      </c>
      <c r="C30" s="450">
        <v>4100</v>
      </c>
      <c r="D30" s="450" t="s">
        <v>40</v>
      </c>
      <c r="E30" s="450" t="s">
        <v>14</v>
      </c>
      <c r="F30" s="450" t="s">
        <v>15</v>
      </c>
      <c r="G30" s="450">
        <v>84.49</v>
      </c>
      <c r="H30" s="450" t="s">
        <v>16</v>
      </c>
    </row>
    <row r="31" spans="1:8" x14ac:dyDescent="0.25">
      <c r="A31" s="450">
        <v>2018</v>
      </c>
      <c r="B31" s="450" t="s">
        <v>13</v>
      </c>
      <c r="C31" s="450">
        <v>4110</v>
      </c>
      <c r="D31" s="450" t="s">
        <v>41</v>
      </c>
      <c r="E31" s="450" t="s">
        <v>14</v>
      </c>
      <c r="F31" s="450" t="s">
        <v>15</v>
      </c>
      <c r="G31" s="450">
        <v>0</v>
      </c>
      <c r="H31" s="450"/>
    </row>
    <row r="32" spans="1:8" x14ac:dyDescent="0.25">
      <c r="A32" s="450">
        <v>2018</v>
      </c>
      <c r="B32" s="450" t="s">
        <v>13</v>
      </c>
      <c r="C32" s="450">
        <v>4120</v>
      </c>
      <c r="D32" s="450" t="s">
        <v>42</v>
      </c>
      <c r="E32" s="450" t="s">
        <v>14</v>
      </c>
      <c r="F32" s="450" t="s">
        <v>15</v>
      </c>
      <c r="G32" s="450">
        <v>0</v>
      </c>
      <c r="H32" s="450"/>
    </row>
    <row r="33" spans="1:8" x14ac:dyDescent="0.25">
      <c r="A33" s="450">
        <v>2018</v>
      </c>
      <c r="B33" s="450" t="s">
        <v>13</v>
      </c>
      <c r="C33" s="450">
        <v>4190</v>
      </c>
      <c r="D33" s="450" t="s">
        <v>43</v>
      </c>
      <c r="E33" s="450" t="s">
        <v>14</v>
      </c>
      <c r="F33" s="450" t="s">
        <v>15</v>
      </c>
      <c r="G33" s="450">
        <v>0</v>
      </c>
      <c r="H33" s="450"/>
    </row>
    <row r="34" spans="1:8" x14ac:dyDescent="0.25">
      <c r="A34" s="450">
        <v>2018</v>
      </c>
      <c r="B34" s="450" t="s">
        <v>13</v>
      </c>
      <c r="C34" s="450">
        <v>4200</v>
      </c>
      <c r="D34" s="450" t="s">
        <v>44</v>
      </c>
      <c r="E34" s="450" t="s">
        <v>14</v>
      </c>
      <c r="F34" s="450" t="s">
        <v>15</v>
      </c>
      <c r="G34" s="450">
        <v>2.15</v>
      </c>
      <c r="H34" s="450" t="s">
        <v>16</v>
      </c>
    </row>
    <row r="35" spans="1:8" x14ac:dyDescent="0.25">
      <c r="A35" s="450">
        <v>2018</v>
      </c>
      <c r="B35" s="450" t="s">
        <v>13</v>
      </c>
      <c r="C35" s="450">
        <v>4210</v>
      </c>
      <c r="D35" s="450" t="s">
        <v>45</v>
      </c>
      <c r="E35" s="450" t="s">
        <v>14</v>
      </c>
      <c r="F35" s="450" t="s">
        <v>15</v>
      </c>
      <c r="G35" s="450">
        <v>0</v>
      </c>
      <c r="H35" s="450"/>
    </row>
    <row r="36" spans="1:8" x14ac:dyDescent="0.25">
      <c r="A36" s="450">
        <v>2018</v>
      </c>
      <c r="B36" s="450" t="s">
        <v>13</v>
      </c>
      <c r="C36" s="450">
        <v>4220</v>
      </c>
      <c r="D36" s="450" t="s">
        <v>46</v>
      </c>
      <c r="E36" s="450" t="s">
        <v>14</v>
      </c>
      <c r="F36" s="450" t="s">
        <v>15</v>
      </c>
      <c r="G36" s="450">
        <v>0</v>
      </c>
      <c r="H36" s="450"/>
    </row>
    <row r="37" spans="1:8" x14ac:dyDescent="0.25">
      <c r="A37" s="450">
        <v>2018</v>
      </c>
      <c r="B37" s="450" t="s">
        <v>13</v>
      </c>
      <c r="C37" s="450">
        <v>4230</v>
      </c>
      <c r="D37" s="450" t="s">
        <v>47</v>
      </c>
      <c r="E37" s="450" t="s">
        <v>14</v>
      </c>
      <c r="F37" s="450" t="s">
        <v>15</v>
      </c>
      <c r="G37" s="450">
        <v>0</v>
      </c>
      <c r="H37" s="450"/>
    </row>
    <row r="38" spans="1:8" x14ac:dyDescent="0.25">
      <c r="A38" s="450">
        <v>2018</v>
      </c>
      <c r="B38" s="450" t="s">
        <v>13</v>
      </c>
      <c r="C38" s="450">
        <v>5000</v>
      </c>
      <c r="D38" s="450" t="s">
        <v>48</v>
      </c>
      <c r="E38" s="450" t="s">
        <v>14</v>
      </c>
      <c r="F38" s="450" t="s">
        <v>15</v>
      </c>
      <c r="G38" s="450">
        <v>23.35</v>
      </c>
      <c r="H38" s="450" t="s">
        <v>16</v>
      </c>
    </row>
    <row r="39" spans="1:8" x14ac:dyDescent="0.25">
      <c r="A39" s="450">
        <v>2018</v>
      </c>
      <c r="B39" s="450" t="s">
        <v>13</v>
      </c>
      <c r="C39" s="450">
        <v>6000</v>
      </c>
      <c r="D39" s="450" t="s">
        <v>49</v>
      </c>
      <c r="E39" s="450" t="s">
        <v>14</v>
      </c>
      <c r="F39" s="450" t="s">
        <v>15</v>
      </c>
      <c r="G39" s="450">
        <v>407.71</v>
      </c>
      <c r="H39" s="450" t="s">
        <v>16</v>
      </c>
    </row>
    <row r="40" spans="1:8" x14ac:dyDescent="0.25">
      <c r="A40" s="450">
        <v>2018</v>
      </c>
      <c r="B40" s="450" t="s">
        <v>13</v>
      </c>
      <c r="C40" s="450">
        <v>6100</v>
      </c>
      <c r="D40" s="450" t="s">
        <v>50</v>
      </c>
      <c r="E40" s="450" t="s">
        <v>14</v>
      </c>
      <c r="F40" s="450" t="s">
        <v>15</v>
      </c>
      <c r="G40" s="450">
        <v>105.73</v>
      </c>
      <c r="H40" s="450" t="s">
        <v>16</v>
      </c>
    </row>
    <row r="41" spans="1:8" x14ac:dyDescent="0.25">
      <c r="A41" s="450">
        <v>2018</v>
      </c>
      <c r="B41" s="450" t="s">
        <v>13</v>
      </c>
      <c r="C41" s="450">
        <v>6110</v>
      </c>
      <c r="D41" s="450" t="s">
        <v>51</v>
      </c>
      <c r="E41" s="450" t="s">
        <v>14</v>
      </c>
      <c r="F41" s="450" t="s">
        <v>15</v>
      </c>
      <c r="G41" s="450">
        <v>0</v>
      </c>
      <c r="H41" s="450"/>
    </row>
    <row r="42" spans="1:8" x14ac:dyDescent="0.25">
      <c r="A42" s="450">
        <v>2018</v>
      </c>
      <c r="B42" s="450" t="s">
        <v>13</v>
      </c>
      <c r="C42" s="450">
        <v>6120</v>
      </c>
      <c r="D42" s="450" t="s">
        <v>52</v>
      </c>
      <c r="E42" s="450" t="s">
        <v>14</v>
      </c>
      <c r="F42" s="450" t="s">
        <v>15</v>
      </c>
      <c r="G42" s="450">
        <v>0</v>
      </c>
      <c r="H42" s="450"/>
    </row>
    <row r="43" spans="1:8" x14ac:dyDescent="0.25">
      <c r="A43" s="450">
        <v>2018</v>
      </c>
      <c r="B43" s="450" t="s">
        <v>13</v>
      </c>
      <c r="C43" s="450">
        <v>6130</v>
      </c>
      <c r="D43" s="450" t="s">
        <v>53</v>
      </c>
      <c r="E43" s="450" t="s">
        <v>14</v>
      </c>
      <c r="F43" s="450" t="s">
        <v>15</v>
      </c>
      <c r="G43" s="450">
        <v>0</v>
      </c>
      <c r="H43" s="450"/>
    </row>
    <row r="44" spans="1:8" x14ac:dyDescent="0.25">
      <c r="A44" s="450">
        <v>2018</v>
      </c>
      <c r="B44" s="450" t="s">
        <v>13</v>
      </c>
      <c r="C44" s="450">
        <v>6190</v>
      </c>
      <c r="D44" s="450" t="s">
        <v>54</v>
      </c>
      <c r="E44" s="450" t="s">
        <v>14</v>
      </c>
      <c r="F44" s="450" t="s">
        <v>15</v>
      </c>
      <c r="G44" s="450">
        <v>0</v>
      </c>
      <c r="H44" s="450"/>
    </row>
    <row r="45" spans="1:8" x14ac:dyDescent="0.25">
      <c r="A45" s="450">
        <v>2018</v>
      </c>
      <c r="B45" s="450" t="s">
        <v>13</v>
      </c>
      <c r="C45" s="450">
        <v>6200</v>
      </c>
      <c r="D45" s="450" t="s">
        <v>55</v>
      </c>
      <c r="E45" s="450" t="s">
        <v>14</v>
      </c>
      <c r="F45" s="450" t="s">
        <v>15</v>
      </c>
      <c r="G45" s="450">
        <v>7.67</v>
      </c>
      <c r="H45" s="450" t="s">
        <v>16</v>
      </c>
    </row>
    <row r="46" spans="1:8" x14ac:dyDescent="0.25">
      <c r="A46" s="450">
        <v>2018</v>
      </c>
      <c r="B46" s="450" t="s">
        <v>13</v>
      </c>
      <c r="C46" s="450">
        <v>6210</v>
      </c>
      <c r="D46" s="450" t="s">
        <v>56</v>
      </c>
      <c r="E46" s="450" t="s">
        <v>14</v>
      </c>
      <c r="F46" s="450" t="s">
        <v>15</v>
      </c>
      <c r="G46" s="450">
        <v>0</v>
      </c>
      <c r="H46" s="450"/>
    </row>
    <row r="47" spans="1:8" x14ac:dyDescent="0.25">
      <c r="A47" s="450">
        <v>2018</v>
      </c>
      <c r="B47" s="450" t="s">
        <v>13</v>
      </c>
      <c r="C47" s="450">
        <v>6220</v>
      </c>
      <c r="D47" s="450" t="s">
        <v>57</v>
      </c>
      <c r="E47" s="450" t="s">
        <v>14</v>
      </c>
      <c r="F47" s="450" t="s">
        <v>15</v>
      </c>
      <c r="G47" s="450">
        <v>0</v>
      </c>
      <c r="H47" s="450"/>
    </row>
    <row r="48" spans="1:8" x14ac:dyDescent="0.25">
      <c r="A48" s="450">
        <v>2018</v>
      </c>
      <c r="B48" s="450" t="s">
        <v>13</v>
      </c>
      <c r="C48" s="450">
        <v>6230</v>
      </c>
      <c r="D48" s="450" t="s">
        <v>58</v>
      </c>
      <c r="E48" s="450" t="s">
        <v>14</v>
      </c>
      <c r="F48" s="450" t="s">
        <v>15</v>
      </c>
      <c r="G48" s="450">
        <v>0</v>
      </c>
      <c r="H48" s="450"/>
    </row>
    <row r="49" spans="1:8" x14ac:dyDescent="0.25">
      <c r="A49" s="450">
        <v>2018</v>
      </c>
      <c r="B49" s="450" t="s">
        <v>13</v>
      </c>
      <c r="C49" s="450">
        <v>6290</v>
      </c>
      <c r="D49" s="450" t="s">
        <v>59</v>
      </c>
      <c r="E49" s="450" t="s">
        <v>14</v>
      </c>
      <c r="F49" s="450" t="s">
        <v>15</v>
      </c>
      <c r="G49" s="450">
        <v>0</v>
      </c>
      <c r="H49" s="450"/>
    </row>
    <row r="50" spans="1:8" x14ac:dyDescent="0.25">
      <c r="A50" s="450">
        <v>2018</v>
      </c>
      <c r="B50" s="450" t="s">
        <v>13</v>
      </c>
      <c r="C50" s="450">
        <v>6300</v>
      </c>
      <c r="D50" s="450" t="s">
        <v>60</v>
      </c>
      <c r="E50" s="450" t="s">
        <v>14</v>
      </c>
      <c r="F50" s="450" t="s">
        <v>15</v>
      </c>
      <c r="G50" s="450">
        <v>288.52999999999997</v>
      </c>
      <c r="H50" s="450" t="s">
        <v>16</v>
      </c>
    </row>
    <row r="51" spans="1:8" x14ac:dyDescent="0.25">
      <c r="A51" s="450">
        <v>2018</v>
      </c>
      <c r="B51" s="450" t="s">
        <v>13</v>
      </c>
      <c r="C51" s="450">
        <v>6400</v>
      </c>
      <c r="D51" s="450" t="s">
        <v>61</v>
      </c>
      <c r="E51" s="450" t="s">
        <v>14</v>
      </c>
      <c r="F51" s="450" t="s">
        <v>15</v>
      </c>
      <c r="G51" s="450">
        <v>5.78</v>
      </c>
      <c r="H51" s="450" t="s">
        <v>16</v>
      </c>
    </row>
    <row r="52" spans="1:8" x14ac:dyDescent="0.25">
      <c r="A52" s="450">
        <v>2018</v>
      </c>
      <c r="B52" s="450" t="s">
        <v>13</v>
      </c>
      <c r="C52" s="450">
        <v>6410</v>
      </c>
      <c r="D52" s="450" t="s">
        <v>62</v>
      </c>
      <c r="E52" s="450" t="s">
        <v>14</v>
      </c>
      <c r="F52" s="450" t="s">
        <v>15</v>
      </c>
      <c r="G52" s="450">
        <v>0</v>
      </c>
      <c r="H52" s="450"/>
    </row>
    <row r="53" spans="1:8" x14ac:dyDescent="0.25">
      <c r="A53" s="450">
        <v>2018</v>
      </c>
      <c r="B53" s="450" t="s">
        <v>13</v>
      </c>
      <c r="C53" s="450">
        <v>6490</v>
      </c>
      <c r="D53" s="450" t="s">
        <v>63</v>
      </c>
      <c r="E53" s="450" t="s">
        <v>14</v>
      </c>
      <c r="F53" s="450" t="s">
        <v>15</v>
      </c>
      <c r="G53" s="450">
        <v>0</v>
      </c>
      <c r="H53" s="450"/>
    </row>
    <row r="54" spans="1:8" x14ac:dyDescent="0.25">
      <c r="A54" s="450">
        <v>2018</v>
      </c>
      <c r="B54" s="450" t="s">
        <v>13</v>
      </c>
      <c r="C54" s="450">
        <v>6500</v>
      </c>
      <c r="D54" s="450" t="s">
        <v>64</v>
      </c>
      <c r="E54" s="450" t="s">
        <v>14</v>
      </c>
      <c r="F54" s="450" t="s">
        <v>15</v>
      </c>
      <c r="G54" s="450">
        <v>0</v>
      </c>
      <c r="H54" s="450" t="s">
        <v>16</v>
      </c>
    </row>
    <row r="55" spans="1:8" x14ac:dyDescent="0.25">
      <c r="A55" s="450">
        <v>2018</v>
      </c>
      <c r="B55" s="450" t="s">
        <v>13</v>
      </c>
      <c r="C55" s="450">
        <v>6510</v>
      </c>
      <c r="D55" s="450" t="s">
        <v>65</v>
      </c>
      <c r="E55" s="450" t="s">
        <v>14</v>
      </c>
      <c r="F55" s="450" t="s">
        <v>15</v>
      </c>
      <c r="G55" s="450">
        <v>0</v>
      </c>
      <c r="H55" s="450"/>
    </row>
    <row r="56" spans="1:8" x14ac:dyDescent="0.25">
      <c r="A56" s="450">
        <v>2018</v>
      </c>
      <c r="B56" s="450" t="s">
        <v>13</v>
      </c>
      <c r="C56" s="450">
        <v>6590</v>
      </c>
      <c r="D56" s="450" t="s">
        <v>66</v>
      </c>
      <c r="E56" s="450" t="s">
        <v>14</v>
      </c>
      <c r="F56" s="450" t="s">
        <v>15</v>
      </c>
      <c r="G56" s="450">
        <v>0</v>
      </c>
      <c r="H56" s="450"/>
    </row>
    <row r="57" spans="1:8" x14ac:dyDescent="0.25">
      <c r="A57" s="450">
        <v>2018</v>
      </c>
      <c r="B57" s="450" t="s">
        <v>13</v>
      </c>
      <c r="C57" s="450">
        <v>7000</v>
      </c>
      <c r="D57" s="450" t="s">
        <v>67</v>
      </c>
      <c r="E57" s="450" t="s">
        <v>14</v>
      </c>
      <c r="F57" s="450" t="s">
        <v>15</v>
      </c>
      <c r="G57" s="450">
        <v>0.43</v>
      </c>
      <c r="H57" s="450" t="s">
        <v>16</v>
      </c>
    </row>
    <row r="58" spans="1:8" x14ac:dyDescent="0.25">
      <c r="A58" s="450">
        <v>2018</v>
      </c>
      <c r="B58" s="450" t="s">
        <v>13</v>
      </c>
      <c r="C58" s="450">
        <v>7100</v>
      </c>
      <c r="D58" s="450" t="s">
        <v>68</v>
      </c>
      <c r="E58" s="450" t="s">
        <v>14</v>
      </c>
      <c r="F58" s="450" t="s">
        <v>15</v>
      </c>
      <c r="G58" s="450">
        <v>0</v>
      </c>
      <c r="H58" s="450"/>
    </row>
    <row r="59" spans="1:8" x14ac:dyDescent="0.25">
      <c r="A59" s="450">
        <v>2018</v>
      </c>
      <c r="B59" s="450" t="s">
        <v>13</v>
      </c>
      <c r="C59" s="450">
        <v>7200</v>
      </c>
      <c r="D59" s="450" t="s">
        <v>69</v>
      </c>
      <c r="E59" s="450" t="s">
        <v>14</v>
      </c>
      <c r="F59" s="450" t="s">
        <v>15</v>
      </c>
      <c r="G59" s="450">
        <v>0</v>
      </c>
      <c r="H59" s="450"/>
    </row>
    <row r="60" spans="1:8" x14ac:dyDescent="0.25">
      <c r="A60" s="450">
        <v>2018</v>
      </c>
      <c r="B60" s="450" t="s">
        <v>13</v>
      </c>
      <c r="C60" s="450">
        <v>8000</v>
      </c>
      <c r="D60" s="450" t="s">
        <v>70</v>
      </c>
      <c r="E60" s="450" t="s">
        <v>14</v>
      </c>
      <c r="F60" s="450" t="s">
        <v>15</v>
      </c>
      <c r="G60" s="450">
        <v>54.41</v>
      </c>
      <c r="H60" s="450" t="s">
        <v>16</v>
      </c>
    </row>
    <row r="61" spans="1:8" x14ac:dyDescent="0.25">
      <c r="A61" s="450">
        <v>2018</v>
      </c>
      <c r="B61" s="450" t="s">
        <v>13</v>
      </c>
      <c r="C61" s="450">
        <v>9000</v>
      </c>
      <c r="D61" s="450" t="s">
        <v>71</v>
      </c>
      <c r="E61" s="450" t="s">
        <v>14</v>
      </c>
      <c r="F61" s="450" t="s">
        <v>15</v>
      </c>
      <c r="G61" s="450">
        <v>0.28000000000000003</v>
      </c>
      <c r="H61" s="450" t="s">
        <v>16</v>
      </c>
    </row>
    <row r="62" spans="1:8" x14ac:dyDescent="0.25">
      <c r="A62" s="450">
        <v>2018</v>
      </c>
      <c r="B62" s="450" t="s">
        <v>13</v>
      </c>
      <c r="C62" s="450">
        <v>9100</v>
      </c>
      <c r="D62" s="450" t="s">
        <v>72</v>
      </c>
      <c r="E62" s="450" t="s">
        <v>14</v>
      </c>
      <c r="F62" s="450" t="s">
        <v>15</v>
      </c>
      <c r="G62" s="450">
        <v>0</v>
      </c>
      <c r="H62" s="450"/>
    </row>
    <row r="63" spans="1:8" x14ac:dyDescent="0.25">
      <c r="A63" s="450">
        <v>2018</v>
      </c>
      <c r="B63" s="450" t="s">
        <v>13</v>
      </c>
      <c r="C63" s="450">
        <v>9200</v>
      </c>
      <c r="D63" s="450" t="s">
        <v>73</v>
      </c>
      <c r="E63" s="450" t="s">
        <v>14</v>
      </c>
      <c r="F63" s="450" t="s">
        <v>15</v>
      </c>
      <c r="G63" s="450">
        <v>0</v>
      </c>
      <c r="H63" s="450"/>
    </row>
    <row r="64" spans="1:8" x14ac:dyDescent="0.25">
      <c r="A64" s="450">
        <v>2018</v>
      </c>
      <c r="B64" s="450" t="s">
        <v>13</v>
      </c>
      <c r="C64" s="450">
        <v>9900</v>
      </c>
      <c r="D64" s="450" t="s">
        <v>74</v>
      </c>
      <c r="E64" s="450" t="s">
        <v>14</v>
      </c>
      <c r="F64" s="450" t="s">
        <v>15</v>
      </c>
      <c r="G64" s="450">
        <v>0</v>
      </c>
      <c r="H64" s="450"/>
    </row>
    <row r="65" spans="1:8" x14ac:dyDescent="0.25">
      <c r="A65" s="450">
        <v>2018</v>
      </c>
      <c r="B65" s="450" t="s">
        <v>13</v>
      </c>
      <c r="C65" s="450">
        <v>10000</v>
      </c>
      <c r="D65" s="450" t="s">
        <v>75</v>
      </c>
      <c r="E65" s="450" t="s">
        <v>14</v>
      </c>
      <c r="F65" s="450" t="s">
        <v>15</v>
      </c>
      <c r="G65" s="3">
        <v>1724</v>
      </c>
      <c r="H65" s="450" t="s">
        <v>16</v>
      </c>
    </row>
    <row r="66" spans="1:8" x14ac:dyDescent="0.25">
      <c r="A66" s="450">
        <v>2018</v>
      </c>
      <c r="B66" s="450" t="s">
        <v>13</v>
      </c>
      <c r="C66" s="450">
        <v>11000</v>
      </c>
      <c r="D66" s="450" t="s">
        <v>76</v>
      </c>
      <c r="E66" s="450" t="s">
        <v>14</v>
      </c>
      <c r="F66" s="450" t="s">
        <v>15</v>
      </c>
      <c r="G66" s="3">
        <v>2724</v>
      </c>
      <c r="H66" s="450" t="s">
        <v>16</v>
      </c>
    </row>
    <row r="67" spans="1:8" x14ac:dyDescent="0.25">
      <c r="A67" s="450">
        <v>2018</v>
      </c>
      <c r="B67" s="450" t="s">
        <v>13</v>
      </c>
      <c r="C67" s="450">
        <v>11100</v>
      </c>
      <c r="D67" s="450" t="s">
        <v>77</v>
      </c>
      <c r="E67" s="450" t="s">
        <v>14</v>
      </c>
      <c r="F67" s="450" t="s">
        <v>15</v>
      </c>
      <c r="G67" s="3">
        <v>2079.2800000000002</v>
      </c>
      <c r="H67" s="450" t="s">
        <v>16</v>
      </c>
    </row>
    <row r="68" spans="1:8" x14ac:dyDescent="0.25">
      <c r="A68" s="450">
        <v>2018</v>
      </c>
      <c r="B68" s="450" t="s">
        <v>13</v>
      </c>
      <c r="C68" s="450">
        <v>11200</v>
      </c>
      <c r="D68" s="450" t="s">
        <v>78</v>
      </c>
      <c r="E68" s="450" t="s">
        <v>14</v>
      </c>
      <c r="F68" s="450" t="s">
        <v>15</v>
      </c>
      <c r="G68" s="450">
        <v>79.53</v>
      </c>
      <c r="H68" s="450" t="s">
        <v>16</v>
      </c>
    </row>
    <row r="69" spans="1:8" x14ac:dyDescent="0.25">
      <c r="A69" s="450">
        <v>2018</v>
      </c>
      <c r="B69" s="450" t="s">
        <v>13</v>
      </c>
      <c r="C69" s="450">
        <v>11300</v>
      </c>
      <c r="D69" s="450" t="s">
        <v>79</v>
      </c>
      <c r="E69" s="450" t="s">
        <v>14</v>
      </c>
      <c r="F69" s="450" t="s">
        <v>15</v>
      </c>
      <c r="G69" s="450">
        <v>0.14000000000000001</v>
      </c>
      <c r="H69" s="450" t="s">
        <v>16</v>
      </c>
    </row>
    <row r="70" spans="1:8" x14ac:dyDescent="0.25">
      <c r="A70" s="450">
        <v>2018</v>
      </c>
      <c r="B70" s="450" t="s">
        <v>13</v>
      </c>
      <c r="C70" s="450">
        <v>11400</v>
      </c>
      <c r="D70" s="450" t="s">
        <v>80</v>
      </c>
      <c r="E70" s="450" t="s">
        <v>14</v>
      </c>
      <c r="F70" s="450" t="s">
        <v>15</v>
      </c>
      <c r="G70" s="450">
        <v>494.12</v>
      </c>
      <c r="H70" s="450" t="s">
        <v>16</v>
      </c>
    </row>
    <row r="71" spans="1:8" x14ac:dyDescent="0.25">
      <c r="A71" s="450">
        <v>2018</v>
      </c>
      <c r="B71" s="450" t="s">
        <v>13</v>
      </c>
      <c r="C71" s="450">
        <v>11500</v>
      </c>
      <c r="D71" s="450" t="s">
        <v>81</v>
      </c>
      <c r="E71" s="450" t="s">
        <v>14</v>
      </c>
      <c r="F71" s="450" t="s">
        <v>15</v>
      </c>
      <c r="G71" s="450">
        <v>59.62</v>
      </c>
      <c r="H71" s="450" t="s">
        <v>16</v>
      </c>
    </row>
    <row r="72" spans="1:8" x14ac:dyDescent="0.25">
      <c r="A72" s="450">
        <v>2018</v>
      </c>
      <c r="B72" s="450" t="s">
        <v>13</v>
      </c>
      <c r="C72" s="450">
        <v>11900</v>
      </c>
      <c r="D72" s="450" t="s">
        <v>82</v>
      </c>
      <c r="E72" s="450" t="s">
        <v>14</v>
      </c>
      <c r="F72" s="450" t="s">
        <v>15</v>
      </c>
      <c r="G72" s="450">
        <v>11.3</v>
      </c>
      <c r="H72" s="450" t="s">
        <v>16</v>
      </c>
    </row>
    <row r="73" spans="1:8" x14ac:dyDescent="0.25">
      <c r="A73" s="450">
        <v>2018</v>
      </c>
      <c r="B73" s="450" t="s">
        <v>13</v>
      </c>
      <c r="C73" s="450">
        <v>12000</v>
      </c>
      <c r="D73" s="450" t="s">
        <v>83</v>
      </c>
      <c r="E73" s="450" t="s">
        <v>14</v>
      </c>
      <c r="F73" s="450" t="s">
        <v>15</v>
      </c>
      <c r="G73" s="450">
        <v>558.57000000000005</v>
      </c>
      <c r="H73" s="450" t="s">
        <v>16</v>
      </c>
    </row>
    <row r="74" spans="1:8" x14ac:dyDescent="0.25">
      <c r="A74" s="450">
        <v>2018</v>
      </c>
      <c r="B74" s="450" t="s">
        <v>13</v>
      </c>
      <c r="C74" s="450">
        <v>12100</v>
      </c>
      <c r="D74" s="450" t="s">
        <v>84</v>
      </c>
      <c r="E74" s="450" t="s">
        <v>14</v>
      </c>
      <c r="F74" s="450" t="s">
        <v>15</v>
      </c>
      <c r="G74" s="450">
        <v>546.23</v>
      </c>
      <c r="H74" s="450" t="s">
        <v>16</v>
      </c>
    </row>
    <row r="75" spans="1:8" x14ac:dyDescent="0.25">
      <c r="A75" s="450">
        <v>2018</v>
      </c>
      <c r="B75" s="450" t="s">
        <v>13</v>
      </c>
      <c r="C75" s="450">
        <v>12200</v>
      </c>
      <c r="D75" s="450" t="s">
        <v>85</v>
      </c>
      <c r="E75" s="450" t="s">
        <v>14</v>
      </c>
      <c r="F75" s="450" t="s">
        <v>15</v>
      </c>
      <c r="G75" s="450">
        <v>0.19</v>
      </c>
      <c r="H75" s="450" t="s">
        <v>16</v>
      </c>
    </row>
    <row r="76" spans="1:8" x14ac:dyDescent="0.25">
      <c r="A76" s="450">
        <v>2018</v>
      </c>
      <c r="B76" s="450" t="s">
        <v>13</v>
      </c>
      <c r="C76" s="450">
        <v>12900</v>
      </c>
      <c r="D76" s="450" t="s">
        <v>86</v>
      </c>
      <c r="E76" s="450" t="s">
        <v>14</v>
      </c>
      <c r="F76" s="450" t="s">
        <v>15</v>
      </c>
      <c r="G76" s="450">
        <v>12.15</v>
      </c>
      <c r="H76" s="450" t="s">
        <v>16</v>
      </c>
    </row>
    <row r="77" spans="1:8" x14ac:dyDescent="0.25">
      <c r="A77" s="450">
        <v>2018</v>
      </c>
      <c r="B77" s="450" t="s">
        <v>13</v>
      </c>
      <c r="C77" s="450">
        <v>12910</v>
      </c>
      <c r="D77" s="450" t="s">
        <v>87</v>
      </c>
      <c r="E77" s="450" t="s">
        <v>14</v>
      </c>
      <c r="F77" s="450" t="s">
        <v>15</v>
      </c>
      <c r="G77" s="450">
        <v>0</v>
      </c>
      <c r="H77" s="450"/>
    </row>
    <row r="78" spans="1:8" x14ac:dyDescent="0.25">
      <c r="A78" s="450">
        <v>2018</v>
      </c>
      <c r="B78" s="450" t="s">
        <v>13</v>
      </c>
      <c r="C78" s="450">
        <v>12920</v>
      </c>
      <c r="D78" s="450" t="s">
        <v>88</v>
      </c>
      <c r="E78" s="450" t="s">
        <v>14</v>
      </c>
      <c r="F78" s="450" t="s">
        <v>15</v>
      </c>
      <c r="G78" s="450">
        <v>0</v>
      </c>
      <c r="H78" s="450"/>
    </row>
    <row r="79" spans="1:8" x14ac:dyDescent="0.25">
      <c r="A79" s="450">
        <v>2018</v>
      </c>
      <c r="B79" s="450" t="s">
        <v>13</v>
      </c>
      <c r="C79" s="450">
        <v>12930</v>
      </c>
      <c r="D79" s="450" t="s">
        <v>89</v>
      </c>
      <c r="E79" s="450" t="s">
        <v>14</v>
      </c>
      <c r="F79" s="450" t="s">
        <v>15</v>
      </c>
      <c r="G79" s="450">
        <v>0</v>
      </c>
      <c r="H79" s="450"/>
    </row>
    <row r="80" spans="1:8" x14ac:dyDescent="0.25">
      <c r="A80" s="450">
        <v>2018</v>
      </c>
      <c r="B80" s="450" t="s">
        <v>13</v>
      </c>
      <c r="C80" s="450">
        <v>13000</v>
      </c>
      <c r="D80" s="450" t="s">
        <v>90</v>
      </c>
      <c r="E80" s="450" t="s">
        <v>14</v>
      </c>
      <c r="F80" s="450" t="s">
        <v>15</v>
      </c>
      <c r="G80" s="3">
        <v>3282.57</v>
      </c>
      <c r="H80" s="450" t="s">
        <v>16</v>
      </c>
    </row>
    <row r="81" spans="1:8" x14ac:dyDescent="0.25">
      <c r="A81" s="450">
        <v>2018</v>
      </c>
      <c r="B81" s="450" t="s">
        <v>13</v>
      </c>
      <c r="C81" s="450">
        <v>14000</v>
      </c>
      <c r="D81" s="450" t="s">
        <v>91</v>
      </c>
      <c r="E81" s="450" t="s">
        <v>14</v>
      </c>
      <c r="F81" s="450" t="s">
        <v>15</v>
      </c>
      <c r="G81" s="3">
        <v>5006.58</v>
      </c>
      <c r="H81" s="450" t="s">
        <v>16</v>
      </c>
    </row>
    <row r="82" spans="1:8" x14ac:dyDescent="0.25">
      <c r="A82" s="450">
        <v>2018</v>
      </c>
      <c r="B82" s="450" t="s">
        <v>13</v>
      </c>
      <c r="C82" s="450">
        <v>15000</v>
      </c>
      <c r="D82" s="450" t="s">
        <v>92</v>
      </c>
      <c r="E82" s="450" t="s">
        <v>14</v>
      </c>
      <c r="F82" s="450" t="s">
        <v>15</v>
      </c>
      <c r="G82" s="450">
        <v>0</v>
      </c>
      <c r="H82" s="450" t="s">
        <v>16</v>
      </c>
    </row>
    <row r="83" spans="1:8" x14ac:dyDescent="0.25">
      <c r="A83" s="450">
        <v>2018</v>
      </c>
      <c r="B83" s="450" t="s">
        <v>13</v>
      </c>
      <c r="C83" s="450">
        <v>15100</v>
      </c>
      <c r="D83" s="450" t="s">
        <v>93</v>
      </c>
      <c r="E83" s="450" t="s">
        <v>14</v>
      </c>
      <c r="F83" s="450" t="s">
        <v>15</v>
      </c>
      <c r="G83" s="450">
        <v>0</v>
      </c>
      <c r="H83" s="450"/>
    </row>
    <row r="84" spans="1:8" x14ac:dyDescent="0.25">
      <c r="A84" s="450">
        <v>2018</v>
      </c>
      <c r="B84" s="450" t="s">
        <v>13</v>
      </c>
      <c r="C84" s="450">
        <v>15200</v>
      </c>
      <c r="D84" s="450" t="s">
        <v>94</v>
      </c>
      <c r="E84" s="450" t="s">
        <v>14</v>
      </c>
      <c r="F84" s="450" t="s">
        <v>15</v>
      </c>
      <c r="G84" s="450">
        <v>0</v>
      </c>
      <c r="H84" s="450"/>
    </row>
    <row r="85" spans="1:8" x14ac:dyDescent="0.25">
      <c r="A85" s="450">
        <v>2018</v>
      </c>
      <c r="B85" s="450" t="s">
        <v>13</v>
      </c>
      <c r="C85" s="450">
        <v>16000</v>
      </c>
      <c r="D85" s="450" t="s">
        <v>95</v>
      </c>
      <c r="E85" s="450" t="s">
        <v>14</v>
      </c>
      <c r="F85" s="450" t="s">
        <v>15</v>
      </c>
      <c r="G85" s="3">
        <v>5006.58</v>
      </c>
      <c r="H85" s="450" t="s">
        <v>16</v>
      </c>
    </row>
    <row r="86" spans="1:8" x14ac:dyDescent="0.25">
      <c r="A86" s="450">
        <v>2018</v>
      </c>
      <c r="B86" s="450" t="s">
        <v>13</v>
      </c>
      <c r="C86" s="450">
        <v>17000</v>
      </c>
      <c r="D86" s="450" t="s">
        <v>96</v>
      </c>
      <c r="E86" s="450" t="s">
        <v>14</v>
      </c>
      <c r="F86" s="450" t="s">
        <v>15</v>
      </c>
      <c r="G86" s="450">
        <v>113</v>
      </c>
      <c r="H86" s="450" t="s">
        <v>16</v>
      </c>
    </row>
    <row r="87" spans="1:8" x14ac:dyDescent="0.25">
      <c r="A87" s="450">
        <v>2018</v>
      </c>
      <c r="B87" s="450" t="s">
        <v>13</v>
      </c>
      <c r="C87" s="450">
        <v>17100</v>
      </c>
      <c r="D87" s="450" t="s">
        <v>97</v>
      </c>
      <c r="E87" s="450" t="s">
        <v>14</v>
      </c>
      <c r="F87" s="450" t="s">
        <v>15</v>
      </c>
      <c r="G87" s="450">
        <v>0</v>
      </c>
      <c r="H87" s="450" t="s">
        <v>16</v>
      </c>
    </row>
    <row r="88" spans="1:8" x14ac:dyDescent="0.25">
      <c r="A88" s="450">
        <v>2018</v>
      </c>
      <c r="B88" s="450" t="s">
        <v>13</v>
      </c>
      <c r="C88" s="450">
        <v>17110</v>
      </c>
      <c r="D88" s="450" t="s">
        <v>98</v>
      </c>
      <c r="E88" s="450" t="s">
        <v>14</v>
      </c>
      <c r="F88" s="450" t="s">
        <v>15</v>
      </c>
      <c r="G88" s="450">
        <v>0</v>
      </c>
      <c r="H88" s="450"/>
    </row>
    <row r="89" spans="1:8" x14ac:dyDescent="0.25">
      <c r="A89" s="450">
        <v>2018</v>
      </c>
      <c r="B89" s="450" t="s">
        <v>13</v>
      </c>
      <c r="C89" s="450">
        <v>17120</v>
      </c>
      <c r="D89" s="450" t="s">
        <v>99</v>
      </c>
      <c r="E89" s="450" t="s">
        <v>14</v>
      </c>
      <c r="F89" s="450" t="s">
        <v>15</v>
      </c>
      <c r="G89" s="450">
        <v>0</v>
      </c>
      <c r="H89" s="450"/>
    </row>
    <row r="90" spans="1:8" x14ac:dyDescent="0.25">
      <c r="A90" s="450">
        <v>2018</v>
      </c>
      <c r="B90" s="450" t="s">
        <v>13</v>
      </c>
      <c r="C90" s="450">
        <v>17130</v>
      </c>
      <c r="D90" s="450" t="s">
        <v>100</v>
      </c>
      <c r="E90" s="450" t="s">
        <v>14</v>
      </c>
      <c r="F90" s="450" t="s">
        <v>15</v>
      </c>
      <c r="G90" s="450">
        <v>0</v>
      </c>
      <c r="H90" s="450"/>
    </row>
    <row r="91" spans="1:8" x14ac:dyDescent="0.25">
      <c r="A91" s="450">
        <v>2018</v>
      </c>
      <c r="B91" s="450" t="s">
        <v>13</v>
      </c>
      <c r="C91" s="450">
        <v>17140</v>
      </c>
      <c r="D91" s="450" t="s">
        <v>101</v>
      </c>
      <c r="E91" s="450" t="s">
        <v>14</v>
      </c>
      <c r="F91" s="450" t="s">
        <v>15</v>
      </c>
      <c r="G91" s="450">
        <v>0</v>
      </c>
      <c r="H91" s="450"/>
    </row>
    <row r="92" spans="1:8" x14ac:dyDescent="0.25">
      <c r="A92" s="450">
        <v>2018</v>
      </c>
      <c r="B92" s="450" t="s">
        <v>13</v>
      </c>
      <c r="C92" s="450">
        <v>17150</v>
      </c>
      <c r="D92" s="450" t="s">
        <v>102</v>
      </c>
      <c r="E92" s="450" t="s">
        <v>14</v>
      </c>
      <c r="F92" s="450" t="s">
        <v>15</v>
      </c>
      <c r="G92" s="450">
        <v>0</v>
      </c>
      <c r="H92" s="450"/>
    </row>
    <row r="93" spans="1:8" x14ac:dyDescent="0.25">
      <c r="A93" s="450">
        <v>2018</v>
      </c>
      <c r="B93" s="450" t="s">
        <v>13</v>
      </c>
      <c r="C93" s="450">
        <v>17160</v>
      </c>
      <c r="D93" s="450" t="s">
        <v>103</v>
      </c>
      <c r="E93" s="450" t="s">
        <v>14</v>
      </c>
      <c r="F93" s="450" t="s">
        <v>15</v>
      </c>
      <c r="G93" s="450">
        <v>0</v>
      </c>
      <c r="H93" s="450"/>
    </row>
    <row r="94" spans="1:8" x14ac:dyDescent="0.25">
      <c r="A94" s="450">
        <v>2018</v>
      </c>
      <c r="B94" s="450" t="s">
        <v>13</v>
      </c>
      <c r="C94" s="450">
        <v>17161</v>
      </c>
      <c r="D94" s="450" t="s">
        <v>104</v>
      </c>
      <c r="E94" s="450" t="s">
        <v>14</v>
      </c>
      <c r="F94" s="450" t="s">
        <v>15</v>
      </c>
      <c r="G94" s="450">
        <v>0</v>
      </c>
      <c r="H94" s="450"/>
    </row>
    <row r="95" spans="1:8" x14ac:dyDescent="0.25">
      <c r="A95" s="450">
        <v>2018</v>
      </c>
      <c r="B95" s="450" t="s">
        <v>13</v>
      </c>
      <c r="C95" s="450">
        <v>17162</v>
      </c>
      <c r="D95" s="450" t="s">
        <v>105</v>
      </c>
      <c r="E95" s="450" t="s">
        <v>14</v>
      </c>
      <c r="F95" s="450" t="s">
        <v>15</v>
      </c>
      <c r="G95" s="450">
        <v>0</v>
      </c>
      <c r="H95" s="450"/>
    </row>
    <row r="96" spans="1:8" x14ac:dyDescent="0.25">
      <c r="A96" s="450">
        <v>2018</v>
      </c>
      <c r="B96" s="450" t="s">
        <v>13</v>
      </c>
      <c r="C96" s="450">
        <v>17190</v>
      </c>
      <c r="D96" s="450" t="s">
        <v>106</v>
      </c>
      <c r="E96" s="450" t="s">
        <v>14</v>
      </c>
      <c r="F96" s="450" t="s">
        <v>15</v>
      </c>
      <c r="G96" s="450">
        <v>0</v>
      </c>
      <c r="H96" s="450"/>
    </row>
    <row r="97" spans="1:8" x14ac:dyDescent="0.25">
      <c r="A97" s="450">
        <v>2018</v>
      </c>
      <c r="B97" s="450" t="s">
        <v>13</v>
      </c>
      <c r="C97" s="450">
        <v>17900</v>
      </c>
      <c r="D97" s="450" t="s">
        <v>107</v>
      </c>
      <c r="E97" s="450" t="s">
        <v>14</v>
      </c>
      <c r="F97" s="450" t="s">
        <v>15</v>
      </c>
      <c r="G97" s="450">
        <v>113</v>
      </c>
      <c r="H97" s="450" t="s">
        <v>16</v>
      </c>
    </row>
    <row r="98" spans="1:8" x14ac:dyDescent="0.25">
      <c r="A98" s="450">
        <v>2018</v>
      </c>
      <c r="B98" s="450" t="s">
        <v>13</v>
      </c>
      <c r="C98" s="450">
        <v>18000</v>
      </c>
      <c r="D98" s="450" t="s">
        <v>108</v>
      </c>
      <c r="E98" s="450" t="s">
        <v>14</v>
      </c>
      <c r="F98" s="450" t="s">
        <v>15</v>
      </c>
      <c r="G98" s="3">
        <v>5119.58</v>
      </c>
      <c r="H98" s="450" t="s">
        <v>16</v>
      </c>
    </row>
    <row r="99" spans="1:8" x14ac:dyDescent="0.25">
      <c r="A99" s="450">
        <v>2018</v>
      </c>
      <c r="B99" s="450" t="s">
        <v>13</v>
      </c>
      <c r="C99" s="450">
        <v>19000</v>
      </c>
      <c r="D99" s="450" t="s">
        <v>109</v>
      </c>
      <c r="E99" s="450" t="s">
        <v>14</v>
      </c>
      <c r="F99" s="450" t="s">
        <v>15</v>
      </c>
      <c r="G99" s="450" t="s">
        <v>110</v>
      </c>
      <c r="H99" s="450"/>
    </row>
    <row r="100" spans="1:8" x14ac:dyDescent="0.25">
      <c r="A100" s="450">
        <v>2018</v>
      </c>
      <c r="B100" s="450" t="s">
        <v>13</v>
      </c>
      <c r="C100" s="450">
        <v>19010</v>
      </c>
      <c r="D100" s="450" t="s">
        <v>111</v>
      </c>
      <c r="E100" s="450" t="s">
        <v>14</v>
      </c>
      <c r="F100" s="450" t="s">
        <v>15</v>
      </c>
      <c r="G100" s="450" t="s">
        <v>110</v>
      </c>
      <c r="H100" s="450"/>
    </row>
    <row r="101" spans="1:8" x14ac:dyDescent="0.25">
      <c r="A101" s="450">
        <v>2018</v>
      </c>
      <c r="B101" s="450" t="s">
        <v>13</v>
      </c>
      <c r="C101" s="450">
        <v>19011</v>
      </c>
      <c r="D101" s="450" t="s">
        <v>112</v>
      </c>
      <c r="E101" s="450" t="s">
        <v>14</v>
      </c>
      <c r="F101" s="450" t="s">
        <v>15</v>
      </c>
      <c r="G101" s="450" t="s">
        <v>110</v>
      </c>
      <c r="H101" s="450"/>
    </row>
    <row r="102" spans="1:8" x14ac:dyDescent="0.25">
      <c r="A102" s="450">
        <v>2018</v>
      </c>
      <c r="B102" s="450" t="s">
        <v>13</v>
      </c>
      <c r="C102" s="450">
        <v>19012</v>
      </c>
      <c r="D102" s="450" t="s">
        <v>113</v>
      </c>
      <c r="E102" s="450" t="s">
        <v>14</v>
      </c>
      <c r="F102" s="450" t="s">
        <v>15</v>
      </c>
      <c r="G102" s="450" t="s">
        <v>110</v>
      </c>
      <c r="H102" s="450"/>
    </row>
    <row r="103" spans="1:8" x14ac:dyDescent="0.25">
      <c r="A103" s="450">
        <v>2018</v>
      </c>
      <c r="B103" s="450" t="s">
        <v>13</v>
      </c>
      <c r="C103" s="450">
        <v>19020</v>
      </c>
      <c r="D103" s="450" t="s">
        <v>114</v>
      </c>
      <c r="E103" s="450" t="s">
        <v>14</v>
      </c>
      <c r="F103" s="450" t="s">
        <v>15</v>
      </c>
      <c r="G103" s="450" t="s">
        <v>110</v>
      </c>
      <c r="H103" s="450"/>
    </row>
    <row r="104" spans="1:8" x14ac:dyDescent="0.25">
      <c r="A104" s="450">
        <v>2018</v>
      </c>
      <c r="B104" s="450" t="s">
        <v>13</v>
      </c>
      <c r="C104" s="450">
        <v>19021</v>
      </c>
      <c r="D104" s="450" t="s">
        <v>115</v>
      </c>
      <c r="E104" s="450" t="s">
        <v>14</v>
      </c>
      <c r="F104" s="450" t="s">
        <v>15</v>
      </c>
      <c r="G104" s="450" t="s">
        <v>110</v>
      </c>
      <c r="H104" s="450"/>
    </row>
    <row r="105" spans="1:8" x14ac:dyDescent="0.25">
      <c r="A105" s="450">
        <v>2018</v>
      </c>
      <c r="B105" s="450" t="s">
        <v>13</v>
      </c>
      <c r="C105" s="450">
        <v>19022</v>
      </c>
      <c r="D105" s="450" t="s">
        <v>116</v>
      </c>
      <c r="E105" s="450" t="s">
        <v>14</v>
      </c>
      <c r="F105" s="450" t="s">
        <v>15</v>
      </c>
      <c r="G105" s="450" t="s">
        <v>110</v>
      </c>
      <c r="H105" s="450"/>
    </row>
    <row r="106" spans="1:8" x14ac:dyDescent="0.25">
      <c r="A106" s="450">
        <v>2018</v>
      </c>
      <c r="B106" s="450" t="s">
        <v>13</v>
      </c>
      <c r="C106" s="450">
        <v>19023</v>
      </c>
      <c r="D106" s="450" t="s">
        <v>117</v>
      </c>
      <c r="E106" s="450" t="s">
        <v>14</v>
      </c>
      <c r="F106" s="450" t="s">
        <v>15</v>
      </c>
      <c r="G106" s="450" t="s">
        <v>110</v>
      </c>
      <c r="H106" s="450"/>
    </row>
    <row r="107" spans="1:8" x14ac:dyDescent="0.25">
      <c r="A107" s="450">
        <v>2018</v>
      </c>
      <c r="B107" s="450" t="s">
        <v>13</v>
      </c>
      <c r="C107" s="450">
        <v>19029</v>
      </c>
      <c r="D107" s="450" t="s">
        <v>118</v>
      </c>
      <c r="E107" s="450" t="s">
        <v>14</v>
      </c>
      <c r="F107" s="450" t="s">
        <v>15</v>
      </c>
      <c r="G107" s="450" t="s">
        <v>110</v>
      </c>
      <c r="H107" s="450"/>
    </row>
    <row r="108" spans="1:8" x14ac:dyDescent="0.25">
      <c r="A108" s="450">
        <v>2018</v>
      </c>
      <c r="B108" s="450" t="s">
        <v>13</v>
      </c>
      <c r="C108" s="450">
        <v>19030</v>
      </c>
      <c r="D108" s="450" t="s">
        <v>119</v>
      </c>
      <c r="E108" s="450" t="s">
        <v>14</v>
      </c>
      <c r="F108" s="450" t="s">
        <v>15</v>
      </c>
      <c r="G108" s="450" t="s">
        <v>110</v>
      </c>
      <c r="H108" s="450"/>
    </row>
    <row r="109" spans="1:8" x14ac:dyDescent="0.25">
      <c r="A109" s="450">
        <v>2018</v>
      </c>
      <c r="B109" s="450" t="s">
        <v>13</v>
      </c>
      <c r="C109" s="450">
        <v>19031</v>
      </c>
      <c r="D109" s="450" t="s">
        <v>120</v>
      </c>
      <c r="E109" s="450" t="s">
        <v>14</v>
      </c>
      <c r="F109" s="450" t="s">
        <v>15</v>
      </c>
      <c r="G109" s="450" t="s">
        <v>110</v>
      </c>
      <c r="H109" s="450"/>
    </row>
    <row r="110" spans="1:8" x14ac:dyDescent="0.25">
      <c r="A110" s="450">
        <v>2018</v>
      </c>
      <c r="B110" s="450" t="s">
        <v>13</v>
      </c>
      <c r="C110" s="450">
        <v>19032</v>
      </c>
      <c r="D110" s="450" t="s">
        <v>121</v>
      </c>
      <c r="E110" s="450" t="s">
        <v>14</v>
      </c>
      <c r="F110" s="450" t="s">
        <v>15</v>
      </c>
      <c r="G110" s="450" t="s">
        <v>110</v>
      </c>
      <c r="H110" s="450"/>
    </row>
    <row r="111" spans="1:8" x14ac:dyDescent="0.25">
      <c r="A111" s="450">
        <v>2018</v>
      </c>
      <c r="B111" s="450" t="s">
        <v>13</v>
      </c>
      <c r="C111" s="450">
        <v>19040</v>
      </c>
      <c r="D111" s="450" t="s">
        <v>122</v>
      </c>
      <c r="E111" s="450" t="s">
        <v>14</v>
      </c>
      <c r="F111" s="450" t="s">
        <v>15</v>
      </c>
      <c r="G111" s="450" t="s">
        <v>110</v>
      </c>
      <c r="H111" s="450"/>
    </row>
    <row r="112" spans="1:8" x14ac:dyDescent="0.25">
      <c r="A112" s="450">
        <v>2018</v>
      </c>
      <c r="B112" s="450" t="s">
        <v>13</v>
      </c>
      <c r="C112" s="450">
        <v>19050</v>
      </c>
      <c r="D112" s="450" t="s">
        <v>123</v>
      </c>
      <c r="E112" s="450" t="s">
        <v>14</v>
      </c>
      <c r="F112" s="450" t="s">
        <v>15</v>
      </c>
      <c r="G112" s="450" t="s">
        <v>110</v>
      </c>
      <c r="H112" s="450"/>
    </row>
    <row r="113" spans="1:7" x14ac:dyDescent="0.25">
      <c r="A113" s="450">
        <v>2018</v>
      </c>
      <c r="B113" s="450" t="s">
        <v>13</v>
      </c>
      <c r="C113" s="450">
        <v>19060</v>
      </c>
      <c r="D113" s="450" t="s">
        <v>124</v>
      </c>
      <c r="E113" s="450" t="s">
        <v>14</v>
      </c>
      <c r="F113" s="450" t="s">
        <v>15</v>
      </c>
      <c r="G113" s="450" t="s">
        <v>110</v>
      </c>
    </row>
    <row r="114" spans="1:7" x14ac:dyDescent="0.25">
      <c r="A114" s="450">
        <v>2018</v>
      </c>
      <c r="B114" s="450" t="s">
        <v>13</v>
      </c>
      <c r="C114" s="450">
        <v>19061</v>
      </c>
      <c r="D114" s="450" t="s">
        <v>125</v>
      </c>
      <c r="E114" s="450" t="s">
        <v>14</v>
      </c>
      <c r="F114" s="450" t="s">
        <v>15</v>
      </c>
      <c r="G114" s="450" t="s">
        <v>110</v>
      </c>
    </row>
    <row r="115" spans="1:7" x14ac:dyDescent="0.25">
      <c r="A115" s="450">
        <v>2018</v>
      </c>
      <c r="B115" s="450" t="s">
        <v>13</v>
      </c>
      <c r="C115" s="450">
        <v>19062</v>
      </c>
      <c r="D115" s="450" t="s">
        <v>126</v>
      </c>
      <c r="E115" s="450" t="s">
        <v>14</v>
      </c>
      <c r="F115" s="450" t="s">
        <v>15</v>
      </c>
      <c r="G115" s="450" t="s">
        <v>110</v>
      </c>
    </row>
    <row r="116" spans="1:7" x14ac:dyDescent="0.25">
      <c r="A116" s="450">
        <v>2018</v>
      </c>
      <c r="B116" s="450" t="s">
        <v>13</v>
      </c>
      <c r="C116" s="450">
        <v>19063</v>
      </c>
      <c r="D116" s="450" t="s">
        <v>127</v>
      </c>
      <c r="E116" s="450" t="s">
        <v>14</v>
      </c>
      <c r="F116" s="450" t="s">
        <v>15</v>
      </c>
      <c r="G116" s="450" t="s">
        <v>110</v>
      </c>
    </row>
    <row r="117" spans="1:7" x14ac:dyDescent="0.25">
      <c r="A117" s="450">
        <v>2018</v>
      </c>
      <c r="B117" s="450" t="s">
        <v>13</v>
      </c>
      <c r="C117" s="450">
        <v>19070</v>
      </c>
      <c r="D117" s="450" t="s">
        <v>128</v>
      </c>
      <c r="E117" s="450" t="s">
        <v>14</v>
      </c>
      <c r="F117" s="450" t="s">
        <v>15</v>
      </c>
      <c r="G117" s="450" t="s">
        <v>110</v>
      </c>
    </row>
    <row r="118" spans="1:7" x14ac:dyDescent="0.25">
      <c r="A118" s="450">
        <v>2018</v>
      </c>
      <c r="B118" s="450" t="s">
        <v>13</v>
      </c>
      <c r="C118" s="450">
        <v>19080</v>
      </c>
      <c r="D118" s="450" t="s">
        <v>129</v>
      </c>
      <c r="E118" s="450" t="s">
        <v>14</v>
      </c>
      <c r="F118" s="450" t="s">
        <v>15</v>
      </c>
      <c r="G118" s="450" t="s">
        <v>110</v>
      </c>
    </row>
    <row r="119" spans="1:7" x14ac:dyDescent="0.25">
      <c r="A119" s="450">
        <v>2018</v>
      </c>
      <c r="B119" s="450" t="s">
        <v>13</v>
      </c>
      <c r="C119" s="450">
        <v>19090</v>
      </c>
      <c r="D119" s="450" t="s">
        <v>130</v>
      </c>
      <c r="E119" s="450" t="s">
        <v>14</v>
      </c>
      <c r="F119" s="450" t="s">
        <v>15</v>
      </c>
      <c r="G119" s="450" t="s">
        <v>110</v>
      </c>
    </row>
    <row r="120" spans="1:7" x14ac:dyDescent="0.25">
      <c r="A120" s="450">
        <v>2018</v>
      </c>
      <c r="B120" s="450" t="s">
        <v>13</v>
      </c>
      <c r="C120" s="450">
        <v>19095</v>
      </c>
      <c r="D120" s="450" t="s">
        <v>131</v>
      </c>
      <c r="E120" s="450" t="s">
        <v>14</v>
      </c>
      <c r="F120" s="450" t="s">
        <v>15</v>
      </c>
      <c r="G120" s="450" t="s">
        <v>110</v>
      </c>
    </row>
    <row r="121" spans="1:7" x14ac:dyDescent="0.25">
      <c r="A121" s="450">
        <v>2018</v>
      </c>
      <c r="B121" s="450" t="s">
        <v>13</v>
      </c>
      <c r="C121" s="450">
        <v>19900</v>
      </c>
      <c r="D121" s="450" t="s">
        <v>132</v>
      </c>
      <c r="E121" s="450" t="s">
        <v>14</v>
      </c>
      <c r="F121" s="450" t="s">
        <v>15</v>
      </c>
      <c r="G121" s="450" t="s">
        <v>110</v>
      </c>
    </row>
    <row r="122" spans="1:7" x14ac:dyDescent="0.25">
      <c r="A122" s="450">
        <v>2018</v>
      </c>
      <c r="B122" s="450" t="s">
        <v>13</v>
      </c>
      <c r="C122" s="450">
        <v>20000</v>
      </c>
      <c r="D122" s="450" t="s">
        <v>133</v>
      </c>
      <c r="E122" s="450" t="s">
        <v>14</v>
      </c>
      <c r="F122" s="450" t="s">
        <v>15</v>
      </c>
      <c r="G122" s="450" t="s">
        <v>110</v>
      </c>
    </row>
    <row r="123" spans="1:7" x14ac:dyDescent="0.25">
      <c r="A123" s="450">
        <v>2018</v>
      </c>
      <c r="B123" s="450" t="s">
        <v>13</v>
      </c>
      <c r="C123" s="450">
        <v>21000</v>
      </c>
      <c r="D123" s="450" t="s">
        <v>134</v>
      </c>
      <c r="E123" s="450" t="s">
        <v>14</v>
      </c>
      <c r="F123" s="450" t="s">
        <v>15</v>
      </c>
      <c r="G123" s="450" t="s">
        <v>110</v>
      </c>
    </row>
    <row r="124" spans="1:7" x14ac:dyDescent="0.25">
      <c r="A124" s="450">
        <v>2018</v>
      </c>
      <c r="B124" s="450" t="s">
        <v>13</v>
      </c>
      <c r="C124" s="450">
        <v>21100</v>
      </c>
      <c r="D124" s="450" t="s">
        <v>135</v>
      </c>
      <c r="E124" s="450" t="s">
        <v>14</v>
      </c>
      <c r="F124" s="450" t="s">
        <v>15</v>
      </c>
      <c r="G124" s="450" t="s">
        <v>110</v>
      </c>
    </row>
    <row r="125" spans="1:7" x14ac:dyDescent="0.25">
      <c r="A125" s="450">
        <v>2018</v>
      </c>
      <c r="B125" s="450" t="s">
        <v>13</v>
      </c>
      <c r="C125" s="450">
        <v>21200</v>
      </c>
      <c r="D125" s="450" t="s">
        <v>136</v>
      </c>
      <c r="E125" s="450" t="s">
        <v>14</v>
      </c>
      <c r="F125" s="450" t="s">
        <v>15</v>
      </c>
      <c r="G125" s="450" t="s">
        <v>110</v>
      </c>
    </row>
    <row r="126" spans="1:7" x14ac:dyDescent="0.25">
      <c r="A126" s="450">
        <v>2018</v>
      </c>
      <c r="B126" s="450" t="s">
        <v>13</v>
      </c>
      <c r="C126" s="450">
        <v>21300</v>
      </c>
      <c r="D126" s="450" t="s">
        <v>137</v>
      </c>
      <c r="E126" s="450" t="s">
        <v>14</v>
      </c>
      <c r="F126" s="450" t="s">
        <v>15</v>
      </c>
      <c r="G126" s="450" t="s">
        <v>110</v>
      </c>
    </row>
    <row r="127" spans="1:7" x14ac:dyDescent="0.25">
      <c r="A127" s="450">
        <v>2018</v>
      </c>
      <c r="B127" s="450" t="s">
        <v>13</v>
      </c>
      <c r="C127" s="450">
        <v>21900</v>
      </c>
      <c r="D127" s="450" t="s">
        <v>138</v>
      </c>
      <c r="E127" s="450" t="s">
        <v>14</v>
      </c>
      <c r="F127" s="450" t="s">
        <v>15</v>
      </c>
      <c r="G127" s="450" t="s">
        <v>110</v>
      </c>
    </row>
    <row r="128" spans="1:7" x14ac:dyDescent="0.25">
      <c r="A128" s="450">
        <v>2018</v>
      </c>
      <c r="B128" s="450" t="s">
        <v>13</v>
      </c>
      <c r="C128" s="450">
        <v>22000</v>
      </c>
      <c r="D128" s="450" t="s">
        <v>139</v>
      </c>
      <c r="E128" s="450" t="s">
        <v>14</v>
      </c>
      <c r="F128" s="450" t="s">
        <v>15</v>
      </c>
      <c r="G128" s="450" t="s">
        <v>110</v>
      </c>
    </row>
    <row r="129" spans="1:7" x14ac:dyDescent="0.25">
      <c r="A129" s="450">
        <v>2018</v>
      </c>
      <c r="B129" s="450" t="s">
        <v>13</v>
      </c>
      <c r="C129" s="450">
        <v>23000</v>
      </c>
      <c r="D129" s="450" t="s">
        <v>140</v>
      </c>
      <c r="E129" s="450" t="s">
        <v>14</v>
      </c>
      <c r="F129" s="450" t="s">
        <v>15</v>
      </c>
      <c r="G129" s="450" t="s">
        <v>110</v>
      </c>
    </row>
    <row r="130" spans="1:7" x14ac:dyDescent="0.25">
      <c r="A130" s="450">
        <v>2018</v>
      </c>
      <c r="B130" s="450" t="s">
        <v>13</v>
      </c>
      <c r="C130" s="450">
        <v>24000</v>
      </c>
      <c r="D130" s="450" t="s">
        <v>141</v>
      </c>
      <c r="E130" s="450" t="s">
        <v>14</v>
      </c>
      <c r="F130" s="450" t="s">
        <v>15</v>
      </c>
      <c r="G130" s="450" t="s">
        <v>110</v>
      </c>
    </row>
    <row r="131" spans="1:7" x14ac:dyDescent="0.25">
      <c r="A131" s="450">
        <v>2018</v>
      </c>
      <c r="B131" s="450" t="s">
        <v>13</v>
      </c>
      <c r="C131" s="450">
        <v>25000</v>
      </c>
      <c r="D131" s="450" t="s">
        <v>142</v>
      </c>
      <c r="E131" s="450" t="s">
        <v>14</v>
      </c>
      <c r="F131" s="450" t="s">
        <v>15</v>
      </c>
      <c r="G131" s="450" t="s">
        <v>110</v>
      </c>
    </row>
    <row r="132" spans="1:7" x14ac:dyDescent="0.25">
      <c r="A132" s="450">
        <v>2018</v>
      </c>
      <c r="B132" s="450" t="s">
        <v>13</v>
      </c>
      <c r="C132" s="450">
        <v>26000</v>
      </c>
      <c r="D132" s="450" t="s">
        <v>143</v>
      </c>
      <c r="E132" s="450" t="s">
        <v>14</v>
      </c>
      <c r="F132" s="450" t="s">
        <v>15</v>
      </c>
      <c r="G132" s="450" t="s">
        <v>110</v>
      </c>
    </row>
    <row r="133" spans="1:7" x14ac:dyDescent="0.25">
      <c r="A133" s="450">
        <v>2018</v>
      </c>
      <c r="B133" s="450" t="s">
        <v>13</v>
      </c>
      <c r="C133" s="450">
        <v>27000</v>
      </c>
      <c r="D133" s="450" t="s">
        <v>144</v>
      </c>
      <c r="E133" s="450" t="s">
        <v>14</v>
      </c>
      <c r="F133" s="450" t="s">
        <v>15</v>
      </c>
      <c r="G133" s="450" t="s">
        <v>110</v>
      </c>
    </row>
    <row r="134" spans="1:7" x14ac:dyDescent="0.25">
      <c r="A134" s="450">
        <v>2018</v>
      </c>
      <c r="B134" s="450" t="s">
        <v>13</v>
      </c>
      <c r="C134" s="450">
        <v>28000</v>
      </c>
      <c r="D134" s="450" t="s">
        <v>145</v>
      </c>
      <c r="E134" s="450" t="s">
        <v>14</v>
      </c>
      <c r="F134" s="450" t="s">
        <v>15</v>
      </c>
      <c r="G134" s="450" t="s">
        <v>110</v>
      </c>
    </row>
    <row r="135" spans="1:7" x14ac:dyDescent="0.25">
      <c r="A135" s="450">
        <v>2018</v>
      </c>
      <c r="B135" s="450" t="s">
        <v>13</v>
      </c>
      <c r="C135" s="450">
        <v>29000</v>
      </c>
      <c r="D135" s="450" t="s">
        <v>146</v>
      </c>
      <c r="E135" s="450" t="s">
        <v>14</v>
      </c>
      <c r="F135" s="450" t="s">
        <v>15</v>
      </c>
      <c r="G135" s="450" t="s">
        <v>110</v>
      </c>
    </row>
    <row r="136" spans="1:7" x14ac:dyDescent="0.25">
      <c r="A136" s="450">
        <v>2018</v>
      </c>
      <c r="B136" s="450" t="s">
        <v>13</v>
      </c>
      <c r="C136" s="450">
        <v>30000</v>
      </c>
      <c r="D136" s="450" t="s">
        <v>147</v>
      </c>
      <c r="E136" s="450" t="s">
        <v>14</v>
      </c>
      <c r="F136" s="450" t="s">
        <v>15</v>
      </c>
      <c r="G136" s="450" t="s">
        <v>110</v>
      </c>
    </row>
    <row r="137" spans="1:7" x14ac:dyDescent="0.25">
      <c r="A137" s="450">
        <v>2018</v>
      </c>
      <c r="B137" s="450" t="s">
        <v>13</v>
      </c>
      <c r="C137" s="450">
        <v>31000</v>
      </c>
      <c r="D137" s="450" t="s">
        <v>148</v>
      </c>
      <c r="E137" s="450" t="s">
        <v>14</v>
      </c>
      <c r="F137" s="450" t="s">
        <v>15</v>
      </c>
      <c r="G137" s="450" t="s">
        <v>110</v>
      </c>
    </row>
    <row r="138" spans="1:7" x14ac:dyDescent="0.25">
      <c r="A138" s="450">
        <v>2018</v>
      </c>
      <c r="B138" s="450" t="s">
        <v>13</v>
      </c>
      <c r="C138" s="450">
        <v>32000</v>
      </c>
      <c r="D138" s="450" t="s">
        <v>149</v>
      </c>
      <c r="E138" s="450" t="s">
        <v>14</v>
      </c>
      <c r="F138" s="450" t="s">
        <v>15</v>
      </c>
      <c r="G138" s="450" t="s">
        <v>110</v>
      </c>
    </row>
    <row r="139" spans="1:7" x14ac:dyDescent="0.25">
      <c r="A139" s="450">
        <v>2018</v>
      </c>
      <c r="B139" s="450" t="s">
        <v>13</v>
      </c>
      <c r="C139" s="450">
        <v>32100</v>
      </c>
      <c r="D139" s="450" t="s">
        <v>150</v>
      </c>
      <c r="E139" s="450" t="s">
        <v>14</v>
      </c>
      <c r="F139" s="450" t="s">
        <v>15</v>
      </c>
      <c r="G139" s="450" t="s">
        <v>110</v>
      </c>
    </row>
    <row r="140" spans="1:7" x14ac:dyDescent="0.25">
      <c r="A140" s="450">
        <v>2018</v>
      </c>
      <c r="B140" s="450" t="s">
        <v>13</v>
      </c>
      <c r="C140" s="450">
        <v>32200</v>
      </c>
      <c r="D140" s="450" t="s">
        <v>151</v>
      </c>
      <c r="E140" s="450" t="s">
        <v>14</v>
      </c>
      <c r="F140" s="450" t="s">
        <v>15</v>
      </c>
      <c r="G140" s="450" t="s">
        <v>110</v>
      </c>
    </row>
    <row r="141" spans="1:7" x14ac:dyDescent="0.25">
      <c r="A141" s="450">
        <v>2018</v>
      </c>
      <c r="B141" s="450" t="s">
        <v>13</v>
      </c>
      <c r="C141" s="450">
        <v>33000</v>
      </c>
      <c r="D141" s="450" t="s">
        <v>152</v>
      </c>
      <c r="E141" s="450" t="s">
        <v>14</v>
      </c>
      <c r="F141" s="450" t="s">
        <v>15</v>
      </c>
      <c r="G141" s="450" t="s">
        <v>110</v>
      </c>
    </row>
    <row r="142" spans="1:7" x14ac:dyDescent="0.25">
      <c r="A142" s="450">
        <v>2018</v>
      </c>
      <c r="B142" s="450" t="s">
        <v>13</v>
      </c>
      <c r="C142" s="450">
        <v>33100</v>
      </c>
      <c r="D142" s="450" t="s">
        <v>153</v>
      </c>
      <c r="E142" s="450" t="s">
        <v>14</v>
      </c>
      <c r="F142" s="450" t="s">
        <v>15</v>
      </c>
      <c r="G142" s="450" t="s">
        <v>110</v>
      </c>
    </row>
    <row r="143" spans="1:7" x14ac:dyDescent="0.25">
      <c r="A143" s="450">
        <v>2018</v>
      </c>
      <c r="B143" s="450" t="s">
        <v>13</v>
      </c>
      <c r="C143" s="450">
        <v>33110</v>
      </c>
      <c r="D143" s="450" t="s">
        <v>154</v>
      </c>
      <c r="E143" s="450" t="s">
        <v>14</v>
      </c>
      <c r="F143" s="450" t="s">
        <v>15</v>
      </c>
      <c r="G143" s="450" t="s">
        <v>110</v>
      </c>
    </row>
    <row r="144" spans="1:7" x14ac:dyDescent="0.25">
      <c r="A144" s="450">
        <v>2018</v>
      </c>
      <c r="B144" s="450" t="s">
        <v>13</v>
      </c>
      <c r="C144" s="450">
        <v>33120</v>
      </c>
      <c r="D144" s="450" t="s">
        <v>155</v>
      </c>
      <c r="E144" s="450" t="s">
        <v>14</v>
      </c>
      <c r="F144" s="450" t="s">
        <v>15</v>
      </c>
      <c r="G144" s="450" t="s">
        <v>110</v>
      </c>
    </row>
    <row r="145" spans="1:8" x14ac:dyDescent="0.25">
      <c r="A145" s="450">
        <v>2018</v>
      </c>
      <c r="B145" s="450" t="s">
        <v>13</v>
      </c>
      <c r="C145" s="450">
        <v>33200</v>
      </c>
      <c r="D145" s="450" t="s">
        <v>156</v>
      </c>
      <c r="E145" s="450" t="s">
        <v>14</v>
      </c>
      <c r="F145" s="450" t="s">
        <v>15</v>
      </c>
      <c r="G145" s="450" t="s">
        <v>110</v>
      </c>
      <c r="H145" s="450"/>
    </row>
    <row r="146" spans="1:8" x14ac:dyDescent="0.25">
      <c r="A146" s="450">
        <v>2018</v>
      </c>
      <c r="B146" s="450" t="s">
        <v>13</v>
      </c>
      <c r="C146" s="450">
        <v>33210</v>
      </c>
      <c r="D146" s="450" t="s">
        <v>157</v>
      </c>
      <c r="E146" s="450" t="s">
        <v>14</v>
      </c>
      <c r="F146" s="450" t="s">
        <v>15</v>
      </c>
      <c r="G146" s="450" t="s">
        <v>110</v>
      </c>
      <c r="H146" s="450"/>
    </row>
    <row r="147" spans="1:8" x14ac:dyDescent="0.25">
      <c r="A147" s="450">
        <v>2018</v>
      </c>
      <c r="B147" s="450" t="s">
        <v>13</v>
      </c>
      <c r="C147" s="450">
        <v>33220</v>
      </c>
      <c r="D147" s="450" t="s">
        <v>158</v>
      </c>
      <c r="E147" s="450" t="s">
        <v>14</v>
      </c>
      <c r="F147" s="450" t="s">
        <v>15</v>
      </c>
      <c r="G147" s="450" t="s">
        <v>110</v>
      </c>
      <c r="H147" s="450"/>
    </row>
    <row r="148" spans="1:8" x14ac:dyDescent="0.25">
      <c r="A148" s="450">
        <v>2018</v>
      </c>
      <c r="B148" s="450" t="s">
        <v>13</v>
      </c>
      <c r="C148" s="450">
        <v>33900</v>
      </c>
      <c r="D148" s="450" t="s">
        <v>159</v>
      </c>
      <c r="E148" s="450" t="s">
        <v>14</v>
      </c>
      <c r="F148" s="450" t="s">
        <v>15</v>
      </c>
      <c r="G148" s="450" t="s">
        <v>110</v>
      </c>
      <c r="H148" s="450"/>
    </row>
    <row r="149" spans="1:8" x14ac:dyDescent="0.25">
      <c r="A149" s="450">
        <v>2018</v>
      </c>
      <c r="B149" s="450" t="s">
        <v>13</v>
      </c>
      <c r="C149" s="450">
        <v>33910</v>
      </c>
      <c r="D149" s="450" t="s">
        <v>160</v>
      </c>
      <c r="E149" s="450" t="s">
        <v>14</v>
      </c>
      <c r="F149" s="450" t="s">
        <v>15</v>
      </c>
      <c r="G149" s="450" t="s">
        <v>110</v>
      </c>
      <c r="H149" s="450"/>
    </row>
    <row r="150" spans="1:8" x14ac:dyDescent="0.25">
      <c r="A150" s="450">
        <v>2018</v>
      </c>
      <c r="B150" s="450" t="s">
        <v>13</v>
      </c>
      <c r="C150" s="450">
        <v>33920</v>
      </c>
      <c r="D150" s="450" t="s">
        <v>161</v>
      </c>
      <c r="E150" s="450" t="s">
        <v>14</v>
      </c>
      <c r="F150" s="450" t="s">
        <v>15</v>
      </c>
      <c r="G150" s="450" t="s">
        <v>110</v>
      </c>
      <c r="H150" s="450"/>
    </row>
    <row r="151" spans="1:8" x14ac:dyDescent="0.25">
      <c r="A151" s="450">
        <v>2018</v>
      </c>
      <c r="B151" s="450" t="s">
        <v>13</v>
      </c>
      <c r="C151" s="450">
        <v>33921</v>
      </c>
      <c r="D151" s="450" t="s">
        <v>162</v>
      </c>
      <c r="E151" s="450" t="s">
        <v>14</v>
      </c>
      <c r="F151" s="450" t="s">
        <v>15</v>
      </c>
      <c r="G151" s="450" t="s">
        <v>110</v>
      </c>
      <c r="H151" s="450"/>
    </row>
    <row r="152" spans="1:8" x14ac:dyDescent="0.25">
      <c r="A152" s="450">
        <v>2018</v>
      </c>
      <c r="B152" s="450" t="s">
        <v>13</v>
      </c>
      <c r="C152" s="450">
        <v>33922</v>
      </c>
      <c r="D152" s="450" t="s">
        <v>163</v>
      </c>
      <c r="E152" s="450" t="s">
        <v>14</v>
      </c>
      <c r="F152" s="450" t="s">
        <v>15</v>
      </c>
      <c r="G152" s="450" t="s">
        <v>110</v>
      </c>
      <c r="H152" s="450"/>
    </row>
    <row r="153" spans="1:8" x14ac:dyDescent="0.25">
      <c r="A153" s="450">
        <v>2018</v>
      </c>
      <c r="B153" s="450" t="s">
        <v>13</v>
      </c>
      <c r="C153" s="450">
        <v>34000</v>
      </c>
      <c r="D153" s="450" t="s">
        <v>164</v>
      </c>
      <c r="E153" s="450" t="s">
        <v>14</v>
      </c>
      <c r="F153" s="450" t="s">
        <v>15</v>
      </c>
      <c r="G153" s="450" t="s">
        <v>110</v>
      </c>
      <c r="H153" s="450"/>
    </row>
    <row r="154" spans="1:8" x14ac:dyDescent="0.25">
      <c r="A154" s="450">
        <v>2018</v>
      </c>
      <c r="B154" s="450" t="s">
        <v>13</v>
      </c>
      <c r="C154" s="450">
        <v>35000</v>
      </c>
      <c r="D154" s="450" t="s">
        <v>165</v>
      </c>
      <c r="E154" s="450" t="s">
        <v>14</v>
      </c>
      <c r="F154" s="450" t="s">
        <v>15</v>
      </c>
      <c r="G154" s="450" t="s">
        <v>110</v>
      </c>
      <c r="H154" s="450"/>
    </row>
    <row r="155" spans="1:8" x14ac:dyDescent="0.25">
      <c r="A155" s="450">
        <v>2018</v>
      </c>
      <c r="B155" s="450" t="s">
        <v>13</v>
      </c>
      <c r="C155" s="450">
        <v>36000</v>
      </c>
      <c r="D155" s="450" t="s">
        <v>166</v>
      </c>
      <c r="E155" s="450" t="s">
        <v>14</v>
      </c>
      <c r="F155" s="450" t="s">
        <v>15</v>
      </c>
      <c r="G155" s="450" t="s">
        <v>110</v>
      </c>
      <c r="H155" s="450"/>
    </row>
    <row r="156" spans="1:8" x14ac:dyDescent="0.25">
      <c r="A156" s="450">
        <v>2018</v>
      </c>
      <c r="B156" s="450" t="s">
        <v>13</v>
      </c>
      <c r="C156" s="450">
        <v>37000</v>
      </c>
      <c r="D156" s="450" t="s">
        <v>167</v>
      </c>
      <c r="E156" s="450" t="s">
        <v>14</v>
      </c>
      <c r="F156" s="450" t="s">
        <v>15</v>
      </c>
      <c r="G156" s="450" t="s">
        <v>110</v>
      </c>
      <c r="H156" s="450"/>
    </row>
    <row r="157" spans="1:8" x14ac:dyDescent="0.25">
      <c r="A157" s="450">
        <v>2018</v>
      </c>
      <c r="B157" s="450" t="s">
        <v>13</v>
      </c>
      <c r="C157" s="450">
        <v>37100</v>
      </c>
      <c r="D157" s="450" t="s">
        <v>168</v>
      </c>
      <c r="E157" s="450" t="s">
        <v>14</v>
      </c>
      <c r="F157" s="450" t="s">
        <v>15</v>
      </c>
      <c r="G157" s="450" t="s">
        <v>110</v>
      </c>
      <c r="H157" s="450"/>
    </row>
    <row r="158" spans="1:8" x14ac:dyDescent="0.25">
      <c r="A158" s="450">
        <v>2018</v>
      </c>
      <c r="B158" s="450" t="s">
        <v>13</v>
      </c>
      <c r="C158" s="450">
        <v>37200</v>
      </c>
      <c r="D158" s="450" t="s">
        <v>169</v>
      </c>
      <c r="E158" s="450" t="s">
        <v>14</v>
      </c>
      <c r="F158" s="450" t="s">
        <v>15</v>
      </c>
      <c r="G158" s="450" t="s">
        <v>110</v>
      </c>
      <c r="H158" s="450"/>
    </row>
    <row r="159" spans="1:8" x14ac:dyDescent="0.25">
      <c r="A159" s="450">
        <v>2018</v>
      </c>
      <c r="B159" s="450" t="s">
        <v>170</v>
      </c>
      <c r="C159" s="450">
        <v>1000</v>
      </c>
      <c r="D159" s="450" t="s">
        <v>1</v>
      </c>
      <c r="E159" s="450" t="s">
        <v>14</v>
      </c>
      <c r="F159" s="450" t="s">
        <v>15</v>
      </c>
      <c r="G159" s="450">
        <v>0</v>
      </c>
      <c r="H159" s="450" t="s">
        <v>16</v>
      </c>
    </row>
    <row r="160" spans="1:8" x14ac:dyDescent="0.25">
      <c r="A160" s="450">
        <v>2018</v>
      </c>
      <c r="B160" s="450" t="s">
        <v>170</v>
      </c>
      <c r="C160" s="450">
        <v>1100</v>
      </c>
      <c r="D160" s="450" t="s">
        <v>2</v>
      </c>
      <c r="E160" s="450" t="s">
        <v>14</v>
      </c>
      <c r="F160" s="450" t="s">
        <v>15</v>
      </c>
      <c r="G160" s="450">
        <v>0</v>
      </c>
      <c r="H160" s="450" t="s">
        <v>16</v>
      </c>
    </row>
    <row r="161" spans="1:8" x14ac:dyDescent="0.25">
      <c r="A161" s="450">
        <v>2018</v>
      </c>
      <c r="B161" s="450" t="s">
        <v>170</v>
      </c>
      <c r="C161" s="450">
        <v>1110</v>
      </c>
      <c r="D161" s="450" t="s">
        <v>3</v>
      </c>
      <c r="E161" s="450" t="s">
        <v>14</v>
      </c>
      <c r="F161" s="450" t="s">
        <v>15</v>
      </c>
      <c r="G161" s="450" t="s">
        <v>110</v>
      </c>
      <c r="H161" s="450"/>
    </row>
    <row r="162" spans="1:8" x14ac:dyDescent="0.25">
      <c r="A162" s="450">
        <v>2018</v>
      </c>
      <c r="B162" s="450" t="s">
        <v>170</v>
      </c>
      <c r="C162" s="450">
        <v>1120</v>
      </c>
      <c r="D162" s="450" t="s">
        <v>4</v>
      </c>
      <c r="E162" s="450" t="s">
        <v>14</v>
      </c>
      <c r="F162" s="450" t="s">
        <v>15</v>
      </c>
      <c r="G162" s="450" t="s">
        <v>110</v>
      </c>
      <c r="H162" s="450"/>
    </row>
    <row r="163" spans="1:8" x14ac:dyDescent="0.25">
      <c r="A163" s="450">
        <v>2018</v>
      </c>
      <c r="B163" s="450" t="s">
        <v>170</v>
      </c>
      <c r="C163" s="450">
        <v>1200</v>
      </c>
      <c r="D163" s="450" t="s">
        <v>5</v>
      </c>
      <c r="E163" s="450" t="s">
        <v>14</v>
      </c>
      <c r="F163" s="450" t="s">
        <v>15</v>
      </c>
      <c r="G163" s="450">
        <v>0</v>
      </c>
      <c r="H163" s="450" t="s">
        <v>16</v>
      </c>
    </row>
    <row r="164" spans="1:8" x14ac:dyDescent="0.25">
      <c r="A164" s="450">
        <v>2018</v>
      </c>
      <c r="B164" s="450" t="s">
        <v>170</v>
      </c>
      <c r="C164" s="450">
        <v>1300</v>
      </c>
      <c r="D164" s="450" t="s">
        <v>17</v>
      </c>
      <c r="E164" s="450" t="s">
        <v>14</v>
      </c>
      <c r="F164" s="450" t="s">
        <v>15</v>
      </c>
      <c r="G164" s="450">
        <v>0</v>
      </c>
      <c r="H164" s="450" t="s">
        <v>16</v>
      </c>
    </row>
    <row r="165" spans="1:8" x14ac:dyDescent="0.25">
      <c r="A165" s="450">
        <v>2018</v>
      </c>
      <c r="B165" s="450" t="s">
        <v>170</v>
      </c>
      <c r="C165" s="450">
        <v>1400</v>
      </c>
      <c r="D165" s="450" t="s">
        <v>18</v>
      </c>
      <c r="E165" s="450" t="s">
        <v>14</v>
      </c>
      <c r="F165" s="450" t="s">
        <v>15</v>
      </c>
      <c r="G165" s="450">
        <v>0</v>
      </c>
      <c r="H165" s="450" t="s">
        <v>16</v>
      </c>
    </row>
    <row r="166" spans="1:8" x14ac:dyDescent="0.25">
      <c r="A166" s="450">
        <v>2018</v>
      </c>
      <c r="B166" s="450" t="s">
        <v>170</v>
      </c>
      <c r="C166" s="450">
        <v>1500</v>
      </c>
      <c r="D166" s="450" t="s">
        <v>19</v>
      </c>
      <c r="E166" s="450" t="s">
        <v>14</v>
      </c>
      <c r="F166" s="450" t="s">
        <v>15</v>
      </c>
      <c r="G166" s="450">
        <v>0</v>
      </c>
      <c r="H166" s="450" t="s">
        <v>16</v>
      </c>
    </row>
    <row r="167" spans="1:8" x14ac:dyDescent="0.25">
      <c r="A167" s="450">
        <v>2018</v>
      </c>
      <c r="B167" s="450" t="s">
        <v>170</v>
      </c>
      <c r="C167" s="450">
        <v>1600</v>
      </c>
      <c r="D167" s="450" t="s">
        <v>20</v>
      </c>
      <c r="E167" s="450" t="s">
        <v>14</v>
      </c>
      <c r="F167" s="450" t="s">
        <v>15</v>
      </c>
      <c r="G167" s="450">
        <v>0</v>
      </c>
      <c r="H167" s="450" t="s">
        <v>16</v>
      </c>
    </row>
    <row r="168" spans="1:8" x14ac:dyDescent="0.25">
      <c r="A168" s="450">
        <v>2018</v>
      </c>
      <c r="B168" s="450" t="s">
        <v>170</v>
      </c>
      <c r="C168" s="450">
        <v>1900</v>
      </c>
      <c r="D168" s="450" t="s">
        <v>21</v>
      </c>
      <c r="E168" s="450" t="s">
        <v>14</v>
      </c>
      <c r="F168" s="450" t="s">
        <v>15</v>
      </c>
      <c r="G168" s="450">
        <v>0</v>
      </c>
      <c r="H168" s="450" t="s">
        <v>16</v>
      </c>
    </row>
    <row r="169" spans="1:8" x14ac:dyDescent="0.25">
      <c r="A169" s="450">
        <v>2018</v>
      </c>
      <c r="B169" s="450" t="s">
        <v>170</v>
      </c>
      <c r="C169" s="450">
        <v>2000</v>
      </c>
      <c r="D169" s="450" t="s">
        <v>22</v>
      </c>
      <c r="E169" s="450" t="s">
        <v>14</v>
      </c>
      <c r="F169" s="450" t="s">
        <v>15</v>
      </c>
      <c r="G169" s="450">
        <v>0</v>
      </c>
      <c r="H169" s="450" t="s">
        <v>16</v>
      </c>
    </row>
    <row r="170" spans="1:8" x14ac:dyDescent="0.25">
      <c r="A170" s="450">
        <v>2018</v>
      </c>
      <c r="B170" s="450" t="s">
        <v>170</v>
      </c>
      <c r="C170" s="450">
        <v>2100</v>
      </c>
      <c r="D170" s="450" t="s">
        <v>23</v>
      </c>
      <c r="E170" s="450" t="s">
        <v>14</v>
      </c>
      <c r="F170" s="450" t="s">
        <v>15</v>
      </c>
      <c r="G170" s="450">
        <v>0</v>
      </c>
      <c r="H170" s="450" t="s">
        <v>16</v>
      </c>
    </row>
    <row r="171" spans="1:8" x14ac:dyDescent="0.25">
      <c r="A171" s="450">
        <v>2018</v>
      </c>
      <c r="B171" s="450" t="s">
        <v>170</v>
      </c>
      <c r="C171" s="450">
        <v>2110</v>
      </c>
      <c r="D171" s="450" t="s">
        <v>24</v>
      </c>
      <c r="E171" s="450" t="s">
        <v>14</v>
      </c>
      <c r="F171" s="450" t="s">
        <v>15</v>
      </c>
      <c r="G171" s="450" t="s">
        <v>110</v>
      </c>
      <c r="H171" s="450"/>
    </row>
    <row r="172" spans="1:8" x14ac:dyDescent="0.25">
      <c r="A172" s="450">
        <v>2018</v>
      </c>
      <c r="B172" s="450" t="s">
        <v>170</v>
      </c>
      <c r="C172" s="450">
        <v>2120</v>
      </c>
      <c r="D172" s="450" t="s">
        <v>25</v>
      </c>
      <c r="E172" s="450" t="s">
        <v>14</v>
      </c>
      <c r="F172" s="450" t="s">
        <v>15</v>
      </c>
      <c r="G172" s="450" t="s">
        <v>110</v>
      </c>
      <c r="H172" s="450"/>
    </row>
    <row r="173" spans="1:8" x14ac:dyDescent="0.25">
      <c r="A173" s="450">
        <v>2018</v>
      </c>
      <c r="B173" s="450" t="s">
        <v>170</v>
      </c>
      <c r="C173" s="450">
        <v>2130</v>
      </c>
      <c r="D173" s="450" t="s">
        <v>26</v>
      </c>
      <c r="E173" s="450" t="s">
        <v>14</v>
      </c>
      <c r="F173" s="450" t="s">
        <v>15</v>
      </c>
      <c r="G173" s="450" t="s">
        <v>110</v>
      </c>
      <c r="H173" s="450"/>
    </row>
    <row r="174" spans="1:8" x14ac:dyDescent="0.25">
      <c r="A174" s="450">
        <v>2018</v>
      </c>
      <c r="B174" s="450" t="s">
        <v>170</v>
      </c>
      <c r="C174" s="450">
        <v>2190</v>
      </c>
      <c r="D174" s="450" t="s">
        <v>27</v>
      </c>
      <c r="E174" s="450" t="s">
        <v>14</v>
      </c>
      <c r="F174" s="450" t="s">
        <v>15</v>
      </c>
      <c r="G174" s="450" t="s">
        <v>110</v>
      </c>
      <c r="H174" s="450"/>
    </row>
    <row r="175" spans="1:8" x14ac:dyDescent="0.25">
      <c r="A175" s="450">
        <v>2018</v>
      </c>
      <c r="B175" s="450" t="s">
        <v>170</v>
      </c>
      <c r="C175" s="450">
        <v>2200</v>
      </c>
      <c r="D175" s="450" t="s">
        <v>28</v>
      </c>
      <c r="E175" s="450" t="s">
        <v>14</v>
      </c>
      <c r="F175" s="450" t="s">
        <v>15</v>
      </c>
      <c r="G175" s="450">
        <v>0</v>
      </c>
      <c r="H175" s="450" t="s">
        <v>16</v>
      </c>
    </row>
    <row r="176" spans="1:8" x14ac:dyDescent="0.25">
      <c r="A176" s="450">
        <v>2018</v>
      </c>
      <c r="B176" s="450" t="s">
        <v>170</v>
      </c>
      <c r="C176" s="450">
        <v>2300</v>
      </c>
      <c r="D176" s="450" t="s">
        <v>29</v>
      </c>
      <c r="E176" s="450" t="s">
        <v>14</v>
      </c>
      <c r="F176" s="450" t="s">
        <v>15</v>
      </c>
      <c r="G176" s="450">
        <v>0</v>
      </c>
      <c r="H176" s="450" t="s">
        <v>16</v>
      </c>
    </row>
    <row r="177" spans="1:8" x14ac:dyDescent="0.25">
      <c r="A177" s="450">
        <v>2018</v>
      </c>
      <c r="B177" s="450" t="s">
        <v>170</v>
      </c>
      <c r="C177" s="450">
        <v>2400</v>
      </c>
      <c r="D177" s="450" t="s">
        <v>30</v>
      </c>
      <c r="E177" s="450" t="s">
        <v>14</v>
      </c>
      <c r="F177" s="450" t="s">
        <v>15</v>
      </c>
      <c r="G177" s="450">
        <v>0</v>
      </c>
      <c r="H177" s="450" t="s">
        <v>16</v>
      </c>
    </row>
    <row r="178" spans="1:8" x14ac:dyDescent="0.25">
      <c r="A178" s="450">
        <v>2018</v>
      </c>
      <c r="B178" s="450" t="s">
        <v>170</v>
      </c>
      <c r="C178" s="450">
        <v>2900</v>
      </c>
      <c r="D178" s="450" t="s">
        <v>31</v>
      </c>
      <c r="E178" s="450" t="s">
        <v>14</v>
      </c>
      <c r="F178" s="450" t="s">
        <v>15</v>
      </c>
      <c r="G178" s="450">
        <v>0</v>
      </c>
      <c r="H178" s="450" t="s">
        <v>16</v>
      </c>
    </row>
    <row r="179" spans="1:8" x14ac:dyDescent="0.25">
      <c r="A179" s="450">
        <v>2018</v>
      </c>
      <c r="B179" s="450" t="s">
        <v>170</v>
      </c>
      <c r="C179" s="450">
        <v>2910</v>
      </c>
      <c r="D179" s="450" t="s">
        <v>32</v>
      </c>
      <c r="E179" s="450" t="s">
        <v>14</v>
      </c>
      <c r="F179" s="450" t="s">
        <v>15</v>
      </c>
      <c r="G179" s="450" t="s">
        <v>110</v>
      </c>
      <c r="H179" s="450"/>
    </row>
    <row r="180" spans="1:8" x14ac:dyDescent="0.25">
      <c r="A180" s="450">
        <v>2018</v>
      </c>
      <c r="B180" s="450" t="s">
        <v>170</v>
      </c>
      <c r="C180" s="450">
        <v>2920</v>
      </c>
      <c r="D180" s="450" t="s">
        <v>33</v>
      </c>
      <c r="E180" s="450" t="s">
        <v>14</v>
      </c>
      <c r="F180" s="450" t="s">
        <v>15</v>
      </c>
      <c r="G180" s="450" t="s">
        <v>110</v>
      </c>
      <c r="H180" s="450"/>
    </row>
    <row r="181" spans="1:8" x14ac:dyDescent="0.25">
      <c r="A181" s="450">
        <v>2018</v>
      </c>
      <c r="B181" s="450" t="s">
        <v>170</v>
      </c>
      <c r="C181" s="450">
        <v>2930</v>
      </c>
      <c r="D181" s="450" t="s">
        <v>34</v>
      </c>
      <c r="E181" s="450" t="s">
        <v>14</v>
      </c>
      <c r="F181" s="450" t="s">
        <v>15</v>
      </c>
      <c r="G181" s="450" t="s">
        <v>110</v>
      </c>
      <c r="H181" s="450"/>
    </row>
    <row r="182" spans="1:8" x14ac:dyDescent="0.25">
      <c r="A182" s="450">
        <v>2018</v>
      </c>
      <c r="B182" s="450" t="s">
        <v>170</v>
      </c>
      <c r="C182" s="450">
        <v>3000</v>
      </c>
      <c r="D182" s="450" t="s">
        <v>35</v>
      </c>
      <c r="E182" s="450" t="s">
        <v>14</v>
      </c>
      <c r="F182" s="450" t="s">
        <v>15</v>
      </c>
      <c r="G182" s="450">
        <v>0</v>
      </c>
      <c r="H182" s="450" t="s">
        <v>16</v>
      </c>
    </row>
    <row r="183" spans="1:8" x14ac:dyDescent="0.25">
      <c r="A183" s="450">
        <v>2018</v>
      </c>
      <c r="B183" s="450" t="s">
        <v>170</v>
      </c>
      <c r="C183" s="450">
        <v>3100</v>
      </c>
      <c r="D183" s="450" t="s">
        <v>36</v>
      </c>
      <c r="E183" s="450" t="s">
        <v>14</v>
      </c>
      <c r="F183" s="450" t="s">
        <v>15</v>
      </c>
      <c r="G183" s="450" t="s">
        <v>110</v>
      </c>
      <c r="H183" s="450"/>
    </row>
    <row r="184" spans="1:8" x14ac:dyDescent="0.25">
      <c r="A184" s="450">
        <v>2018</v>
      </c>
      <c r="B184" s="450" t="s">
        <v>170</v>
      </c>
      <c r="C184" s="450">
        <v>3200</v>
      </c>
      <c r="D184" s="450" t="s">
        <v>37</v>
      </c>
      <c r="E184" s="450" t="s">
        <v>14</v>
      </c>
      <c r="F184" s="450" t="s">
        <v>15</v>
      </c>
      <c r="G184" s="450" t="s">
        <v>110</v>
      </c>
      <c r="H184" s="450"/>
    </row>
    <row r="185" spans="1:8" x14ac:dyDescent="0.25">
      <c r="A185" s="450">
        <v>2018</v>
      </c>
      <c r="B185" s="450" t="s">
        <v>170</v>
      </c>
      <c r="C185" s="450">
        <v>3900</v>
      </c>
      <c r="D185" s="450" t="s">
        <v>38</v>
      </c>
      <c r="E185" s="450" t="s">
        <v>14</v>
      </c>
      <c r="F185" s="450" t="s">
        <v>15</v>
      </c>
      <c r="G185" s="450" t="s">
        <v>110</v>
      </c>
      <c r="H185" s="450"/>
    </row>
    <row r="186" spans="1:8" x14ac:dyDescent="0.25">
      <c r="A186" s="450">
        <v>2018</v>
      </c>
      <c r="B186" s="450" t="s">
        <v>170</v>
      </c>
      <c r="C186" s="450">
        <v>4000</v>
      </c>
      <c r="D186" s="450" t="s">
        <v>39</v>
      </c>
      <c r="E186" s="450" t="s">
        <v>14</v>
      </c>
      <c r="F186" s="450" t="s">
        <v>15</v>
      </c>
      <c r="G186" s="450">
        <v>3.21</v>
      </c>
      <c r="H186" s="450" t="s">
        <v>16</v>
      </c>
    </row>
    <row r="187" spans="1:8" x14ac:dyDescent="0.25">
      <c r="A187" s="450">
        <v>2018</v>
      </c>
      <c r="B187" s="450" t="s">
        <v>170</v>
      </c>
      <c r="C187" s="450">
        <v>4100</v>
      </c>
      <c r="D187" s="450" t="s">
        <v>40</v>
      </c>
      <c r="E187" s="450" t="s">
        <v>14</v>
      </c>
      <c r="F187" s="450" t="s">
        <v>15</v>
      </c>
      <c r="G187" s="450">
        <v>3.21</v>
      </c>
      <c r="H187" s="450" t="s">
        <v>16</v>
      </c>
    </row>
    <row r="188" spans="1:8" x14ac:dyDescent="0.25">
      <c r="A188" s="450">
        <v>2018</v>
      </c>
      <c r="B188" s="450" t="s">
        <v>170</v>
      </c>
      <c r="C188" s="450">
        <v>4110</v>
      </c>
      <c r="D188" s="450" t="s">
        <v>41</v>
      </c>
      <c r="E188" s="450" t="s">
        <v>14</v>
      </c>
      <c r="F188" s="450" t="s">
        <v>15</v>
      </c>
      <c r="G188" s="450" t="s">
        <v>110</v>
      </c>
      <c r="H188" s="450"/>
    </row>
    <row r="189" spans="1:8" x14ac:dyDescent="0.25">
      <c r="A189" s="450">
        <v>2018</v>
      </c>
      <c r="B189" s="450" t="s">
        <v>170</v>
      </c>
      <c r="C189" s="450">
        <v>4120</v>
      </c>
      <c r="D189" s="450" t="s">
        <v>42</v>
      </c>
      <c r="E189" s="450" t="s">
        <v>14</v>
      </c>
      <c r="F189" s="450" t="s">
        <v>15</v>
      </c>
      <c r="G189" s="450" t="s">
        <v>110</v>
      </c>
      <c r="H189" s="450"/>
    </row>
    <row r="190" spans="1:8" x14ac:dyDescent="0.25">
      <c r="A190" s="450">
        <v>2018</v>
      </c>
      <c r="B190" s="450" t="s">
        <v>170</v>
      </c>
      <c r="C190" s="450">
        <v>4190</v>
      </c>
      <c r="D190" s="450" t="s">
        <v>43</v>
      </c>
      <c r="E190" s="450" t="s">
        <v>14</v>
      </c>
      <c r="F190" s="450" t="s">
        <v>15</v>
      </c>
      <c r="G190" s="450" t="s">
        <v>110</v>
      </c>
      <c r="H190" s="450"/>
    </row>
    <row r="191" spans="1:8" x14ac:dyDescent="0.25">
      <c r="A191" s="450">
        <v>2018</v>
      </c>
      <c r="B191" s="450" t="s">
        <v>170</v>
      </c>
      <c r="C191" s="450">
        <v>4200</v>
      </c>
      <c r="D191" s="450" t="s">
        <v>44</v>
      </c>
      <c r="E191" s="450" t="s">
        <v>14</v>
      </c>
      <c r="F191" s="450" t="s">
        <v>15</v>
      </c>
      <c r="G191" s="450">
        <v>0</v>
      </c>
      <c r="H191" s="450" t="s">
        <v>16</v>
      </c>
    </row>
    <row r="192" spans="1:8" x14ac:dyDescent="0.25">
      <c r="A192" s="450">
        <v>2018</v>
      </c>
      <c r="B192" s="450" t="s">
        <v>170</v>
      </c>
      <c r="C192" s="450">
        <v>4210</v>
      </c>
      <c r="D192" s="450" t="s">
        <v>45</v>
      </c>
      <c r="E192" s="450" t="s">
        <v>14</v>
      </c>
      <c r="F192" s="450" t="s">
        <v>15</v>
      </c>
      <c r="G192" s="450" t="s">
        <v>110</v>
      </c>
      <c r="H192" s="450"/>
    </row>
    <row r="193" spans="1:8" x14ac:dyDescent="0.25">
      <c r="A193" s="450">
        <v>2018</v>
      </c>
      <c r="B193" s="450" t="s">
        <v>170</v>
      </c>
      <c r="C193" s="450">
        <v>4220</v>
      </c>
      <c r="D193" s="450" t="s">
        <v>46</v>
      </c>
      <c r="E193" s="450" t="s">
        <v>14</v>
      </c>
      <c r="F193" s="450" t="s">
        <v>15</v>
      </c>
      <c r="G193" s="450" t="s">
        <v>110</v>
      </c>
      <c r="H193" s="450"/>
    </row>
    <row r="194" spans="1:8" x14ac:dyDescent="0.25">
      <c r="A194" s="450">
        <v>2018</v>
      </c>
      <c r="B194" s="450" t="s">
        <v>170</v>
      </c>
      <c r="C194" s="450">
        <v>4230</v>
      </c>
      <c r="D194" s="450" t="s">
        <v>47</v>
      </c>
      <c r="E194" s="450" t="s">
        <v>14</v>
      </c>
      <c r="F194" s="450" t="s">
        <v>15</v>
      </c>
      <c r="G194" s="450" t="s">
        <v>110</v>
      </c>
      <c r="H194" s="450"/>
    </row>
    <row r="195" spans="1:8" x14ac:dyDescent="0.25">
      <c r="A195" s="450">
        <v>2018</v>
      </c>
      <c r="B195" s="450" t="s">
        <v>170</v>
      </c>
      <c r="C195" s="450">
        <v>5000</v>
      </c>
      <c r="D195" s="450" t="s">
        <v>48</v>
      </c>
      <c r="E195" s="450" t="s">
        <v>14</v>
      </c>
      <c r="F195" s="450" t="s">
        <v>15</v>
      </c>
      <c r="G195" s="450">
        <v>0</v>
      </c>
      <c r="H195" s="450" t="s">
        <v>16</v>
      </c>
    </row>
    <row r="196" spans="1:8" x14ac:dyDescent="0.25">
      <c r="A196" s="450">
        <v>2018</v>
      </c>
      <c r="B196" s="450" t="s">
        <v>170</v>
      </c>
      <c r="C196" s="450">
        <v>6000</v>
      </c>
      <c r="D196" s="450" t="s">
        <v>49</v>
      </c>
      <c r="E196" s="450" t="s">
        <v>14</v>
      </c>
      <c r="F196" s="450" t="s">
        <v>15</v>
      </c>
      <c r="G196" s="450">
        <v>3.21</v>
      </c>
      <c r="H196" s="450" t="s">
        <v>16</v>
      </c>
    </row>
    <row r="197" spans="1:8" x14ac:dyDescent="0.25">
      <c r="A197" s="450">
        <v>2018</v>
      </c>
      <c r="B197" s="450" t="s">
        <v>170</v>
      </c>
      <c r="C197" s="450">
        <v>6100</v>
      </c>
      <c r="D197" s="450" t="s">
        <v>50</v>
      </c>
      <c r="E197" s="450" t="s">
        <v>14</v>
      </c>
      <c r="F197" s="450" t="s">
        <v>15</v>
      </c>
      <c r="G197" s="450">
        <v>3.21</v>
      </c>
      <c r="H197" s="450" t="s">
        <v>16</v>
      </c>
    </row>
    <row r="198" spans="1:8" x14ac:dyDescent="0.25">
      <c r="A198" s="450">
        <v>2018</v>
      </c>
      <c r="B198" s="450" t="s">
        <v>170</v>
      </c>
      <c r="C198" s="450">
        <v>6110</v>
      </c>
      <c r="D198" s="450" t="s">
        <v>51</v>
      </c>
      <c r="E198" s="450" t="s">
        <v>14</v>
      </c>
      <c r="F198" s="450" t="s">
        <v>15</v>
      </c>
      <c r="G198" s="450" t="s">
        <v>110</v>
      </c>
      <c r="H198" s="450"/>
    </row>
    <row r="199" spans="1:8" x14ac:dyDescent="0.25">
      <c r="A199" s="450">
        <v>2018</v>
      </c>
      <c r="B199" s="450" t="s">
        <v>170</v>
      </c>
      <c r="C199" s="450">
        <v>6120</v>
      </c>
      <c r="D199" s="450" t="s">
        <v>52</v>
      </c>
      <c r="E199" s="450" t="s">
        <v>14</v>
      </c>
      <c r="F199" s="450" t="s">
        <v>15</v>
      </c>
      <c r="G199" s="450" t="s">
        <v>110</v>
      </c>
      <c r="H199" s="450"/>
    </row>
    <row r="200" spans="1:8" x14ac:dyDescent="0.25">
      <c r="A200" s="450">
        <v>2018</v>
      </c>
      <c r="B200" s="450" t="s">
        <v>170</v>
      </c>
      <c r="C200" s="450">
        <v>6130</v>
      </c>
      <c r="D200" s="450" t="s">
        <v>53</v>
      </c>
      <c r="E200" s="450" t="s">
        <v>14</v>
      </c>
      <c r="F200" s="450" t="s">
        <v>15</v>
      </c>
      <c r="G200" s="450" t="s">
        <v>110</v>
      </c>
      <c r="H200" s="450"/>
    </row>
    <row r="201" spans="1:8" x14ac:dyDescent="0.25">
      <c r="A201" s="450">
        <v>2018</v>
      </c>
      <c r="B201" s="450" t="s">
        <v>170</v>
      </c>
      <c r="C201" s="450">
        <v>6190</v>
      </c>
      <c r="D201" s="450" t="s">
        <v>54</v>
      </c>
      <c r="E201" s="450" t="s">
        <v>14</v>
      </c>
      <c r="F201" s="450" t="s">
        <v>15</v>
      </c>
      <c r="G201" s="450" t="s">
        <v>110</v>
      </c>
      <c r="H201" s="450"/>
    </row>
    <row r="202" spans="1:8" x14ac:dyDescent="0.25">
      <c r="A202" s="450">
        <v>2018</v>
      </c>
      <c r="B202" s="450" t="s">
        <v>170</v>
      </c>
      <c r="C202" s="450">
        <v>6200</v>
      </c>
      <c r="D202" s="450" t="s">
        <v>55</v>
      </c>
      <c r="E202" s="450" t="s">
        <v>14</v>
      </c>
      <c r="F202" s="450" t="s">
        <v>15</v>
      </c>
      <c r="G202" s="450">
        <v>0</v>
      </c>
      <c r="H202" s="450" t="s">
        <v>16</v>
      </c>
    </row>
    <row r="203" spans="1:8" x14ac:dyDescent="0.25">
      <c r="A203" s="450">
        <v>2018</v>
      </c>
      <c r="B203" s="450" t="s">
        <v>170</v>
      </c>
      <c r="C203" s="450">
        <v>6210</v>
      </c>
      <c r="D203" s="450" t="s">
        <v>56</v>
      </c>
      <c r="E203" s="450" t="s">
        <v>14</v>
      </c>
      <c r="F203" s="450" t="s">
        <v>15</v>
      </c>
      <c r="G203" s="450" t="s">
        <v>110</v>
      </c>
      <c r="H203" s="450"/>
    </row>
    <row r="204" spans="1:8" x14ac:dyDescent="0.25">
      <c r="A204" s="450">
        <v>2018</v>
      </c>
      <c r="B204" s="450" t="s">
        <v>170</v>
      </c>
      <c r="C204" s="450">
        <v>6220</v>
      </c>
      <c r="D204" s="450" t="s">
        <v>57</v>
      </c>
      <c r="E204" s="450" t="s">
        <v>14</v>
      </c>
      <c r="F204" s="450" t="s">
        <v>15</v>
      </c>
      <c r="G204" s="450" t="s">
        <v>110</v>
      </c>
      <c r="H204" s="450"/>
    </row>
    <row r="205" spans="1:8" x14ac:dyDescent="0.25">
      <c r="A205" s="450">
        <v>2018</v>
      </c>
      <c r="B205" s="450" t="s">
        <v>170</v>
      </c>
      <c r="C205" s="450">
        <v>6230</v>
      </c>
      <c r="D205" s="450" t="s">
        <v>58</v>
      </c>
      <c r="E205" s="450" t="s">
        <v>14</v>
      </c>
      <c r="F205" s="450" t="s">
        <v>15</v>
      </c>
      <c r="G205" s="450" t="s">
        <v>110</v>
      </c>
      <c r="H205" s="450"/>
    </row>
    <row r="206" spans="1:8" x14ac:dyDescent="0.25">
      <c r="A206" s="450">
        <v>2018</v>
      </c>
      <c r="B206" s="450" t="s">
        <v>170</v>
      </c>
      <c r="C206" s="450">
        <v>6290</v>
      </c>
      <c r="D206" s="450" t="s">
        <v>59</v>
      </c>
      <c r="E206" s="450" t="s">
        <v>14</v>
      </c>
      <c r="F206" s="450" t="s">
        <v>15</v>
      </c>
      <c r="G206" s="450" t="s">
        <v>110</v>
      </c>
      <c r="H206" s="450"/>
    </row>
    <row r="207" spans="1:8" x14ac:dyDescent="0.25">
      <c r="A207" s="450">
        <v>2018</v>
      </c>
      <c r="B207" s="450" t="s">
        <v>170</v>
      </c>
      <c r="C207" s="450">
        <v>6300</v>
      </c>
      <c r="D207" s="450" t="s">
        <v>60</v>
      </c>
      <c r="E207" s="450" t="s">
        <v>14</v>
      </c>
      <c r="F207" s="450" t="s">
        <v>15</v>
      </c>
      <c r="G207" s="450">
        <v>0</v>
      </c>
      <c r="H207" s="450" t="s">
        <v>16</v>
      </c>
    </row>
    <row r="208" spans="1:8" x14ac:dyDescent="0.25">
      <c r="A208" s="450">
        <v>2018</v>
      </c>
      <c r="B208" s="450" t="s">
        <v>170</v>
      </c>
      <c r="C208" s="450">
        <v>6400</v>
      </c>
      <c r="D208" s="450" t="s">
        <v>61</v>
      </c>
      <c r="E208" s="450" t="s">
        <v>14</v>
      </c>
      <c r="F208" s="450" t="s">
        <v>15</v>
      </c>
      <c r="G208" s="450">
        <v>0</v>
      </c>
      <c r="H208" s="450" t="s">
        <v>16</v>
      </c>
    </row>
    <row r="209" spans="1:8" x14ac:dyDescent="0.25">
      <c r="A209" s="450">
        <v>2018</v>
      </c>
      <c r="B209" s="450" t="s">
        <v>170</v>
      </c>
      <c r="C209" s="450">
        <v>6410</v>
      </c>
      <c r="D209" s="450" t="s">
        <v>62</v>
      </c>
      <c r="E209" s="450" t="s">
        <v>14</v>
      </c>
      <c r="F209" s="450" t="s">
        <v>15</v>
      </c>
      <c r="G209" s="450" t="s">
        <v>110</v>
      </c>
      <c r="H209" s="450"/>
    </row>
    <row r="210" spans="1:8" x14ac:dyDescent="0.25">
      <c r="A210" s="450">
        <v>2018</v>
      </c>
      <c r="B210" s="450" t="s">
        <v>170</v>
      </c>
      <c r="C210" s="450">
        <v>6490</v>
      </c>
      <c r="D210" s="450" t="s">
        <v>63</v>
      </c>
      <c r="E210" s="450" t="s">
        <v>14</v>
      </c>
      <c r="F210" s="450" t="s">
        <v>15</v>
      </c>
      <c r="G210" s="450" t="s">
        <v>110</v>
      </c>
      <c r="H210" s="450"/>
    </row>
    <row r="211" spans="1:8" x14ac:dyDescent="0.25">
      <c r="A211" s="450">
        <v>2018</v>
      </c>
      <c r="B211" s="450" t="s">
        <v>170</v>
      </c>
      <c r="C211" s="450">
        <v>6500</v>
      </c>
      <c r="D211" s="450" t="s">
        <v>64</v>
      </c>
      <c r="E211" s="450" t="s">
        <v>14</v>
      </c>
      <c r="F211" s="450" t="s">
        <v>15</v>
      </c>
      <c r="G211" s="450">
        <v>0</v>
      </c>
      <c r="H211" s="450" t="s">
        <v>16</v>
      </c>
    </row>
    <row r="212" spans="1:8" x14ac:dyDescent="0.25">
      <c r="A212" s="450">
        <v>2018</v>
      </c>
      <c r="B212" s="450" t="s">
        <v>170</v>
      </c>
      <c r="C212" s="450">
        <v>6510</v>
      </c>
      <c r="D212" s="450" t="s">
        <v>65</v>
      </c>
      <c r="E212" s="450" t="s">
        <v>14</v>
      </c>
      <c r="F212" s="450" t="s">
        <v>15</v>
      </c>
      <c r="G212" s="450" t="s">
        <v>110</v>
      </c>
      <c r="H212" s="450"/>
    </row>
    <row r="213" spans="1:8" x14ac:dyDescent="0.25">
      <c r="A213" s="450">
        <v>2018</v>
      </c>
      <c r="B213" s="450" t="s">
        <v>170</v>
      </c>
      <c r="C213" s="450">
        <v>6590</v>
      </c>
      <c r="D213" s="450" t="s">
        <v>66</v>
      </c>
      <c r="E213" s="450" t="s">
        <v>14</v>
      </c>
      <c r="F213" s="450" t="s">
        <v>15</v>
      </c>
      <c r="G213" s="450" t="s">
        <v>110</v>
      </c>
      <c r="H213" s="450"/>
    </row>
    <row r="214" spans="1:8" x14ac:dyDescent="0.25">
      <c r="A214" s="450">
        <v>2018</v>
      </c>
      <c r="B214" s="450" t="s">
        <v>170</v>
      </c>
      <c r="C214" s="450">
        <v>7000</v>
      </c>
      <c r="D214" s="450" t="s">
        <v>67</v>
      </c>
      <c r="E214" s="450" t="s">
        <v>14</v>
      </c>
      <c r="F214" s="450" t="s">
        <v>15</v>
      </c>
      <c r="G214" s="450">
        <v>0</v>
      </c>
      <c r="H214" s="450" t="s">
        <v>16</v>
      </c>
    </row>
    <row r="215" spans="1:8" x14ac:dyDescent="0.25">
      <c r="A215" s="450">
        <v>2018</v>
      </c>
      <c r="B215" s="450" t="s">
        <v>170</v>
      </c>
      <c r="C215" s="450">
        <v>7100</v>
      </c>
      <c r="D215" s="450" t="s">
        <v>68</v>
      </c>
      <c r="E215" s="450" t="s">
        <v>14</v>
      </c>
      <c r="F215" s="450" t="s">
        <v>15</v>
      </c>
      <c r="G215" s="450" t="s">
        <v>110</v>
      </c>
      <c r="H215" s="450"/>
    </row>
    <row r="216" spans="1:8" x14ac:dyDescent="0.25">
      <c r="A216" s="450">
        <v>2018</v>
      </c>
      <c r="B216" s="450" t="s">
        <v>170</v>
      </c>
      <c r="C216" s="450">
        <v>7200</v>
      </c>
      <c r="D216" s="450" t="s">
        <v>69</v>
      </c>
      <c r="E216" s="450" t="s">
        <v>14</v>
      </c>
      <c r="F216" s="450" t="s">
        <v>15</v>
      </c>
      <c r="G216" s="450" t="s">
        <v>110</v>
      </c>
      <c r="H216" s="450"/>
    </row>
    <row r="217" spans="1:8" x14ac:dyDescent="0.25">
      <c r="A217" s="450">
        <v>2018</v>
      </c>
      <c r="B217" s="450" t="s">
        <v>170</v>
      </c>
      <c r="C217" s="450">
        <v>8000</v>
      </c>
      <c r="D217" s="450" t="s">
        <v>70</v>
      </c>
      <c r="E217" s="450" t="s">
        <v>14</v>
      </c>
      <c r="F217" s="450" t="s">
        <v>15</v>
      </c>
      <c r="G217" s="450">
        <v>0</v>
      </c>
      <c r="H217" s="450" t="s">
        <v>16</v>
      </c>
    </row>
    <row r="218" spans="1:8" x14ac:dyDescent="0.25">
      <c r="A218" s="450">
        <v>2018</v>
      </c>
      <c r="B218" s="450" t="s">
        <v>170</v>
      </c>
      <c r="C218" s="450">
        <v>9000</v>
      </c>
      <c r="D218" s="450" t="s">
        <v>71</v>
      </c>
      <c r="E218" s="450" t="s">
        <v>14</v>
      </c>
      <c r="F218" s="450" t="s">
        <v>15</v>
      </c>
      <c r="G218" s="450">
        <v>0</v>
      </c>
      <c r="H218" s="450" t="s">
        <v>16</v>
      </c>
    </row>
    <row r="219" spans="1:8" x14ac:dyDescent="0.25">
      <c r="A219" s="450">
        <v>2018</v>
      </c>
      <c r="B219" s="450" t="s">
        <v>170</v>
      </c>
      <c r="C219" s="450">
        <v>9100</v>
      </c>
      <c r="D219" s="450" t="s">
        <v>72</v>
      </c>
      <c r="E219" s="450" t="s">
        <v>14</v>
      </c>
      <c r="F219" s="450" t="s">
        <v>15</v>
      </c>
      <c r="G219" s="450" t="s">
        <v>110</v>
      </c>
      <c r="H219" s="450"/>
    </row>
    <row r="220" spans="1:8" x14ac:dyDescent="0.25">
      <c r="A220" s="450">
        <v>2018</v>
      </c>
      <c r="B220" s="450" t="s">
        <v>170</v>
      </c>
      <c r="C220" s="450">
        <v>9200</v>
      </c>
      <c r="D220" s="450" t="s">
        <v>73</v>
      </c>
      <c r="E220" s="450" t="s">
        <v>14</v>
      </c>
      <c r="F220" s="450" t="s">
        <v>15</v>
      </c>
      <c r="G220" s="450" t="s">
        <v>110</v>
      </c>
      <c r="H220" s="450"/>
    </row>
    <row r="221" spans="1:8" x14ac:dyDescent="0.25">
      <c r="A221" s="450">
        <v>2018</v>
      </c>
      <c r="B221" s="450" t="s">
        <v>170</v>
      </c>
      <c r="C221" s="450">
        <v>9900</v>
      </c>
      <c r="D221" s="450" t="s">
        <v>74</v>
      </c>
      <c r="E221" s="450" t="s">
        <v>14</v>
      </c>
      <c r="F221" s="450" t="s">
        <v>15</v>
      </c>
      <c r="G221" s="450" t="s">
        <v>110</v>
      </c>
      <c r="H221" s="450"/>
    </row>
    <row r="222" spans="1:8" x14ac:dyDescent="0.25">
      <c r="A222" s="450">
        <v>2018</v>
      </c>
      <c r="B222" s="450" t="s">
        <v>170</v>
      </c>
      <c r="C222" s="450">
        <v>10000</v>
      </c>
      <c r="D222" s="450" t="s">
        <v>75</v>
      </c>
      <c r="E222" s="450" t="s">
        <v>14</v>
      </c>
      <c r="F222" s="450" t="s">
        <v>15</v>
      </c>
      <c r="G222" s="450">
        <v>6.43</v>
      </c>
      <c r="H222" s="450" t="s">
        <v>16</v>
      </c>
    </row>
    <row r="223" spans="1:8" x14ac:dyDescent="0.25">
      <c r="A223" s="450">
        <v>2018</v>
      </c>
      <c r="B223" s="450" t="s">
        <v>170</v>
      </c>
      <c r="C223" s="450">
        <v>11000</v>
      </c>
      <c r="D223" s="450" t="s">
        <v>76</v>
      </c>
      <c r="E223" s="450" t="s">
        <v>14</v>
      </c>
      <c r="F223" s="450" t="s">
        <v>15</v>
      </c>
      <c r="G223" s="450">
        <v>68.16</v>
      </c>
      <c r="H223" s="450" t="s">
        <v>16</v>
      </c>
    </row>
    <row r="224" spans="1:8" x14ac:dyDescent="0.25">
      <c r="A224" s="450">
        <v>2018</v>
      </c>
      <c r="B224" s="450" t="s">
        <v>170</v>
      </c>
      <c r="C224" s="450">
        <v>11100</v>
      </c>
      <c r="D224" s="450" t="s">
        <v>77</v>
      </c>
      <c r="E224" s="450" t="s">
        <v>14</v>
      </c>
      <c r="F224" s="450" t="s">
        <v>15</v>
      </c>
      <c r="G224" s="450">
        <v>65.56</v>
      </c>
      <c r="H224" s="450" t="s">
        <v>16</v>
      </c>
    </row>
    <row r="225" spans="1:8" x14ac:dyDescent="0.25">
      <c r="A225" s="450">
        <v>2018</v>
      </c>
      <c r="B225" s="450" t="s">
        <v>170</v>
      </c>
      <c r="C225" s="450">
        <v>11200</v>
      </c>
      <c r="D225" s="450" t="s">
        <v>78</v>
      </c>
      <c r="E225" s="450" t="s">
        <v>14</v>
      </c>
      <c r="F225" s="450" t="s">
        <v>15</v>
      </c>
      <c r="G225" s="450">
        <v>0.8</v>
      </c>
      <c r="H225" s="450" t="s">
        <v>16</v>
      </c>
    </row>
    <row r="226" spans="1:8" x14ac:dyDescent="0.25">
      <c r="A226" s="450">
        <v>2018</v>
      </c>
      <c r="B226" s="450" t="s">
        <v>170</v>
      </c>
      <c r="C226" s="450">
        <v>11300</v>
      </c>
      <c r="D226" s="450" t="s">
        <v>79</v>
      </c>
      <c r="E226" s="450" t="s">
        <v>14</v>
      </c>
      <c r="F226" s="450" t="s">
        <v>15</v>
      </c>
      <c r="G226" s="450">
        <v>0</v>
      </c>
      <c r="H226" s="450" t="s">
        <v>16</v>
      </c>
    </row>
    <row r="227" spans="1:8" x14ac:dyDescent="0.25">
      <c r="A227" s="450">
        <v>2018</v>
      </c>
      <c r="B227" s="450" t="s">
        <v>170</v>
      </c>
      <c r="C227" s="450">
        <v>11400</v>
      </c>
      <c r="D227" s="450" t="s">
        <v>80</v>
      </c>
      <c r="E227" s="450" t="s">
        <v>14</v>
      </c>
      <c r="F227" s="450" t="s">
        <v>15</v>
      </c>
      <c r="G227" s="450">
        <v>1.8</v>
      </c>
      <c r="H227" s="450" t="s">
        <v>16</v>
      </c>
    </row>
    <row r="228" spans="1:8" x14ac:dyDescent="0.25">
      <c r="A228" s="450">
        <v>2018</v>
      </c>
      <c r="B228" s="450" t="s">
        <v>170</v>
      </c>
      <c r="C228" s="450">
        <v>11500</v>
      </c>
      <c r="D228" s="450" t="s">
        <v>81</v>
      </c>
      <c r="E228" s="450" t="s">
        <v>14</v>
      </c>
      <c r="F228" s="450" t="s">
        <v>15</v>
      </c>
      <c r="G228" s="450">
        <v>0</v>
      </c>
      <c r="H228" s="450" t="s">
        <v>16</v>
      </c>
    </row>
    <row r="229" spans="1:8" x14ac:dyDescent="0.25">
      <c r="A229" s="450">
        <v>2018</v>
      </c>
      <c r="B229" s="450" t="s">
        <v>170</v>
      </c>
      <c r="C229" s="450">
        <v>11900</v>
      </c>
      <c r="D229" s="450" t="s">
        <v>82</v>
      </c>
      <c r="E229" s="450" t="s">
        <v>14</v>
      </c>
      <c r="F229" s="450" t="s">
        <v>15</v>
      </c>
      <c r="G229" s="450">
        <v>0</v>
      </c>
      <c r="H229" s="450" t="s">
        <v>16</v>
      </c>
    </row>
    <row r="230" spans="1:8" x14ac:dyDescent="0.25">
      <c r="A230" s="450">
        <v>2018</v>
      </c>
      <c r="B230" s="450" t="s">
        <v>170</v>
      </c>
      <c r="C230" s="450">
        <v>12000</v>
      </c>
      <c r="D230" s="450" t="s">
        <v>83</v>
      </c>
      <c r="E230" s="450" t="s">
        <v>14</v>
      </c>
      <c r="F230" s="450" t="s">
        <v>15</v>
      </c>
      <c r="G230" s="450">
        <v>11.95</v>
      </c>
      <c r="H230" s="450" t="s">
        <v>16</v>
      </c>
    </row>
    <row r="231" spans="1:8" x14ac:dyDescent="0.25">
      <c r="A231" s="450">
        <v>2018</v>
      </c>
      <c r="B231" s="450" t="s">
        <v>170</v>
      </c>
      <c r="C231" s="450">
        <v>12100</v>
      </c>
      <c r="D231" s="450" t="s">
        <v>84</v>
      </c>
      <c r="E231" s="450" t="s">
        <v>14</v>
      </c>
      <c r="F231" s="450" t="s">
        <v>15</v>
      </c>
      <c r="G231" s="450">
        <v>11.7</v>
      </c>
      <c r="H231" s="450" t="s">
        <v>16</v>
      </c>
    </row>
    <row r="232" spans="1:8" x14ac:dyDescent="0.25">
      <c r="A232" s="450">
        <v>2018</v>
      </c>
      <c r="B232" s="450" t="s">
        <v>170</v>
      </c>
      <c r="C232" s="450">
        <v>12200</v>
      </c>
      <c r="D232" s="450" t="s">
        <v>85</v>
      </c>
      <c r="E232" s="450" t="s">
        <v>14</v>
      </c>
      <c r="F232" s="450" t="s">
        <v>15</v>
      </c>
      <c r="G232" s="450">
        <v>0</v>
      </c>
      <c r="H232" s="450" t="s">
        <v>16</v>
      </c>
    </row>
    <row r="233" spans="1:8" x14ac:dyDescent="0.25">
      <c r="A233" s="450">
        <v>2018</v>
      </c>
      <c r="B233" s="450" t="s">
        <v>170</v>
      </c>
      <c r="C233" s="450">
        <v>12900</v>
      </c>
      <c r="D233" s="450" t="s">
        <v>86</v>
      </c>
      <c r="E233" s="450" t="s">
        <v>14</v>
      </c>
      <c r="F233" s="450" t="s">
        <v>15</v>
      </c>
      <c r="G233" s="450">
        <v>0.25</v>
      </c>
      <c r="H233" s="450" t="s">
        <v>16</v>
      </c>
    </row>
    <row r="234" spans="1:8" x14ac:dyDescent="0.25">
      <c r="A234" s="450">
        <v>2018</v>
      </c>
      <c r="B234" s="450" t="s">
        <v>170</v>
      </c>
      <c r="C234" s="450">
        <v>12910</v>
      </c>
      <c r="D234" s="450" t="s">
        <v>87</v>
      </c>
      <c r="E234" s="450" t="s">
        <v>14</v>
      </c>
      <c r="F234" s="450" t="s">
        <v>15</v>
      </c>
      <c r="G234" s="450" t="s">
        <v>110</v>
      </c>
      <c r="H234" s="450"/>
    </row>
    <row r="235" spans="1:8" x14ac:dyDescent="0.25">
      <c r="A235" s="450">
        <v>2018</v>
      </c>
      <c r="B235" s="450" t="s">
        <v>170</v>
      </c>
      <c r="C235" s="450">
        <v>12920</v>
      </c>
      <c r="D235" s="450" t="s">
        <v>88</v>
      </c>
      <c r="E235" s="450" t="s">
        <v>14</v>
      </c>
      <c r="F235" s="450" t="s">
        <v>15</v>
      </c>
      <c r="G235" s="450" t="s">
        <v>110</v>
      </c>
      <c r="H235" s="450"/>
    </row>
    <row r="236" spans="1:8" x14ac:dyDescent="0.25">
      <c r="A236" s="450">
        <v>2018</v>
      </c>
      <c r="B236" s="450" t="s">
        <v>170</v>
      </c>
      <c r="C236" s="450">
        <v>12930</v>
      </c>
      <c r="D236" s="450" t="s">
        <v>89</v>
      </c>
      <c r="E236" s="450" t="s">
        <v>14</v>
      </c>
      <c r="F236" s="450" t="s">
        <v>15</v>
      </c>
      <c r="G236" s="450" t="s">
        <v>110</v>
      </c>
      <c r="H236" s="450"/>
    </row>
    <row r="237" spans="1:8" x14ac:dyDescent="0.25">
      <c r="A237" s="450">
        <v>2018</v>
      </c>
      <c r="B237" s="450" t="s">
        <v>170</v>
      </c>
      <c r="C237" s="450">
        <v>13000</v>
      </c>
      <c r="D237" s="450" t="s">
        <v>90</v>
      </c>
      <c r="E237" s="450" t="s">
        <v>14</v>
      </c>
      <c r="F237" s="450" t="s">
        <v>15</v>
      </c>
      <c r="G237" s="450">
        <v>80.11</v>
      </c>
      <c r="H237" s="450" t="s">
        <v>16</v>
      </c>
    </row>
    <row r="238" spans="1:8" x14ac:dyDescent="0.25">
      <c r="A238" s="450">
        <v>2018</v>
      </c>
      <c r="B238" s="450" t="s">
        <v>170</v>
      </c>
      <c r="C238" s="450">
        <v>14000</v>
      </c>
      <c r="D238" s="450" t="s">
        <v>91</v>
      </c>
      <c r="E238" s="450" t="s">
        <v>14</v>
      </c>
      <c r="F238" s="450" t="s">
        <v>15</v>
      </c>
      <c r="G238" s="450">
        <v>86.54</v>
      </c>
      <c r="H238" s="450" t="s">
        <v>16</v>
      </c>
    </row>
    <row r="239" spans="1:8" x14ac:dyDescent="0.25">
      <c r="A239" s="450">
        <v>2018</v>
      </c>
      <c r="B239" s="450" t="s">
        <v>170</v>
      </c>
      <c r="C239" s="450">
        <v>15000</v>
      </c>
      <c r="D239" s="450" t="s">
        <v>92</v>
      </c>
      <c r="E239" s="450" t="s">
        <v>14</v>
      </c>
      <c r="F239" s="450" t="s">
        <v>15</v>
      </c>
      <c r="G239" s="450">
        <v>0</v>
      </c>
      <c r="H239" s="450" t="s">
        <v>16</v>
      </c>
    </row>
    <row r="240" spans="1:8" x14ac:dyDescent="0.25">
      <c r="A240" s="450">
        <v>2018</v>
      </c>
      <c r="B240" s="450" t="s">
        <v>170</v>
      </c>
      <c r="C240" s="450">
        <v>15100</v>
      </c>
      <c r="D240" s="450" t="s">
        <v>93</v>
      </c>
      <c r="E240" s="450" t="s">
        <v>14</v>
      </c>
      <c r="F240" s="450" t="s">
        <v>15</v>
      </c>
      <c r="G240" s="450" t="s">
        <v>110</v>
      </c>
      <c r="H240" s="450"/>
    </row>
    <row r="241" spans="1:8" x14ac:dyDescent="0.25">
      <c r="A241" s="450">
        <v>2018</v>
      </c>
      <c r="B241" s="450" t="s">
        <v>170</v>
      </c>
      <c r="C241" s="450">
        <v>15200</v>
      </c>
      <c r="D241" s="450" t="s">
        <v>94</v>
      </c>
      <c r="E241" s="450" t="s">
        <v>14</v>
      </c>
      <c r="F241" s="450" t="s">
        <v>15</v>
      </c>
      <c r="G241" s="450" t="s">
        <v>110</v>
      </c>
      <c r="H241" s="450"/>
    </row>
    <row r="242" spans="1:8" x14ac:dyDescent="0.25">
      <c r="A242" s="450">
        <v>2018</v>
      </c>
      <c r="B242" s="450" t="s">
        <v>170</v>
      </c>
      <c r="C242" s="450">
        <v>16000</v>
      </c>
      <c r="D242" s="450" t="s">
        <v>95</v>
      </c>
      <c r="E242" s="450" t="s">
        <v>14</v>
      </c>
      <c r="F242" s="450" t="s">
        <v>15</v>
      </c>
      <c r="G242" s="450">
        <v>86.54</v>
      </c>
      <c r="H242" s="450" t="s">
        <v>16</v>
      </c>
    </row>
    <row r="243" spans="1:8" x14ac:dyDescent="0.25">
      <c r="A243" s="450">
        <v>2018</v>
      </c>
      <c r="B243" s="450" t="s">
        <v>170</v>
      </c>
      <c r="C243" s="450">
        <v>17000</v>
      </c>
      <c r="D243" s="450" t="s">
        <v>96</v>
      </c>
      <c r="E243" s="450" t="s">
        <v>14</v>
      </c>
      <c r="F243" s="450" t="s">
        <v>15</v>
      </c>
      <c r="G243" s="450">
        <v>0</v>
      </c>
      <c r="H243" s="450" t="s">
        <v>16</v>
      </c>
    </row>
    <row r="244" spans="1:8" x14ac:dyDescent="0.25">
      <c r="A244" s="450">
        <v>2018</v>
      </c>
      <c r="B244" s="450" t="s">
        <v>170</v>
      </c>
      <c r="C244" s="450">
        <v>17100</v>
      </c>
      <c r="D244" s="450" t="s">
        <v>97</v>
      </c>
      <c r="E244" s="450" t="s">
        <v>14</v>
      </c>
      <c r="F244" s="450" t="s">
        <v>15</v>
      </c>
      <c r="G244" s="450">
        <v>0</v>
      </c>
      <c r="H244" s="450" t="s">
        <v>16</v>
      </c>
    </row>
    <row r="245" spans="1:8" x14ac:dyDescent="0.25">
      <c r="A245" s="450">
        <v>2018</v>
      </c>
      <c r="B245" s="450" t="s">
        <v>170</v>
      </c>
      <c r="C245" s="450">
        <v>17110</v>
      </c>
      <c r="D245" s="450" t="s">
        <v>98</v>
      </c>
      <c r="E245" s="450" t="s">
        <v>14</v>
      </c>
      <c r="F245" s="450" t="s">
        <v>15</v>
      </c>
      <c r="G245" s="450" t="s">
        <v>110</v>
      </c>
      <c r="H245" s="450"/>
    </row>
    <row r="246" spans="1:8" x14ac:dyDescent="0.25">
      <c r="A246" s="450">
        <v>2018</v>
      </c>
      <c r="B246" s="450" t="s">
        <v>170</v>
      </c>
      <c r="C246" s="450">
        <v>17120</v>
      </c>
      <c r="D246" s="450" t="s">
        <v>99</v>
      </c>
      <c r="E246" s="450" t="s">
        <v>14</v>
      </c>
      <c r="F246" s="450" t="s">
        <v>15</v>
      </c>
      <c r="G246" s="450" t="s">
        <v>110</v>
      </c>
      <c r="H246" s="450"/>
    </row>
    <row r="247" spans="1:8" x14ac:dyDescent="0.25">
      <c r="A247" s="450">
        <v>2018</v>
      </c>
      <c r="B247" s="450" t="s">
        <v>170</v>
      </c>
      <c r="C247" s="450">
        <v>17130</v>
      </c>
      <c r="D247" s="450" t="s">
        <v>100</v>
      </c>
      <c r="E247" s="450" t="s">
        <v>14</v>
      </c>
      <c r="F247" s="450" t="s">
        <v>15</v>
      </c>
      <c r="G247" s="450" t="s">
        <v>110</v>
      </c>
      <c r="H247" s="450"/>
    </row>
    <row r="248" spans="1:8" x14ac:dyDescent="0.25">
      <c r="A248" s="450">
        <v>2018</v>
      </c>
      <c r="B248" s="450" t="s">
        <v>170</v>
      </c>
      <c r="C248" s="450">
        <v>17140</v>
      </c>
      <c r="D248" s="450" t="s">
        <v>101</v>
      </c>
      <c r="E248" s="450" t="s">
        <v>14</v>
      </c>
      <c r="F248" s="450" t="s">
        <v>15</v>
      </c>
      <c r="G248" s="450" t="s">
        <v>110</v>
      </c>
      <c r="H248" s="450"/>
    </row>
    <row r="249" spans="1:8" x14ac:dyDescent="0.25">
      <c r="A249" s="450">
        <v>2018</v>
      </c>
      <c r="B249" s="450" t="s">
        <v>170</v>
      </c>
      <c r="C249" s="450">
        <v>17150</v>
      </c>
      <c r="D249" s="450" t="s">
        <v>102</v>
      </c>
      <c r="E249" s="450" t="s">
        <v>14</v>
      </c>
      <c r="F249" s="450" t="s">
        <v>15</v>
      </c>
      <c r="G249" s="450" t="s">
        <v>110</v>
      </c>
      <c r="H249" s="450"/>
    </row>
    <row r="250" spans="1:8" x14ac:dyDescent="0.25">
      <c r="A250" s="450">
        <v>2018</v>
      </c>
      <c r="B250" s="450" t="s">
        <v>170</v>
      </c>
      <c r="C250" s="450">
        <v>17160</v>
      </c>
      <c r="D250" s="450" t="s">
        <v>103</v>
      </c>
      <c r="E250" s="450" t="s">
        <v>14</v>
      </c>
      <c r="F250" s="450" t="s">
        <v>15</v>
      </c>
      <c r="G250" s="450" t="s">
        <v>110</v>
      </c>
      <c r="H250" s="450"/>
    </row>
    <row r="251" spans="1:8" x14ac:dyDescent="0.25">
      <c r="A251" s="450">
        <v>2018</v>
      </c>
      <c r="B251" s="450" t="s">
        <v>170</v>
      </c>
      <c r="C251" s="450">
        <v>17161</v>
      </c>
      <c r="D251" s="450" t="s">
        <v>104</v>
      </c>
      <c r="E251" s="450" t="s">
        <v>14</v>
      </c>
      <c r="F251" s="450" t="s">
        <v>15</v>
      </c>
      <c r="G251" s="450" t="s">
        <v>110</v>
      </c>
      <c r="H251" s="450"/>
    </row>
    <row r="252" spans="1:8" x14ac:dyDescent="0.25">
      <c r="A252" s="450">
        <v>2018</v>
      </c>
      <c r="B252" s="450" t="s">
        <v>170</v>
      </c>
      <c r="C252" s="450">
        <v>17162</v>
      </c>
      <c r="D252" s="450" t="s">
        <v>105</v>
      </c>
      <c r="E252" s="450" t="s">
        <v>14</v>
      </c>
      <c r="F252" s="450" t="s">
        <v>15</v>
      </c>
      <c r="G252" s="450" t="s">
        <v>110</v>
      </c>
      <c r="H252" s="450"/>
    </row>
    <row r="253" spans="1:8" x14ac:dyDescent="0.25">
      <c r="A253" s="450">
        <v>2018</v>
      </c>
      <c r="B253" s="450" t="s">
        <v>170</v>
      </c>
      <c r="C253" s="450">
        <v>17190</v>
      </c>
      <c r="D253" s="450" t="s">
        <v>106</v>
      </c>
      <c r="E253" s="450" t="s">
        <v>14</v>
      </c>
      <c r="F253" s="450" t="s">
        <v>15</v>
      </c>
      <c r="G253" s="450" t="s">
        <v>110</v>
      </c>
      <c r="H253" s="450"/>
    </row>
    <row r="254" spans="1:8" x14ac:dyDescent="0.25">
      <c r="A254" s="450">
        <v>2018</v>
      </c>
      <c r="B254" s="450" t="s">
        <v>170</v>
      </c>
      <c r="C254" s="450">
        <v>17900</v>
      </c>
      <c r="D254" s="450" t="s">
        <v>107</v>
      </c>
      <c r="E254" s="450" t="s">
        <v>14</v>
      </c>
      <c r="F254" s="450" t="s">
        <v>15</v>
      </c>
      <c r="G254" s="450">
        <v>0</v>
      </c>
      <c r="H254" s="450" t="s">
        <v>16</v>
      </c>
    </row>
    <row r="255" spans="1:8" x14ac:dyDescent="0.25">
      <c r="A255" s="450">
        <v>2018</v>
      </c>
      <c r="B255" s="450" t="s">
        <v>170</v>
      </c>
      <c r="C255" s="450">
        <v>18000</v>
      </c>
      <c r="D255" s="450" t="s">
        <v>108</v>
      </c>
      <c r="E255" s="450" t="s">
        <v>14</v>
      </c>
      <c r="F255" s="450" t="s">
        <v>15</v>
      </c>
      <c r="G255" s="450">
        <v>86.54</v>
      </c>
      <c r="H255" s="450" t="s">
        <v>16</v>
      </c>
    </row>
    <row r="256" spans="1:8" x14ac:dyDescent="0.25">
      <c r="A256" s="450">
        <v>2018</v>
      </c>
      <c r="B256" s="450" t="s">
        <v>170</v>
      </c>
      <c r="C256" s="450">
        <v>19000</v>
      </c>
      <c r="D256" s="450" t="s">
        <v>109</v>
      </c>
      <c r="E256" s="450" t="s">
        <v>14</v>
      </c>
      <c r="F256" s="450" t="s">
        <v>15</v>
      </c>
      <c r="G256" s="450" t="s">
        <v>110</v>
      </c>
      <c r="H256" s="450"/>
    </row>
    <row r="257" spans="1:7" x14ac:dyDescent="0.25">
      <c r="A257" s="450">
        <v>2018</v>
      </c>
      <c r="B257" s="450" t="s">
        <v>170</v>
      </c>
      <c r="C257" s="450">
        <v>19010</v>
      </c>
      <c r="D257" s="450" t="s">
        <v>111</v>
      </c>
      <c r="E257" s="450" t="s">
        <v>14</v>
      </c>
      <c r="F257" s="450" t="s">
        <v>15</v>
      </c>
      <c r="G257" s="450" t="s">
        <v>110</v>
      </c>
    </row>
    <row r="258" spans="1:7" x14ac:dyDescent="0.25">
      <c r="A258" s="450">
        <v>2018</v>
      </c>
      <c r="B258" s="450" t="s">
        <v>170</v>
      </c>
      <c r="C258" s="450">
        <v>19011</v>
      </c>
      <c r="D258" s="450" t="s">
        <v>112</v>
      </c>
      <c r="E258" s="450" t="s">
        <v>14</v>
      </c>
      <c r="F258" s="450" t="s">
        <v>15</v>
      </c>
      <c r="G258" s="450" t="s">
        <v>110</v>
      </c>
    </row>
    <row r="259" spans="1:7" x14ac:dyDescent="0.25">
      <c r="A259" s="450">
        <v>2018</v>
      </c>
      <c r="B259" s="450" t="s">
        <v>170</v>
      </c>
      <c r="C259" s="450">
        <v>19012</v>
      </c>
      <c r="D259" s="450" t="s">
        <v>113</v>
      </c>
      <c r="E259" s="450" t="s">
        <v>14</v>
      </c>
      <c r="F259" s="450" t="s">
        <v>15</v>
      </c>
      <c r="G259" s="450" t="s">
        <v>110</v>
      </c>
    </row>
    <row r="260" spans="1:7" x14ac:dyDescent="0.25">
      <c r="A260" s="450">
        <v>2018</v>
      </c>
      <c r="B260" s="450" t="s">
        <v>170</v>
      </c>
      <c r="C260" s="450">
        <v>19020</v>
      </c>
      <c r="D260" s="450" t="s">
        <v>114</v>
      </c>
      <c r="E260" s="450" t="s">
        <v>14</v>
      </c>
      <c r="F260" s="450" t="s">
        <v>15</v>
      </c>
      <c r="G260" s="450" t="s">
        <v>110</v>
      </c>
    </row>
    <row r="261" spans="1:7" x14ac:dyDescent="0.25">
      <c r="A261" s="450">
        <v>2018</v>
      </c>
      <c r="B261" s="450" t="s">
        <v>170</v>
      </c>
      <c r="C261" s="450">
        <v>19021</v>
      </c>
      <c r="D261" s="450" t="s">
        <v>115</v>
      </c>
      <c r="E261" s="450" t="s">
        <v>14</v>
      </c>
      <c r="F261" s="450" t="s">
        <v>15</v>
      </c>
      <c r="G261" s="450" t="s">
        <v>110</v>
      </c>
    </row>
    <row r="262" spans="1:7" x14ac:dyDescent="0.25">
      <c r="A262" s="450">
        <v>2018</v>
      </c>
      <c r="B262" s="450" t="s">
        <v>170</v>
      </c>
      <c r="C262" s="450">
        <v>19022</v>
      </c>
      <c r="D262" s="450" t="s">
        <v>116</v>
      </c>
      <c r="E262" s="450" t="s">
        <v>14</v>
      </c>
      <c r="F262" s="450" t="s">
        <v>15</v>
      </c>
      <c r="G262" s="450" t="s">
        <v>110</v>
      </c>
    </row>
    <row r="263" spans="1:7" x14ac:dyDescent="0.25">
      <c r="A263" s="450">
        <v>2018</v>
      </c>
      <c r="B263" s="450" t="s">
        <v>170</v>
      </c>
      <c r="C263" s="450">
        <v>19023</v>
      </c>
      <c r="D263" s="450" t="s">
        <v>117</v>
      </c>
      <c r="E263" s="450" t="s">
        <v>14</v>
      </c>
      <c r="F263" s="450" t="s">
        <v>15</v>
      </c>
      <c r="G263" s="450" t="s">
        <v>110</v>
      </c>
    </row>
    <row r="264" spans="1:7" x14ac:dyDescent="0.25">
      <c r="A264" s="450">
        <v>2018</v>
      </c>
      <c r="B264" s="450" t="s">
        <v>170</v>
      </c>
      <c r="C264" s="450">
        <v>19029</v>
      </c>
      <c r="D264" s="450" t="s">
        <v>118</v>
      </c>
      <c r="E264" s="450" t="s">
        <v>14</v>
      </c>
      <c r="F264" s="450" t="s">
        <v>15</v>
      </c>
      <c r="G264" s="450" t="s">
        <v>110</v>
      </c>
    </row>
    <row r="265" spans="1:7" x14ac:dyDescent="0.25">
      <c r="A265" s="450">
        <v>2018</v>
      </c>
      <c r="B265" s="450" t="s">
        <v>170</v>
      </c>
      <c r="C265" s="450">
        <v>19030</v>
      </c>
      <c r="D265" s="450" t="s">
        <v>119</v>
      </c>
      <c r="E265" s="450" t="s">
        <v>14</v>
      </c>
      <c r="F265" s="450" t="s">
        <v>15</v>
      </c>
      <c r="G265" s="450" t="s">
        <v>110</v>
      </c>
    </row>
    <row r="266" spans="1:7" x14ac:dyDescent="0.25">
      <c r="A266" s="450">
        <v>2018</v>
      </c>
      <c r="B266" s="450" t="s">
        <v>170</v>
      </c>
      <c r="C266" s="450">
        <v>19031</v>
      </c>
      <c r="D266" s="450" t="s">
        <v>120</v>
      </c>
      <c r="E266" s="450" t="s">
        <v>14</v>
      </c>
      <c r="F266" s="450" t="s">
        <v>15</v>
      </c>
      <c r="G266" s="450" t="s">
        <v>110</v>
      </c>
    </row>
    <row r="267" spans="1:7" x14ac:dyDescent="0.25">
      <c r="A267" s="450">
        <v>2018</v>
      </c>
      <c r="B267" s="450" t="s">
        <v>170</v>
      </c>
      <c r="C267" s="450">
        <v>19032</v>
      </c>
      <c r="D267" s="450" t="s">
        <v>121</v>
      </c>
      <c r="E267" s="450" t="s">
        <v>14</v>
      </c>
      <c r="F267" s="450" t="s">
        <v>15</v>
      </c>
      <c r="G267" s="450" t="s">
        <v>110</v>
      </c>
    </row>
    <row r="268" spans="1:7" x14ac:dyDescent="0.25">
      <c r="A268" s="450">
        <v>2018</v>
      </c>
      <c r="B268" s="450" t="s">
        <v>170</v>
      </c>
      <c r="C268" s="450">
        <v>19040</v>
      </c>
      <c r="D268" s="450" t="s">
        <v>122</v>
      </c>
      <c r="E268" s="450" t="s">
        <v>14</v>
      </c>
      <c r="F268" s="450" t="s">
        <v>15</v>
      </c>
      <c r="G268" s="450" t="s">
        <v>110</v>
      </c>
    </row>
    <row r="269" spans="1:7" x14ac:dyDescent="0.25">
      <c r="A269" s="450">
        <v>2018</v>
      </c>
      <c r="B269" s="450" t="s">
        <v>170</v>
      </c>
      <c r="C269" s="450">
        <v>19050</v>
      </c>
      <c r="D269" s="450" t="s">
        <v>123</v>
      </c>
      <c r="E269" s="450" t="s">
        <v>14</v>
      </c>
      <c r="F269" s="450" t="s">
        <v>15</v>
      </c>
      <c r="G269" s="450" t="s">
        <v>110</v>
      </c>
    </row>
    <row r="270" spans="1:7" x14ac:dyDescent="0.25">
      <c r="A270" s="450">
        <v>2018</v>
      </c>
      <c r="B270" s="450" t="s">
        <v>170</v>
      </c>
      <c r="C270" s="450">
        <v>19060</v>
      </c>
      <c r="D270" s="450" t="s">
        <v>124</v>
      </c>
      <c r="E270" s="450" t="s">
        <v>14</v>
      </c>
      <c r="F270" s="450" t="s">
        <v>15</v>
      </c>
      <c r="G270" s="450" t="s">
        <v>110</v>
      </c>
    </row>
    <row r="271" spans="1:7" x14ac:dyDescent="0.25">
      <c r="A271" s="450">
        <v>2018</v>
      </c>
      <c r="B271" s="450" t="s">
        <v>170</v>
      </c>
      <c r="C271" s="450">
        <v>19061</v>
      </c>
      <c r="D271" s="450" t="s">
        <v>125</v>
      </c>
      <c r="E271" s="450" t="s">
        <v>14</v>
      </c>
      <c r="F271" s="450" t="s">
        <v>15</v>
      </c>
      <c r="G271" s="450" t="s">
        <v>110</v>
      </c>
    </row>
    <row r="272" spans="1:7" x14ac:dyDescent="0.25">
      <c r="A272" s="450">
        <v>2018</v>
      </c>
      <c r="B272" s="450" t="s">
        <v>170</v>
      </c>
      <c r="C272" s="450">
        <v>19062</v>
      </c>
      <c r="D272" s="450" t="s">
        <v>126</v>
      </c>
      <c r="E272" s="450" t="s">
        <v>14</v>
      </c>
      <c r="F272" s="450" t="s">
        <v>15</v>
      </c>
      <c r="G272" s="450" t="s">
        <v>110</v>
      </c>
    </row>
    <row r="273" spans="1:7" x14ac:dyDescent="0.25">
      <c r="A273" s="450">
        <v>2018</v>
      </c>
      <c r="B273" s="450" t="s">
        <v>170</v>
      </c>
      <c r="C273" s="450">
        <v>19063</v>
      </c>
      <c r="D273" s="450" t="s">
        <v>127</v>
      </c>
      <c r="E273" s="450" t="s">
        <v>14</v>
      </c>
      <c r="F273" s="450" t="s">
        <v>15</v>
      </c>
      <c r="G273" s="450" t="s">
        <v>110</v>
      </c>
    </row>
    <row r="274" spans="1:7" x14ac:dyDescent="0.25">
      <c r="A274" s="450">
        <v>2018</v>
      </c>
      <c r="B274" s="450" t="s">
        <v>170</v>
      </c>
      <c r="C274" s="450">
        <v>19070</v>
      </c>
      <c r="D274" s="450" t="s">
        <v>128</v>
      </c>
      <c r="E274" s="450" t="s">
        <v>14</v>
      </c>
      <c r="F274" s="450" t="s">
        <v>15</v>
      </c>
      <c r="G274" s="450" t="s">
        <v>110</v>
      </c>
    </row>
    <row r="275" spans="1:7" x14ac:dyDescent="0.25">
      <c r="A275" s="450">
        <v>2018</v>
      </c>
      <c r="B275" s="450" t="s">
        <v>170</v>
      </c>
      <c r="C275" s="450">
        <v>19080</v>
      </c>
      <c r="D275" s="450" t="s">
        <v>129</v>
      </c>
      <c r="E275" s="450" t="s">
        <v>14</v>
      </c>
      <c r="F275" s="450" t="s">
        <v>15</v>
      </c>
      <c r="G275" s="450" t="s">
        <v>110</v>
      </c>
    </row>
    <row r="276" spans="1:7" x14ac:dyDescent="0.25">
      <c r="A276" s="450">
        <v>2018</v>
      </c>
      <c r="B276" s="450" t="s">
        <v>170</v>
      </c>
      <c r="C276" s="450">
        <v>19090</v>
      </c>
      <c r="D276" s="450" t="s">
        <v>130</v>
      </c>
      <c r="E276" s="450" t="s">
        <v>14</v>
      </c>
      <c r="F276" s="450" t="s">
        <v>15</v>
      </c>
      <c r="G276" s="450" t="s">
        <v>110</v>
      </c>
    </row>
    <row r="277" spans="1:7" x14ac:dyDescent="0.25">
      <c r="A277" s="450">
        <v>2018</v>
      </c>
      <c r="B277" s="450" t="s">
        <v>170</v>
      </c>
      <c r="C277" s="450">
        <v>19095</v>
      </c>
      <c r="D277" s="450" t="s">
        <v>131</v>
      </c>
      <c r="E277" s="450" t="s">
        <v>14</v>
      </c>
      <c r="F277" s="450" t="s">
        <v>15</v>
      </c>
      <c r="G277" s="450" t="s">
        <v>110</v>
      </c>
    </row>
    <row r="278" spans="1:7" x14ac:dyDescent="0.25">
      <c r="A278" s="450">
        <v>2018</v>
      </c>
      <c r="B278" s="450" t="s">
        <v>170</v>
      </c>
      <c r="C278" s="450">
        <v>19900</v>
      </c>
      <c r="D278" s="450" t="s">
        <v>132</v>
      </c>
      <c r="E278" s="450" t="s">
        <v>14</v>
      </c>
      <c r="F278" s="450" t="s">
        <v>15</v>
      </c>
      <c r="G278" s="450" t="s">
        <v>110</v>
      </c>
    </row>
    <row r="279" spans="1:7" x14ac:dyDescent="0.25">
      <c r="A279" s="450">
        <v>2018</v>
      </c>
      <c r="B279" s="450" t="s">
        <v>170</v>
      </c>
      <c r="C279" s="450">
        <v>20000</v>
      </c>
      <c r="D279" s="450" t="s">
        <v>133</v>
      </c>
      <c r="E279" s="450" t="s">
        <v>14</v>
      </c>
      <c r="F279" s="450" t="s">
        <v>15</v>
      </c>
      <c r="G279" s="450" t="s">
        <v>110</v>
      </c>
    </row>
    <row r="280" spans="1:7" x14ac:dyDescent="0.25">
      <c r="A280" s="450">
        <v>2018</v>
      </c>
      <c r="B280" s="450" t="s">
        <v>170</v>
      </c>
      <c r="C280" s="450">
        <v>21000</v>
      </c>
      <c r="D280" s="450" t="s">
        <v>134</v>
      </c>
      <c r="E280" s="450" t="s">
        <v>14</v>
      </c>
      <c r="F280" s="450" t="s">
        <v>15</v>
      </c>
      <c r="G280" s="450" t="s">
        <v>110</v>
      </c>
    </row>
    <row r="281" spans="1:7" x14ac:dyDescent="0.25">
      <c r="A281" s="450">
        <v>2018</v>
      </c>
      <c r="B281" s="450" t="s">
        <v>170</v>
      </c>
      <c r="C281" s="450">
        <v>21100</v>
      </c>
      <c r="D281" s="450" t="s">
        <v>135</v>
      </c>
      <c r="E281" s="450" t="s">
        <v>14</v>
      </c>
      <c r="F281" s="450" t="s">
        <v>15</v>
      </c>
      <c r="G281" s="450" t="s">
        <v>110</v>
      </c>
    </row>
    <row r="282" spans="1:7" x14ac:dyDescent="0.25">
      <c r="A282" s="450">
        <v>2018</v>
      </c>
      <c r="B282" s="450" t="s">
        <v>170</v>
      </c>
      <c r="C282" s="450">
        <v>21200</v>
      </c>
      <c r="D282" s="450" t="s">
        <v>136</v>
      </c>
      <c r="E282" s="450" t="s">
        <v>14</v>
      </c>
      <c r="F282" s="450" t="s">
        <v>15</v>
      </c>
      <c r="G282" s="450" t="s">
        <v>110</v>
      </c>
    </row>
    <row r="283" spans="1:7" x14ac:dyDescent="0.25">
      <c r="A283" s="450">
        <v>2018</v>
      </c>
      <c r="B283" s="450" t="s">
        <v>170</v>
      </c>
      <c r="C283" s="450">
        <v>21300</v>
      </c>
      <c r="D283" s="450" t="s">
        <v>137</v>
      </c>
      <c r="E283" s="450" t="s">
        <v>14</v>
      </c>
      <c r="F283" s="450" t="s">
        <v>15</v>
      </c>
      <c r="G283" s="450" t="s">
        <v>110</v>
      </c>
    </row>
    <row r="284" spans="1:7" x14ac:dyDescent="0.25">
      <c r="A284" s="450">
        <v>2018</v>
      </c>
      <c r="B284" s="450" t="s">
        <v>170</v>
      </c>
      <c r="C284" s="450">
        <v>21900</v>
      </c>
      <c r="D284" s="450" t="s">
        <v>138</v>
      </c>
      <c r="E284" s="450" t="s">
        <v>14</v>
      </c>
      <c r="F284" s="450" t="s">
        <v>15</v>
      </c>
      <c r="G284" s="450" t="s">
        <v>110</v>
      </c>
    </row>
    <row r="285" spans="1:7" x14ac:dyDescent="0.25">
      <c r="A285" s="450">
        <v>2018</v>
      </c>
      <c r="B285" s="450" t="s">
        <v>170</v>
      </c>
      <c r="C285" s="450">
        <v>22000</v>
      </c>
      <c r="D285" s="450" t="s">
        <v>139</v>
      </c>
      <c r="E285" s="450" t="s">
        <v>14</v>
      </c>
      <c r="F285" s="450" t="s">
        <v>15</v>
      </c>
      <c r="G285" s="450" t="s">
        <v>110</v>
      </c>
    </row>
    <row r="286" spans="1:7" x14ac:dyDescent="0.25">
      <c r="A286" s="450">
        <v>2018</v>
      </c>
      <c r="B286" s="450" t="s">
        <v>170</v>
      </c>
      <c r="C286" s="450">
        <v>23000</v>
      </c>
      <c r="D286" s="450" t="s">
        <v>140</v>
      </c>
      <c r="E286" s="450" t="s">
        <v>14</v>
      </c>
      <c r="F286" s="450" t="s">
        <v>15</v>
      </c>
      <c r="G286" s="450" t="s">
        <v>110</v>
      </c>
    </row>
    <row r="287" spans="1:7" x14ac:dyDescent="0.25">
      <c r="A287" s="450">
        <v>2018</v>
      </c>
      <c r="B287" s="450" t="s">
        <v>170</v>
      </c>
      <c r="C287" s="450">
        <v>24000</v>
      </c>
      <c r="D287" s="450" t="s">
        <v>141</v>
      </c>
      <c r="E287" s="450" t="s">
        <v>14</v>
      </c>
      <c r="F287" s="450" t="s">
        <v>15</v>
      </c>
      <c r="G287" s="450" t="s">
        <v>110</v>
      </c>
    </row>
    <row r="288" spans="1:7" x14ac:dyDescent="0.25">
      <c r="A288" s="450">
        <v>2018</v>
      </c>
      <c r="B288" s="450" t="s">
        <v>170</v>
      </c>
      <c r="C288" s="450">
        <v>25000</v>
      </c>
      <c r="D288" s="450" t="s">
        <v>142</v>
      </c>
      <c r="E288" s="450" t="s">
        <v>14</v>
      </c>
      <c r="F288" s="450" t="s">
        <v>15</v>
      </c>
      <c r="G288" s="450" t="s">
        <v>110</v>
      </c>
    </row>
    <row r="289" spans="1:7" x14ac:dyDescent="0.25">
      <c r="A289" s="450">
        <v>2018</v>
      </c>
      <c r="B289" s="450" t="s">
        <v>170</v>
      </c>
      <c r="C289" s="450">
        <v>26000</v>
      </c>
      <c r="D289" s="450" t="s">
        <v>143</v>
      </c>
      <c r="E289" s="450" t="s">
        <v>14</v>
      </c>
      <c r="F289" s="450" t="s">
        <v>15</v>
      </c>
      <c r="G289" s="450" t="s">
        <v>110</v>
      </c>
    </row>
    <row r="290" spans="1:7" x14ac:dyDescent="0.25">
      <c r="A290" s="450">
        <v>2018</v>
      </c>
      <c r="B290" s="450" t="s">
        <v>170</v>
      </c>
      <c r="C290" s="450">
        <v>27000</v>
      </c>
      <c r="D290" s="450" t="s">
        <v>144</v>
      </c>
      <c r="E290" s="450" t="s">
        <v>14</v>
      </c>
      <c r="F290" s="450" t="s">
        <v>15</v>
      </c>
      <c r="G290" s="450" t="s">
        <v>110</v>
      </c>
    </row>
    <row r="291" spans="1:7" x14ac:dyDescent="0.25">
      <c r="A291" s="450">
        <v>2018</v>
      </c>
      <c r="B291" s="450" t="s">
        <v>170</v>
      </c>
      <c r="C291" s="450">
        <v>28000</v>
      </c>
      <c r="D291" s="450" t="s">
        <v>145</v>
      </c>
      <c r="E291" s="450" t="s">
        <v>14</v>
      </c>
      <c r="F291" s="450" t="s">
        <v>15</v>
      </c>
      <c r="G291" s="450" t="s">
        <v>110</v>
      </c>
    </row>
    <row r="292" spans="1:7" x14ac:dyDescent="0.25">
      <c r="A292" s="450">
        <v>2018</v>
      </c>
      <c r="B292" s="450" t="s">
        <v>170</v>
      </c>
      <c r="C292" s="450">
        <v>29000</v>
      </c>
      <c r="D292" s="450" t="s">
        <v>146</v>
      </c>
      <c r="E292" s="450" t="s">
        <v>14</v>
      </c>
      <c r="F292" s="450" t="s">
        <v>15</v>
      </c>
      <c r="G292" s="450" t="s">
        <v>110</v>
      </c>
    </row>
    <row r="293" spans="1:7" x14ac:dyDescent="0.25">
      <c r="A293" s="450">
        <v>2018</v>
      </c>
      <c r="B293" s="450" t="s">
        <v>170</v>
      </c>
      <c r="C293" s="450">
        <v>30000</v>
      </c>
      <c r="D293" s="450" t="s">
        <v>147</v>
      </c>
      <c r="E293" s="450" t="s">
        <v>14</v>
      </c>
      <c r="F293" s="450" t="s">
        <v>15</v>
      </c>
      <c r="G293" s="450" t="s">
        <v>110</v>
      </c>
    </row>
    <row r="294" spans="1:7" x14ac:dyDescent="0.25">
      <c r="A294" s="450">
        <v>2018</v>
      </c>
      <c r="B294" s="450" t="s">
        <v>170</v>
      </c>
      <c r="C294" s="450">
        <v>31000</v>
      </c>
      <c r="D294" s="450" t="s">
        <v>148</v>
      </c>
      <c r="E294" s="450" t="s">
        <v>14</v>
      </c>
      <c r="F294" s="450" t="s">
        <v>15</v>
      </c>
      <c r="G294" s="450" t="s">
        <v>110</v>
      </c>
    </row>
    <row r="295" spans="1:7" x14ac:dyDescent="0.25">
      <c r="A295" s="450">
        <v>2018</v>
      </c>
      <c r="B295" s="450" t="s">
        <v>170</v>
      </c>
      <c r="C295" s="450">
        <v>32000</v>
      </c>
      <c r="D295" s="450" t="s">
        <v>149</v>
      </c>
      <c r="E295" s="450" t="s">
        <v>14</v>
      </c>
      <c r="F295" s="450" t="s">
        <v>15</v>
      </c>
      <c r="G295" s="450" t="s">
        <v>110</v>
      </c>
    </row>
    <row r="296" spans="1:7" x14ac:dyDescent="0.25">
      <c r="A296" s="450">
        <v>2018</v>
      </c>
      <c r="B296" s="450" t="s">
        <v>170</v>
      </c>
      <c r="C296" s="450">
        <v>32100</v>
      </c>
      <c r="D296" s="450" t="s">
        <v>150</v>
      </c>
      <c r="E296" s="450" t="s">
        <v>14</v>
      </c>
      <c r="F296" s="450" t="s">
        <v>15</v>
      </c>
      <c r="G296" s="450" t="s">
        <v>110</v>
      </c>
    </row>
    <row r="297" spans="1:7" x14ac:dyDescent="0.25">
      <c r="A297" s="450">
        <v>2018</v>
      </c>
      <c r="B297" s="450" t="s">
        <v>170</v>
      </c>
      <c r="C297" s="450">
        <v>32200</v>
      </c>
      <c r="D297" s="450" t="s">
        <v>151</v>
      </c>
      <c r="E297" s="450" t="s">
        <v>14</v>
      </c>
      <c r="F297" s="450" t="s">
        <v>15</v>
      </c>
      <c r="G297" s="450" t="s">
        <v>110</v>
      </c>
    </row>
    <row r="298" spans="1:7" x14ac:dyDescent="0.25">
      <c r="A298" s="450">
        <v>2018</v>
      </c>
      <c r="B298" s="450" t="s">
        <v>170</v>
      </c>
      <c r="C298" s="450">
        <v>33000</v>
      </c>
      <c r="D298" s="450" t="s">
        <v>152</v>
      </c>
      <c r="E298" s="450" t="s">
        <v>14</v>
      </c>
      <c r="F298" s="450" t="s">
        <v>15</v>
      </c>
      <c r="G298" s="450" t="s">
        <v>110</v>
      </c>
    </row>
    <row r="299" spans="1:7" x14ac:dyDescent="0.25">
      <c r="A299" s="450">
        <v>2018</v>
      </c>
      <c r="B299" s="450" t="s">
        <v>170</v>
      </c>
      <c r="C299" s="450">
        <v>33100</v>
      </c>
      <c r="D299" s="450" t="s">
        <v>153</v>
      </c>
      <c r="E299" s="450" t="s">
        <v>14</v>
      </c>
      <c r="F299" s="450" t="s">
        <v>15</v>
      </c>
      <c r="G299" s="450" t="s">
        <v>110</v>
      </c>
    </row>
    <row r="300" spans="1:7" x14ac:dyDescent="0.25">
      <c r="A300" s="450">
        <v>2018</v>
      </c>
      <c r="B300" s="450" t="s">
        <v>170</v>
      </c>
      <c r="C300" s="450">
        <v>33110</v>
      </c>
      <c r="D300" s="450" t="s">
        <v>154</v>
      </c>
      <c r="E300" s="450" t="s">
        <v>14</v>
      </c>
      <c r="F300" s="450" t="s">
        <v>15</v>
      </c>
      <c r="G300" s="450" t="s">
        <v>110</v>
      </c>
    </row>
    <row r="301" spans="1:7" x14ac:dyDescent="0.25">
      <c r="A301" s="450">
        <v>2018</v>
      </c>
      <c r="B301" s="450" t="s">
        <v>170</v>
      </c>
      <c r="C301" s="450">
        <v>33120</v>
      </c>
      <c r="D301" s="450" t="s">
        <v>155</v>
      </c>
      <c r="E301" s="450" t="s">
        <v>14</v>
      </c>
      <c r="F301" s="450" t="s">
        <v>15</v>
      </c>
      <c r="G301" s="450" t="s">
        <v>110</v>
      </c>
    </row>
    <row r="302" spans="1:7" x14ac:dyDescent="0.25">
      <c r="A302" s="450">
        <v>2018</v>
      </c>
      <c r="B302" s="450" t="s">
        <v>170</v>
      </c>
      <c r="C302" s="450">
        <v>33200</v>
      </c>
      <c r="D302" s="450" t="s">
        <v>156</v>
      </c>
      <c r="E302" s="450" t="s">
        <v>14</v>
      </c>
      <c r="F302" s="450" t="s">
        <v>15</v>
      </c>
      <c r="G302" s="450" t="s">
        <v>110</v>
      </c>
    </row>
    <row r="303" spans="1:7" x14ac:dyDescent="0.25">
      <c r="A303" s="450">
        <v>2018</v>
      </c>
      <c r="B303" s="450" t="s">
        <v>170</v>
      </c>
      <c r="C303" s="450">
        <v>33210</v>
      </c>
      <c r="D303" s="450" t="s">
        <v>157</v>
      </c>
      <c r="E303" s="450" t="s">
        <v>14</v>
      </c>
      <c r="F303" s="450" t="s">
        <v>15</v>
      </c>
      <c r="G303" s="450" t="s">
        <v>110</v>
      </c>
    </row>
    <row r="304" spans="1:7" x14ac:dyDescent="0.25">
      <c r="A304" s="450">
        <v>2018</v>
      </c>
      <c r="B304" s="450" t="s">
        <v>170</v>
      </c>
      <c r="C304" s="450">
        <v>33220</v>
      </c>
      <c r="D304" s="450" t="s">
        <v>158</v>
      </c>
      <c r="E304" s="450" t="s">
        <v>14</v>
      </c>
      <c r="F304" s="450" t="s">
        <v>15</v>
      </c>
      <c r="G304" s="450" t="s">
        <v>110</v>
      </c>
    </row>
    <row r="305" spans="1:8" x14ac:dyDescent="0.25">
      <c r="A305" s="450">
        <v>2018</v>
      </c>
      <c r="B305" s="450" t="s">
        <v>170</v>
      </c>
      <c r="C305" s="450">
        <v>33900</v>
      </c>
      <c r="D305" s="450" t="s">
        <v>159</v>
      </c>
      <c r="E305" s="450" t="s">
        <v>14</v>
      </c>
      <c r="F305" s="450" t="s">
        <v>15</v>
      </c>
      <c r="G305" s="450" t="s">
        <v>110</v>
      </c>
      <c r="H305" s="450"/>
    </row>
    <row r="306" spans="1:8" x14ac:dyDescent="0.25">
      <c r="A306" s="450">
        <v>2018</v>
      </c>
      <c r="B306" s="450" t="s">
        <v>170</v>
      </c>
      <c r="C306" s="450">
        <v>33910</v>
      </c>
      <c r="D306" s="450" t="s">
        <v>160</v>
      </c>
      <c r="E306" s="450" t="s">
        <v>14</v>
      </c>
      <c r="F306" s="450" t="s">
        <v>15</v>
      </c>
      <c r="G306" s="450" t="s">
        <v>110</v>
      </c>
      <c r="H306" s="450"/>
    </row>
    <row r="307" spans="1:8" x14ac:dyDescent="0.25">
      <c r="A307" s="450">
        <v>2018</v>
      </c>
      <c r="B307" s="450" t="s">
        <v>170</v>
      </c>
      <c r="C307" s="450">
        <v>33920</v>
      </c>
      <c r="D307" s="450" t="s">
        <v>161</v>
      </c>
      <c r="E307" s="450" t="s">
        <v>14</v>
      </c>
      <c r="F307" s="450" t="s">
        <v>15</v>
      </c>
      <c r="G307" s="450" t="s">
        <v>110</v>
      </c>
      <c r="H307" s="450"/>
    </row>
    <row r="308" spans="1:8" x14ac:dyDescent="0.25">
      <c r="A308" s="450">
        <v>2018</v>
      </c>
      <c r="B308" s="450" t="s">
        <v>170</v>
      </c>
      <c r="C308" s="450">
        <v>33921</v>
      </c>
      <c r="D308" s="450" t="s">
        <v>162</v>
      </c>
      <c r="E308" s="450" t="s">
        <v>14</v>
      </c>
      <c r="F308" s="450" t="s">
        <v>15</v>
      </c>
      <c r="G308" s="450" t="s">
        <v>110</v>
      </c>
      <c r="H308" s="450"/>
    </row>
    <row r="309" spans="1:8" x14ac:dyDescent="0.25">
      <c r="A309" s="450">
        <v>2018</v>
      </c>
      <c r="B309" s="450" t="s">
        <v>170</v>
      </c>
      <c r="C309" s="450">
        <v>33922</v>
      </c>
      <c r="D309" s="450" t="s">
        <v>163</v>
      </c>
      <c r="E309" s="450" t="s">
        <v>14</v>
      </c>
      <c r="F309" s="450" t="s">
        <v>15</v>
      </c>
      <c r="G309" s="450" t="s">
        <v>110</v>
      </c>
      <c r="H309" s="450"/>
    </row>
    <row r="310" spans="1:8" x14ac:dyDescent="0.25">
      <c r="A310" s="450">
        <v>2018</v>
      </c>
      <c r="B310" s="450" t="s">
        <v>170</v>
      </c>
      <c r="C310" s="450">
        <v>34000</v>
      </c>
      <c r="D310" s="450" t="s">
        <v>164</v>
      </c>
      <c r="E310" s="450" t="s">
        <v>14</v>
      </c>
      <c r="F310" s="450" t="s">
        <v>15</v>
      </c>
      <c r="G310" s="450" t="s">
        <v>110</v>
      </c>
      <c r="H310" s="450"/>
    </row>
    <row r="311" spans="1:8" x14ac:dyDescent="0.25">
      <c r="A311" s="450">
        <v>2018</v>
      </c>
      <c r="B311" s="450" t="s">
        <v>170</v>
      </c>
      <c r="C311" s="450">
        <v>35000</v>
      </c>
      <c r="D311" s="450" t="s">
        <v>165</v>
      </c>
      <c r="E311" s="450" t="s">
        <v>14</v>
      </c>
      <c r="F311" s="450" t="s">
        <v>15</v>
      </c>
      <c r="G311" s="450" t="s">
        <v>110</v>
      </c>
      <c r="H311" s="450"/>
    </row>
    <row r="312" spans="1:8" x14ac:dyDescent="0.25">
      <c r="A312" s="450">
        <v>2018</v>
      </c>
      <c r="B312" s="450" t="s">
        <v>170</v>
      </c>
      <c r="C312" s="450">
        <v>36000</v>
      </c>
      <c r="D312" s="450" t="s">
        <v>166</v>
      </c>
      <c r="E312" s="450" t="s">
        <v>14</v>
      </c>
      <c r="F312" s="450" t="s">
        <v>15</v>
      </c>
      <c r="G312" s="450" t="s">
        <v>110</v>
      </c>
      <c r="H312" s="450"/>
    </row>
    <row r="313" spans="1:8" x14ac:dyDescent="0.25">
      <c r="A313" s="450">
        <v>2018</v>
      </c>
      <c r="B313" s="450" t="s">
        <v>170</v>
      </c>
      <c r="C313" s="450">
        <v>37000</v>
      </c>
      <c r="D313" s="450" t="s">
        <v>167</v>
      </c>
      <c r="E313" s="450" t="s">
        <v>14</v>
      </c>
      <c r="F313" s="450" t="s">
        <v>15</v>
      </c>
      <c r="G313" s="450" t="s">
        <v>110</v>
      </c>
      <c r="H313" s="450"/>
    </row>
    <row r="314" spans="1:8" x14ac:dyDescent="0.25">
      <c r="A314" s="450">
        <v>2018</v>
      </c>
      <c r="B314" s="450" t="s">
        <v>170</v>
      </c>
      <c r="C314" s="450">
        <v>37100</v>
      </c>
      <c r="D314" s="450" t="s">
        <v>168</v>
      </c>
      <c r="E314" s="450" t="s">
        <v>14</v>
      </c>
      <c r="F314" s="450" t="s">
        <v>15</v>
      </c>
      <c r="G314" s="450" t="s">
        <v>110</v>
      </c>
      <c r="H314" s="450"/>
    </row>
    <row r="315" spans="1:8" x14ac:dyDescent="0.25">
      <c r="A315" s="450">
        <v>2018</v>
      </c>
      <c r="B315" s="450" t="s">
        <v>170</v>
      </c>
      <c r="C315" s="450">
        <v>37200</v>
      </c>
      <c r="D315" s="450" t="s">
        <v>169</v>
      </c>
      <c r="E315" s="450" t="s">
        <v>14</v>
      </c>
      <c r="F315" s="450" t="s">
        <v>15</v>
      </c>
      <c r="G315" s="450" t="s">
        <v>110</v>
      </c>
      <c r="H315" s="450"/>
    </row>
    <row r="316" spans="1:8" x14ac:dyDescent="0.25">
      <c r="A316" s="450">
        <v>2018</v>
      </c>
      <c r="B316" s="450" t="s">
        <v>171</v>
      </c>
      <c r="C316" s="450">
        <v>1000</v>
      </c>
      <c r="D316" s="450" t="s">
        <v>1</v>
      </c>
      <c r="E316" s="450" t="s">
        <v>14</v>
      </c>
      <c r="F316" s="450" t="s">
        <v>15</v>
      </c>
      <c r="G316" s="450">
        <v>0</v>
      </c>
      <c r="H316" s="450" t="s">
        <v>16</v>
      </c>
    </row>
    <row r="317" spans="1:8" x14ac:dyDescent="0.25">
      <c r="A317" s="450">
        <v>2018</v>
      </c>
      <c r="B317" s="450" t="s">
        <v>171</v>
      </c>
      <c r="C317" s="450">
        <v>1100</v>
      </c>
      <c r="D317" s="450" t="s">
        <v>2</v>
      </c>
      <c r="E317" s="450" t="s">
        <v>14</v>
      </c>
      <c r="F317" s="450" t="s">
        <v>15</v>
      </c>
      <c r="G317" s="450">
        <v>0</v>
      </c>
      <c r="H317" s="450" t="s">
        <v>16</v>
      </c>
    </row>
    <row r="318" spans="1:8" x14ac:dyDescent="0.25">
      <c r="A318" s="450">
        <v>2018</v>
      </c>
      <c r="B318" s="450" t="s">
        <v>171</v>
      </c>
      <c r="C318" s="450">
        <v>1110</v>
      </c>
      <c r="D318" s="450" t="s">
        <v>3</v>
      </c>
      <c r="E318" s="450" t="s">
        <v>14</v>
      </c>
      <c r="F318" s="450" t="s">
        <v>15</v>
      </c>
      <c r="G318" s="450" t="s">
        <v>110</v>
      </c>
      <c r="H318" s="450"/>
    </row>
    <row r="319" spans="1:8" x14ac:dyDescent="0.25">
      <c r="A319" s="450">
        <v>2018</v>
      </c>
      <c r="B319" s="450" t="s">
        <v>171</v>
      </c>
      <c r="C319" s="450">
        <v>1120</v>
      </c>
      <c r="D319" s="450" t="s">
        <v>4</v>
      </c>
      <c r="E319" s="450" t="s">
        <v>14</v>
      </c>
      <c r="F319" s="450" t="s">
        <v>15</v>
      </c>
      <c r="G319" s="450" t="s">
        <v>110</v>
      </c>
      <c r="H319" s="450"/>
    </row>
    <row r="320" spans="1:8" x14ac:dyDescent="0.25">
      <c r="A320" s="450">
        <v>2018</v>
      </c>
      <c r="B320" s="450" t="s">
        <v>171</v>
      </c>
      <c r="C320" s="450">
        <v>1200</v>
      </c>
      <c r="D320" s="450" t="s">
        <v>5</v>
      </c>
      <c r="E320" s="450" t="s">
        <v>14</v>
      </c>
      <c r="F320" s="450" t="s">
        <v>15</v>
      </c>
      <c r="G320" s="450">
        <v>0</v>
      </c>
      <c r="H320" s="450" t="s">
        <v>16</v>
      </c>
    </row>
    <row r="321" spans="1:8" x14ac:dyDescent="0.25">
      <c r="A321" s="450">
        <v>2018</v>
      </c>
      <c r="B321" s="450" t="s">
        <v>171</v>
      </c>
      <c r="C321" s="450">
        <v>1300</v>
      </c>
      <c r="D321" s="450" t="s">
        <v>17</v>
      </c>
      <c r="E321" s="450" t="s">
        <v>14</v>
      </c>
      <c r="F321" s="450" t="s">
        <v>15</v>
      </c>
      <c r="G321" s="450">
        <v>0</v>
      </c>
      <c r="H321" s="450" t="s">
        <v>16</v>
      </c>
    </row>
    <row r="322" spans="1:8" x14ac:dyDescent="0.25">
      <c r="A322" s="450">
        <v>2018</v>
      </c>
      <c r="B322" s="450" t="s">
        <v>171</v>
      </c>
      <c r="C322" s="450">
        <v>1400</v>
      </c>
      <c r="D322" s="450" t="s">
        <v>18</v>
      </c>
      <c r="E322" s="450" t="s">
        <v>14</v>
      </c>
      <c r="F322" s="450" t="s">
        <v>15</v>
      </c>
      <c r="G322" s="450">
        <v>0</v>
      </c>
      <c r="H322" s="450" t="s">
        <v>16</v>
      </c>
    </row>
    <row r="323" spans="1:8" x14ac:dyDescent="0.25">
      <c r="A323" s="450">
        <v>2018</v>
      </c>
      <c r="B323" s="450" t="s">
        <v>171</v>
      </c>
      <c r="C323" s="450">
        <v>1500</v>
      </c>
      <c r="D323" s="450" t="s">
        <v>19</v>
      </c>
      <c r="E323" s="450" t="s">
        <v>14</v>
      </c>
      <c r="F323" s="450" t="s">
        <v>15</v>
      </c>
      <c r="G323" s="450">
        <v>0</v>
      </c>
      <c r="H323" s="450" t="s">
        <v>16</v>
      </c>
    </row>
    <row r="324" spans="1:8" x14ac:dyDescent="0.25">
      <c r="A324" s="450">
        <v>2018</v>
      </c>
      <c r="B324" s="450" t="s">
        <v>171</v>
      </c>
      <c r="C324" s="450">
        <v>1600</v>
      </c>
      <c r="D324" s="450" t="s">
        <v>20</v>
      </c>
      <c r="E324" s="450" t="s">
        <v>14</v>
      </c>
      <c r="F324" s="450" t="s">
        <v>15</v>
      </c>
      <c r="G324" s="450">
        <v>0</v>
      </c>
      <c r="H324" s="450" t="s">
        <v>16</v>
      </c>
    </row>
    <row r="325" spans="1:8" x14ac:dyDescent="0.25">
      <c r="A325" s="450">
        <v>2018</v>
      </c>
      <c r="B325" s="450" t="s">
        <v>171</v>
      </c>
      <c r="C325" s="450">
        <v>1900</v>
      </c>
      <c r="D325" s="450" t="s">
        <v>21</v>
      </c>
      <c r="E325" s="450" t="s">
        <v>14</v>
      </c>
      <c r="F325" s="450" t="s">
        <v>15</v>
      </c>
      <c r="G325" s="450">
        <v>0</v>
      </c>
      <c r="H325" s="450" t="s">
        <v>16</v>
      </c>
    </row>
    <row r="326" spans="1:8" x14ac:dyDescent="0.25">
      <c r="A326" s="450">
        <v>2018</v>
      </c>
      <c r="B326" s="450" t="s">
        <v>171</v>
      </c>
      <c r="C326" s="450">
        <v>2000</v>
      </c>
      <c r="D326" s="450" t="s">
        <v>22</v>
      </c>
      <c r="E326" s="450" t="s">
        <v>14</v>
      </c>
      <c r="F326" s="450" t="s">
        <v>15</v>
      </c>
      <c r="G326" s="450">
        <v>19.510000000000002</v>
      </c>
      <c r="H326" s="450" t="s">
        <v>16</v>
      </c>
    </row>
    <row r="327" spans="1:8" x14ac:dyDescent="0.25">
      <c r="A327" s="450">
        <v>2018</v>
      </c>
      <c r="B327" s="450" t="s">
        <v>171</v>
      </c>
      <c r="C327" s="450">
        <v>2100</v>
      </c>
      <c r="D327" s="450" t="s">
        <v>23</v>
      </c>
      <c r="E327" s="450" t="s">
        <v>14</v>
      </c>
      <c r="F327" s="450" t="s">
        <v>15</v>
      </c>
      <c r="G327" s="450">
        <v>0</v>
      </c>
      <c r="H327" s="450" t="s">
        <v>16</v>
      </c>
    </row>
    <row r="328" spans="1:8" x14ac:dyDescent="0.25">
      <c r="A328" s="450">
        <v>2018</v>
      </c>
      <c r="B328" s="450" t="s">
        <v>171</v>
      </c>
      <c r="C328" s="450">
        <v>2110</v>
      </c>
      <c r="D328" s="450" t="s">
        <v>24</v>
      </c>
      <c r="E328" s="450" t="s">
        <v>14</v>
      </c>
      <c r="F328" s="450" t="s">
        <v>15</v>
      </c>
      <c r="G328" s="450" t="s">
        <v>110</v>
      </c>
      <c r="H328" s="450"/>
    </row>
    <row r="329" spans="1:8" x14ac:dyDescent="0.25">
      <c r="A329" s="450">
        <v>2018</v>
      </c>
      <c r="B329" s="450" t="s">
        <v>171</v>
      </c>
      <c r="C329" s="450">
        <v>2120</v>
      </c>
      <c r="D329" s="450" t="s">
        <v>25</v>
      </c>
      <c r="E329" s="450" t="s">
        <v>14</v>
      </c>
      <c r="F329" s="450" t="s">
        <v>15</v>
      </c>
      <c r="G329" s="450" t="s">
        <v>110</v>
      </c>
      <c r="H329" s="450"/>
    </row>
    <row r="330" spans="1:8" x14ac:dyDescent="0.25">
      <c r="A330" s="450">
        <v>2018</v>
      </c>
      <c r="B330" s="450" t="s">
        <v>171</v>
      </c>
      <c r="C330" s="450">
        <v>2130</v>
      </c>
      <c r="D330" s="450" t="s">
        <v>26</v>
      </c>
      <c r="E330" s="450" t="s">
        <v>14</v>
      </c>
      <c r="F330" s="450" t="s">
        <v>15</v>
      </c>
      <c r="G330" s="450" t="s">
        <v>110</v>
      </c>
      <c r="H330" s="450"/>
    </row>
    <row r="331" spans="1:8" x14ac:dyDescent="0.25">
      <c r="A331" s="450">
        <v>2018</v>
      </c>
      <c r="B331" s="450" t="s">
        <v>171</v>
      </c>
      <c r="C331" s="450">
        <v>2190</v>
      </c>
      <c r="D331" s="450" t="s">
        <v>27</v>
      </c>
      <c r="E331" s="450" t="s">
        <v>14</v>
      </c>
      <c r="F331" s="450" t="s">
        <v>15</v>
      </c>
      <c r="G331" s="450" t="s">
        <v>110</v>
      </c>
      <c r="H331" s="450"/>
    </row>
    <row r="332" spans="1:8" x14ac:dyDescent="0.25">
      <c r="A332" s="450">
        <v>2018</v>
      </c>
      <c r="B332" s="450" t="s">
        <v>171</v>
      </c>
      <c r="C332" s="450">
        <v>2200</v>
      </c>
      <c r="D332" s="450" t="s">
        <v>28</v>
      </c>
      <c r="E332" s="450" t="s">
        <v>14</v>
      </c>
      <c r="F332" s="450" t="s">
        <v>15</v>
      </c>
      <c r="G332" s="450">
        <v>15.9</v>
      </c>
      <c r="H332" s="450" t="s">
        <v>16</v>
      </c>
    </row>
    <row r="333" spans="1:8" x14ac:dyDescent="0.25">
      <c r="A333" s="450">
        <v>2018</v>
      </c>
      <c r="B333" s="450" t="s">
        <v>171</v>
      </c>
      <c r="C333" s="450">
        <v>2300</v>
      </c>
      <c r="D333" s="450" t="s">
        <v>29</v>
      </c>
      <c r="E333" s="450" t="s">
        <v>14</v>
      </c>
      <c r="F333" s="450" t="s">
        <v>15</v>
      </c>
      <c r="G333" s="450">
        <v>0</v>
      </c>
      <c r="H333" s="450" t="s">
        <v>16</v>
      </c>
    </row>
    <row r="334" spans="1:8" x14ac:dyDescent="0.25">
      <c r="A334" s="450">
        <v>2018</v>
      </c>
      <c r="B334" s="450" t="s">
        <v>171</v>
      </c>
      <c r="C334" s="450">
        <v>2400</v>
      </c>
      <c r="D334" s="450" t="s">
        <v>30</v>
      </c>
      <c r="E334" s="450" t="s">
        <v>14</v>
      </c>
      <c r="F334" s="450" t="s">
        <v>15</v>
      </c>
      <c r="G334" s="450">
        <v>0</v>
      </c>
      <c r="H334" s="450" t="s">
        <v>16</v>
      </c>
    </row>
    <row r="335" spans="1:8" x14ac:dyDescent="0.25">
      <c r="A335" s="450">
        <v>2018</v>
      </c>
      <c r="B335" s="450" t="s">
        <v>171</v>
      </c>
      <c r="C335" s="450">
        <v>2900</v>
      </c>
      <c r="D335" s="450" t="s">
        <v>31</v>
      </c>
      <c r="E335" s="450" t="s">
        <v>14</v>
      </c>
      <c r="F335" s="450" t="s">
        <v>15</v>
      </c>
      <c r="G335" s="450">
        <v>3.61</v>
      </c>
      <c r="H335" s="450" t="s">
        <v>16</v>
      </c>
    </row>
    <row r="336" spans="1:8" x14ac:dyDescent="0.25">
      <c r="A336" s="450">
        <v>2018</v>
      </c>
      <c r="B336" s="450" t="s">
        <v>171</v>
      </c>
      <c r="C336" s="450">
        <v>2910</v>
      </c>
      <c r="D336" s="450" t="s">
        <v>32</v>
      </c>
      <c r="E336" s="450" t="s">
        <v>14</v>
      </c>
      <c r="F336" s="450" t="s">
        <v>15</v>
      </c>
      <c r="G336" s="450" t="s">
        <v>110</v>
      </c>
      <c r="H336" s="450"/>
    </row>
    <row r="337" spans="1:8" x14ac:dyDescent="0.25">
      <c r="A337" s="450">
        <v>2018</v>
      </c>
      <c r="B337" s="450" t="s">
        <v>171</v>
      </c>
      <c r="C337" s="450">
        <v>2920</v>
      </c>
      <c r="D337" s="450" t="s">
        <v>33</v>
      </c>
      <c r="E337" s="450" t="s">
        <v>14</v>
      </c>
      <c r="F337" s="450" t="s">
        <v>15</v>
      </c>
      <c r="G337" s="450" t="s">
        <v>110</v>
      </c>
      <c r="H337" s="450"/>
    </row>
    <row r="338" spans="1:8" x14ac:dyDescent="0.25">
      <c r="A338" s="450">
        <v>2018</v>
      </c>
      <c r="B338" s="450" t="s">
        <v>171</v>
      </c>
      <c r="C338" s="450">
        <v>2930</v>
      </c>
      <c r="D338" s="450" t="s">
        <v>34</v>
      </c>
      <c r="E338" s="450" t="s">
        <v>14</v>
      </c>
      <c r="F338" s="450" t="s">
        <v>15</v>
      </c>
      <c r="G338" s="450" t="s">
        <v>110</v>
      </c>
      <c r="H338" s="450"/>
    </row>
    <row r="339" spans="1:8" x14ac:dyDescent="0.25">
      <c r="A339" s="450">
        <v>2018</v>
      </c>
      <c r="B339" s="450" t="s">
        <v>171</v>
      </c>
      <c r="C339" s="450">
        <v>3000</v>
      </c>
      <c r="D339" s="450" t="s">
        <v>35</v>
      </c>
      <c r="E339" s="450" t="s">
        <v>14</v>
      </c>
      <c r="F339" s="450" t="s">
        <v>15</v>
      </c>
      <c r="G339" s="450">
        <v>0</v>
      </c>
      <c r="H339" s="450" t="s">
        <v>16</v>
      </c>
    </row>
    <row r="340" spans="1:8" x14ac:dyDescent="0.25">
      <c r="A340" s="450">
        <v>2018</v>
      </c>
      <c r="B340" s="450" t="s">
        <v>171</v>
      </c>
      <c r="C340" s="450">
        <v>3100</v>
      </c>
      <c r="D340" s="450" t="s">
        <v>36</v>
      </c>
      <c r="E340" s="450" t="s">
        <v>14</v>
      </c>
      <c r="F340" s="450" t="s">
        <v>15</v>
      </c>
      <c r="G340" s="450" t="s">
        <v>110</v>
      </c>
      <c r="H340" s="450"/>
    </row>
    <row r="341" spans="1:8" x14ac:dyDescent="0.25">
      <c r="A341" s="450">
        <v>2018</v>
      </c>
      <c r="B341" s="450" t="s">
        <v>171</v>
      </c>
      <c r="C341" s="450">
        <v>3200</v>
      </c>
      <c r="D341" s="450" t="s">
        <v>37</v>
      </c>
      <c r="E341" s="450" t="s">
        <v>14</v>
      </c>
      <c r="F341" s="450" t="s">
        <v>15</v>
      </c>
      <c r="G341" s="450" t="s">
        <v>110</v>
      </c>
      <c r="H341" s="450"/>
    </row>
    <row r="342" spans="1:8" x14ac:dyDescent="0.25">
      <c r="A342" s="450">
        <v>2018</v>
      </c>
      <c r="B342" s="450" t="s">
        <v>171</v>
      </c>
      <c r="C342" s="450">
        <v>3900</v>
      </c>
      <c r="D342" s="450" t="s">
        <v>38</v>
      </c>
      <c r="E342" s="450" t="s">
        <v>14</v>
      </c>
      <c r="F342" s="450" t="s">
        <v>15</v>
      </c>
      <c r="G342" s="450" t="s">
        <v>110</v>
      </c>
      <c r="H342" s="450"/>
    </row>
    <row r="343" spans="1:8" x14ac:dyDescent="0.25">
      <c r="A343" s="450">
        <v>2018</v>
      </c>
      <c r="B343" s="450" t="s">
        <v>171</v>
      </c>
      <c r="C343" s="450">
        <v>4000</v>
      </c>
      <c r="D343" s="450" t="s">
        <v>39</v>
      </c>
      <c r="E343" s="450" t="s">
        <v>14</v>
      </c>
      <c r="F343" s="450" t="s">
        <v>15</v>
      </c>
      <c r="G343" s="450">
        <v>21.01</v>
      </c>
      <c r="H343" s="450" t="s">
        <v>16</v>
      </c>
    </row>
    <row r="344" spans="1:8" x14ac:dyDescent="0.25">
      <c r="A344" s="450">
        <v>2018</v>
      </c>
      <c r="B344" s="450" t="s">
        <v>171</v>
      </c>
      <c r="C344" s="450">
        <v>4100</v>
      </c>
      <c r="D344" s="450" t="s">
        <v>40</v>
      </c>
      <c r="E344" s="450" t="s">
        <v>14</v>
      </c>
      <c r="F344" s="450" t="s">
        <v>15</v>
      </c>
      <c r="G344" s="450">
        <v>21.01</v>
      </c>
      <c r="H344" s="450" t="s">
        <v>16</v>
      </c>
    </row>
    <row r="345" spans="1:8" x14ac:dyDescent="0.25">
      <c r="A345" s="450">
        <v>2018</v>
      </c>
      <c r="B345" s="450" t="s">
        <v>171</v>
      </c>
      <c r="C345" s="450">
        <v>4110</v>
      </c>
      <c r="D345" s="450" t="s">
        <v>41</v>
      </c>
      <c r="E345" s="450" t="s">
        <v>14</v>
      </c>
      <c r="F345" s="450" t="s">
        <v>15</v>
      </c>
      <c r="G345" s="450" t="s">
        <v>110</v>
      </c>
      <c r="H345" s="450"/>
    </row>
    <row r="346" spans="1:8" x14ac:dyDescent="0.25">
      <c r="A346" s="450">
        <v>2018</v>
      </c>
      <c r="B346" s="450" t="s">
        <v>171</v>
      </c>
      <c r="C346" s="450">
        <v>4120</v>
      </c>
      <c r="D346" s="450" t="s">
        <v>42</v>
      </c>
      <c r="E346" s="450" t="s">
        <v>14</v>
      </c>
      <c r="F346" s="450" t="s">
        <v>15</v>
      </c>
      <c r="G346" s="450" t="s">
        <v>110</v>
      </c>
      <c r="H346" s="450"/>
    </row>
    <row r="347" spans="1:8" x14ac:dyDescent="0.25">
      <c r="A347" s="450">
        <v>2018</v>
      </c>
      <c r="B347" s="450" t="s">
        <v>171</v>
      </c>
      <c r="C347" s="450">
        <v>4190</v>
      </c>
      <c r="D347" s="450" t="s">
        <v>43</v>
      </c>
      <c r="E347" s="450" t="s">
        <v>14</v>
      </c>
      <c r="F347" s="450" t="s">
        <v>15</v>
      </c>
      <c r="G347" s="450" t="s">
        <v>110</v>
      </c>
      <c r="H347" s="450"/>
    </row>
    <row r="348" spans="1:8" x14ac:dyDescent="0.25">
      <c r="A348" s="450">
        <v>2018</v>
      </c>
      <c r="B348" s="450" t="s">
        <v>171</v>
      </c>
      <c r="C348" s="450">
        <v>4200</v>
      </c>
      <c r="D348" s="450" t="s">
        <v>44</v>
      </c>
      <c r="E348" s="450" t="s">
        <v>14</v>
      </c>
      <c r="F348" s="450" t="s">
        <v>15</v>
      </c>
      <c r="G348" s="450">
        <v>0</v>
      </c>
      <c r="H348" s="450" t="s">
        <v>16</v>
      </c>
    </row>
    <row r="349" spans="1:8" x14ac:dyDescent="0.25">
      <c r="A349" s="450">
        <v>2018</v>
      </c>
      <c r="B349" s="450" t="s">
        <v>171</v>
      </c>
      <c r="C349" s="450">
        <v>4210</v>
      </c>
      <c r="D349" s="450" t="s">
        <v>45</v>
      </c>
      <c r="E349" s="450" t="s">
        <v>14</v>
      </c>
      <c r="F349" s="450" t="s">
        <v>15</v>
      </c>
      <c r="G349" s="450" t="s">
        <v>110</v>
      </c>
      <c r="H349" s="450"/>
    </row>
    <row r="350" spans="1:8" x14ac:dyDescent="0.25">
      <c r="A350" s="450">
        <v>2018</v>
      </c>
      <c r="B350" s="450" t="s">
        <v>171</v>
      </c>
      <c r="C350" s="450">
        <v>4220</v>
      </c>
      <c r="D350" s="450" t="s">
        <v>46</v>
      </c>
      <c r="E350" s="450" t="s">
        <v>14</v>
      </c>
      <c r="F350" s="450" t="s">
        <v>15</v>
      </c>
      <c r="G350" s="450" t="s">
        <v>110</v>
      </c>
      <c r="H350" s="450"/>
    </row>
    <row r="351" spans="1:8" x14ac:dyDescent="0.25">
      <c r="A351" s="450">
        <v>2018</v>
      </c>
      <c r="B351" s="450" t="s">
        <v>171</v>
      </c>
      <c r="C351" s="450">
        <v>4230</v>
      </c>
      <c r="D351" s="450" t="s">
        <v>47</v>
      </c>
      <c r="E351" s="450" t="s">
        <v>14</v>
      </c>
      <c r="F351" s="450" t="s">
        <v>15</v>
      </c>
      <c r="G351" s="450" t="s">
        <v>110</v>
      </c>
      <c r="H351" s="450"/>
    </row>
    <row r="352" spans="1:8" x14ac:dyDescent="0.25">
      <c r="A352" s="450">
        <v>2018</v>
      </c>
      <c r="B352" s="450" t="s">
        <v>171</v>
      </c>
      <c r="C352" s="450">
        <v>5000</v>
      </c>
      <c r="D352" s="450" t="s">
        <v>48</v>
      </c>
      <c r="E352" s="450" t="s">
        <v>14</v>
      </c>
      <c r="F352" s="450" t="s">
        <v>15</v>
      </c>
      <c r="G352" s="450">
        <v>0.81</v>
      </c>
      <c r="H352" s="450" t="s">
        <v>16</v>
      </c>
    </row>
    <row r="353" spans="1:8" x14ac:dyDescent="0.25">
      <c r="A353" s="450">
        <v>2018</v>
      </c>
      <c r="B353" s="450" t="s">
        <v>171</v>
      </c>
      <c r="C353" s="450">
        <v>6000</v>
      </c>
      <c r="D353" s="450" t="s">
        <v>49</v>
      </c>
      <c r="E353" s="450" t="s">
        <v>14</v>
      </c>
      <c r="F353" s="450" t="s">
        <v>15</v>
      </c>
      <c r="G353" s="450">
        <v>22.05</v>
      </c>
      <c r="H353" s="450" t="s">
        <v>16</v>
      </c>
    </row>
    <row r="354" spans="1:8" x14ac:dyDescent="0.25">
      <c r="A354" s="450">
        <v>2018</v>
      </c>
      <c r="B354" s="450" t="s">
        <v>171</v>
      </c>
      <c r="C354" s="450">
        <v>6100</v>
      </c>
      <c r="D354" s="450" t="s">
        <v>50</v>
      </c>
      <c r="E354" s="450" t="s">
        <v>14</v>
      </c>
      <c r="F354" s="450" t="s">
        <v>15</v>
      </c>
      <c r="G354" s="450">
        <v>22.05</v>
      </c>
      <c r="H354" s="450" t="s">
        <v>16</v>
      </c>
    </row>
    <row r="355" spans="1:8" x14ac:dyDescent="0.25">
      <c r="A355" s="450">
        <v>2018</v>
      </c>
      <c r="B355" s="450" t="s">
        <v>171</v>
      </c>
      <c r="C355" s="450">
        <v>6110</v>
      </c>
      <c r="D355" s="450" t="s">
        <v>51</v>
      </c>
      <c r="E355" s="450" t="s">
        <v>14</v>
      </c>
      <c r="F355" s="450" t="s">
        <v>15</v>
      </c>
      <c r="G355" s="450" t="s">
        <v>110</v>
      </c>
      <c r="H355" s="450"/>
    </row>
    <row r="356" spans="1:8" x14ac:dyDescent="0.25">
      <c r="A356" s="450">
        <v>2018</v>
      </c>
      <c r="B356" s="450" t="s">
        <v>171</v>
      </c>
      <c r="C356" s="450">
        <v>6120</v>
      </c>
      <c r="D356" s="450" t="s">
        <v>52</v>
      </c>
      <c r="E356" s="450" t="s">
        <v>14</v>
      </c>
      <c r="F356" s="450" t="s">
        <v>15</v>
      </c>
      <c r="G356" s="450" t="s">
        <v>110</v>
      </c>
      <c r="H356" s="450"/>
    </row>
    <row r="357" spans="1:8" x14ac:dyDescent="0.25">
      <c r="A357" s="450">
        <v>2018</v>
      </c>
      <c r="B357" s="450" t="s">
        <v>171</v>
      </c>
      <c r="C357" s="450">
        <v>6130</v>
      </c>
      <c r="D357" s="450" t="s">
        <v>53</v>
      </c>
      <c r="E357" s="450" t="s">
        <v>14</v>
      </c>
      <c r="F357" s="450" t="s">
        <v>15</v>
      </c>
      <c r="G357" s="450" t="s">
        <v>110</v>
      </c>
      <c r="H357" s="450"/>
    </row>
    <row r="358" spans="1:8" x14ac:dyDescent="0.25">
      <c r="A358" s="450">
        <v>2018</v>
      </c>
      <c r="B358" s="450" t="s">
        <v>171</v>
      </c>
      <c r="C358" s="450">
        <v>6190</v>
      </c>
      <c r="D358" s="450" t="s">
        <v>54</v>
      </c>
      <c r="E358" s="450" t="s">
        <v>14</v>
      </c>
      <c r="F358" s="450" t="s">
        <v>15</v>
      </c>
      <c r="G358" s="450" t="s">
        <v>110</v>
      </c>
      <c r="H358" s="450"/>
    </row>
    <row r="359" spans="1:8" x14ac:dyDescent="0.25">
      <c r="A359" s="450">
        <v>2018</v>
      </c>
      <c r="B359" s="450" t="s">
        <v>171</v>
      </c>
      <c r="C359" s="450">
        <v>6200</v>
      </c>
      <c r="D359" s="450" t="s">
        <v>55</v>
      </c>
      <c r="E359" s="450" t="s">
        <v>14</v>
      </c>
      <c r="F359" s="450" t="s">
        <v>15</v>
      </c>
      <c r="G359" s="450">
        <v>0</v>
      </c>
      <c r="H359" s="450" t="s">
        <v>16</v>
      </c>
    </row>
    <row r="360" spans="1:8" x14ac:dyDescent="0.25">
      <c r="A360" s="450">
        <v>2018</v>
      </c>
      <c r="B360" s="450" t="s">
        <v>171</v>
      </c>
      <c r="C360" s="450">
        <v>6210</v>
      </c>
      <c r="D360" s="450" t="s">
        <v>56</v>
      </c>
      <c r="E360" s="450" t="s">
        <v>14</v>
      </c>
      <c r="F360" s="450" t="s">
        <v>15</v>
      </c>
      <c r="G360" s="450" t="s">
        <v>110</v>
      </c>
      <c r="H360" s="450"/>
    </row>
    <row r="361" spans="1:8" x14ac:dyDescent="0.25">
      <c r="A361" s="450">
        <v>2018</v>
      </c>
      <c r="B361" s="450" t="s">
        <v>171</v>
      </c>
      <c r="C361" s="450">
        <v>6220</v>
      </c>
      <c r="D361" s="450" t="s">
        <v>57</v>
      </c>
      <c r="E361" s="450" t="s">
        <v>14</v>
      </c>
      <c r="F361" s="450" t="s">
        <v>15</v>
      </c>
      <c r="G361" s="450" t="s">
        <v>110</v>
      </c>
      <c r="H361" s="450"/>
    </row>
    <row r="362" spans="1:8" x14ac:dyDescent="0.25">
      <c r="A362" s="450">
        <v>2018</v>
      </c>
      <c r="B362" s="450" t="s">
        <v>171</v>
      </c>
      <c r="C362" s="450">
        <v>6230</v>
      </c>
      <c r="D362" s="450" t="s">
        <v>58</v>
      </c>
      <c r="E362" s="450" t="s">
        <v>14</v>
      </c>
      <c r="F362" s="450" t="s">
        <v>15</v>
      </c>
      <c r="G362" s="450" t="s">
        <v>110</v>
      </c>
      <c r="H362" s="450"/>
    </row>
    <row r="363" spans="1:8" x14ac:dyDescent="0.25">
      <c r="A363" s="450">
        <v>2018</v>
      </c>
      <c r="B363" s="450" t="s">
        <v>171</v>
      </c>
      <c r="C363" s="450">
        <v>6290</v>
      </c>
      <c r="D363" s="450" t="s">
        <v>59</v>
      </c>
      <c r="E363" s="450" t="s">
        <v>14</v>
      </c>
      <c r="F363" s="450" t="s">
        <v>15</v>
      </c>
      <c r="G363" s="450" t="s">
        <v>110</v>
      </c>
      <c r="H363" s="450"/>
    </row>
    <row r="364" spans="1:8" x14ac:dyDescent="0.25">
      <c r="A364" s="450">
        <v>2018</v>
      </c>
      <c r="B364" s="450" t="s">
        <v>171</v>
      </c>
      <c r="C364" s="450">
        <v>6300</v>
      </c>
      <c r="D364" s="450" t="s">
        <v>60</v>
      </c>
      <c r="E364" s="450" t="s">
        <v>14</v>
      </c>
      <c r="F364" s="450" t="s">
        <v>15</v>
      </c>
      <c r="G364" s="450">
        <v>0</v>
      </c>
      <c r="H364" s="450" t="s">
        <v>16</v>
      </c>
    </row>
    <row r="365" spans="1:8" x14ac:dyDescent="0.25">
      <c r="A365" s="450">
        <v>2018</v>
      </c>
      <c r="B365" s="450" t="s">
        <v>171</v>
      </c>
      <c r="C365" s="450">
        <v>6400</v>
      </c>
      <c r="D365" s="450" t="s">
        <v>61</v>
      </c>
      <c r="E365" s="450" t="s">
        <v>14</v>
      </c>
      <c r="F365" s="450" t="s">
        <v>15</v>
      </c>
      <c r="G365" s="450">
        <v>0</v>
      </c>
      <c r="H365" s="450" t="s">
        <v>16</v>
      </c>
    </row>
    <row r="366" spans="1:8" x14ac:dyDescent="0.25">
      <c r="A366" s="450">
        <v>2018</v>
      </c>
      <c r="B366" s="450" t="s">
        <v>171</v>
      </c>
      <c r="C366" s="450">
        <v>6410</v>
      </c>
      <c r="D366" s="450" t="s">
        <v>62</v>
      </c>
      <c r="E366" s="450" t="s">
        <v>14</v>
      </c>
      <c r="F366" s="450" t="s">
        <v>15</v>
      </c>
      <c r="G366" s="450" t="s">
        <v>110</v>
      </c>
      <c r="H366" s="450"/>
    </row>
    <row r="367" spans="1:8" x14ac:dyDescent="0.25">
      <c r="A367" s="450">
        <v>2018</v>
      </c>
      <c r="B367" s="450" t="s">
        <v>171</v>
      </c>
      <c r="C367" s="450">
        <v>6490</v>
      </c>
      <c r="D367" s="450" t="s">
        <v>63</v>
      </c>
      <c r="E367" s="450" t="s">
        <v>14</v>
      </c>
      <c r="F367" s="450" t="s">
        <v>15</v>
      </c>
      <c r="G367" s="450" t="s">
        <v>110</v>
      </c>
      <c r="H367" s="450"/>
    </row>
    <row r="368" spans="1:8" x14ac:dyDescent="0.25">
      <c r="A368" s="450">
        <v>2018</v>
      </c>
      <c r="B368" s="450" t="s">
        <v>171</v>
      </c>
      <c r="C368" s="450">
        <v>6500</v>
      </c>
      <c r="D368" s="450" t="s">
        <v>64</v>
      </c>
      <c r="E368" s="450" t="s">
        <v>14</v>
      </c>
      <c r="F368" s="450" t="s">
        <v>15</v>
      </c>
      <c r="G368" s="450">
        <v>0</v>
      </c>
      <c r="H368" s="450" t="s">
        <v>16</v>
      </c>
    </row>
    <row r="369" spans="1:8" x14ac:dyDescent="0.25">
      <c r="A369" s="450">
        <v>2018</v>
      </c>
      <c r="B369" s="450" t="s">
        <v>171</v>
      </c>
      <c r="C369" s="450">
        <v>6510</v>
      </c>
      <c r="D369" s="450" t="s">
        <v>65</v>
      </c>
      <c r="E369" s="450" t="s">
        <v>14</v>
      </c>
      <c r="F369" s="450" t="s">
        <v>15</v>
      </c>
      <c r="G369" s="450" t="s">
        <v>110</v>
      </c>
      <c r="H369" s="450"/>
    </row>
    <row r="370" spans="1:8" x14ac:dyDescent="0.25">
      <c r="A370" s="450">
        <v>2018</v>
      </c>
      <c r="B370" s="450" t="s">
        <v>171</v>
      </c>
      <c r="C370" s="450">
        <v>6590</v>
      </c>
      <c r="D370" s="450" t="s">
        <v>66</v>
      </c>
      <c r="E370" s="450" t="s">
        <v>14</v>
      </c>
      <c r="F370" s="450" t="s">
        <v>15</v>
      </c>
      <c r="G370" s="450" t="s">
        <v>110</v>
      </c>
      <c r="H370" s="450"/>
    </row>
    <row r="371" spans="1:8" x14ac:dyDescent="0.25">
      <c r="A371" s="450">
        <v>2018</v>
      </c>
      <c r="B371" s="450" t="s">
        <v>171</v>
      </c>
      <c r="C371" s="450">
        <v>7000</v>
      </c>
      <c r="D371" s="450" t="s">
        <v>67</v>
      </c>
      <c r="E371" s="450" t="s">
        <v>14</v>
      </c>
      <c r="F371" s="450" t="s">
        <v>15</v>
      </c>
      <c r="G371" s="450">
        <v>0</v>
      </c>
      <c r="H371" s="450" t="s">
        <v>16</v>
      </c>
    </row>
    <row r="372" spans="1:8" x14ac:dyDescent="0.25">
      <c r="A372" s="450">
        <v>2018</v>
      </c>
      <c r="B372" s="450" t="s">
        <v>171</v>
      </c>
      <c r="C372" s="450">
        <v>7100</v>
      </c>
      <c r="D372" s="450" t="s">
        <v>68</v>
      </c>
      <c r="E372" s="450" t="s">
        <v>14</v>
      </c>
      <c r="F372" s="450" t="s">
        <v>15</v>
      </c>
      <c r="G372" s="450" t="s">
        <v>110</v>
      </c>
      <c r="H372" s="450"/>
    </row>
    <row r="373" spans="1:8" x14ac:dyDescent="0.25">
      <c r="A373" s="450">
        <v>2018</v>
      </c>
      <c r="B373" s="450" t="s">
        <v>171</v>
      </c>
      <c r="C373" s="450">
        <v>7200</v>
      </c>
      <c r="D373" s="450" t="s">
        <v>69</v>
      </c>
      <c r="E373" s="450" t="s">
        <v>14</v>
      </c>
      <c r="F373" s="450" t="s">
        <v>15</v>
      </c>
      <c r="G373" s="450" t="s">
        <v>110</v>
      </c>
      <c r="H373" s="450"/>
    </row>
    <row r="374" spans="1:8" x14ac:dyDescent="0.25">
      <c r="A374" s="450">
        <v>2018</v>
      </c>
      <c r="B374" s="450" t="s">
        <v>171</v>
      </c>
      <c r="C374" s="450">
        <v>8000</v>
      </c>
      <c r="D374" s="450" t="s">
        <v>70</v>
      </c>
      <c r="E374" s="450" t="s">
        <v>14</v>
      </c>
      <c r="F374" s="450" t="s">
        <v>15</v>
      </c>
      <c r="G374" s="450">
        <v>0</v>
      </c>
      <c r="H374" s="450" t="s">
        <v>16</v>
      </c>
    </row>
    <row r="375" spans="1:8" x14ac:dyDescent="0.25">
      <c r="A375" s="450">
        <v>2018</v>
      </c>
      <c r="B375" s="450" t="s">
        <v>171</v>
      </c>
      <c r="C375" s="450">
        <v>9000</v>
      </c>
      <c r="D375" s="450" t="s">
        <v>71</v>
      </c>
      <c r="E375" s="450" t="s">
        <v>14</v>
      </c>
      <c r="F375" s="450" t="s">
        <v>15</v>
      </c>
      <c r="G375" s="450">
        <v>0</v>
      </c>
      <c r="H375" s="450" t="s">
        <v>16</v>
      </c>
    </row>
    <row r="376" spans="1:8" x14ac:dyDescent="0.25">
      <c r="A376" s="450">
        <v>2018</v>
      </c>
      <c r="B376" s="450" t="s">
        <v>171</v>
      </c>
      <c r="C376" s="450">
        <v>9100</v>
      </c>
      <c r="D376" s="450" t="s">
        <v>72</v>
      </c>
      <c r="E376" s="450" t="s">
        <v>14</v>
      </c>
      <c r="F376" s="450" t="s">
        <v>15</v>
      </c>
      <c r="G376" s="450" t="s">
        <v>110</v>
      </c>
      <c r="H376" s="450"/>
    </row>
    <row r="377" spans="1:8" x14ac:dyDescent="0.25">
      <c r="A377" s="450">
        <v>2018</v>
      </c>
      <c r="B377" s="450" t="s">
        <v>171</v>
      </c>
      <c r="C377" s="450">
        <v>9200</v>
      </c>
      <c r="D377" s="450" t="s">
        <v>73</v>
      </c>
      <c r="E377" s="450" t="s">
        <v>14</v>
      </c>
      <c r="F377" s="450" t="s">
        <v>15</v>
      </c>
      <c r="G377" s="450" t="s">
        <v>110</v>
      </c>
      <c r="H377" s="450"/>
    </row>
    <row r="378" spans="1:8" x14ac:dyDescent="0.25">
      <c r="A378" s="450">
        <v>2018</v>
      </c>
      <c r="B378" s="450" t="s">
        <v>171</v>
      </c>
      <c r="C378" s="450">
        <v>9900</v>
      </c>
      <c r="D378" s="450" t="s">
        <v>74</v>
      </c>
      <c r="E378" s="450" t="s">
        <v>14</v>
      </c>
      <c r="F378" s="450" t="s">
        <v>15</v>
      </c>
      <c r="G378" s="450" t="s">
        <v>110</v>
      </c>
      <c r="H378" s="450"/>
    </row>
    <row r="379" spans="1:8" x14ac:dyDescent="0.25">
      <c r="A379" s="450">
        <v>2018</v>
      </c>
      <c r="B379" s="450" t="s">
        <v>171</v>
      </c>
      <c r="C379" s="450">
        <v>10000</v>
      </c>
      <c r="D379" s="450" t="s">
        <v>75</v>
      </c>
      <c r="E379" s="450" t="s">
        <v>14</v>
      </c>
      <c r="F379" s="450" t="s">
        <v>15</v>
      </c>
      <c r="G379" s="450">
        <v>63.38</v>
      </c>
      <c r="H379" s="450" t="s">
        <v>16</v>
      </c>
    </row>
    <row r="380" spans="1:8" x14ac:dyDescent="0.25">
      <c r="A380" s="450">
        <v>2018</v>
      </c>
      <c r="B380" s="450" t="s">
        <v>171</v>
      </c>
      <c r="C380" s="450">
        <v>11000</v>
      </c>
      <c r="D380" s="450" t="s">
        <v>76</v>
      </c>
      <c r="E380" s="450" t="s">
        <v>14</v>
      </c>
      <c r="F380" s="450" t="s">
        <v>15</v>
      </c>
      <c r="G380" s="450">
        <v>133.53</v>
      </c>
      <c r="H380" s="450" t="s">
        <v>16</v>
      </c>
    </row>
    <row r="381" spans="1:8" x14ac:dyDescent="0.25">
      <c r="A381" s="450">
        <v>2018</v>
      </c>
      <c r="B381" s="450" t="s">
        <v>171</v>
      </c>
      <c r="C381" s="450">
        <v>11100</v>
      </c>
      <c r="D381" s="450" t="s">
        <v>77</v>
      </c>
      <c r="E381" s="450" t="s">
        <v>14</v>
      </c>
      <c r="F381" s="450" t="s">
        <v>15</v>
      </c>
      <c r="G381" s="450">
        <v>68</v>
      </c>
      <c r="H381" s="450" t="s">
        <v>16</v>
      </c>
    </row>
    <row r="382" spans="1:8" x14ac:dyDescent="0.25">
      <c r="A382" s="450">
        <v>2018</v>
      </c>
      <c r="B382" s="450" t="s">
        <v>171</v>
      </c>
      <c r="C382" s="450">
        <v>11200</v>
      </c>
      <c r="D382" s="450" t="s">
        <v>78</v>
      </c>
      <c r="E382" s="450" t="s">
        <v>14</v>
      </c>
      <c r="F382" s="450" t="s">
        <v>15</v>
      </c>
      <c r="G382" s="450">
        <v>11.11</v>
      </c>
      <c r="H382" s="450" t="s">
        <v>16</v>
      </c>
    </row>
    <row r="383" spans="1:8" x14ac:dyDescent="0.25">
      <c r="A383" s="450">
        <v>2018</v>
      </c>
      <c r="B383" s="450" t="s">
        <v>171</v>
      </c>
      <c r="C383" s="450">
        <v>11300</v>
      </c>
      <c r="D383" s="450" t="s">
        <v>79</v>
      </c>
      <c r="E383" s="450" t="s">
        <v>14</v>
      </c>
      <c r="F383" s="450" t="s">
        <v>15</v>
      </c>
      <c r="G383" s="450">
        <v>0</v>
      </c>
      <c r="H383" s="450" t="s">
        <v>16</v>
      </c>
    </row>
    <row r="384" spans="1:8" x14ac:dyDescent="0.25">
      <c r="A384" s="450">
        <v>2018</v>
      </c>
      <c r="B384" s="450" t="s">
        <v>171</v>
      </c>
      <c r="C384" s="450">
        <v>11400</v>
      </c>
      <c r="D384" s="450" t="s">
        <v>80</v>
      </c>
      <c r="E384" s="450" t="s">
        <v>14</v>
      </c>
      <c r="F384" s="450" t="s">
        <v>15</v>
      </c>
      <c r="G384" s="450">
        <v>38.86</v>
      </c>
      <c r="H384" s="450" t="s">
        <v>16</v>
      </c>
    </row>
    <row r="385" spans="1:8" x14ac:dyDescent="0.25">
      <c r="A385" s="450">
        <v>2018</v>
      </c>
      <c r="B385" s="450" t="s">
        <v>171</v>
      </c>
      <c r="C385" s="450">
        <v>11500</v>
      </c>
      <c r="D385" s="450" t="s">
        <v>81</v>
      </c>
      <c r="E385" s="450" t="s">
        <v>14</v>
      </c>
      <c r="F385" s="450" t="s">
        <v>15</v>
      </c>
      <c r="G385" s="450">
        <v>15.56</v>
      </c>
      <c r="H385" s="450" t="s">
        <v>16</v>
      </c>
    </row>
    <row r="386" spans="1:8" x14ac:dyDescent="0.25">
      <c r="A386" s="450">
        <v>2018</v>
      </c>
      <c r="B386" s="450" t="s">
        <v>171</v>
      </c>
      <c r="C386" s="450">
        <v>11900</v>
      </c>
      <c r="D386" s="450" t="s">
        <v>82</v>
      </c>
      <c r="E386" s="450" t="s">
        <v>14</v>
      </c>
      <c r="F386" s="450" t="s">
        <v>15</v>
      </c>
      <c r="G386" s="450">
        <v>0</v>
      </c>
      <c r="H386" s="450" t="s">
        <v>16</v>
      </c>
    </row>
    <row r="387" spans="1:8" x14ac:dyDescent="0.25">
      <c r="A387" s="450">
        <v>2018</v>
      </c>
      <c r="B387" s="450" t="s">
        <v>171</v>
      </c>
      <c r="C387" s="450">
        <v>12000</v>
      </c>
      <c r="D387" s="450" t="s">
        <v>83</v>
      </c>
      <c r="E387" s="450" t="s">
        <v>14</v>
      </c>
      <c r="F387" s="450" t="s">
        <v>15</v>
      </c>
      <c r="G387" s="450">
        <v>1.5</v>
      </c>
      <c r="H387" s="450" t="s">
        <v>16</v>
      </c>
    </row>
    <row r="388" spans="1:8" x14ac:dyDescent="0.25">
      <c r="A388" s="450">
        <v>2018</v>
      </c>
      <c r="B388" s="450" t="s">
        <v>171</v>
      </c>
      <c r="C388" s="450">
        <v>12100</v>
      </c>
      <c r="D388" s="450" t="s">
        <v>84</v>
      </c>
      <c r="E388" s="450" t="s">
        <v>14</v>
      </c>
      <c r="F388" s="450" t="s">
        <v>15</v>
      </c>
      <c r="G388" s="450">
        <v>1.5</v>
      </c>
      <c r="H388" s="450" t="s">
        <v>16</v>
      </c>
    </row>
    <row r="389" spans="1:8" x14ac:dyDescent="0.25">
      <c r="A389" s="450">
        <v>2018</v>
      </c>
      <c r="B389" s="450" t="s">
        <v>171</v>
      </c>
      <c r="C389" s="450">
        <v>12200</v>
      </c>
      <c r="D389" s="450" t="s">
        <v>85</v>
      </c>
      <c r="E389" s="450" t="s">
        <v>14</v>
      </c>
      <c r="F389" s="450" t="s">
        <v>15</v>
      </c>
      <c r="G389" s="450">
        <v>0</v>
      </c>
      <c r="H389" s="450" t="s">
        <v>16</v>
      </c>
    </row>
    <row r="390" spans="1:8" x14ac:dyDescent="0.25">
      <c r="A390" s="450">
        <v>2018</v>
      </c>
      <c r="B390" s="450" t="s">
        <v>171</v>
      </c>
      <c r="C390" s="450">
        <v>12900</v>
      </c>
      <c r="D390" s="450" t="s">
        <v>86</v>
      </c>
      <c r="E390" s="450" t="s">
        <v>14</v>
      </c>
      <c r="F390" s="450" t="s">
        <v>15</v>
      </c>
      <c r="G390" s="450">
        <v>0</v>
      </c>
      <c r="H390" s="450" t="s">
        <v>16</v>
      </c>
    </row>
    <row r="391" spans="1:8" x14ac:dyDescent="0.25">
      <c r="A391" s="450">
        <v>2018</v>
      </c>
      <c r="B391" s="450" t="s">
        <v>171</v>
      </c>
      <c r="C391" s="450">
        <v>12910</v>
      </c>
      <c r="D391" s="450" t="s">
        <v>87</v>
      </c>
      <c r="E391" s="450" t="s">
        <v>14</v>
      </c>
      <c r="F391" s="450" t="s">
        <v>15</v>
      </c>
      <c r="G391" s="450" t="s">
        <v>110</v>
      </c>
      <c r="H391" s="450"/>
    </row>
    <row r="392" spans="1:8" x14ac:dyDescent="0.25">
      <c r="A392" s="450">
        <v>2018</v>
      </c>
      <c r="B392" s="450" t="s">
        <v>171</v>
      </c>
      <c r="C392" s="450">
        <v>12920</v>
      </c>
      <c r="D392" s="450" t="s">
        <v>88</v>
      </c>
      <c r="E392" s="450" t="s">
        <v>14</v>
      </c>
      <c r="F392" s="450" t="s">
        <v>15</v>
      </c>
      <c r="G392" s="450" t="s">
        <v>110</v>
      </c>
      <c r="H392" s="450"/>
    </row>
    <row r="393" spans="1:8" x14ac:dyDescent="0.25">
      <c r="A393" s="450">
        <v>2018</v>
      </c>
      <c r="B393" s="450" t="s">
        <v>171</v>
      </c>
      <c r="C393" s="450">
        <v>12930</v>
      </c>
      <c r="D393" s="450" t="s">
        <v>89</v>
      </c>
      <c r="E393" s="450" t="s">
        <v>14</v>
      </c>
      <c r="F393" s="450" t="s">
        <v>15</v>
      </c>
      <c r="G393" s="450" t="s">
        <v>110</v>
      </c>
      <c r="H393" s="450"/>
    </row>
    <row r="394" spans="1:8" x14ac:dyDescent="0.25">
      <c r="A394" s="450">
        <v>2018</v>
      </c>
      <c r="B394" s="450" t="s">
        <v>171</v>
      </c>
      <c r="C394" s="450">
        <v>13000</v>
      </c>
      <c r="D394" s="450" t="s">
        <v>90</v>
      </c>
      <c r="E394" s="450" t="s">
        <v>14</v>
      </c>
      <c r="F394" s="450" t="s">
        <v>15</v>
      </c>
      <c r="G394" s="450">
        <v>135.03</v>
      </c>
      <c r="H394" s="450" t="s">
        <v>16</v>
      </c>
    </row>
    <row r="395" spans="1:8" x14ac:dyDescent="0.25">
      <c r="A395" s="450">
        <v>2018</v>
      </c>
      <c r="B395" s="450" t="s">
        <v>171</v>
      </c>
      <c r="C395" s="450">
        <v>14000</v>
      </c>
      <c r="D395" s="450" t="s">
        <v>91</v>
      </c>
      <c r="E395" s="450" t="s">
        <v>14</v>
      </c>
      <c r="F395" s="450" t="s">
        <v>15</v>
      </c>
      <c r="G395" s="450">
        <v>198.41</v>
      </c>
      <c r="H395" s="450" t="s">
        <v>16</v>
      </c>
    </row>
    <row r="396" spans="1:8" x14ac:dyDescent="0.25">
      <c r="A396" s="450">
        <v>2018</v>
      </c>
      <c r="B396" s="450" t="s">
        <v>171</v>
      </c>
      <c r="C396" s="450">
        <v>15000</v>
      </c>
      <c r="D396" s="450" t="s">
        <v>92</v>
      </c>
      <c r="E396" s="450" t="s">
        <v>14</v>
      </c>
      <c r="F396" s="450" t="s">
        <v>15</v>
      </c>
      <c r="G396" s="450">
        <v>0</v>
      </c>
      <c r="H396" s="450" t="s">
        <v>16</v>
      </c>
    </row>
    <row r="397" spans="1:8" x14ac:dyDescent="0.25">
      <c r="A397" s="450">
        <v>2018</v>
      </c>
      <c r="B397" s="450" t="s">
        <v>171</v>
      </c>
      <c r="C397" s="450">
        <v>15100</v>
      </c>
      <c r="D397" s="450" t="s">
        <v>93</v>
      </c>
      <c r="E397" s="450" t="s">
        <v>14</v>
      </c>
      <c r="F397" s="450" t="s">
        <v>15</v>
      </c>
      <c r="G397" s="450" t="s">
        <v>110</v>
      </c>
      <c r="H397" s="450"/>
    </row>
    <row r="398" spans="1:8" x14ac:dyDescent="0.25">
      <c r="A398" s="450">
        <v>2018</v>
      </c>
      <c r="B398" s="450" t="s">
        <v>171</v>
      </c>
      <c r="C398" s="450">
        <v>15200</v>
      </c>
      <c r="D398" s="450" t="s">
        <v>94</v>
      </c>
      <c r="E398" s="450" t="s">
        <v>14</v>
      </c>
      <c r="F398" s="450" t="s">
        <v>15</v>
      </c>
      <c r="G398" s="450" t="s">
        <v>110</v>
      </c>
      <c r="H398" s="450"/>
    </row>
    <row r="399" spans="1:8" x14ac:dyDescent="0.25">
      <c r="A399" s="450">
        <v>2018</v>
      </c>
      <c r="B399" s="450" t="s">
        <v>171</v>
      </c>
      <c r="C399" s="450">
        <v>16000</v>
      </c>
      <c r="D399" s="450" t="s">
        <v>95</v>
      </c>
      <c r="E399" s="450" t="s">
        <v>14</v>
      </c>
      <c r="F399" s="450" t="s">
        <v>15</v>
      </c>
      <c r="G399" s="450">
        <v>198.41</v>
      </c>
      <c r="H399" s="450" t="s">
        <v>16</v>
      </c>
    </row>
    <row r="400" spans="1:8" x14ac:dyDescent="0.25">
      <c r="A400" s="450">
        <v>2018</v>
      </c>
      <c r="B400" s="450" t="s">
        <v>171</v>
      </c>
      <c r="C400" s="450">
        <v>17000</v>
      </c>
      <c r="D400" s="450" t="s">
        <v>96</v>
      </c>
      <c r="E400" s="450" t="s">
        <v>14</v>
      </c>
      <c r="F400" s="450" t="s">
        <v>15</v>
      </c>
      <c r="G400" s="450">
        <v>0</v>
      </c>
      <c r="H400" s="450" t="s">
        <v>16</v>
      </c>
    </row>
    <row r="401" spans="1:8" x14ac:dyDescent="0.25">
      <c r="A401" s="450">
        <v>2018</v>
      </c>
      <c r="B401" s="450" t="s">
        <v>171</v>
      </c>
      <c r="C401" s="450">
        <v>17100</v>
      </c>
      <c r="D401" s="450" t="s">
        <v>97</v>
      </c>
      <c r="E401" s="450" t="s">
        <v>14</v>
      </c>
      <c r="F401" s="450" t="s">
        <v>15</v>
      </c>
      <c r="G401" s="450">
        <v>0</v>
      </c>
      <c r="H401" s="450" t="s">
        <v>16</v>
      </c>
    </row>
    <row r="402" spans="1:8" x14ac:dyDescent="0.25">
      <c r="A402" s="450">
        <v>2018</v>
      </c>
      <c r="B402" s="450" t="s">
        <v>171</v>
      </c>
      <c r="C402" s="450">
        <v>17110</v>
      </c>
      <c r="D402" s="450" t="s">
        <v>98</v>
      </c>
      <c r="E402" s="450" t="s">
        <v>14</v>
      </c>
      <c r="F402" s="450" t="s">
        <v>15</v>
      </c>
      <c r="G402" s="450" t="s">
        <v>110</v>
      </c>
      <c r="H402" s="450"/>
    </row>
    <row r="403" spans="1:8" x14ac:dyDescent="0.25">
      <c r="A403" s="450">
        <v>2018</v>
      </c>
      <c r="B403" s="450" t="s">
        <v>171</v>
      </c>
      <c r="C403" s="450">
        <v>17120</v>
      </c>
      <c r="D403" s="450" t="s">
        <v>99</v>
      </c>
      <c r="E403" s="450" t="s">
        <v>14</v>
      </c>
      <c r="F403" s="450" t="s">
        <v>15</v>
      </c>
      <c r="G403" s="450" t="s">
        <v>110</v>
      </c>
      <c r="H403" s="450"/>
    </row>
    <row r="404" spans="1:8" x14ac:dyDescent="0.25">
      <c r="A404" s="450">
        <v>2018</v>
      </c>
      <c r="B404" s="450" t="s">
        <v>171</v>
      </c>
      <c r="C404" s="450">
        <v>17130</v>
      </c>
      <c r="D404" s="450" t="s">
        <v>100</v>
      </c>
      <c r="E404" s="450" t="s">
        <v>14</v>
      </c>
      <c r="F404" s="450" t="s">
        <v>15</v>
      </c>
      <c r="G404" s="450" t="s">
        <v>110</v>
      </c>
      <c r="H404" s="450"/>
    </row>
    <row r="405" spans="1:8" x14ac:dyDescent="0.25">
      <c r="A405" s="450">
        <v>2018</v>
      </c>
      <c r="B405" s="450" t="s">
        <v>171</v>
      </c>
      <c r="C405" s="450">
        <v>17140</v>
      </c>
      <c r="D405" s="450" t="s">
        <v>101</v>
      </c>
      <c r="E405" s="450" t="s">
        <v>14</v>
      </c>
      <c r="F405" s="450" t="s">
        <v>15</v>
      </c>
      <c r="G405" s="450" t="s">
        <v>110</v>
      </c>
      <c r="H405" s="450"/>
    </row>
    <row r="406" spans="1:8" x14ac:dyDescent="0.25">
      <c r="A406" s="450">
        <v>2018</v>
      </c>
      <c r="B406" s="450" t="s">
        <v>171</v>
      </c>
      <c r="C406" s="450">
        <v>17150</v>
      </c>
      <c r="D406" s="450" t="s">
        <v>102</v>
      </c>
      <c r="E406" s="450" t="s">
        <v>14</v>
      </c>
      <c r="F406" s="450" t="s">
        <v>15</v>
      </c>
      <c r="G406" s="450" t="s">
        <v>110</v>
      </c>
      <c r="H406" s="450"/>
    </row>
    <row r="407" spans="1:8" x14ac:dyDescent="0.25">
      <c r="A407" s="450">
        <v>2018</v>
      </c>
      <c r="B407" s="450" t="s">
        <v>171</v>
      </c>
      <c r="C407" s="450">
        <v>17160</v>
      </c>
      <c r="D407" s="450" t="s">
        <v>103</v>
      </c>
      <c r="E407" s="450" t="s">
        <v>14</v>
      </c>
      <c r="F407" s="450" t="s">
        <v>15</v>
      </c>
      <c r="G407" s="450" t="s">
        <v>110</v>
      </c>
      <c r="H407" s="450"/>
    </row>
    <row r="408" spans="1:8" x14ac:dyDescent="0.25">
      <c r="A408" s="450">
        <v>2018</v>
      </c>
      <c r="B408" s="450" t="s">
        <v>171</v>
      </c>
      <c r="C408" s="450">
        <v>17161</v>
      </c>
      <c r="D408" s="450" t="s">
        <v>104</v>
      </c>
      <c r="E408" s="450" t="s">
        <v>14</v>
      </c>
      <c r="F408" s="450" t="s">
        <v>15</v>
      </c>
      <c r="G408" s="450" t="s">
        <v>110</v>
      </c>
      <c r="H408" s="450"/>
    </row>
    <row r="409" spans="1:8" x14ac:dyDescent="0.25">
      <c r="A409" s="450">
        <v>2018</v>
      </c>
      <c r="B409" s="450" t="s">
        <v>171</v>
      </c>
      <c r="C409" s="450">
        <v>17162</v>
      </c>
      <c r="D409" s="450" t="s">
        <v>105</v>
      </c>
      <c r="E409" s="450" t="s">
        <v>14</v>
      </c>
      <c r="F409" s="450" t="s">
        <v>15</v>
      </c>
      <c r="G409" s="450" t="s">
        <v>110</v>
      </c>
      <c r="H409" s="450"/>
    </row>
    <row r="410" spans="1:8" x14ac:dyDescent="0.25">
      <c r="A410" s="450">
        <v>2018</v>
      </c>
      <c r="B410" s="450" t="s">
        <v>171</v>
      </c>
      <c r="C410" s="450">
        <v>17190</v>
      </c>
      <c r="D410" s="450" t="s">
        <v>106</v>
      </c>
      <c r="E410" s="450" t="s">
        <v>14</v>
      </c>
      <c r="F410" s="450" t="s">
        <v>15</v>
      </c>
      <c r="G410" s="450" t="s">
        <v>110</v>
      </c>
      <c r="H410" s="450"/>
    </row>
    <row r="411" spans="1:8" x14ac:dyDescent="0.25">
      <c r="A411" s="450">
        <v>2018</v>
      </c>
      <c r="B411" s="450" t="s">
        <v>171</v>
      </c>
      <c r="C411" s="450">
        <v>17900</v>
      </c>
      <c r="D411" s="450" t="s">
        <v>107</v>
      </c>
      <c r="E411" s="450" t="s">
        <v>14</v>
      </c>
      <c r="F411" s="450" t="s">
        <v>15</v>
      </c>
      <c r="G411" s="450">
        <v>0</v>
      </c>
      <c r="H411" s="450" t="s">
        <v>16</v>
      </c>
    </row>
    <row r="412" spans="1:8" x14ac:dyDescent="0.25">
      <c r="A412" s="450">
        <v>2018</v>
      </c>
      <c r="B412" s="450" t="s">
        <v>171</v>
      </c>
      <c r="C412" s="450">
        <v>18000</v>
      </c>
      <c r="D412" s="450" t="s">
        <v>108</v>
      </c>
      <c r="E412" s="450" t="s">
        <v>14</v>
      </c>
      <c r="F412" s="450" t="s">
        <v>15</v>
      </c>
      <c r="G412" s="450">
        <v>198.41</v>
      </c>
      <c r="H412" s="450" t="s">
        <v>16</v>
      </c>
    </row>
    <row r="413" spans="1:8" x14ac:dyDescent="0.25">
      <c r="A413" s="450">
        <v>2018</v>
      </c>
      <c r="B413" s="450" t="s">
        <v>171</v>
      </c>
      <c r="C413" s="450">
        <v>19000</v>
      </c>
      <c r="D413" s="450" t="s">
        <v>109</v>
      </c>
      <c r="E413" s="450" t="s">
        <v>14</v>
      </c>
      <c r="F413" s="450" t="s">
        <v>15</v>
      </c>
      <c r="G413" s="450" t="s">
        <v>110</v>
      </c>
      <c r="H413" s="450"/>
    </row>
    <row r="414" spans="1:8" x14ac:dyDescent="0.25">
      <c r="A414" s="450">
        <v>2018</v>
      </c>
      <c r="B414" s="450" t="s">
        <v>171</v>
      </c>
      <c r="C414" s="450">
        <v>19010</v>
      </c>
      <c r="D414" s="450" t="s">
        <v>111</v>
      </c>
      <c r="E414" s="450" t="s">
        <v>14</v>
      </c>
      <c r="F414" s="450" t="s">
        <v>15</v>
      </c>
      <c r="G414" s="450" t="s">
        <v>110</v>
      </c>
      <c r="H414" s="450"/>
    </row>
    <row r="415" spans="1:8" x14ac:dyDescent="0.25">
      <c r="A415" s="450">
        <v>2018</v>
      </c>
      <c r="B415" s="450" t="s">
        <v>171</v>
      </c>
      <c r="C415" s="450">
        <v>19011</v>
      </c>
      <c r="D415" s="450" t="s">
        <v>112</v>
      </c>
      <c r="E415" s="450" t="s">
        <v>14</v>
      </c>
      <c r="F415" s="450" t="s">
        <v>15</v>
      </c>
      <c r="G415" s="450" t="s">
        <v>110</v>
      </c>
      <c r="H415" s="450"/>
    </row>
    <row r="416" spans="1:8" x14ac:dyDescent="0.25">
      <c r="A416" s="450">
        <v>2018</v>
      </c>
      <c r="B416" s="450" t="s">
        <v>171</v>
      </c>
      <c r="C416" s="450">
        <v>19012</v>
      </c>
      <c r="D416" s="450" t="s">
        <v>113</v>
      </c>
      <c r="E416" s="450" t="s">
        <v>14</v>
      </c>
      <c r="F416" s="450" t="s">
        <v>15</v>
      </c>
      <c r="G416" s="450" t="s">
        <v>110</v>
      </c>
      <c r="H416" s="450"/>
    </row>
    <row r="417" spans="1:7" x14ac:dyDescent="0.25">
      <c r="A417" s="450">
        <v>2018</v>
      </c>
      <c r="B417" s="450" t="s">
        <v>171</v>
      </c>
      <c r="C417" s="450">
        <v>19020</v>
      </c>
      <c r="D417" s="450" t="s">
        <v>114</v>
      </c>
      <c r="E417" s="450" t="s">
        <v>14</v>
      </c>
      <c r="F417" s="450" t="s">
        <v>15</v>
      </c>
      <c r="G417" s="450" t="s">
        <v>110</v>
      </c>
    </row>
    <row r="418" spans="1:7" x14ac:dyDescent="0.25">
      <c r="A418" s="450">
        <v>2018</v>
      </c>
      <c r="B418" s="450" t="s">
        <v>171</v>
      </c>
      <c r="C418" s="450">
        <v>19021</v>
      </c>
      <c r="D418" s="450" t="s">
        <v>115</v>
      </c>
      <c r="E418" s="450" t="s">
        <v>14</v>
      </c>
      <c r="F418" s="450" t="s">
        <v>15</v>
      </c>
      <c r="G418" s="450" t="s">
        <v>110</v>
      </c>
    </row>
    <row r="419" spans="1:7" x14ac:dyDescent="0.25">
      <c r="A419" s="450">
        <v>2018</v>
      </c>
      <c r="B419" s="450" t="s">
        <v>171</v>
      </c>
      <c r="C419" s="450">
        <v>19022</v>
      </c>
      <c r="D419" s="450" t="s">
        <v>116</v>
      </c>
      <c r="E419" s="450" t="s">
        <v>14</v>
      </c>
      <c r="F419" s="450" t="s">
        <v>15</v>
      </c>
      <c r="G419" s="450" t="s">
        <v>110</v>
      </c>
    </row>
    <row r="420" spans="1:7" x14ac:dyDescent="0.25">
      <c r="A420" s="450">
        <v>2018</v>
      </c>
      <c r="B420" s="450" t="s">
        <v>171</v>
      </c>
      <c r="C420" s="450">
        <v>19023</v>
      </c>
      <c r="D420" s="450" t="s">
        <v>117</v>
      </c>
      <c r="E420" s="450" t="s">
        <v>14</v>
      </c>
      <c r="F420" s="450" t="s">
        <v>15</v>
      </c>
      <c r="G420" s="450" t="s">
        <v>110</v>
      </c>
    </row>
    <row r="421" spans="1:7" x14ac:dyDescent="0.25">
      <c r="A421" s="450">
        <v>2018</v>
      </c>
      <c r="B421" s="450" t="s">
        <v>171</v>
      </c>
      <c r="C421" s="450">
        <v>19029</v>
      </c>
      <c r="D421" s="450" t="s">
        <v>118</v>
      </c>
      <c r="E421" s="450" t="s">
        <v>14</v>
      </c>
      <c r="F421" s="450" t="s">
        <v>15</v>
      </c>
      <c r="G421" s="450" t="s">
        <v>110</v>
      </c>
    </row>
    <row r="422" spans="1:7" x14ac:dyDescent="0.25">
      <c r="A422" s="450">
        <v>2018</v>
      </c>
      <c r="B422" s="450" t="s">
        <v>171</v>
      </c>
      <c r="C422" s="450">
        <v>19030</v>
      </c>
      <c r="D422" s="450" t="s">
        <v>119</v>
      </c>
      <c r="E422" s="450" t="s">
        <v>14</v>
      </c>
      <c r="F422" s="450" t="s">
        <v>15</v>
      </c>
      <c r="G422" s="450" t="s">
        <v>110</v>
      </c>
    </row>
    <row r="423" spans="1:7" x14ac:dyDescent="0.25">
      <c r="A423" s="450">
        <v>2018</v>
      </c>
      <c r="B423" s="450" t="s">
        <v>171</v>
      </c>
      <c r="C423" s="450">
        <v>19031</v>
      </c>
      <c r="D423" s="450" t="s">
        <v>120</v>
      </c>
      <c r="E423" s="450" t="s">
        <v>14</v>
      </c>
      <c r="F423" s="450" t="s">
        <v>15</v>
      </c>
      <c r="G423" s="450" t="s">
        <v>110</v>
      </c>
    </row>
    <row r="424" spans="1:7" x14ac:dyDescent="0.25">
      <c r="A424" s="450">
        <v>2018</v>
      </c>
      <c r="B424" s="450" t="s">
        <v>171</v>
      </c>
      <c r="C424" s="450">
        <v>19032</v>
      </c>
      <c r="D424" s="450" t="s">
        <v>121</v>
      </c>
      <c r="E424" s="450" t="s">
        <v>14</v>
      </c>
      <c r="F424" s="450" t="s">
        <v>15</v>
      </c>
      <c r="G424" s="450" t="s">
        <v>110</v>
      </c>
    </row>
    <row r="425" spans="1:7" x14ac:dyDescent="0.25">
      <c r="A425" s="450">
        <v>2018</v>
      </c>
      <c r="B425" s="450" t="s">
        <v>171</v>
      </c>
      <c r="C425" s="450">
        <v>19040</v>
      </c>
      <c r="D425" s="450" t="s">
        <v>122</v>
      </c>
      <c r="E425" s="450" t="s">
        <v>14</v>
      </c>
      <c r="F425" s="450" t="s">
        <v>15</v>
      </c>
      <c r="G425" s="450" t="s">
        <v>110</v>
      </c>
    </row>
    <row r="426" spans="1:7" x14ac:dyDescent="0.25">
      <c r="A426" s="450">
        <v>2018</v>
      </c>
      <c r="B426" s="450" t="s">
        <v>171</v>
      </c>
      <c r="C426" s="450">
        <v>19050</v>
      </c>
      <c r="D426" s="450" t="s">
        <v>123</v>
      </c>
      <c r="E426" s="450" t="s">
        <v>14</v>
      </c>
      <c r="F426" s="450" t="s">
        <v>15</v>
      </c>
      <c r="G426" s="450" t="s">
        <v>110</v>
      </c>
    </row>
    <row r="427" spans="1:7" x14ac:dyDescent="0.25">
      <c r="A427" s="450">
        <v>2018</v>
      </c>
      <c r="B427" s="450" t="s">
        <v>171</v>
      </c>
      <c r="C427" s="450">
        <v>19060</v>
      </c>
      <c r="D427" s="450" t="s">
        <v>124</v>
      </c>
      <c r="E427" s="450" t="s">
        <v>14</v>
      </c>
      <c r="F427" s="450" t="s">
        <v>15</v>
      </c>
      <c r="G427" s="450" t="s">
        <v>110</v>
      </c>
    </row>
    <row r="428" spans="1:7" x14ac:dyDescent="0.25">
      <c r="A428" s="450">
        <v>2018</v>
      </c>
      <c r="B428" s="450" t="s">
        <v>171</v>
      </c>
      <c r="C428" s="450">
        <v>19061</v>
      </c>
      <c r="D428" s="450" t="s">
        <v>125</v>
      </c>
      <c r="E428" s="450" t="s">
        <v>14</v>
      </c>
      <c r="F428" s="450" t="s">
        <v>15</v>
      </c>
      <c r="G428" s="450" t="s">
        <v>110</v>
      </c>
    </row>
    <row r="429" spans="1:7" x14ac:dyDescent="0.25">
      <c r="A429" s="450">
        <v>2018</v>
      </c>
      <c r="B429" s="450" t="s">
        <v>171</v>
      </c>
      <c r="C429" s="450">
        <v>19062</v>
      </c>
      <c r="D429" s="450" t="s">
        <v>126</v>
      </c>
      <c r="E429" s="450" t="s">
        <v>14</v>
      </c>
      <c r="F429" s="450" t="s">
        <v>15</v>
      </c>
      <c r="G429" s="450" t="s">
        <v>110</v>
      </c>
    </row>
    <row r="430" spans="1:7" x14ac:dyDescent="0.25">
      <c r="A430" s="450">
        <v>2018</v>
      </c>
      <c r="B430" s="450" t="s">
        <v>171</v>
      </c>
      <c r="C430" s="450">
        <v>19063</v>
      </c>
      <c r="D430" s="450" t="s">
        <v>127</v>
      </c>
      <c r="E430" s="450" t="s">
        <v>14</v>
      </c>
      <c r="F430" s="450" t="s">
        <v>15</v>
      </c>
      <c r="G430" s="450" t="s">
        <v>110</v>
      </c>
    </row>
    <row r="431" spans="1:7" x14ac:dyDescent="0.25">
      <c r="A431" s="450">
        <v>2018</v>
      </c>
      <c r="B431" s="450" t="s">
        <v>171</v>
      </c>
      <c r="C431" s="450">
        <v>19070</v>
      </c>
      <c r="D431" s="450" t="s">
        <v>128</v>
      </c>
      <c r="E431" s="450" t="s">
        <v>14</v>
      </c>
      <c r="F431" s="450" t="s">
        <v>15</v>
      </c>
      <c r="G431" s="450" t="s">
        <v>110</v>
      </c>
    </row>
    <row r="432" spans="1:7" x14ac:dyDescent="0.25">
      <c r="A432" s="450">
        <v>2018</v>
      </c>
      <c r="B432" s="450" t="s">
        <v>171</v>
      </c>
      <c r="C432" s="450">
        <v>19080</v>
      </c>
      <c r="D432" s="450" t="s">
        <v>129</v>
      </c>
      <c r="E432" s="450" t="s">
        <v>14</v>
      </c>
      <c r="F432" s="450" t="s">
        <v>15</v>
      </c>
      <c r="G432" s="450" t="s">
        <v>110</v>
      </c>
    </row>
    <row r="433" spans="1:7" x14ac:dyDescent="0.25">
      <c r="A433" s="450">
        <v>2018</v>
      </c>
      <c r="B433" s="450" t="s">
        <v>171</v>
      </c>
      <c r="C433" s="450">
        <v>19090</v>
      </c>
      <c r="D433" s="450" t="s">
        <v>130</v>
      </c>
      <c r="E433" s="450" t="s">
        <v>14</v>
      </c>
      <c r="F433" s="450" t="s">
        <v>15</v>
      </c>
      <c r="G433" s="450" t="s">
        <v>110</v>
      </c>
    </row>
    <row r="434" spans="1:7" x14ac:dyDescent="0.25">
      <c r="A434" s="450">
        <v>2018</v>
      </c>
      <c r="B434" s="450" t="s">
        <v>171</v>
      </c>
      <c r="C434" s="450">
        <v>19095</v>
      </c>
      <c r="D434" s="450" t="s">
        <v>131</v>
      </c>
      <c r="E434" s="450" t="s">
        <v>14</v>
      </c>
      <c r="F434" s="450" t="s">
        <v>15</v>
      </c>
      <c r="G434" s="450" t="s">
        <v>110</v>
      </c>
    </row>
    <row r="435" spans="1:7" x14ac:dyDescent="0.25">
      <c r="A435" s="450">
        <v>2018</v>
      </c>
      <c r="B435" s="450" t="s">
        <v>171</v>
      </c>
      <c r="C435" s="450">
        <v>19900</v>
      </c>
      <c r="D435" s="450" t="s">
        <v>132</v>
      </c>
      <c r="E435" s="450" t="s">
        <v>14</v>
      </c>
      <c r="F435" s="450" t="s">
        <v>15</v>
      </c>
      <c r="G435" s="450" t="s">
        <v>110</v>
      </c>
    </row>
    <row r="436" spans="1:7" x14ac:dyDescent="0.25">
      <c r="A436" s="450">
        <v>2018</v>
      </c>
      <c r="B436" s="450" t="s">
        <v>171</v>
      </c>
      <c r="C436" s="450">
        <v>20000</v>
      </c>
      <c r="D436" s="450" t="s">
        <v>133</v>
      </c>
      <c r="E436" s="450" t="s">
        <v>14</v>
      </c>
      <c r="F436" s="450" t="s">
        <v>15</v>
      </c>
      <c r="G436" s="450" t="s">
        <v>110</v>
      </c>
    </row>
    <row r="437" spans="1:7" x14ac:dyDescent="0.25">
      <c r="A437" s="450">
        <v>2018</v>
      </c>
      <c r="B437" s="450" t="s">
        <v>171</v>
      </c>
      <c r="C437" s="450">
        <v>21000</v>
      </c>
      <c r="D437" s="450" t="s">
        <v>134</v>
      </c>
      <c r="E437" s="450" t="s">
        <v>14</v>
      </c>
      <c r="F437" s="450" t="s">
        <v>15</v>
      </c>
      <c r="G437" s="450" t="s">
        <v>110</v>
      </c>
    </row>
    <row r="438" spans="1:7" x14ac:dyDescent="0.25">
      <c r="A438" s="450">
        <v>2018</v>
      </c>
      <c r="B438" s="450" t="s">
        <v>171</v>
      </c>
      <c r="C438" s="450">
        <v>21100</v>
      </c>
      <c r="D438" s="450" t="s">
        <v>135</v>
      </c>
      <c r="E438" s="450" t="s">
        <v>14</v>
      </c>
      <c r="F438" s="450" t="s">
        <v>15</v>
      </c>
      <c r="G438" s="450" t="s">
        <v>110</v>
      </c>
    </row>
    <row r="439" spans="1:7" x14ac:dyDescent="0.25">
      <c r="A439" s="450">
        <v>2018</v>
      </c>
      <c r="B439" s="450" t="s">
        <v>171</v>
      </c>
      <c r="C439" s="450">
        <v>21200</v>
      </c>
      <c r="D439" s="450" t="s">
        <v>136</v>
      </c>
      <c r="E439" s="450" t="s">
        <v>14</v>
      </c>
      <c r="F439" s="450" t="s">
        <v>15</v>
      </c>
      <c r="G439" s="450" t="s">
        <v>110</v>
      </c>
    </row>
    <row r="440" spans="1:7" x14ac:dyDescent="0.25">
      <c r="A440" s="450">
        <v>2018</v>
      </c>
      <c r="B440" s="450" t="s">
        <v>171</v>
      </c>
      <c r="C440" s="450">
        <v>21300</v>
      </c>
      <c r="D440" s="450" t="s">
        <v>137</v>
      </c>
      <c r="E440" s="450" t="s">
        <v>14</v>
      </c>
      <c r="F440" s="450" t="s">
        <v>15</v>
      </c>
      <c r="G440" s="450" t="s">
        <v>110</v>
      </c>
    </row>
    <row r="441" spans="1:7" x14ac:dyDescent="0.25">
      <c r="A441" s="450">
        <v>2018</v>
      </c>
      <c r="B441" s="450" t="s">
        <v>171</v>
      </c>
      <c r="C441" s="450">
        <v>21900</v>
      </c>
      <c r="D441" s="450" t="s">
        <v>138</v>
      </c>
      <c r="E441" s="450" t="s">
        <v>14</v>
      </c>
      <c r="F441" s="450" t="s">
        <v>15</v>
      </c>
      <c r="G441" s="450" t="s">
        <v>110</v>
      </c>
    </row>
    <row r="442" spans="1:7" x14ac:dyDescent="0.25">
      <c r="A442" s="450">
        <v>2018</v>
      </c>
      <c r="B442" s="450" t="s">
        <v>171</v>
      </c>
      <c r="C442" s="450">
        <v>22000</v>
      </c>
      <c r="D442" s="450" t="s">
        <v>139</v>
      </c>
      <c r="E442" s="450" t="s">
        <v>14</v>
      </c>
      <c r="F442" s="450" t="s">
        <v>15</v>
      </c>
      <c r="G442" s="450" t="s">
        <v>110</v>
      </c>
    </row>
    <row r="443" spans="1:7" x14ac:dyDescent="0.25">
      <c r="A443" s="450">
        <v>2018</v>
      </c>
      <c r="B443" s="450" t="s">
        <v>171</v>
      </c>
      <c r="C443" s="450">
        <v>23000</v>
      </c>
      <c r="D443" s="450" t="s">
        <v>140</v>
      </c>
      <c r="E443" s="450" t="s">
        <v>14</v>
      </c>
      <c r="F443" s="450" t="s">
        <v>15</v>
      </c>
      <c r="G443" s="450" t="s">
        <v>110</v>
      </c>
    </row>
    <row r="444" spans="1:7" x14ac:dyDescent="0.25">
      <c r="A444" s="450">
        <v>2018</v>
      </c>
      <c r="B444" s="450" t="s">
        <v>171</v>
      </c>
      <c r="C444" s="450">
        <v>24000</v>
      </c>
      <c r="D444" s="450" t="s">
        <v>141</v>
      </c>
      <c r="E444" s="450" t="s">
        <v>14</v>
      </c>
      <c r="F444" s="450" t="s">
        <v>15</v>
      </c>
      <c r="G444" s="450" t="s">
        <v>110</v>
      </c>
    </row>
    <row r="445" spans="1:7" x14ac:dyDescent="0.25">
      <c r="A445" s="450">
        <v>2018</v>
      </c>
      <c r="B445" s="450" t="s">
        <v>171</v>
      </c>
      <c r="C445" s="450">
        <v>25000</v>
      </c>
      <c r="D445" s="450" t="s">
        <v>142</v>
      </c>
      <c r="E445" s="450" t="s">
        <v>14</v>
      </c>
      <c r="F445" s="450" t="s">
        <v>15</v>
      </c>
      <c r="G445" s="450" t="s">
        <v>110</v>
      </c>
    </row>
    <row r="446" spans="1:7" x14ac:dyDescent="0.25">
      <c r="A446" s="450">
        <v>2018</v>
      </c>
      <c r="B446" s="450" t="s">
        <v>171</v>
      </c>
      <c r="C446" s="450">
        <v>26000</v>
      </c>
      <c r="D446" s="450" t="s">
        <v>143</v>
      </c>
      <c r="E446" s="450" t="s">
        <v>14</v>
      </c>
      <c r="F446" s="450" t="s">
        <v>15</v>
      </c>
      <c r="G446" s="450" t="s">
        <v>110</v>
      </c>
    </row>
    <row r="447" spans="1:7" x14ac:dyDescent="0.25">
      <c r="A447" s="450">
        <v>2018</v>
      </c>
      <c r="B447" s="450" t="s">
        <v>171</v>
      </c>
      <c r="C447" s="450">
        <v>27000</v>
      </c>
      <c r="D447" s="450" t="s">
        <v>144</v>
      </c>
      <c r="E447" s="450" t="s">
        <v>14</v>
      </c>
      <c r="F447" s="450" t="s">
        <v>15</v>
      </c>
      <c r="G447" s="450" t="s">
        <v>110</v>
      </c>
    </row>
    <row r="448" spans="1:7" x14ac:dyDescent="0.25">
      <c r="A448" s="450">
        <v>2018</v>
      </c>
      <c r="B448" s="450" t="s">
        <v>171</v>
      </c>
      <c r="C448" s="450">
        <v>28000</v>
      </c>
      <c r="D448" s="450" t="s">
        <v>145</v>
      </c>
      <c r="E448" s="450" t="s">
        <v>14</v>
      </c>
      <c r="F448" s="450" t="s">
        <v>15</v>
      </c>
      <c r="G448" s="450" t="s">
        <v>110</v>
      </c>
    </row>
    <row r="449" spans="1:7" x14ac:dyDescent="0.25">
      <c r="A449" s="450">
        <v>2018</v>
      </c>
      <c r="B449" s="450" t="s">
        <v>171</v>
      </c>
      <c r="C449" s="450">
        <v>29000</v>
      </c>
      <c r="D449" s="450" t="s">
        <v>146</v>
      </c>
      <c r="E449" s="450" t="s">
        <v>14</v>
      </c>
      <c r="F449" s="450" t="s">
        <v>15</v>
      </c>
      <c r="G449" s="450" t="s">
        <v>110</v>
      </c>
    </row>
    <row r="450" spans="1:7" x14ac:dyDescent="0.25">
      <c r="A450" s="450">
        <v>2018</v>
      </c>
      <c r="B450" s="450" t="s">
        <v>171</v>
      </c>
      <c r="C450" s="450">
        <v>30000</v>
      </c>
      <c r="D450" s="450" t="s">
        <v>147</v>
      </c>
      <c r="E450" s="450" t="s">
        <v>14</v>
      </c>
      <c r="F450" s="450" t="s">
        <v>15</v>
      </c>
      <c r="G450" s="450" t="s">
        <v>110</v>
      </c>
    </row>
    <row r="451" spans="1:7" x14ac:dyDescent="0.25">
      <c r="A451" s="450">
        <v>2018</v>
      </c>
      <c r="B451" s="450" t="s">
        <v>171</v>
      </c>
      <c r="C451" s="450">
        <v>31000</v>
      </c>
      <c r="D451" s="450" t="s">
        <v>148</v>
      </c>
      <c r="E451" s="450" t="s">
        <v>14</v>
      </c>
      <c r="F451" s="450" t="s">
        <v>15</v>
      </c>
      <c r="G451" s="450" t="s">
        <v>110</v>
      </c>
    </row>
    <row r="452" spans="1:7" x14ac:dyDescent="0.25">
      <c r="A452" s="450">
        <v>2018</v>
      </c>
      <c r="B452" s="450" t="s">
        <v>171</v>
      </c>
      <c r="C452" s="450">
        <v>32000</v>
      </c>
      <c r="D452" s="450" t="s">
        <v>149</v>
      </c>
      <c r="E452" s="450" t="s">
        <v>14</v>
      </c>
      <c r="F452" s="450" t="s">
        <v>15</v>
      </c>
      <c r="G452" s="450" t="s">
        <v>110</v>
      </c>
    </row>
    <row r="453" spans="1:7" x14ac:dyDescent="0.25">
      <c r="A453" s="450">
        <v>2018</v>
      </c>
      <c r="B453" s="450" t="s">
        <v>171</v>
      </c>
      <c r="C453" s="450">
        <v>32100</v>
      </c>
      <c r="D453" s="450" t="s">
        <v>150</v>
      </c>
      <c r="E453" s="450" t="s">
        <v>14</v>
      </c>
      <c r="F453" s="450" t="s">
        <v>15</v>
      </c>
      <c r="G453" s="450" t="s">
        <v>110</v>
      </c>
    </row>
    <row r="454" spans="1:7" x14ac:dyDescent="0.25">
      <c r="A454" s="450">
        <v>2018</v>
      </c>
      <c r="B454" s="450" t="s">
        <v>171</v>
      </c>
      <c r="C454" s="450">
        <v>32200</v>
      </c>
      <c r="D454" s="450" t="s">
        <v>151</v>
      </c>
      <c r="E454" s="450" t="s">
        <v>14</v>
      </c>
      <c r="F454" s="450" t="s">
        <v>15</v>
      </c>
      <c r="G454" s="450" t="s">
        <v>110</v>
      </c>
    </row>
    <row r="455" spans="1:7" x14ac:dyDescent="0.25">
      <c r="A455" s="450">
        <v>2018</v>
      </c>
      <c r="B455" s="450" t="s">
        <v>171</v>
      </c>
      <c r="C455" s="450">
        <v>33000</v>
      </c>
      <c r="D455" s="450" t="s">
        <v>152</v>
      </c>
      <c r="E455" s="450" t="s">
        <v>14</v>
      </c>
      <c r="F455" s="450" t="s">
        <v>15</v>
      </c>
      <c r="G455" s="450" t="s">
        <v>110</v>
      </c>
    </row>
    <row r="456" spans="1:7" x14ac:dyDescent="0.25">
      <c r="A456" s="450">
        <v>2018</v>
      </c>
      <c r="B456" s="450" t="s">
        <v>171</v>
      </c>
      <c r="C456" s="450">
        <v>33100</v>
      </c>
      <c r="D456" s="450" t="s">
        <v>153</v>
      </c>
      <c r="E456" s="450" t="s">
        <v>14</v>
      </c>
      <c r="F456" s="450" t="s">
        <v>15</v>
      </c>
      <c r="G456" s="450" t="s">
        <v>110</v>
      </c>
    </row>
    <row r="457" spans="1:7" x14ac:dyDescent="0.25">
      <c r="A457" s="450">
        <v>2018</v>
      </c>
      <c r="B457" s="450" t="s">
        <v>171</v>
      </c>
      <c r="C457" s="450">
        <v>33110</v>
      </c>
      <c r="D457" s="450" t="s">
        <v>154</v>
      </c>
      <c r="E457" s="450" t="s">
        <v>14</v>
      </c>
      <c r="F457" s="450" t="s">
        <v>15</v>
      </c>
      <c r="G457" s="450" t="s">
        <v>110</v>
      </c>
    </row>
    <row r="458" spans="1:7" x14ac:dyDescent="0.25">
      <c r="A458" s="450">
        <v>2018</v>
      </c>
      <c r="B458" s="450" t="s">
        <v>171</v>
      </c>
      <c r="C458" s="450">
        <v>33120</v>
      </c>
      <c r="D458" s="450" t="s">
        <v>155</v>
      </c>
      <c r="E458" s="450" t="s">
        <v>14</v>
      </c>
      <c r="F458" s="450" t="s">
        <v>15</v>
      </c>
      <c r="G458" s="450" t="s">
        <v>110</v>
      </c>
    </row>
    <row r="459" spans="1:7" x14ac:dyDescent="0.25">
      <c r="A459" s="450">
        <v>2018</v>
      </c>
      <c r="B459" s="450" t="s">
        <v>171</v>
      </c>
      <c r="C459" s="450">
        <v>33200</v>
      </c>
      <c r="D459" s="450" t="s">
        <v>156</v>
      </c>
      <c r="E459" s="450" t="s">
        <v>14</v>
      </c>
      <c r="F459" s="450" t="s">
        <v>15</v>
      </c>
      <c r="G459" s="450" t="s">
        <v>110</v>
      </c>
    </row>
    <row r="460" spans="1:7" x14ac:dyDescent="0.25">
      <c r="A460" s="450">
        <v>2018</v>
      </c>
      <c r="B460" s="450" t="s">
        <v>171</v>
      </c>
      <c r="C460" s="450">
        <v>33210</v>
      </c>
      <c r="D460" s="450" t="s">
        <v>157</v>
      </c>
      <c r="E460" s="450" t="s">
        <v>14</v>
      </c>
      <c r="F460" s="450" t="s">
        <v>15</v>
      </c>
      <c r="G460" s="450" t="s">
        <v>110</v>
      </c>
    </row>
    <row r="461" spans="1:7" x14ac:dyDescent="0.25">
      <c r="A461" s="450">
        <v>2018</v>
      </c>
      <c r="B461" s="450" t="s">
        <v>171</v>
      </c>
      <c r="C461" s="450">
        <v>33220</v>
      </c>
      <c r="D461" s="450" t="s">
        <v>158</v>
      </c>
      <c r="E461" s="450" t="s">
        <v>14</v>
      </c>
      <c r="F461" s="450" t="s">
        <v>15</v>
      </c>
      <c r="G461" s="450" t="s">
        <v>110</v>
      </c>
    </row>
    <row r="462" spans="1:7" x14ac:dyDescent="0.25">
      <c r="A462" s="450">
        <v>2018</v>
      </c>
      <c r="B462" s="450" t="s">
        <v>171</v>
      </c>
      <c r="C462" s="450">
        <v>33900</v>
      </c>
      <c r="D462" s="450" t="s">
        <v>159</v>
      </c>
      <c r="E462" s="450" t="s">
        <v>14</v>
      </c>
      <c r="F462" s="450" t="s">
        <v>15</v>
      </c>
      <c r="G462" s="450" t="s">
        <v>110</v>
      </c>
    </row>
    <row r="463" spans="1:7" x14ac:dyDescent="0.25">
      <c r="A463" s="450">
        <v>2018</v>
      </c>
      <c r="B463" s="450" t="s">
        <v>171</v>
      </c>
      <c r="C463" s="450">
        <v>33910</v>
      </c>
      <c r="D463" s="450" t="s">
        <v>160</v>
      </c>
      <c r="E463" s="450" t="s">
        <v>14</v>
      </c>
      <c r="F463" s="450" t="s">
        <v>15</v>
      </c>
      <c r="G463" s="450" t="s">
        <v>110</v>
      </c>
    </row>
    <row r="464" spans="1:7" x14ac:dyDescent="0.25">
      <c r="A464" s="450">
        <v>2018</v>
      </c>
      <c r="B464" s="450" t="s">
        <v>171</v>
      </c>
      <c r="C464" s="450">
        <v>33920</v>
      </c>
      <c r="D464" s="450" t="s">
        <v>161</v>
      </c>
      <c r="E464" s="450" t="s">
        <v>14</v>
      </c>
      <c r="F464" s="450" t="s">
        <v>15</v>
      </c>
      <c r="G464" s="450" t="s">
        <v>110</v>
      </c>
    </row>
    <row r="465" spans="1:8" x14ac:dyDescent="0.25">
      <c r="A465" s="450">
        <v>2018</v>
      </c>
      <c r="B465" s="450" t="s">
        <v>171</v>
      </c>
      <c r="C465" s="450">
        <v>33921</v>
      </c>
      <c r="D465" s="450" t="s">
        <v>162</v>
      </c>
      <c r="E465" s="450" t="s">
        <v>14</v>
      </c>
      <c r="F465" s="450" t="s">
        <v>15</v>
      </c>
      <c r="G465" s="450" t="s">
        <v>110</v>
      </c>
      <c r="H465" s="450"/>
    </row>
    <row r="466" spans="1:8" x14ac:dyDescent="0.25">
      <c r="A466" s="450">
        <v>2018</v>
      </c>
      <c r="B466" s="450" t="s">
        <v>171</v>
      </c>
      <c r="C466" s="450">
        <v>33922</v>
      </c>
      <c r="D466" s="450" t="s">
        <v>163</v>
      </c>
      <c r="E466" s="450" t="s">
        <v>14</v>
      </c>
      <c r="F466" s="450" t="s">
        <v>15</v>
      </c>
      <c r="G466" s="450" t="s">
        <v>110</v>
      </c>
      <c r="H466" s="450"/>
    </row>
    <row r="467" spans="1:8" x14ac:dyDescent="0.25">
      <c r="A467" s="450">
        <v>2018</v>
      </c>
      <c r="B467" s="450" t="s">
        <v>171</v>
      </c>
      <c r="C467" s="450">
        <v>34000</v>
      </c>
      <c r="D467" s="450" t="s">
        <v>164</v>
      </c>
      <c r="E467" s="450" t="s">
        <v>14</v>
      </c>
      <c r="F467" s="450" t="s">
        <v>15</v>
      </c>
      <c r="G467" s="450" t="s">
        <v>110</v>
      </c>
      <c r="H467" s="450"/>
    </row>
    <row r="468" spans="1:8" x14ac:dyDescent="0.25">
      <c r="A468" s="450">
        <v>2018</v>
      </c>
      <c r="B468" s="450" t="s">
        <v>171</v>
      </c>
      <c r="C468" s="450">
        <v>35000</v>
      </c>
      <c r="D468" s="450" t="s">
        <v>165</v>
      </c>
      <c r="E468" s="450" t="s">
        <v>14</v>
      </c>
      <c r="F468" s="450" t="s">
        <v>15</v>
      </c>
      <c r="G468" s="450" t="s">
        <v>110</v>
      </c>
      <c r="H468" s="450"/>
    </row>
    <row r="469" spans="1:8" x14ac:dyDescent="0.25">
      <c r="A469" s="450">
        <v>2018</v>
      </c>
      <c r="B469" s="450" t="s">
        <v>171</v>
      </c>
      <c r="C469" s="450">
        <v>36000</v>
      </c>
      <c r="D469" s="450" t="s">
        <v>166</v>
      </c>
      <c r="E469" s="450" t="s">
        <v>14</v>
      </c>
      <c r="F469" s="450" t="s">
        <v>15</v>
      </c>
      <c r="G469" s="450" t="s">
        <v>110</v>
      </c>
      <c r="H469" s="450"/>
    </row>
    <row r="470" spans="1:8" x14ac:dyDescent="0.25">
      <c r="A470" s="450">
        <v>2018</v>
      </c>
      <c r="B470" s="450" t="s">
        <v>171</v>
      </c>
      <c r="C470" s="450">
        <v>37000</v>
      </c>
      <c r="D470" s="450" t="s">
        <v>167</v>
      </c>
      <c r="E470" s="450" t="s">
        <v>14</v>
      </c>
      <c r="F470" s="450" t="s">
        <v>15</v>
      </c>
      <c r="G470" s="450" t="s">
        <v>110</v>
      </c>
      <c r="H470" s="450"/>
    </row>
    <row r="471" spans="1:8" x14ac:dyDescent="0.25">
      <c r="A471" s="450">
        <v>2018</v>
      </c>
      <c r="B471" s="450" t="s">
        <v>171</v>
      </c>
      <c r="C471" s="450">
        <v>37100</v>
      </c>
      <c r="D471" s="450" t="s">
        <v>168</v>
      </c>
      <c r="E471" s="450" t="s">
        <v>14</v>
      </c>
      <c r="F471" s="450" t="s">
        <v>15</v>
      </c>
      <c r="G471" s="450" t="s">
        <v>110</v>
      </c>
      <c r="H471" s="450"/>
    </row>
    <row r="472" spans="1:8" x14ac:dyDescent="0.25">
      <c r="A472" s="450">
        <v>2018</v>
      </c>
      <c r="B472" s="450" t="s">
        <v>171</v>
      </c>
      <c r="C472" s="450">
        <v>37200</v>
      </c>
      <c r="D472" s="450" t="s">
        <v>169</v>
      </c>
      <c r="E472" s="450" t="s">
        <v>14</v>
      </c>
      <c r="F472" s="450" t="s">
        <v>15</v>
      </c>
      <c r="G472" s="450" t="s">
        <v>110</v>
      </c>
      <c r="H472" s="450"/>
    </row>
    <row r="473" spans="1:8" x14ac:dyDescent="0.25">
      <c r="A473" s="450">
        <v>2018</v>
      </c>
      <c r="B473" s="450" t="s">
        <v>172</v>
      </c>
      <c r="C473" s="450">
        <v>1000</v>
      </c>
      <c r="D473" s="450" t="s">
        <v>1</v>
      </c>
      <c r="E473" s="450" t="s">
        <v>14</v>
      </c>
      <c r="F473" s="450" t="s">
        <v>15</v>
      </c>
      <c r="G473" s="450">
        <v>0</v>
      </c>
      <c r="H473" s="450" t="s">
        <v>16</v>
      </c>
    </row>
    <row r="474" spans="1:8" x14ac:dyDescent="0.25">
      <c r="A474" s="450">
        <v>2018</v>
      </c>
      <c r="B474" s="450" t="s">
        <v>172</v>
      </c>
      <c r="C474" s="450">
        <v>1100</v>
      </c>
      <c r="D474" s="450" t="s">
        <v>2</v>
      </c>
      <c r="E474" s="450" t="s">
        <v>14</v>
      </c>
      <c r="F474" s="450" t="s">
        <v>15</v>
      </c>
      <c r="G474" s="450">
        <v>0</v>
      </c>
      <c r="H474" s="450" t="s">
        <v>16</v>
      </c>
    </row>
    <row r="475" spans="1:8" x14ac:dyDescent="0.25">
      <c r="A475" s="450">
        <v>2018</v>
      </c>
      <c r="B475" s="450" t="s">
        <v>172</v>
      </c>
      <c r="C475" s="450">
        <v>1110</v>
      </c>
      <c r="D475" s="450" t="s">
        <v>3</v>
      </c>
      <c r="E475" s="450" t="s">
        <v>14</v>
      </c>
      <c r="F475" s="450" t="s">
        <v>15</v>
      </c>
      <c r="G475" s="450" t="s">
        <v>110</v>
      </c>
      <c r="H475" s="450"/>
    </row>
    <row r="476" spans="1:8" x14ac:dyDescent="0.25">
      <c r="A476" s="450">
        <v>2018</v>
      </c>
      <c r="B476" s="450" t="s">
        <v>172</v>
      </c>
      <c r="C476" s="450">
        <v>1120</v>
      </c>
      <c r="D476" s="450" t="s">
        <v>4</v>
      </c>
      <c r="E476" s="450" t="s">
        <v>14</v>
      </c>
      <c r="F476" s="450" t="s">
        <v>15</v>
      </c>
      <c r="G476" s="450" t="s">
        <v>110</v>
      </c>
      <c r="H476" s="450"/>
    </row>
    <row r="477" spans="1:8" x14ac:dyDescent="0.25">
      <c r="A477" s="450">
        <v>2018</v>
      </c>
      <c r="B477" s="450" t="s">
        <v>172</v>
      </c>
      <c r="C477" s="450">
        <v>1200</v>
      </c>
      <c r="D477" s="450" t="s">
        <v>5</v>
      </c>
      <c r="E477" s="450" t="s">
        <v>14</v>
      </c>
      <c r="F477" s="450" t="s">
        <v>15</v>
      </c>
      <c r="G477" s="450">
        <v>0</v>
      </c>
      <c r="H477" s="450" t="s">
        <v>16</v>
      </c>
    </row>
    <row r="478" spans="1:8" x14ac:dyDescent="0.25">
      <c r="A478" s="450">
        <v>2018</v>
      </c>
      <c r="B478" s="450" t="s">
        <v>172</v>
      </c>
      <c r="C478" s="450">
        <v>1300</v>
      </c>
      <c r="D478" s="450" t="s">
        <v>17</v>
      </c>
      <c r="E478" s="450" t="s">
        <v>14</v>
      </c>
      <c r="F478" s="450" t="s">
        <v>15</v>
      </c>
      <c r="G478" s="450">
        <v>0</v>
      </c>
      <c r="H478" s="450" t="s">
        <v>16</v>
      </c>
    </row>
    <row r="479" spans="1:8" x14ac:dyDescent="0.25">
      <c r="A479" s="450">
        <v>2018</v>
      </c>
      <c r="B479" s="450" t="s">
        <v>172</v>
      </c>
      <c r="C479" s="450">
        <v>1400</v>
      </c>
      <c r="D479" s="450" t="s">
        <v>18</v>
      </c>
      <c r="E479" s="450" t="s">
        <v>14</v>
      </c>
      <c r="F479" s="450" t="s">
        <v>15</v>
      </c>
      <c r="G479" s="450">
        <v>0</v>
      </c>
      <c r="H479" s="450" t="s">
        <v>16</v>
      </c>
    </row>
    <row r="480" spans="1:8" x14ac:dyDescent="0.25">
      <c r="A480" s="450">
        <v>2018</v>
      </c>
      <c r="B480" s="450" t="s">
        <v>172</v>
      </c>
      <c r="C480" s="450">
        <v>1500</v>
      </c>
      <c r="D480" s="450" t="s">
        <v>19</v>
      </c>
      <c r="E480" s="450" t="s">
        <v>14</v>
      </c>
      <c r="F480" s="450" t="s">
        <v>15</v>
      </c>
      <c r="G480" s="450">
        <v>0</v>
      </c>
      <c r="H480" s="450" t="s">
        <v>16</v>
      </c>
    </row>
    <row r="481" spans="1:8" x14ac:dyDescent="0.25">
      <c r="A481" s="450">
        <v>2018</v>
      </c>
      <c r="B481" s="450" t="s">
        <v>172</v>
      </c>
      <c r="C481" s="450">
        <v>1600</v>
      </c>
      <c r="D481" s="450" t="s">
        <v>20</v>
      </c>
      <c r="E481" s="450" t="s">
        <v>14</v>
      </c>
      <c r="F481" s="450" t="s">
        <v>15</v>
      </c>
      <c r="G481" s="450">
        <v>0</v>
      </c>
      <c r="H481" s="450" t="s">
        <v>16</v>
      </c>
    </row>
    <row r="482" spans="1:8" x14ac:dyDescent="0.25">
      <c r="A482" s="450">
        <v>2018</v>
      </c>
      <c r="B482" s="450" t="s">
        <v>172</v>
      </c>
      <c r="C482" s="450">
        <v>1900</v>
      </c>
      <c r="D482" s="450" t="s">
        <v>21</v>
      </c>
      <c r="E482" s="450" t="s">
        <v>14</v>
      </c>
      <c r="F482" s="450" t="s">
        <v>15</v>
      </c>
      <c r="G482" s="450">
        <v>0</v>
      </c>
      <c r="H482" s="450" t="s">
        <v>16</v>
      </c>
    </row>
    <row r="483" spans="1:8" x14ac:dyDescent="0.25">
      <c r="A483" s="450">
        <v>2018</v>
      </c>
      <c r="B483" s="450" t="s">
        <v>172</v>
      </c>
      <c r="C483" s="450">
        <v>2000</v>
      </c>
      <c r="D483" s="450" t="s">
        <v>22</v>
      </c>
      <c r="E483" s="450" t="s">
        <v>14</v>
      </c>
      <c r="F483" s="450" t="s">
        <v>15</v>
      </c>
      <c r="G483" s="450">
        <v>0.89</v>
      </c>
      <c r="H483" s="450" t="s">
        <v>16</v>
      </c>
    </row>
    <row r="484" spans="1:8" x14ac:dyDescent="0.25">
      <c r="A484" s="450">
        <v>2018</v>
      </c>
      <c r="B484" s="450" t="s">
        <v>172</v>
      </c>
      <c r="C484" s="450">
        <v>2100</v>
      </c>
      <c r="D484" s="450" t="s">
        <v>23</v>
      </c>
      <c r="E484" s="450" t="s">
        <v>14</v>
      </c>
      <c r="F484" s="450" t="s">
        <v>15</v>
      </c>
      <c r="G484" s="450">
        <v>0</v>
      </c>
      <c r="H484" s="450" t="s">
        <v>16</v>
      </c>
    </row>
    <row r="485" spans="1:8" x14ac:dyDescent="0.25">
      <c r="A485" s="450">
        <v>2018</v>
      </c>
      <c r="B485" s="450" t="s">
        <v>172</v>
      </c>
      <c r="C485" s="450">
        <v>2110</v>
      </c>
      <c r="D485" s="450" t="s">
        <v>24</v>
      </c>
      <c r="E485" s="450" t="s">
        <v>14</v>
      </c>
      <c r="F485" s="450" t="s">
        <v>15</v>
      </c>
      <c r="G485" s="450" t="s">
        <v>110</v>
      </c>
      <c r="H485" s="450"/>
    </row>
    <row r="486" spans="1:8" x14ac:dyDescent="0.25">
      <c r="A486" s="450">
        <v>2018</v>
      </c>
      <c r="B486" s="450" t="s">
        <v>172</v>
      </c>
      <c r="C486" s="450">
        <v>2120</v>
      </c>
      <c r="D486" s="450" t="s">
        <v>25</v>
      </c>
      <c r="E486" s="450" t="s">
        <v>14</v>
      </c>
      <c r="F486" s="450" t="s">
        <v>15</v>
      </c>
      <c r="G486" s="450" t="s">
        <v>110</v>
      </c>
      <c r="H486" s="450"/>
    </row>
    <row r="487" spans="1:8" x14ac:dyDescent="0.25">
      <c r="A487" s="450">
        <v>2018</v>
      </c>
      <c r="B487" s="450" t="s">
        <v>172</v>
      </c>
      <c r="C487" s="450">
        <v>2130</v>
      </c>
      <c r="D487" s="450" t="s">
        <v>26</v>
      </c>
      <c r="E487" s="450" t="s">
        <v>14</v>
      </c>
      <c r="F487" s="450" t="s">
        <v>15</v>
      </c>
      <c r="G487" s="450" t="s">
        <v>110</v>
      </c>
      <c r="H487" s="450"/>
    </row>
    <row r="488" spans="1:8" x14ac:dyDescent="0.25">
      <c r="A488" s="450">
        <v>2018</v>
      </c>
      <c r="B488" s="450" t="s">
        <v>172</v>
      </c>
      <c r="C488" s="450">
        <v>2190</v>
      </c>
      <c r="D488" s="450" t="s">
        <v>27</v>
      </c>
      <c r="E488" s="450" t="s">
        <v>14</v>
      </c>
      <c r="F488" s="450" t="s">
        <v>15</v>
      </c>
      <c r="G488" s="450" t="s">
        <v>110</v>
      </c>
      <c r="H488" s="450"/>
    </row>
    <row r="489" spans="1:8" x14ac:dyDescent="0.25">
      <c r="A489" s="450">
        <v>2018</v>
      </c>
      <c r="B489" s="450" t="s">
        <v>172</v>
      </c>
      <c r="C489" s="450">
        <v>2200</v>
      </c>
      <c r="D489" s="450" t="s">
        <v>28</v>
      </c>
      <c r="E489" s="450" t="s">
        <v>14</v>
      </c>
      <c r="F489" s="450" t="s">
        <v>15</v>
      </c>
      <c r="G489" s="450">
        <v>0</v>
      </c>
      <c r="H489" s="450" t="s">
        <v>16</v>
      </c>
    </row>
    <row r="490" spans="1:8" x14ac:dyDescent="0.25">
      <c r="A490" s="450">
        <v>2018</v>
      </c>
      <c r="B490" s="450" t="s">
        <v>172</v>
      </c>
      <c r="C490" s="450">
        <v>2300</v>
      </c>
      <c r="D490" s="450" t="s">
        <v>29</v>
      </c>
      <c r="E490" s="450" t="s">
        <v>14</v>
      </c>
      <c r="F490" s="450" t="s">
        <v>15</v>
      </c>
      <c r="G490" s="450">
        <v>0</v>
      </c>
      <c r="H490" s="450" t="s">
        <v>16</v>
      </c>
    </row>
    <row r="491" spans="1:8" x14ac:dyDescent="0.25">
      <c r="A491" s="450">
        <v>2018</v>
      </c>
      <c r="B491" s="450" t="s">
        <v>172</v>
      </c>
      <c r="C491" s="450">
        <v>2400</v>
      </c>
      <c r="D491" s="450" t="s">
        <v>30</v>
      </c>
      <c r="E491" s="450" t="s">
        <v>14</v>
      </c>
      <c r="F491" s="450" t="s">
        <v>15</v>
      </c>
      <c r="G491" s="450">
        <v>0</v>
      </c>
      <c r="H491" s="450" t="s">
        <v>16</v>
      </c>
    </row>
    <row r="492" spans="1:8" x14ac:dyDescent="0.25">
      <c r="A492" s="450">
        <v>2018</v>
      </c>
      <c r="B492" s="450" t="s">
        <v>172</v>
      </c>
      <c r="C492" s="450">
        <v>2900</v>
      </c>
      <c r="D492" s="450" t="s">
        <v>31</v>
      </c>
      <c r="E492" s="450" t="s">
        <v>14</v>
      </c>
      <c r="F492" s="450" t="s">
        <v>15</v>
      </c>
      <c r="G492" s="450">
        <v>0.89</v>
      </c>
      <c r="H492" s="450" t="s">
        <v>16</v>
      </c>
    </row>
    <row r="493" spans="1:8" x14ac:dyDescent="0.25">
      <c r="A493" s="450">
        <v>2018</v>
      </c>
      <c r="B493" s="450" t="s">
        <v>172</v>
      </c>
      <c r="C493" s="450">
        <v>2910</v>
      </c>
      <c r="D493" s="450" t="s">
        <v>32</v>
      </c>
      <c r="E493" s="450" t="s">
        <v>14</v>
      </c>
      <c r="F493" s="450" t="s">
        <v>15</v>
      </c>
      <c r="G493" s="450" t="s">
        <v>110</v>
      </c>
      <c r="H493" s="450"/>
    </row>
    <row r="494" spans="1:8" x14ac:dyDescent="0.25">
      <c r="A494" s="450">
        <v>2018</v>
      </c>
      <c r="B494" s="450" t="s">
        <v>172</v>
      </c>
      <c r="C494" s="450">
        <v>2920</v>
      </c>
      <c r="D494" s="450" t="s">
        <v>33</v>
      </c>
      <c r="E494" s="450" t="s">
        <v>14</v>
      </c>
      <c r="F494" s="450" t="s">
        <v>15</v>
      </c>
      <c r="G494" s="450" t="s">
        <v>110</v>
      </c>
      <c r="H494" s="450"/>
    </row>
    <row r="495" spans="1:8" x14ac:dyDescent="0.25">
      <c r="A495" s="450">
        <v>2018</v>
      </c>
      <c r="B495" s="450" t="s">
        <v>172</v>
      </c>
      <c r="C495" s="450">
        <v>2930</v>
      </c>
      <c r="D495" s="450" t="s">
        <v>34</v>
      </c>
      <c r="E495" s="450" t="s">
        <v>14</v>
      </c>
      <c r="F495" s="450" t="s">
        <v>15</v>
      </c>
      <c r="G495" s="450" t="s">
        <v>110</v>
      </c>
      <c r="H495" s="450"/>
    </row>
    <row r="496" spans="1:8" x14ac:dyDescent="0.25">
      <c r="A496" s="450">
        <v>2018</v>
      </c>
      <c r="B496" s="450" t="s">
        <v>172</v>
      </c>
      <c r="C496" s="450">
        <v>3000</v>
      </c>
      <c r="D496" s="450" t="s">
        <v>35</v>
      </c>
      <c r="E496" s="450" t="s">
        <v>14</v>
      </c>
      <c r="F496" s="450" t="s">
        <v>15</v>
      </c>
      <c r="G496" s="450">
        <v>0</v>
      </c>
      <c r="H496" s="450" t="s">
        <v>16</v>
      </c>
    </row>
    <row r="497" spans="1:8" x14ac:dyDescent="0.25">
      <c r="A497" s="450">
        <v>2018</v>
      </c>
      <c r="B497" s="450" t="s">
        <v>172</v>
      </c>
      <c r="C497" s="450">
        <v>3100</v>
      </c>
      <c r="D497" s="450" t="s">
        <v>36</v>
      </c>
      <c r="E497" s="450" t="s">
        <v>14</v>
      </c>
      <c r="F497" s="450" t="s">
        <v>15</v>
      </c>
      <c r="G497" s="450" t="s">
        <v>110</v>
      </c>
      <c r="H497" s="450"/>
    </row>
    <row r="498" spans="1:8" x14ac:dyDescent="0.25">
      <c r="A498" s="450">
        <v>2018</v>
      </c>
      <c r="B498" s="450" t="s">
        <v>172</v>
      </c>
      <c r="C498" s="450">
        <v>3200</v>
      </c>
      <c r="D498" s="450" t="s">
        <v>37</v>
      </c>
      <c r="E498" s="450" t="s">
        <v>14</v>
      </c>
      <c r="F498" s="450" t="s">
        <v>15</v>
      </c>
      <c r="G498" s="450" t="s">
        <v>110</v>
      </c>
      <c r="H498" s="450"/>
    </row>
    <row r="499" spans="1:8" x14ac:dyDescent="0.25">
      <c r="A499" s="450">
        <v>2018</v>
      </c>
      <c r="B499" s="450" t="s">
        <v>172</v>
      </c>
      <c r="C499" s="450">
        <v>3900</v>
      </c>
      <c r="D499" s="450" t="s">
        <v>38</v>
      </c>
      <c r="E499" s="450" t="s">
        <v>14</v>
      </c>
      <c r="F499" s="450" t="s">
        <v>15</v>
      </c>
      <c r="G499" s="450" t="s">
        <v>110</v>
      </c>
      <c r="H499" s="450"/>
    </row>
    <row r="500" spans="1:8" x14ac:dyDescent="0.25">
      <c r="A500" s="450">
        <v>2018</v>
      </c>
      <c r="B500" s="450" t="s">
        <v>172</v>
      </c>
      <c r="C500" s="450">
        <v>4000</v>
      </c>
      <c r="D500" s="450" t="s">
        <v>39</v>
      </c>
      <c r="E500" s="450" t="s">
        <v>14</v>
      </c>
      <c r="F500" s="450" t="s">
        <v>15</v>
      </c>
      <c r="G500" s="450">
        <v>0</v>
      </c>
      <c r="H500" s="450" t="s">
        <v>16</v>
      </c>
    </row>
    <row r="501" spans="1:8" x14ac:dyDescent="0.25">
      <c r="A501" s="450">
        <v>2018</v>
      </c>
      <c r="B501" s="450" t="s">
        <v>172</v>
      </c>
      <c r="C501" s="450">
        <v>4100</v>
      </c>
      <c r="D501" s="450" t="s">
        <v>40</v>
      </c>
      <c r="E501" s="450" t="s">
        <v>14</v>
      </c>
      <c r="F501" s="450" t="s">
        <v>15</v>
      </c>
      <c r="G501" s="450">
        <v>0</v>
      </c>
      <c r="H501" s="450" t="s">
        <v>16</v>
      </c>
    </row>
    <row r="502" spans="1:8" x14ac:dyDescent="0.25">
      <c r="A502" s="450">
        <v>2018</v>
      </c>
      <c r="B502" s="450" t="s">
        <v>172</v>
      </c>
      <c r="C502" s="450">
        <v>4110</v>
      </c>
      <c r="D502" s="450" t="s">
        <v>41</v>
      </c>
      <c r="E502" s="450" t="s">
        <v>14</v>
      </c>
      <c r="F502" s="450" t="s">
        <v>15</v>
      </c>
      <c r="G502" s="450" t="s">
        <v>110</v>
      </c>
      <c r="H502" s="450"/>
    </row>
    <row r="503" spans="1:8" x14ac:dyDescent="0.25">
      <c r="A503" s="450">
        <v>2018</v>
      </c>
      <c r="B503" s="450" t="s">
        <v>172</v>
      </c>
      <c r="C503" s="450">
        <v>4120</v>
      </c>
      <c r="D503" s="450" t="s">
        <v>42</v>
      </c>
      <c r="E503" s="450" t="s">
        <v>14</v>
      </c>
      <c r="F503" s="450" t="s">
        <v>15</v>
      </c>
      <c r="G503" s="450" t="s">
        <v>110</v>
      </c>
      <c r="H503" s="450"/>
    </row>
    <row r="504" spans="1:8" x14ac:dyDescent="0.25">
      <c r="A504" s="450">
        <v>2018</v>
      </c>
      <c r="B504" s="450" t="s">
        <v>172</v>
      </c>
      <c r="C504" s="450">
        <v>4190</v>
      </c>
      <c r="D504" s="450" t="s">
        <v>43</v>
      </c>
      <c r="E504" s="450" t="s">
        <v>14</v>
      </c>
      <c r="F504" s="450" t="s">
        <v>15</v>
      </c>
      <c r="G504" s="450" t="s">
        <v>110</v>
      </c>
      <c r="H504" s="450"/>
    </row>
    <row r="505" spans="1:8" x14ac:dyDescent="0.25">
      <c r="A505" s="450">
        <v>2018</v>
      </c>
      <c r="B505" s="450" t="s">
        <v>172</v>
      </c>
      <c r="C505" s="450">
        <v>4200</v>
      </c>
      <c r="D505" s="450" t="s">
        <v>44</v>
      </c>
      <c r="E505" s="450" t="s">
        <v>14</v>
      </c>
      <c r="F505" s="450" t="s">
        <v>15</v>
      </c>
      <c r="G505" s="450">
        <v>0</v>
      </c>
      <c r="H505" s="450" t="s">
        <v>16</v>
      </c>
    </row>
    <row r="506" spans="1:8" x14ac:dyDescent="0.25">
      <c r="A506" s="450">
        <v>2018</v>
      </c>
      <c r="B506" s="450" t="s">
        <v>172</v>
      </c>
      <c r="C506" s="450">
        <v>4210</v>
      </c>
      <c r="D506" s="450" t="s">
        <v>45</v>
      </c>
      <c r="E506" s="450" t="s">
        <v>14</v>
      </c>
      <c r="F506" s="450" t="s">
        <v>15</v>
      </c>
      <c r="G506" s="450" t="s">
        <v>110</v>
      </c>
      <c r="H506" s="450"/>
    </row>
    <row r="507" spans="1:8" x14ac:dyDescent="0.25">
      <c r="A507" s="450">
        <v>2018</v>
      </c>
      <c r="B507" s="450" t="s">
        <v>172</v>
      </c>
      <c r="C507" s="450">
        <v>4220</v>
      </c>
      <c r="D507" s="450" t="s">
        <v>46</v>
      </c>
      <c r="E507" s="450" t="s">
        <v>14</v>
      </c>
      <c r="F507" s="450" t="s">
        <v>15</v>
      </c>
      <c r="G507" s="450" t="s">
        <v>110</v>
      </c>
      <c r="H507" s="450"/>
    </row>
    <row r="508" spans="1:8" x14ac:dyDescent="0.25">
      <c r="A508" s="450">
        <v>2018</v>
      </c>
      <c r="B508" s="450" t="s">
        <v>172</v>
      </c>
      <c r="C508" s="450">
        <v>4230</v>
      </c>
      <c r="D508" s="450" t="s">
        <v>47</v>
      </c>
      <c r="E508" s="450" t="s">
        <v>14</v>
      </c>
      <c r="F508" s="450" t="s">
        <v>15</v>
      </c>
      <c r="G508" s="450" t="s">
        <v>110</v>
      </c>
      <c r="H508" s="450"/>
    </row>
    <row r="509" spans="1:8" x14ac:dyDescent="0.25">
      <c r="A509" s="450">
        <v>2018</v>
      </c>
      <c r="B509" s="450" t="s">
        <v>172</v>
      </c>
      <c r="C509" s="450">
        <v>5000</v>
      </c>
      <c r="D509" s="450" t="s">
        <v>48</v>
      </c>
      <c r="E509" s="450" t="s">
        <v>14</v>
      </c>
      <c r="F509" s="450" t="s">
        <v>15</v>
      </c>
      <c r="G509" s="450">
        <v>1.41</v>
      </c>
      <c r="H509" s="450" t="s">
        <v>16</v>
      </c>
    </row>
    <row r="510" spans="1:8" x14ac:dyDescent="0.25">
      <c r="A510" s="450">
        <v>2018</v>
      </c>
      <c r="B510" s="450" t="s">
        <v>172</v>
      </c>
      <c r="C510" s="450">
        <v>6000</v>
      </c>
      <c r="D510" s="450" t="s">
        <v>49</v>
      </c>
      <c r="E510" s="450" t="s">
        <v>14</v>
      </c>
      <c r="F510" s="450" t="s">
        <v>15</v>
      </c>
      <c r="G510" s="450">
        <v>0</v>
      </c>
      <c r="H510" s="450" t="s">
        <v>16</v>
      </c>
    </row>
    <row r="511" spans="1:8" x14ac:dyDescent="0.25">
      <c r="A511" s="450">
        <v>2018</v>
      </c>
      <c r="B511" s="450" t="s">
        <v>172</v>
      </c>
      <c r="C511" s="450">
        <v>6100</v>
      </c>
      <c r="D511" s="450" t="s">
        <v>50</v>
      </c>
      <c r="E511" s="450" t="s">
        <v>14</v>
      </c>
      <c r="F511" s="450" t="s">
        <v>15</v>
      </c>
      <c r="G511" s="450">
        <v>0</v>
      </c>
      <c r="H511" s="450" t="s">
        <v>16</v>
      </c>
    </row>
    <row r="512" spans="1:8" x14ac:dyDescent="0.25">
      <c r="A512" s="450">
        <v>2018</v>
      </c>
      <c r="B512" s="450" t="s">
        <v>172</v>
      </c>
      <c r="C512" s="450">
        <v>6110</v>
      </c>
      <c r="D512" s="450" t="s">
        <v>51</v>
      </c>
      <c r="E512" s="450" t="s">
        <v>14</v>
      </c>
      <c r="F512" s="450" t="s">
        <v>15</v>
      </c>
      <c r="G512" s="450" t="s">
        <v>110</v>
      </c>
      <c r="H512" s="450"/>
    </row>
    <row r="513" spans="1:8" x14ac:dyDescent="0.25">
      <c r="A513" s="450">
        <v>2018</v>
      </c>
      <c r="B513" s="450" t="s">
        <v>172</v>
      </c>
      <c r="C513" s="450">
        <v>6120</v>
      </c>
      <c r="D513" s="450" t="s">
        <v>52</v>
      </c>
      <c r="E513" s="450" t="s">
        <v>14</v>
      </c>
      <c r="F513" s="450" t="s">
        <v>15</v>
      </c>
      <c r="G513" s="450" t="s">
        <v>110</v>
      </c>
      <c r="H513" s="450"/>
    </row>
    <row r="514" spans="1:8" x14ac:dyDescent="0.25">
      <c r="A514" s="450">
        <v>2018</v>
      </c>
      <c r="B514" s="450" t="s">
        <v>172</v>
      </c>
      <c r="C514" s="450">
        <v>6130</v>
      </c>
      <c r="D514" s="450" t="s">
        <v>53</v>
      </c>
      <c r="E514" s="450" t="s">
        <v>14</v>
      </c>
      <c r="F514" s="450" t="s">
        <v>15</v>
      </c>
      <c r="G514" s="450" t="s">
        <v>110</v>
      </c>
      <c r="H514" s="450"/>
    </row>
    <row r="515" spans="1:8" x14ac:dyDescent="0.25">
      <c r="A515" s="450">
        <v>2018</v>
      </c>
      <c r="B515" s="450" t="s">
        <v>172</v>
      </c>
      <c r="C515" s="450">
        <v>6190</v>
      </c>
      <c r="D515" s="450" t="s">
        <v>54</v>
      </c>
      <c r="E515" s="450" t="s">
        <v>14</v>
      </c>
      <c r="F515" s="450" t="s">
        <v>15</v>
      </c>
      <c r="G515" s="450" t="s">
        <v>110</v>
      </c>
      <c r="H515" s="450"/>
    </row>
    <row r="516" spans="1:8" x14ac:dyDescent="0.25">
      <c r="A516" s="450">
        <v>2018</v>
      </c>
      <c r="B516" s="450" t="s">
        <v>172</v>
      </c>
      <c r="C516" s="450">
        <v>6200</v>
      </c>
      <c r="D516" s="450" t="s">
        <v>55</v>
      </c>
      <c r="E516" s="450" t="s">
        <v>14</v>
      </c>
      <c r="F516" s="450" t="s">
        <v>15</v>
      </c>
      <c r="G516" s="450">
        <v>0</v>
      </c>
      <c r="H516" s="450" t="s">
        <v>16</v>
      </c>
    </row>
    <row r="517" spans="1:8" x14ac:dyDescent="0.25">
      <c r="A517" s="450">
        <v>2018</v>
      </c>
      <c r="B517" s="450" t="s">
        <v>172</v>
      </c>
      <c r="C517" s="450">
        <v>6210</v>
      </c>
      <c r="D517" s="450" t="s">
        <v>56</v>
      </c>
      <c r="E517" s="450" t="s">
        <v>14</v>
      </c>
      <c r="F517" s="450" t="s">
        <v>15</v>
      </c>
      <c r="G517" s="450" t="s">
        <v>110</v>
      </c>
      <c r="H517" s="450"/>
    </row>
    <row r="518" spans="1:8" x14ac:dyDescent="0.25">
      <c r="A518" s="450">
        <v>2018</v>
      </c>
      <c r="B518" s="450" t="s">
        <v>172</v>
      </c>
      <c r="C518" s="450">
        <v>6220</v>
      </c>
      <c r="D518" s="450" t="s">
        <v>57</v>
      </c>
      <c r="E518" s="450" t="s">
        <v>14</v>
      </c>
      <c r="F518" s="450" t="s">
        <v>15</v>
      </c>
      <c r="G518" s="450" t="s">
        <v>110</v>
      </c>
      <c r="H518" s="450"/>
    </row>
    <row r="519" spans="1:8" x14ac:dyDescent="0.25">
      <c r="A519" s="450">
        <v>2018</v>
      </c>
      <c r="B519" s="450" t="s">
        <v>172</v>
      </c>
      <c r="C519" s="450">
        <v>6230</v>
      </c>
      <c r="D519" s="450" t="s">
        <v>58</v>
      </c>
      <c r="E519" s="450" t="s">
        <v>14</v>
      </c>
      <c r="F519" s="450" t="s">
        <v>15</v>
      </c>
      <c r="G519" s="450" t="s">
        <v>110</v>
      </c>
      <c r="H519" s="450"/>
    </row>
    <row r="520" spans="1:8" x14ac:dyDescent="0.25">
      <c r="A520" s="450">
        <v>2018</v>
      </c>
      <c r="B520" s="450" t="s">
        <v>172</v>
      </c>
      <c r="C520" s="450">
        <v>6290</v>
      </c>
      <c r="D520" s="450" t="s">
        <v>59</v>
      </c>
      <c r="E520" s="450" t="s">
        <v>14</v>
      </c>
      <c r="F520" s="450" t="s">
        <v>15</v>
      </c>
      <c r="G520" s="450" t="s">
        <v>110</v>
      </c>
      <c r="H520" s="450"/>
    </row>
    <row r="521" spans="1:8" x14ac:dyDescent="0.25">
      <c r="A521" s="450">
        <v>2018</v>
      </c>
      <c r="B521" s="450" t="s">
        <v>172</v>
      </c>
      <c r="C521" s="450">
        <v>6300</v>
      </c>
      <c r="D521" s="450" t="s">
        <v>60</v>
      </c>
      <c r="E521" s="450" t="s">
        <v>14</v>
      </c>
      <c r="F521" s="450" t="s">
        <v>15</v>
      </c>
      <c r="G521" s="450">
        <v>0</v>
      </c>
      <c r="H521" s="450" t="s">
        <v>16</v>
      </c>
    </row>
    <row r="522" spans="1:8" x14ac:dyDescent="0.25">
      <c r="A522" s="450">
        <v>2018</v>
      </c>
      <c r="B522" s="450" t="s">
        <v>172</v>
      </c>
      <c r="C522" s="450">
        <v>6400</v>
      </c>
      <c r="D522" s="450" t="s">
        <v>61</v>
      </c>
      <c r="E522" s="450" t="s">
        <v>14</v>
      </c>
      <c r="F522" s="450" t="s">
        <v>15</v>
      </c>
      <c r="G522" s="450">
        <v>0</v>
      </c>
      <c r="H522" s="450" t="s">
        <v>16</v>
      </c>
    </row>
    <row r="523" spans="1:8" x14ac:dyDescent="0.25">
      <c r="A523" s="450">
        <v>2018</v>
      </c>
      <c r="B523" s="450" t="s">
        <v>172</v>
      </c>
      <c r="C523" s="450">
        <v>6410</v>
      </c>
      <c r="D523" s="450" t="s">
        <v>62</v>
      </c>
      <c r="E523" s="450" t="s">
        <v>14</v>
      </c>
      <c r="F523" s="450" t="s">
        <v>15</v>
      </c>
      <c r="G523" s="450" t="s">
        <v>110</v>
      </c>
      <c r="H523" s="450"/>
    </row>
    <row r="524" spans="1:8" x14ac:dyDescent="0.25">
      <c r="A524" s="450">
        <v>2018</v>
      </c>
      <c r="B524" s="450" t="s">
        <v>172</v>
      </c>
      <c r="C524" s="450">
        <v>6490</v>
      </c>
      <c r="D524" s="450" t="s">
        <v>63</v>
      </c>
      <c r="E524" s="450" t="s">
        <v>14</v>
      </c>
      <c r="F524" s="450" t="s">
        <v>15</v>
      </c>
      <c r="G524" s="450" t="s">
        <v>110</v>
      </c>
      <c r="H524" s="450"/>
    </row>
    <row r="525" spans="1:8" x14ac:dyDescent="0.25">
      <c r="A525" s="450">
        <v>2018</v>
      </c>
      <c r="B525" s="450" t="s">
        <v>172</v>
      </c>
      <c r="C525" s="450">
        <v>6500</v>
      </c>
      <c r="D525" s="450" t="s">
        <v>64</v>
      </c>
      <c r="E525" s="450" t="s">
        <v>14</v>
      </c>
      <c r="F525" s="450" t="s">
        <v>15</v>
      </c>
      <c r="G525" s="450">
        <v>0</v>
      </c>
      <c r="H525" s="450" t="s">
        <v>16</v>
      </c>
    </row>
    <row r="526" spans="1:8" x14ac:dyDescent="0.25">
      <c r="A526" s="450">
        <v>2018</v>
      </c>
      <c r="B526" s="450" t="s">
        <v>172</v>
      </c>
      <c r="C526" s="450">
        <v>6510</v>
      </c>
      <c r="D526" s="450" t="s">
        <v>65</v>
      </c>
      <c r="E526" s="450" t="s">
        <v>14</v>
      </c>
      <c r="F526" s="450" t="s">
        <v>15</v>
      </c>
      <c r="G526" s="450" t="s">
        <v>110</v>
      </c>
      <c r="H526" s="450"/>
    </row>
    <row r="527" spans="1:8" x14ac:dyDescent="0.25">
      <c r="A527" s="450">
        <v>2018</v>
      </c>
      <c r="B527" s="450" t="s">
        <v>172</v>
      </c>
      <c r="C527" s="450">
        <v>6590</v>
      </c>
      <c r="D527" s="450" t="s">
        <v>66</v>
      </c>
      <c r="E527" s="450" t="s">
        <v>14</v>
      </c>
      <c r="F527" s="450" t="s">
        <v>15</v>
      </c>
      <c r="G527" s="450" t="s">
        <v>110</v>
      </c>
      <c r="H527" s="450"/>
    </row>
    <row r="528" spans="1:8" x14ac:dyDescent="0.25">
      <c r="A528" s="450">
        <v>2018</v>
      </c>
      <c r="B528" s="450" t="s">
        <v>172</v>
      </c>
      <c r="C528" s="450">
        <v>7000</v>
      </c>
      <c r="D528" s="450" t="s">
        <v>67</v>
      </c>
      <c r="E528" s="450" t="s">
        <v>14</v>
      </c>
      <c r="F528" s="450" t="s">
        <v>15</v>
      </c>
      <c r="G528" s="450">
        <v>0</v>
      </c>
      <c r="H528" s="450" t="s">
        <v>16</v>
      </c>
    </row>
    <row r="529" spans="1:8" x14ac:dyDescent="0.25">
      <c r="A529" s="450">
        <v>2018</v>
      </c>
      <c r="B529" s="450" t="s">
        <v>172</v>
      </c>
      <c r="C529" s="450">
        <v>7100</v>
      </c>
      <c r="D529" s="450" t="s">
        <v>68</v>
      </c>
      <c r="E529" s="450" t="s">
        <v>14</v>
      </c>
      <c r="F529" s="450" t="s">
        <v>15</v>
      </c>
      <c r="G529" s="450" t="s">
        <v>110</v>
      </c>
      <c r="H529" s="450"/>
    </row>
    <row r="530" spans="1:8" x14ac:dyDescent="0.25">
      <c r="A530" s="450">
        <v>2018</v>
      </c>
      <c r="B530" s="450" t="s">
        <v>172</v>
      </c>
      <c r="C530" s="450">
        <v>7200</v>
      </c>
      <c r="D530" s="450" t="s">
        <v>69</v>
      </c>
      <c r="E530" s="450" t="s">
        <v>14</v>
      </c>
      <c r="F530" s="450" t="s">
        <v>15</v>
      </c>
      <c r="G530" s="450" t="s">
        <v>110</v>
      </c>
      <c r="H530" s="450"/>
    </row>
    <row r="531" spans="1:8" x14ac:dyDescent="0.25">
      <c r="A531" s="450">
        <v>2018</v>
      </c>
      <c r="B531" s="450" t="s">
        <v>172</v>
      </c>
      <c r="C531" s="450">
        <v>8000</v>
      </c>
      <c r="D531" s="450" t="s">
        <v>70</v>
      </c>
      <c r="E531" s="450" t="s">
        <v>14</v>
      </c>
      <c r="F531" s="450" t="s">
        <v>15</v>
      </c>
      <c r="G531" s="450">
        <v>0</v>
      </c>
      <c r="H531" s="450" t="s">
        <v>16</v>
      </c>
    </row>
    <row r="532" spans="1:8" x14ac:dyDescent="0.25">
      <c r="A532" s="450">
        <v>2018</v>
      </c>
      <c r="B532" s="450" t="s">
        <v>172</v>
      </c>
      <c r="C532" s="450">
        <v>9000</v>
      </c>
      <c r="D532" s="450" t="s">
        <v>71</v>
      </c>
      <c r="E532" s="450" t="s">
        <v>14</v>
      </c>
      <c r="F532" s="450" t="s">
        <v>15</v>
      </c>
      <c r="G532" s="450">
        <v>0</v>
      </c>
      <c r="H532" s="450" t="s">
        <v>16</v>
      </c>
    </row>
    <row r="533" spans="1:8" x14ac:dyDescent="0.25">
      <c r="A533" s="450">
        <v>2018</v>
      </c>
      <c r="B533" s="450" t="s">
        <v>172</v>
      </c>
      <c r="C533" s="450">
        <v>9100</v>
      </c>
      <c r="D533" s="450" t="s">
        <v>72</v>
      </c>
      <c r="E533" s="450" t="s">
        <v>14</v>
      </c>
      <c r="F533" s="450" t="s">
        <v>15</v>
      </c>
      <c r="G533" s="450" t="s">
        <v>110</v>
      </c>
      <c r="H533" s="450"/>
    </row>
    <row r="534" spans="1:8" x14ac:dyDescent="0.25">
      <c r="A534" s="450">
        <v>2018</v>
      </c>
      <c r="B534" s="450" t="s">
        <v>172</v>
      </c>
      <c r="C534" s="450">
        <v>9200</v>
      </c>
      <c r="D534" s="450" t="s">
        <v>73</v>
      </c>
      <c r="E534" s="450" t="s">
        <v>14</v>
      </c>
      <c r="F534" s="450" t="s">
        <v>15</v>
      </c>
      <c r="G534" s="450" t="s">
        <v>110</v>
      </c>
      <c r="H534" s="450"/>
    </row>
    <row r="535" spans="1:8" x14ac:dyDescent="0.25">
      <c r="A535" s="450">
        <v>2018</v>
      </c>
      <c r="B535" s="450" t="s">
        <v>172</v>
      </c>
      <c r="C535" s="450">
        <v>9900</v>
      </c>
      <c r="D535" s="450" t="s">
        <v>74</v>
      </c>
      <c r="E535" s="450" t="s">
        <v>14</v>
      </c>
      <c r="F535" s="450" t="s">
        <v>15</v>
      </c>
      <c r="G535" s="450" t="s">
        <v>110</v>
      </c>
      <c r="H535" s="450"/>
    </row>
    <row r="536" spans="1:8" x14ac:dyDescent="0.25">
      <c r="A536" s="450">
        <v>2018</v>
      </c>
      <c r="B536" s="450" t="s">
        <v>172</v>
      </c>
      <c r="C536" s="450">
        <v>10000</v>
      </c>
      <c r="D536" s="450" t="s">
        <v>75</v>
      </c>
      <c r="E536" s="450" t="s">
        <v>14</v>
      </c>
      <c r="F536" s="450" t="s">
        <v>15</v>
      </c>
      <c r="G536" s="450">
        <v>2.2999999999999998</v>
      </c>
      <c r="H536" s="450" t="s">
        <v>16</v>
      </c>
    </row>
    <row r="537" spans="1:8" x14ac:dyDescent="0.25">
      <c r="A537" s="450">
        <v>2018</v>
      </c>
      <c r="B537" s="450" t="s">
        <v>172</v>
      </c>
      <c r="C537" s="450">
        <v>11000</v>
      </c>
      <c r="D537" s="450" t="s">
        <v>76</v>
      </c>
      <c r="E537" s="450" t="s">
        <v>14</v>
      </c>
      <c r="F537" s="450" t="s">
        <v>15</v>
      </c>
      <c r="G537" s="450">
        <v>30.19</v>
      </c>
      <c r="H537" s="450" t="s">
        <v>16</v>
      </c>
    </row>
    <row r="538" spans="1:8" x14ac:dyDescent="0.25">
      <c r="A538" s="450">
        <v>2018</v>
      </c>
      <c r="B538" s="450" t="s">
        <v>172</v>
      </c>
      <c r="C538" s="450">
        <v>11100</v>
      </c>
      <c r="D538" s="450" t="s">
        <v>77</v>
      </c>
      <c r="E538" s="450" t="s">
        <v>14</v>
      </c>
      <c r="F538" s="450" t="s">
        <v>15</v>
      </c>
      <c r="G538" s="450">
        <v>27.57</v>
      </c>
      <c r="H538" s="450" t="s">
        <v>16</v>
      </c>
    </row>
    <row r="539" spans="1:8" x14ac:dyDescent="0.25">
      <c r="A539" s="450">
        <v>2018</v>
      </c>
      <c r="B539" s="450" t="s">
        <v>172</v>
      </c>
      <c r="C539" s="450">
        <v>11200</v>
      </c>
      <c r="D539" s="450" t="s">
        <v>78</v>
      </c>
      <c r="E539" s="450" t="s">
        <v>14</v>
      </c>
      <c r="F539" s="450" t="s">
        <v>15</v>
      </c>
      <c r="G539" s="450">
        <v>0</v>
      </c>
      <c r="H539" s="450" t="s">
        <v>16</v>
      </c>
    </row>
    <row r="540" spans="1:8" x14ac:dyDescent="0.25">
      <c r="A540" s="450">
        <v>2018</v>
      </c>
      <c r="B540" s="450" t="s">
        <v>172</v>
      </c>
      <c r="C540" s="450">
        <v>11300</v>
      </c>
      <c r="D540" s="450" t="s">
        <v>79</v>
      </c>
      <c r="E540" s="450" t="s">
        <v>14</v>
      </c>
      <c r="F540" s="450" t="s">
        <v>15</v>
      </c>
      <c r="G540" s="450">
        <v>0</v>
      </c>
      <c r="H540" s="450" t="s">
        <v>16</v>
      </c>
    </row>
    <row r="541" spans="1:8" x14ac:dyDescent="0.25">
      <c r="A541" s="450">
        <v>2018</v>
      </c>
      <c r="B541" s="450" t="s">
        <v>172</v>
      </c>
      <c r="C541" s="450">
        <v>11400</v>
      </c>
      <c r="D541" s="450" t="s">
        <v>80</v>
      </c>
      <c r="E541" s="450" t="s">
        <v>14</v>
      </c>
      <c r="F541" s="450" t="s">
        <v>15</v>
      </c>
      <c r="G541" s="450">
        <v>2.62</v>
      </c>
      <c r="H541" s="450" t="s">
        <v>16</v>
      </c>
    </row>
    <row r="542" spans="1:8" x14ac:dyDescent="0.25">
      <c r="A542" s="450">
        <v>2018</v>
      </c>
      <c r="B542" s="450" t="s">
        <v>172</v>
      </c>
      <c r="C542" s="450">
        <v>11500</v>
      </c>
      <c r="D542" s="450" t="s">
        <v>81</v>
      </c>
      <c r="E542" s="450" t="s">
        <v>14</v>
      </c>
      <c r="F542" s="450" t="s">
        <v>15</v>
      </c>
      <c r="G542" s="450">
        <v>0</v>
      </c>
      <c r="H542" s="450" t="s">
        <v>16</v>
      </c>
    </row>
    <row r="543" spans="1:8" x14ac:dyDescent="0.25">
      <c r="A543" s="450">
        <v>2018</v>
      </c>
      <c r="B543" s="450" t="s">
        <v>172</v>
      </c>
      <c r="C543" s="450">
        <v>11900</v>
      </c>
      <c r="D543" s="450" t="s">
        <v>82</v>
      </c>
      <c r="E543" s="450" t="s">
        <v>14</v>
      </c>
      <c r="F543" s="450" t="s">
        <v>15</v>
      </c>
      <c r="G543" s="450">
        <v>0</v>
      </c>
      <c r="H543" s="450" t="s">
        <v>16</v>
      </c>
    </row>
    <row r="544" spans="1:8" x14ac:dyDescent="0.25">
      <c r="A544" s="450">
        <v>2018</v>
      </c>
      <c r="B544" s="450" t="s">
        <v>172</v>
      </c>
      <c r="C544" s="450">
        <v>12000</v>
      </c>
      <c r="D544" s="450" t="s">
        <v>83</v>
      </c>
      <c r="E544" s="450" t="s">
        <v>14</v>
      </c>
      <c r="F544" s="450" t="s">
        <v>15</v>
      </c>
      <c r="G544" s="450">
        <v>48.29</v>
      </c>
      <c r="H544" s="450" t="s">
        <v>16</v>
      </c>
    </row>
    <row r="545" spans="1:8" x14ac:dyDescent="0.25">
      <c r="A545" s="450">
        <v>2018</v>
      </c>
      <c r="B545" s="450" t="s">
        <v>172</v>
      </c>
      <c r="C545" s="450">
        <v>12100</v>
      </c>
      <c r="D545" s="450" t="s">
        <v>84</v>
      </c>
      <c r="E545" s="450" t="s">
        <v>14</v>
      </c>
      <c r="F545" s="450" t="s">
        <v>15</v>
      </c>
      <c r="G545" s="450">
        <v>48.29</v>
      </c>
      <c r="H545" s="450" t="s">
        <v>16</v>
      </c>
    </row>
    <row r="546" spans="1:8" x14ac:dyDescent="0.25">
      <c r="A546" s="450">
        <v>2018</v>
      </c>
      <c r="B546" s="450" t="s">
        <v>172</v>
      </c>
      <c r="C546" s="450">
        <v>12200</v>
      </c>
      <c r="D546" s="450" t="s">
        <v>85</v>
      </c>
      <c r="E546" s="450" t="s">
        <v>14</v>
      </c>
      <c r="F546" s="450" t="s">
        <v>15</v>
      </c>
      <c r="G546" s="450">
        <v>0</v>
      </c>
      <c r="H546" s="450" t="s">
        <v>16</v>
      </c>
    </row>
    <row r="547" spans="1:8" x14ac:dyDescent="0.25">
      <c r="A547" s="450">
        <v>2018</v>
      </c>
      <c r="B547" s="450" t="s">
        <v>172</v>
      </c>
      <c r="C547" s="450">
        <v>12900</v>
      </c>
      <c r="D547" s="450" t="s">
        <v>86</v>
      </c>
      <c r="E547" s="450" t="s">
        <v>14</v>
      </c>
      <c r="F547" s="450" t="s">
        <v>15</v>
      </c>
      <c r="G547" s="450">
        <v>0</v>
      </c>
      <c r="H547" s="450" t="s">
        <v>16</v>
      </c>
    </row>
    <row r="548" spans="1:8" x14ac:dyDescent="0.25">
      <c r="A548" s="450">
        <v>2018</v>
      </c>
      <c r="B548" s="450" t="s">
        <v>172</v>
      </c>
      <c r="C548" s="450">
        <v>12910</v>
      </c>
      <c r="D548" s="450" t="s">
        <v>87</v>
      </c>
      <c r="E548" s="450" t="s">
        <v>14</v>
      </c>
      <c r="F548" s="450" t="s">
        <v>15</v>
      </c>
      <c r="G548" s="450" t="s">
        <v>110</v>
      </c>
      <c r="H548" s="450"/>
    </row>
    <row r="549" spans="1:8" x14ac:dyDescent="0.25">
      <c r="A549" s="450">
        <v>2018</v>
      </c>
      <c r="B549" s="450" t="s">
        <v>172</v>
      </c>
      <c r="C549" s="450">
        <v>12920</v>
      </c>
      <c r="D549" s="450" t="s">
        <v>88</v>
      </c>
      <c r="E549" s="450" t="s">
        <v>14</v>
      </c>
      <c r="F549" s="450" t="s">
        <v>15</v>
      </c>
      <c r="G549" s="450" t="s">
        <v>110</v>
      </c>
      <c r="H549" s="450"/>
    </row>
    <row r="550" spans="1:8" x14ac:dyDescent="0.25">
      <c r="A550" s="450">
        <v>2018</v>
      </c>
      <c r="B550" s="450" t="s">
        <v>172</v>
      </c>
      <c r="C550" s="450">
        <v>12930</v>
      </c>
      <c r="D550" s="450" t="s">
        <v>89</v>
      </c>
      <c r="E550" s="450" t="s">
        <v>14</v>
      </c>
      <c r="F550" s="450" t="s">
        <v>15</v>
      </c>
      <c r="G550" s="450" t="s">
        <v>110</v>
      </c>
      <c r="H550" s="450"/>
    </row>
    <row r="551" spans="1:8" x14ac:dyDescent="0.25">
      <c r="A551" s="450">
        <v>2018</v>
      </c>
      <c r="B551" s="450" t="s">
        <v>172</v>
      </c>
      <c r="C551" s="450">
        <v>13000</v>
      </c>
      <c r="D551" s="450" t="s">
        <v>90</v>
      </c>
      <c r="E551" s="450" t="s">
        <v>14</v>
      </c>
      <c r="F551" s="450" t="s">
        <v>15</v>
      </c>
      <c r="G551" s="450">
        <v>78.48</v>
      </c>
      <c r="H551" s="450" t="s">
        <v>16</v>
      </c>
    </row>
    <row r="552" spans="1:8" x14ac:dyDescent="0.25">
      <c r="A552" s="450">
        <v>2018</v>
      </c>
      <c r="B552" s="450" t="s">
        <v>172</v>
      </c>
      <c r="C552" s="450">
        <v>14000</v>
      </c>
      <c r="D552" s="450" t="s">
        <v>91</v>
      </c>
      <c r="E552" s="450" t="s">
        <v>14</v>
      </c>
      <c r="F552" s="450" t="s">
        <v>15</v>
      </c>
      <c r="G552" s="450">
        <v>80.77</v>
      </c>
      <c r="H552" s="450" t="s">
        <v>16</v>
      </c>
    </row>
    <row r="553" spans="1:8" x14ac:dyDescent="0.25">
      <c r="A553" s="450">
        <v>2018</v>
      </c>
      <c r="B553" s="450" t="s">
        <v>172</v>
      </c>
      <c r="C553" s="450">
        <v>15000</v>
      </c>
      <c r="D553" s="450" t="s">
        <v>92</v>
      </c>
      <c r="E553" s="450" t="s">
        <v>14</v>
      </c>
      <c r="F553" s="450" t="s">
        <v>15</v>
      </c>
      <c r="G553" s="450">
        <v>0</v>
      </c>
      <c r="H553" s="450" t="s">
        <v>16</v>
      </c>
    </row>
    <row r="554" spans="1:8" x14ac:dyDescent="0.25">
      <c r="A554" s="450">
        <v>2018</v>
      </c>
      <c r="B554" s="450" t="s">
        <v>172</v>
      </c>
      <c r="C554" s="450">
        <v>15100</v>
      </c>
      <c r="D554" s="450" t="s">
        <v>93</v>
      </c>
      <c r="E554" s="450" t="s">
        <v>14</v>
      </c>
      <c r="F554" s="450" t="s">
        <v>15</v>
      </c>
      <c r="G554" s="450" t="s">
        <v>110</v>
      </c>
      <c r="H554" s="450"/>
    </row>
    <row r="555" spans="1:8" x14ac:dyDescent="0.25">
      <c r="A555" s="450">
        <v>2018</v>
      </c>
      <c r="B555" s="450" t="s">
        <v>172</v>
      </c>
      <c r="C555" s="450">
        <v>15200</v>
      </c>
      <c r="D555" s="450" t="s">
        <v>94</v>
      </c>
      <c r="E555" s="450" t="s">
        <v>14</v>
      </c>
      <c r="F555" s="450" t="s">
        <v>15</v>
      </c>
      <c r="G555" s="450" t="s">
        <v>110</v>
      </c>
      <c r="H555" s="450"/>
    </row>
    <row r="556" spans="1:8" x14ac:dyDescent="0.25">
      <c r="A556" s="450">
        <v>2018</v>
      </c>
      <c r="B556" s="450" t="s">
        <v>172</v>
      </c>
      <c r="C556" s="450">
        <v>16000</v>
      </c>
      <c r="D556" s="450" t="s">
        <v>95</v>
      </c>
      <c r="E556" s="450" t="s">
        <v>14</v>
      </c>
      <c r="F556" s="450" t="s">
        <v>15</v>
      </c>
      <c r="G556" s="450">
        <v>80.77</v>
      </c>
      <c r="H556" s="450" t="s">
        <v>16</v>
      </c>
    </row>
    <row r="557" spans="1:8" x14ac:dyDescent="0.25">
      <c r="A557" s="450">
        <v>2018</v>
      </c>
      <c r="B557" s="450" t="s">
        <v>172</v>
      </c>
      <c r="C557" s="450">
        <v>17000</v>
      </c>
      <c r="D557" s="450" t="s">
        <v>96</v>
      </c>
      <c r="E557" s="450" t="s">
        <v>14</v>
      </c>
      <c r="F557" s="450" t="s">
        <v>15</v>
      </c>
      <c r="G557" s="450">
        <v>0</v>
      </c>
      <c r="H557" s="450" t="s">
        <v>16</v>
      </c>
    </row>
    <row r="558" spans="1:8" x14ac:dyDescent="0.25">
      <c r="A558" s="450">
        <v>2018</v>
      </c>
      <c r="B558" s="450" t="s">
        <v>172</v>
      </c>
      <c r="C558" s="450">
        <v>17100</v>
      </c>
      <c r="D558" s="450" t="s">
        <v>97</v>
      </c>
      <c r="E558" s="450" t="s">
        <v>14</v>
      </c>
      <c r="F558" s="450" t="s">
        <v>15</v>
      </c>
      <c r="G558" s="450">
        <v>0</v>
      </c>
      <c r="H558" s="450" t="s">
        <v>16</v>
      </c>
    </row>
    <row r="559" spans="1:8" x14ac:dyDescent="0.25">
      <c r="A559" s="450">
        <v>2018</v>
      </c>
      <c r="B559" s="450" t="s">
        <v>172</v>
      </c>
      <c r="C559" s="450">
        <v>17110</v>
      </c>
      <c r="D559" s="450" t="s">
        <v>98</v>
      </c>
      <c r="E559" s="450" t="s">
        <v>14</v>
      </c>
      <c r="F559" s="450" t="s">
        <v>15</v>
      </c>
      <c r="G559" s="450" t="s">
        <v>110</v>
      </c>
      <c r="H559" s="450"/>
    </row>
    <row r="560" spans="1:8" x14ac:dyDescent="0.25">
      <c r="A560" s="450">
        <v>2018</v>
      </c>
      <c r="B560" s="450" t="s">
        <v>172</v>
      </c>
      <c r="C560" s="450">
        <v>17120</v>
      </c>
      <c r="D560" s="450" t="s">
        <v>99</v>
      </c>
      <c r="E560" s="450" t="s">
        <v>14</v>
      </c>
      <c r="F560" s="450" t="s">
        <v>15</v>
      </c>
      <c r="G560" s="450" t="s">
        <v>110</v>
      </c>
      <c r="H560" s="450"/>
    </row>
    <row r="561" spans="1:8" x14ac:dyDescent="0.25">
      <c r="A561" s="450">
        <v>2018</v>
      </c>
      <c r="B561" s="450" t="s">
        <v>172</v>
      </c>
      <c r="C561" s="450">
        <v>17130</v>
      </c>
      <c r="D561" s="450" t="s">
        <v>100</v>
      </c>
      <c r="E561" s="450" t="s">
        <v>14</v>
      </c>
      <c r="F561" s="450" t="s">
        <v>15</v>
      </c>
      <c r="G561" s="450" t="s">
        <v>110</v>
      </c>
      <c r="H561" s="450"/>
    </row>
    <row r="562" spans="1:8" x14ac:dyDescent="0.25">
      <c r="A562" s="450">
        <v>2018</v>
      </c>
      <c r="B562" s="450" t="s">
        <v>172</v>
      </c>
      <c r="C562" s="450">
        <v>17140</v>
      </c>
      <c r="D562" s="450" t="s">
        <v>101</v>
      </c>
      <c r="E562" s="450" t="s">
        <v>14</v>
      </c>
      <c r="F562" s="450" t="s">
        <v>15</v>
      </c>
      <c r="G562" s="450" t="s">
        <v>110</v>
      </c>
      <c r="H562" s="450"/>
    </row>
    <row r="563" spans="1:8" x14ac:dyDescent="0.25">
      <c r="A563" s="450">
        <v>2018</v>
      </c>
      <c r="B563" s="450" t="s">
        <v>172</v>
      </c>
      <c r="C563" s="450">
        <v>17150</v>
      </c>
      <c r="D563" s="450" t="s">
        <v>102</v>
      </c>
      <c r="E563" s="450" t="s">
        <v>14</v>
      </c>
      <c r="F563" s="450" t="s">
        <v>15</v>
      </c>
      <c r="G563" s="450" t="s">
        <v>110</v>
      </c>
      <c r="H563" s="450"/>
    </row>
    <row r="564" spans="1:8" x14ac:dyDescent="0.25">
      <c r="A564" s="450">
        <v>2018</v>
      </c>
      <c r="B564" s="450" t="s">
        <v>172</v>
      </c>
      <c r="C564" s="450">
        <v>17160</v>
      </c>
      <c r="D564" s="450" t="s">
        <v>103</v>
      </c>
      <c r="E564" s="450" t="s">
        <v>14</v>
      </c>
      <c r="F564" s="450" t="s">
        <v>15</v>
      </c>
      <c r="G564" s="450" t="s">
        <v>110</v>
      </c>
      <c r="H564" s="450"/>
    </row>
    <row r="565" spans="1:8" x14ac:dyDescent="0.25">
      <c r="A565" s="450">
        <v>2018</v>
      </c>
      <c r="B565" s="450" t="s">
        <v>172</v>
      </c>
      <c r="C565" s="450">
        <v>17161</v>
      </c>
      <c r="D565" s="450" t="s">
        <v>104</v>
      </c>
      <c r="E565" s="450" t="s">
        <v>14</v>
      </c>
      <c r="F565" s="450" t="s">
        <v>15</v>
      </c>
      <c r="G565" s="450" t="s">
        <v>110</v>
      </c>
      <c r="H565" s="450"/>
    </row>
    <row r="566" spans="1:8" x14ac:dyDescent="0.25">
      <c r="A566" s="450">
        <v>2018</v>
      </c>
      <c r="B566" s="450" t="s">
        <v>172</v>
      </c>
      <c r="C566" s="450">
        <v>17162</v>
      </c>
      <c r="D566" s="450" t="s">
        <v>105</v>
      </c>
      <c r="E566" s="450" t="s">
        <v>14</v>
      </c>
      <c r="F566" s="450" t="s">
        <v>15</v>
      </c>
      <c r="G566" s="450" t="s">
        <v>110</v>
      </c>
      <c r="H566" s="450"/>
    </row>
    <row r="567" spans="1:8" x14ac:dyDescent="0.25">
      <c r="A567" s="450">
        <v>2018</v>
      </c>
      <c r="B567" s="450" t="s">
        <v>172</v>
      </c>
      <c r="C567" s="450">
        <v>17190</v>
      </c>
      <c r="D567" s="450" t="s">
        <v>106</v>
      </c>
      <c r="E567" s="450" t="s">
        <v>14</v>
      </c>
      <c r="F567" s="450" t="s">
        <v>15</v>
      </c>
      <c r="G567" s="450" t="s">
        <v>110</v>
      </c>
      <c r="H567" s="450"/>
    </row>
    <row r="568" spans="1:8" x14ac:dyDescent="0.25">
      <c r="A568" s="450">
        <v>2018</v>
      </c>
      <c r="B568" s="450" t="s">
        <v>172</v>
      </c>
      <c r="C568" s="450">
        <v>17900</v>
      </c>
      <c r="D568" s="450" t="s">
        <v>107</v>
      </c>
      <c r="E568" s="450" t="s">
        <v>14</v>
      </c>
      <c r="F568" s="450" t="s">
        <v>15</v>
      </c>
      <c r="G568" s="450">
        <v>0</v>
      </c>
      <c r="H568" s="450" t="s">
        <v>16</v>
      </c>
    </row>
    <row r="569" spans="1:8" x14ac:dyDescent="0.25">
      <c r="A569" s="450">
        <v>2018</v>
      </c>
      <c r="B569" s="450" t="s">
        <v>172</v>
      </c>
      <c r="C569" s="450">
        <v>18000</v>
      </c>
      <c r="D569" s="450" t="s">
        <v>108</v>
      </c>
      <c r="E569" s="450" t="s">
        <v>14</v>
      </c>
      <c r="F569" s="450" t="s">
        <v>15</v>
      </c>
      <c r="G569" s="450">
        <v>80.77</v>
      </c>
      <c r="H569" s="450" t="s">
        <v>16</v>
      </c>
    </row>
    <row r="570" spans="1:8" x14ac:dyDescent="0.25">
      <c r="A570" s="450">
        <v>2018</v>
      </c>
      <c r="B570" s="450" t="s">
        <v>172</v>
      </c>
      <c r="C570" s="450">
        <v>19000</v>
      </c>
      <c r="D570" s="450" t="s">
        <v>109</v>
      </c>
      <c r="E570" s="450" t="s">
        <v>14</v>
      </c>
      <c r="F570" s="450" t="s">
        <v>15</v>
      </c>
      <c r="G570" s="450" t="s">
        <v>110</v>
      </c>
      <c r="H570" s="450"/>
    </row>
    <row r="571" spans="1:8" x14ac:dyDescent="0.25">
      <c r="A571" s="450">
        <v>2018</v>
      </c>
      <c r="B571" s="450" t="s">
        <v>172</v>
      </c>
      <c r="C571" s="450">
        <v>19010</v>
      </c>
      <c r="D571" s="450" t="s">
        <v>111</v>
      </c>
      <c r="E571" s="450" t="s">
        <v>14</v>
      </c>
      <c r="F571" s="450" t="s">
        <v>15</v>
      </c>
      <c r="G571" s="450" t="s">
        <v>110</v>
      </c>
      <c r="H571" s="450"/>
    </row>
    <row r="572" spans="1:8" x14ac:dyDescent="0.25">
      <c r="A572" s="450">
        <v>2018</v>
      </c>
      <c r="B572" s="450" t="s">
        <v>172</v>
      </c>
      <c r="C572" s="450">
        <v>19011</v>
      </c>
      <c r="D572" s="450" t="s">
        <v>112</v>
      </c>
      <c r="E572" s="450" t="s">
        <v>14</v>
      </c>
      <c r="F572" s="450" t="s">
        <v>15</v>
      </c>
      <c r="G572" s="450" t="s">
        <v>110</v>
      </c>
      <c r="H572" s="450"/>
    </row>
    <row r="573" spans="1:8" x14ac:dyDescent="0.25">
      <c r="A573" s="450">
        <v>2018</v>
      </c>
      <c r="B573" s="450" t="s">
        <v>172</v>
      </c>
      <c r="C573" s="450">
        <v>19012</v>
      </c>
      <c r="D573" s="450" t="s">
        <v>113</v>
      </c>
      <c r="E573" s="450" t="s">
        <v>14</v>
      </c>
      <c r="F573" s="450" t="s">
        <v>15</v>
      </c>
      <c r="G573" s="450" t="s">
        <v>110</v>
      </c>
      <c r="H573" s="450"/>
    </row>
    <row r="574" spans="1:8" x14ac:dyDescent="0.25">
      <c r="A574" s="450">
        <v>2018</v>
      </c>
      <c r="B574" s="450" t="s">
        <v>172</v>
      </c>
      <c r="C574" s="450">
        <v>19020</v>
      </c>
      <c r="D574" s="450" t="s">
        <v>114</v>
      </c>
      <c r="E574" s="450" t="s">
        <v>14</v>
      </c>
      <c r="F574" s="450" t="s">
        <v>15</v>
      </c>
      <c r="G574" s="450" t="s">
        <v>110</v>
      </c>
      <c r="H574" s="450"/>
    </row>
    <row r="575" spans="1:8" x14ac:dyDescent="0.25">
      <c r="A575" s="450">
        <v>2018</v>
      </c>
      <c r="B575" s="450" t="s">
        <v>172</v>
      </c>
      <c r="C575" s="450">
        <v>19021</v>
      </c>
      <c r="D575" s="450" t="s">
        <v>115</v>
      </c>
      <c r="E575" s="450" t="s">
        <v>14</v>
      </c>
      <c r="F575" s="450" t="s">
        <v>15</v>
      </c>
      <c r="G575" s="450" t="s">
        <v>110</v>
      </c>
      <c r="H575" s="450"/>
    </row>
    <row r="576" spans="1:8" x14ac:dyDescent="0.25">
      <c r="A576" s="450">
        <v>2018</v>
      </c>
      <c r="B576" s="450" t="s">
        <v>172</v>
      </c>
      <c r="C576" s="450">
        <v>19022</v>
      </c>
      <c r="D576" s="450" t="s">
        <v>116</v>
      </c>
      <c r="E576" s="450" t="s">
        <v>14</v>
      </c>
      <c r="F576" s="450" t="s">
        <v>15</v>
      </c>
      <c r="G576" s="450" t="s">
        <v>110</v>
      </c>
      <c r="H576" s="450"/>
    </row>
    <row r="577" spans="1:7" x14ac:dyDescent="0.25">
      <c r="A577" s="450">
        <v>2018</v>
      </c>
      <c r="B577" s="450" t="s">
        <v>172</v>
      </c>
      <c r="C577" s="450">
        <v>19023</v>
      </c>
      <c r="D577" s="450" t="s">
        <v>117</v>
      </c>
      <c r="E577" s="450" t="s">
        <v>14</v>
      </c>
      <c r="F577" s="450" t="s">
        <v>15</v>
      </c>
      <c r="G577" s="450" t="s">
        <v>110</v>
      </c>
    </row>
    <row r="578" spans="1:7" x14ac:dyDescent="0.25">
      <c r="A578" s="450">
        <v>2018</v>
      </c>
      <c r="B578" s="450" t="s">
        <v>172</v>
      </c>
      <c r="C578" s="450">
        <v>19029</v>
      </c>
      <c r="D578" s="450" t="s">
        <v>118</v>
      </c>
      <c r="E578" s="450" t="s">
        <v>14</v>
      </c>
      <c r="F578" s="450" t="s">
        <v>15</v>
      </c>
      <c r="G578" s="450" t="s">
        <v>110</v>
      </c>
    </row>
    <row r="579" spans="1:7" x14ac:dyDescent="0.25">
      <c r="A579" s="450">
        <v>2018</v>
      </c>
      <c r="B579" s="450" t="s">
        <v>172</v>
      </c>
      <c r="C579" s="450">
        <v>19030</v>
      </c>
      <c r="D579" s="450" t="s">
        <v>119</v>
      </c>
      <c r="E579" s="450" t="s">
        <v>14</v>
      </c>
      <c r="F579" s="450" t="s">
        <v>15</v>
      </c>
      <c r="G579" s="450" t="s">
        <v>110</v>
      </c>
    </row>
    <row r="580" spans="1:7" x14ac:dyDescent="0.25">
      <c r="A580" s="450">
        <v>2018</v>
      </c>
      <c r="B580" s="450" t="s">
        <v>172</v>
      </c>
      <c r="C580" s="450">
        <v>19031</v>
      </c>
      <c r="D580" s="450" t="s">
        <v>120</v>
      </c>
      <c r="E580" s="450" t="s">
        <v>14</v>
      </c>
      <c r="F580" s="450" t="s">
        <v>15</v>
      </c>
      <c r="G580" s="450" t="s">
        <v>110</v>
      </c>
    </row>
    <row r="581" spans="1:7" x14ac:dyDescent="0.25">
      <c r="A581" s="450">
        <v>2018</v>
      </c>
      <c r="B581" s="450" t="s">
        <v>172</v>
      </c>
      <c r="C581" s="450">
        <v>19032</v>
      </c>
      <c r="D581" s="450" t="s">
        <v>121</v>
      </c>
      <c r="E581" s="450" t="s">
        <v>14</v>
      </c>
      <c r="F581" s="450" t="s">
        <v>15</v>
      </c>
      <c r="G581" s="450" t="s">
        <v>110</v>
      </c>
    </row>
    <row r="582" spans="1:7" x14ac:dyDescent="0.25">
      <c r="A582" s="450">
        <v>2018</v>
      </c>
      <c r="B582" s="450" t="s">
        <v>172</v>
      </c>
      <c r="C582" s="450">
        <v>19040</v>
      </c>
      <c r="D582" s="450" t="s">
        <v>122</v>
      </c>
      <c r="E582" s="450" t="s">
        <v>14</v>
      </c>
      <c r="F582" s="450" t="s">
        <v>15</v>
      </c>
      <c r="G582" s="450" t="s">
        <v>110</v>
      </c>
    </row>
    <row r="583" spans="1:7" x14ac:dyDescent="0.25">
      <c r="A583" s="450">
        <v>2018</v>
      </c>
      <c r="B583" s="450" t="s">
        <v>172</v>
      </c>
      <c r="C583" s="450">
        <v>19050</v>
      </c>
      <c r="D583" s="450" t="s">
        <v>123</v>
      </c>
      <c r="E583" s="450" t="s">
        <v>14</v>
      </c>
      <c r="F583" s="450" t="s">
        <v>15</v>
      </c>
      <c r="G583" s="450" t="s">
        <v>110</v>
      </c>
    </row>
    <row r="584" spans="1:7" x14ac:dyDescent="0.25">
      <c r="A584" s="450">
        <v>2018</v>
      </c>
      <c r="B584" s="450" t="s">
        <v>172</v>
      </c>
      <c r="C584" s="450">
        <v>19060</v>
      </c>
      <c r="D584" s="450" t="s">
        <v>124</v>
      </c>
      <c r="E584" s="450" t="s">
        <v>14</v>
      </c>
      <c r="F584" s="450" t="s">
        <v>15</v>
      </c>
      <c r="G584" s="450" t="s">
        <v>110</v>
      </c>
    </row>
    <row r="585" spans="1:7" x14ac:dyDescent="0.25">
      <c r="A585" s="450">
        <v>2018</v>
      </c>
      <c r="B585" s="450" t="s">
        <v>172</v>
      </c>
      <c r="C585" s="450">
        <v>19061</v>
      </c>
      <c r="D585" s="450" t="s">
        <v>125</v>
      </c>
      <c r="E585" s="450" t="s">
        <v>14</v>
      </c>
      <c r="F585" s="450" t="s">
        <v>15</v>
      </c>
      <c r="G585" s="450" t="s">
        <v>110</v>
      </c>
    </row>
    <row r="586" spans="1:7" x14ac:dyDescent="0.25">
      <c r="A586" s="450">
        <v>2018</v>
      </c>
      <c r="B586" s="450" t="s">
        <v>172</v>
      </c>
      <c r="C586" s="450">
        <v>19062</v>
      </c>
      <c r="D586" s="450" t="s">
        <v>126</v>
      </c>
      <c r="E586" s="450" t="s">
        <v>14</v>
      </c>
      <c r="F586" s="450" t="s">
        <v>15</v>
      </c>
      <c r="G586" s="450" t="s">
        <v>110</v>
      </c>
    </row>
    <row r="587" spans="1:7" x14ac:dyDescent="0.25">
      <c r="A587" s="450">
        <v>2018</v>
      </c>
      <c r="B587" s="450" t="s">
        <v>172</v>
      </c>
      <c r="C587" s="450">
        <v>19063</v>
      </c>
      <c r="D587" s="450" t="s">
        <v>127</v>
      </c>
      <c r="E587" s="450" t="s">
        <v>14</v>
      </c>
      <c r="F587" s="450" t="s">
        <v>15</v>
      </c>
      <c r="G587" s="450" t="s">
        <v>110</v>
      </c>
    </row>
    <row r="588" spans="1:7" x14ac:dyDescent="0.25">
      <c r="A588" s="450">
        <v>2018</v>
      </c>
      <c r="B588" s="450" t="s">
        <v>172</v>
      </c>
      <c r="C588" s="450">
        <v>19070</v>
      </c>
      <c r="D588" s="450" t="s">
        <v>128</v>
      </c>
      <c r="E588" s="450" t="s">
        <v>14</v>
      </c>
      <c r="F588" s="450" t="s">
        <v>15</v>
      </c>
      <c r="G588" s="450" t="s">
        <v>110</v>
      </c>
    </row>
    <row r="589" spans="1:7" x14ac:dyDescent="0.25">
      <c r="A589" s="450">
        <v>2018</v>
      </c>
      <c r="B589" s="450" t="s">
        <v>172</v>
      </c>
      <c r="C589" s="450">
        <v>19080</v>
      </c>
      <c r="D589" s="450" t="s">
        <v>129</v>
      </c>
      <c r="E589" s="450" t="s">
        <v>14</v>
      </c>
      <c r="F589" s="450" t="s">
        <v>15</v>
      </c>
      <c r="G589" s="450" t="s">
        <v>110</v>
      </c>
    </row>
    <row r="590" spans="1:7" x14ac:dyDescent="0.25">
      <c r="A590" s="450">
        <v>2018</v>
      </c>
      <c r="B590" s="450" t="s">
        <v>172</v>
      </c>
      <c r="C590" s="450">
        <v>19090</v>
      </c>
      <c r="D590" s="450" t="s">
        <v>130</v>
      </c>
      <c r="E590" s="450" t="s">
        <v>14</v>
      </c>
      <c r="F590" s="450" t="s">
        <v>15</v>
      </c>
      <c r="G590" s="450" t="s">
        <v>110</v>
      </c>
    </row>
    <row r="591" spans="1:7" x14ac:dyDescent="0.25">
      <c r="A591" s="450">
        <v>2018</v>
      </c>
      <c r="B591" s="450" t="s">
        <v>172</v>
      </c>
      <c r="C591" s="450">
        <v>19095</v>
      </c>
      <c r="D591" s="450" t="s">
        <v>131</v>
      </c>
      <c r="E591" s="450" t="s">
        <v>14</v>
      </c>
      <c r="F591" s="450" t="s">
        <v>15</v>
      </c>
      <c r="G591" s="450" t="s">
        <v>110</v>
      </c>
    </row>
    <row r="592" spans="1:7" x14ac:dyDescent="0.25">
      <c r="A592" s="450">
        <v>2018</v>
      </c>
      <c r="B592" s="450" t="s">
        <v>172</v>
      </c>
      <c r="C592" s="450">
        <v>19900</v>
      </c>
      <c r="D592" s="450" t="s">
        <v>132</v>
      </c>
      <c r="E592" s="450" t="s">
        <v>14</v>
      </c>
      <c r="F592" s="450" t="s">
        <v>15</v>
      </c>
      <c r="G592" s="450" t="s">
        <v>110</v>
      </c>
    </row>
    <row r="593" spans="1:7" x14ac:dyDescent="0.25">
      <c r="A593" s="450">
        <v>2018</v>
      </c>
      <c r="B593" s="450" t="s">
        <v>172</v>
      </c>
      <c r="C593" s="450">
        <v>20000</v>
      </c>
      <c r="D593" s="450" t="s">
        <v>133</v>
      </c>
      <c r="E593" s="450" t="s">
        <v>14</v>
      </c>
      <c r="F593" s="450" t="s">
        <v>15</v>
      </c>
      <c r="G593" s="450" t="s">
        <v>110</v>
      </c>
    </row>
    <row r="594" spans="1:7" x14ac:dyDescent="0.25">
      <c r="A594" s="450">
        <v>2018</v>
      </c>
      <c r="B594" s="450" t="s">
        <v>172</v>
      </c>
      <c r="C594" s="450">
        <v>21000</v>
      </c>
      <c r="D594" s="450" t="s">
        <v>134</v>
      </c>
      <c r="E594" s="450" t="s">
        <v>14</v>
      </c>
      <c r="F594" s="450" t="s">
        <v>15</v>
      </c>
      <c r="G594" s="450" t="s">
        <v>110</v>
      </c>
    </row>
    <row r="595" spans="1:7" x14ac:dyDescent="0.25">
      <c r="A595" s="450">
        <v>2018</v>
      </c>
      <c r="B595" s="450" t="s">
        <v>172</v>
      </c>
      <c r="C595" s="450">
        <v>21100</v>
      </c>
      <c r="D595" s="450" t="s">
        <v>135</v>
      </c>
      <c r="E595" s="450" t="s">
        <v>14</v>
      </c>
      <c r="F595" s="450" t="s">
        <v>15</v>
      </c>
      <c r="G595" s="450" t="s">
        <v>110</v>
      </c>
    </row>
    <row r="596" spans="1:7" x14ac:dyDescent="0.25">
      <c r="A596" s="450">
        <v>2018</v>
      </c>
      <c r="B596" s="450" t="s">
        <v>172</v>
      </c>
      <c r="C596" s="450">
        <v>21200</v>
      </c>
      <c r="D596" s="450" t="s">
        <v>136</v>
      </c>
      <c r="E596" s="450" t="s">
        <v>14</v>
      </c>
      <c r="F596" s="450" t="s">
        <v>15</v>
      </c>
      <c r="G596" s="450" t="s">
        <v>110</v>
      </c>
    </row>
    <row r="597" spans="1:7" x14ac:dyDescent="0.25">
      <c r="A597" s="450">
        <v>2018</v>
      </c>
      <c r="B597" s="450" t="s">
        <v>172</v>
      </c>
      <c r="C597" s="450">
        <v>21300</v>
      </c>
      <c r="D597" s="450" t="s">
        <v>137</v>
      </c>
      <c r="E597" s="450" t="s">
        <v>14</v>
      </c>
      <c r="F597" s="450" t="s">
        <v>15</v>
      </c>
      <c r="G597" s="450" t="s">
        <v>110</v>
      </c>
    </row>
    <row r="598" spans="1:7" x14ac:dyDescent="0.25">
      <c r="A598" s="450">
        <v>2018</v>
      </c>
      <c r="B598" s="450" t="s">
        <v>172</v>
      </c>
      <c r="C598" s="450">
        <v>21900</v>
      </c>
      <c r="D598" s="450" t="s">
        <v>138</v>
      </c>
      <c r="E598" s="450" t="s">
        <v>14</v>
      </c>
      <c r="F598" s="450" t="s">
        <v>15</v>
      </c>
      <c r="G598" s="450" t="s">
        <v>110</v>
      </c>
    </row>
    <row r="599" spans="1:7" x14ac:dyDescent="0.25">
      <c r="A599" s="450">
        <v>2018</v>
      </c>
      <c r="B599" s="450" t="s">
        <v>172</v>
      </c>
      <c r="C599" s="450">
        <v>22000</v>
      </c>
      <c r="D599" s="450" t="s">
        <v>139</v>
      </c>
      <c r="E599" s="450" t="s">
        <v>14</v>
      </c>
      <c r="F599" s="450" t="s">
        <v>15</v>
      </c>
      <c r="G599" s="450" t="s">
        <v>110</v>
      </c>
    </row>
    <row r="600" spans="1:7" x14ac:dyDescent="0.25">
      <c r="A600" s="450">
        <v>2018</v>
      </c>
      <c r="B600" s="450" t="s">
        <v>172</v>
      </c>
      <c r="C600" s="450">
        <v>23000</v>
      </c>
      <c r="D600" s="450" t="s">
        <v>140</v>
      </c>
      <c r="E600" s="450" t="s">
        <v>14</v>
      </c>
      <c r="F600" s="450" t="s">
        <v>15</v>
      </c>
      <c r="G600" s="450" t="s">
        <v>110</v>
      </c>
    </row>
    <row r="601" spans="1:7" x14ac:dyDescent="0.25">
      <c r="A601" s="450">
        <v>2018</v>
      </c>
      <c r="B601" s="450" t="s">
        <v>172</v>
      </c>
      <c r="C601" s="450">
        <v>24000</v>
      </c>
      <c r="D601" s="450" t="s">
        <v>141</v>
      </c>
      <c r="E601" s="450" t="s">
        <v>14</v>
      </c>
      <c r="F601" s="450" t="s">
        <v>15</v>
      </c>
      <c r="G601" s="450" t="s">
        <v>110</v>
      </c>
    </row>
    <row r="602" spans="1:7" x14ac:dyDescent="0.25">
      <c r="A602" s="450">
        <v>2018</v>
      </c>
      <c r="B602" s="450" t="s">
        <v>172</v>
      </c>
      <c r="C602" s="450">
        <v>25000</v>
      </c>
      <c r="D602" s="450" t="s">
        <v>142</v>
      </c>
      <c r="E602" s="450" t="s">
        <v>14</v>
      </c>
      <c r="F602" s="450" t="s">
        <v>15</v>
      </c>
      <c r="G602" s="450" t="s">
        <v>110</v>
      </c>
    </row>
    <row r="603" spans="1:7" x14ac:dyDescent="0.25">
      <c r="A603" s="450">
        <v>2018</v>
      </c>
      <c r="B603" s="450" t="s">
        <v>172</v>
      </c>
      <c r="C603" s="450">
        <v>26000</v>
      </c>
      <c r="D603" s="450" t="s">
        <v>143</v>
      </c>
      <c r="E603" s="450" t="s">
        <v>14</v>
      </c>
      <c r="F603" s="450" t="s">
        <v>15</v>
      </c>
      <c r="G603" s="450" t="s">
        <v>110</v>
      </c>
    </row>
    <row r="604" spans="1:7" x14ac:dyDescent="0.25">
      <c r="A604" s="450">
        <v>2018</v>
      </c>
      <c r="B604" s="450" t="s">
        <v>172</v>
      </c>
      <c r="C604" s="450">
        <v>27000</v>
      </c>
      <c r="D604" s="450" t="s">
        <v>144</v>
      </c>
      <c r="E604" s="450" t="s">
        <v>14</v>
      </c>
      <c r="F604" s="450" t="s">
        <v>15</v>
      </c>
      <c r="G604" s="450" t="s">
        <v>110</v>
      </c>
    </row>
    <row r="605" spans="1:7" x14ac:dyDescent="0.25">
      <c r="A605" s="450">
        <v>2018</v>
      </c>
      <c r="B605" s="450" t="s">
        <v>172</v>
      </c>
      <c r="C605" s="450">
        <v>28000</v>
      </c>
      <c r="D605" s="450" t="s">
        <v>145</v>
      </c>
      <c r="E605" s="450" t="s">
        <v>14</v>
      </c>
      <c r="F605" s="450" t="s">
        <v>15</v>
      </c>
      <c r="G605" s="450" t="s">
        <v>110</v>
      </c>
    </row>
    <row r="606" spans="1:7" x14ac:dyDescent="0.25">
      <c r="A606" s="450">
        <v>2018</v>
      </c>
      <c r="B606" s="450" t="s">
        <v>172</v>
      </c>
      <c r="C606" s="450">
        <v>29000</v>
      </c>
      <c r="D606" s="450" t="s">
        <v>146</v>
      </c>
      <c r="E606" s="450" t="s">
        <v>14</v>
      </c>
      <c r="F606" s="450" t="s">
        <v>15</v>
      </c>
      <c r="G606" s="450" t="s">
        <v>110</v>
      </c>
    </row>
    <row r="607" spans="1:7" x14ac:dyDescent="0.25">
      <c r="A607" s="450">
        <v>2018</v>
      </c>
      <c r="B607" s="450" t="s">
        <v>172</v>
      </c>
      <c r="C607" s="450">
        <v>30000</v>
      </c>
      <c r="D607" s="450" t="s">
        <v>147</v>
      </c>
      <c r="E607" s="450" t="s">
        <v>14</v>
      </c>
      <c r="F607" s="450" t="s">
        <v>15</v>
      </c>
      <c r="G607" s="450" t="s">
        <v>110</v>
      </c>
    </row>
    <row r="608" spans="1:7" x14ac:dyDescent="0.25">
      <c r="A608" s="450">
        <v>2018</v>
      </c>
      <c r="B608" s="450" t="s">
        <v>172</v>
      </c>
      <c r="C608" s="450">
        <v>31000</v>
      </c>
      <c r="D608" s="450" t="s">
        <v>148</v>
      </c>
      <c r="E608" s="450" t="s">
        <v>14</v>
      </c>
      <c r="F608" s="450" t="s">
        <v>15</v>
      </c>
      <c r="G608" s="450" t="s">
        <v>110</v>
      </c>
    </row>
    <row r="609" spans="1:7" x14ac:dyDescent="0.25">
      <c r="A609" s="450">
        <v>2018</v>
      </c>
      <c r="B609" s="450" t="s">
        <v>172</v>
      </c>
      <c r="C609" s="450">
        <v>32000</v>
      </c>
      <c r="D609" s="450" t="s">
        <v>149</v>
      </c>
      <c r="E609" s="450" t="s">
        <v>14</v>
      </c>
      <c r="F609" s="450" t="s">
        <v>15</v>
      </c>
      <c r="G609" s="450" t="s">
        <v>110</v>
      </c>
    </row>
    <row r="610" spans="1:7" x14ac:dyDescent="0.25">
      <c r="A610" s="450">
        <v>2018</v>
      </c>
      <c r="B610" s="450" t="s">
        <v>172</v>
      </c>
      <c r="C610" s="450">
        <v>32100</v>
      </c>
      <c r="D610" s="450" t="s">
        <v>150</v>
      </c>
      <c r="E610" s="450" t="s">
        <v>14</v>
      </c>
      <c r="F610" s="450" t="s">
        <v>15</v>
      </c>
      <c r="G610" s="450" t="s">
        <v>110</v>
      </c>
    </row>
    <row r="611" spans="1:7" x14ac:dyDescent="0.25">
      <c r="A611" s="450">
        <v>2018</v>
      </c>
      <c r="B611" s="450" t="s">
        <v>172</v>
      </c>
      <c r="C611" s="450">
        <v>32200</v>
      </c>
      <c r="D611" s="450" t="s">
        <v>151</v>
      </c>
      <c r="E611" s="450" t="s">
        <v>14</v>
      </c>
      <c r="F611" s="450" t="s">
        <v>15</v>
      </c>
      <c r="G611" s="450" t="s">
        <v>110</v>
      </c>
    </row>
    <row r="612" spans="1:7" x14ac:dyDescent="0.25">
      <c r="A612" s="450">
        <v>2018</v>
      </c>
      <c r="B612" s="450" t="s">
        <v>172</v>
      </c>
      <c r="C612" s="450">
        <v>33000</v>
      </c>
      <c r="D612" s="450" t="s">
        <v>152</v>
      </c>
      <c r="E612" s="450" t="s">
        <v>14</v>
      </c>
      <c r="F612" s="450" t="s">
        <v>15</v>
      </c>
      <c r="G612" s="450" t="s">
        <v>110</v>
      </c>
    </row>
    <row r="613" spans="1:7" x14ac:dyDescent="0.25">
      <c r="A613" s="450">
        <v>2018</v>
      </c>
      <c r="B613" s="450" t="s">
        <v>172</v>
      </c>
      <c r="C613" s="450">
        <v>33100</v>
      </c>
      <c r="D613" s="450" t="s">
        <v>153</v>
      </c>
      <c r="E613" s="450" t="s">
        <v>14</v>
      </c>
      <c r="F613" s="450" t="s">
        <v>15</v>
      </c>
      <c r="G613" s="450" t="s">
        <v>110</v>
      </c>
    </row>
    <row r="614" spans="1:7" x14ac:dyDescent="0.25">
      <c r="A614" s="450">
        <v>2018</v>
      </c>
      <c r="B614" s="450" t="s">
        <v>172</v>
      </c>
      <c r="C614" s="450">
        <v>33110</v>
      </c>
      <c r="D614" s="450" t="s">
        <v>154</v>
      </c>
      <c r="E614" s="450" t="s">
        <v>14</v>
      </c>
      <c r="F614" s="450" t="s">
        <v>15</v>
      </c>
      <c r="G614" s="450" t="s">
        <v>110</v>
      </c>
    </row>
    <row r="615" spans="1:7" x14ac:dyDescent="0.25">
      <c r="A615" s="450">
        <v>2018</v>
      </c>
      <c r="B615" s="450" t="s">
        <v>172</v>
      </c>
      <c r="C615" s="450">
        <v>33120</v>
      </c>
      <c r="D615" s="450" t="s">
        <v>155</v>
      </c>
      <c r="E615" s="450" t="s">
        <v>14</v>
      </c>
      <c r="F615" s="450" t="s">
        <v>15</v>
      </c>
      <c r="G615" s="450" t="s">
        <v>110</v>
      </c>
    </row>
    <row r="616" spans="1:7" x14ac:dyDescent="0.25">
      <c r="A616" s="450">
        <v>2018</v>
      </c>
      <c r="B616" s="450" t="s">
        <v>172</v>
      </c>
      <c r="C616" s="450">
        <v>33200</v>
      </c>
      <c r="D616" s="450" t="s">
        <v>156</v>
      </c>
      <c r="E616" s="450" t="s">
        <v>14</v>
      </c>
      <c r="F616" s="450" t="s">
        <v>15</v>
      </c>
      <c r="G616" s="450" t="s">
        <v>110</v>
      </c>
    </row>
    <row r="617" spans="1:7" x14ac:dyDescent="0.25">
      <c r="A617" s="450">
        <v>2018</v>
      </c>
      <c r="B617" s="450" t="s">
        <v>172</v>
      </c>
      <c r="C617" s="450">
        <v>33210</v>
      </c>
      <c r="D617" s="450" t="s">
        <v>157</v>
      </c>
      <c r="E617" s="450" t="s">
        <v>14</v>
      </c>
      <c r="F617" s="450" t="s">
        <v>15</v>
      </c>
      <c r="G617" s="450" t="s">
        <v>110</v>
      </c>
    </row>
    <row r="618" spans="1:7" x14ac:dyDescent="0.25">
      <c r="A618" s="450">
        <v>2018</v>
      </c>
      <c r="B618" s="450" t="s">
        <v>172</v>
      </c>
      <c r="C618" s="450">
        <v>33220</v>
      </c>
      <c r="D618" s="450" t="s">
        <v>158</v>
      </c>
      <c r="E618" s="450" t="s">
        <v>14</v>
      </c>
      <c r="F618" s="450" t="s">
        <v>15</v>
      </c>
      <c r="G618" s="450" t="s">
        <v>110</v>
      </c>
    </row>
    <row r="619" spans="1:7" x14ac:dyDescent="0.25">
      <c r="A619" s="450">
        <v>2018</v>
      </c>
      <c r="B619" s="450" t="s">
        <v>172</v>
      </c>
      <c r="C619" s="450">
        <v>33900</v>
      </c>
      <c r="D619" s="450" t="s">
        <v>159</v>
      </c>
      <c r="E619" s="450" t="s">
        <v>14</v>
      </c>
      <c r="F619" s="450" t="s">
        <v>15</v>
      </c>
      <c r="G619" s="450" t="s">
        <v>110</v>
      </c>
    </row>
    <row r="620" spans="1:7" x14ac:dyDescent="0.25">
      <c r="A620" s="450">
        <v>2018</v>
      </c>
      <c r="B620" s="450" t="s">
        <v>172</v>
      </c>
      <c r="C620" s="450">
        <v>33910</v>
      </c>
      <c r="D620" s="450" t="s">
        <v>160</v>
      </c>
      <c r="E620" s="450" t="s">
        <v>14</v>
      </c>
      <c r="F620" s="450" t="s">
        <v>15</v>
      </c>
      <c r="G620" s="450" t="s">
        <v>110</v>
      </c>
    </row>
    <row r="621" spans="1:7" x14ac:dyDescent="0.25">
      <c r="A621" s="450">
        <v>2018</v>
      </c>
      <c r="B621" s="450" t="s">
        <v>172</v>
      </c>
      <c r="C621" s="450">
        <v>33920</v>
      </c>
      <c r="D621" s="450" t="s">
        <v>161</v>
      </c>
      <c r="E621" s="450" t="s">
        <v>14</v>
      </c>
      <c r="F621" s="450" t="s">
        <v>15</v>
      </c>
      <c r="G621" s="450" t="s">
        <v>110</v>
      </c>
    </row>
    <row r="622" spans="1:7" x14ac:dyDescent="0.25">
      <c r="A622" s="450">
        <v>2018</v>
      </c>
      <c r="B622" s="450" t="s">
        <v>172</v>
      </c>
      <c r="C622" s="450">
        <v>33921</v>
      </c>
      <c r="D622" s="450" t="s">
        <v>162</v>
      </c>
      <c r="E622" s="450" t="s">
        <v>14</v>
      </c>
      <c r="F622" s="450" t="s">
        <v>15</v>
      </c>
      <c r="G622" s="450" t="s">
        <v>110</v>
      </c>
    </row>
    <row r="623" spans="1:7" x14ac:dyDescent="0.25">
      <c r="A623" s="450">
        <v>2018</v>
      </c>
      <c r="B623" s="450" t="s">
        <v>172</v>
      </c>
      <c r="C623" s="450">
        <v>33922</v>
      </c>
      <c r="D623" s="450" t="s">
        <v>163</v>
      </c>
      <c r="E623" s="450" t="s">
        <v>14</v>
      </c>
      <c r="F623" s="450" t="s">
        <v>15</v>
      </c>
      <c r="G623" s="450" t="s">
        <v>110</v>
      </c>
    </row>
    <row r="624" spans="1:7" x14ac:dyDescent="0.25">
      <c r="A624" s="450">
        <v>2018</v>
      </c>
      <c r="B624" s="450" t="s">
        <v>172</v>
      </c>
      <c r="C624" s="450">
        <v>34000</v>
      </c>
      <c r="D624" s="450" t="s">
        <v>164</v>
      </c>
      <c r="E624" s="450" t="s">
        <v>14</v>
      </c>
      <c r="F624" s="450" t="s">
        <v>15</v>
      </c>
      <c r="G624" s="450" t="s">
        <v>110</v>
      </c>
    </row>
    <row r="625" spans="1:8" x14ac:dyDescent="0.25">
      <c r="A625" s="450">
        <v>2018</v>
      </c>
      <c r="B625" s="450" t="s">
        <v>172</v>
      </c>
      <c r="C625" s="450">
        <v>35000</v>
      </c>
      <c r="D625" s="450" t="s">
        <v>165</v>
      </c>
      <c r="E625" s="450" t="s">
        <v>14</v>
      </c>
      <c r="F625" s="450" t="s">
        <v>15</v>
      </c>
      <c r="G625" s="450" t="s">
        <v>110</v>
      </c>
      <c r="H625" s="450"/>
    </row>
    <row r="626" spans="1:8" x14ac:dyDescent="0.25">
      <c r="A626" s="450">
        <v>2018</v>
      </c>
      <c r="B626" s="450" t="s">
        <v>172</v>
      </c>
      <c r="C626" s="450">
        <v>36000</v>
      </c>
      <c r="D626" s="450" t="s">
        <v>166</v>
      </c>
      <c r="E626" s="450" t="s">
        <v>14</v>
      </c>
      <c r="F626" s="450" t="s">
        <v>15</v>
      </c>
      <c r="G626" s="450" t="s">
        <v>110</v>
      </c>
      <c r="H626" s="450"/>
    </row>
    <row r="627" spans="1:8" x14ac:dyDescent="0.25">
      <c r="A627" s="450">
        <v>2018</v>
      </c>
      <c r="B627" s="450" t="s">
        <v>172</v>
      </c>
      <c r="C627" s="450">
        <v>37000</v>
      </c>
      <c r="D627" s="450" t="s">
        <v>167</v>
      </c>
      <c r="E627" s="450" t="s">
        <v>14</v>
      </c>
      <c r="F627" s="450" t="s">
        <v>15</v>
      </c>
      <c r="G627" s="450" t="s">
        <v>110</v>
      </c>
      <c r="H627" s="450"/>
    </row>
    <row r="628" spans="1:8" x14ac:dyDescent="0.25">
      <c r="A628" s="450">
        <v>2018</v>
      </c>
      <c r="B628" s="450" t="s">
        <v>172</v>
      </c>
      <c r="C628" s="450">
        <v>37100</v>
      </c>
      <c r="D628" s="450" t="s">
        <v>168</v>
      </c>
      <c r="E628" s="450" t="s">
        <v>14</v>
      </c>
      <c r="F628" s="450" t="s">
        <v>15</v>
      </c>
      <c r="G628" s="450" t="s">
        <v>110</v>
      </c>
      <c r="H628" s="450"/>
    </row>
    <row r="629" spans="1:8" x14ac:dyDescent="0.25">
      <c r="A629" s="450">
        <v>2018</v>
      </c>
      <c r="B629" s="450" t="s">
        <v>172</v>
      </c>
      <c r="C629" s="450">
        <v>37200</v>
      </c>
      <c r="D629" s="450" t="s">
        <v>169</v>
      </c>
      <c r="E629" s="450" t="s">
        <v>14</v>
      </c>
      <c r="F629" s="450" t="s">
        <v>15</v>
      </c>
      <c r="G629" s="450" t="s">
        <v>110</v>
      </c>
      <c r="H629" s="450"/>
    </row>
    <row r="630" spans="1:8" x14ac:dyDescent="0.25">
      <c r="A630" s="450">
        <v>2018</v>
      </c>
      <c r="B630" s="450" t="s">
        <v>173</v>
      </c>
      <c r="C630" s="450">
        <v>1000</v>
      </c>
      <c r="D630" s="450" t="s">
        <v>1</v>
      </c>
      <c r="E630" s="450" t="s">
        <v>14</v>
      </c>
      <c r="F630" s="450" t="s">
        <v>15</v>
      </c>
      <c r="G630" s="450">
        <v>0</v>
      </c>
      <c r="H630" s="450" t="s">
        <v>16</v>
      </c>
    </row>
    <row r="631" spans="1:8" x14ac:dyDescent="0.25">
      <c r="A631" s="450">
        <v>2018</v>
      </c>
      <c r="B631" s="450" t="s">
        <v>173</v>
      </c>
      <c r="C631" s="450">
        <v>1100</v>
      </c>
      <c r="D631" s="450" t="s">
        <v>2</v>
      </c>
      <c r="E631" s="450" t="s">
        <v>14</v>
      </c>
      <c r="F631" s="450" t="s">
        <v>15</v>
      </c>
      <c r="G631" s="450">
        <v>0</v>
      </c>
      <c r="H631" s="450" t="s">
        <v>16</v>
      </c>
    </row>
    <row r="632" spans="1:8" x14ac:dyDescent="0.25">
      <c r="A632" s="450">
        <v>2018</v>
      </c>
      <c r="B632" s="450" t="s">
        <v>173</v>
      </c>
      <c r="C632" s="450">
        <v>1110</v>
      </c>
      <c r="D632" s="450" t="s">
        <v>3</v>
      </c>
      <c r="E632" s="450" t="s">
        <v>14</v>
      </c>
      <c r="F632" s="450" t="s">
        <v>15</v>
      </c>
      <c r="G632" s="450" t="s">
        <v>110</v>
      </c>
      <c r="H632" s="450"/>
    </row>
    <row r="633" spans="1:8" x14ac:dyDescent="0.25">
      <c r="A633" s="450">
        <v>2018</v>
      </c>
      <c r="B633" s="450" t="s">
        <v>173</v>
      </c>
      <c r="C633" s="450">
        <v>1120</v>
      </c>
      <c r="D633" s="450" t="s">
        <v>4</v>
      </c>
      <c r="E633" s="450" t="s">
        <v>14</v>
      </c>
      <c r="F633" s="450" t="s">
        <v>15</v>
      </c>
      <c r="G633" s="450" t="s">
        <v>110</v>
      </c>
      <c r="H633" s="450"/>
    </row>
    <row r="634" spans="1:8" x14ac:dyDescent="0.25">
      <c r="A634" s="450">
        <v>2018</v>
      </c>
      <c r="B634" s="450" t="s">
        <v>173</v>
      </c>
      <c r="C634" s="450">
        <v>1200</v>
      </c>
      <c r="D634" s="450" t="s">
        <v>5</v>
      </c>
      <c r="E634" s="450" t="s">
        <v>14</v>
      </c>
      <c r="F634" s="450" t="s">
        <v>15</v>
      </c>
      <c r="G634" s="450">
        <v>0</v>
      </c>
      <c r="H634" s="450" t="s">
        <v>16</v>
      </c>
    </row>
    <row r="635" spans="1:8" x14ac:dyDescent="0.25">
      <c r="A635" s="450">
        <v>2018</v>
      </c>
      <c r="B635" s="450" t="s">
        <v>173</v>
      </c>
      <c r="C635" s="450">
        <v>1300</v>
      </c>
      <c r="D635" s="450" t="s">
        <v>17</v>
      </c>
      <c r="E635" s="450" t="s">
        <v>14</v>
      </c>
      <c r="F635" s="450" t="s">
        <v>15</v>
      </c>
      <c r="G635" s="450">
        <v>0</v>
      </c>
      <c r="H635" s="450" t="s">
        <v>16</v>
      </c>
    </row>
    <row r="636" spans="1:8" x14ac:dyDescent="0.25">
      <c r="A636" s="450">
        <v>2018</v>
      </c>
      <c r="B636" s="450" t="s">
        <v>173</v>
      </c>
      <c r="C636" s="450">
        <v>1400</v>
      </c>
      <c r="D636" s="450" t="s">
        <v>18</v>
      </c>
      <c r="E636" s="450" t="s">
        <v>14</v>
      </c>
      <c r="F636" s="450" t="s">
        <v>15</v>
      </c>
      <c r="G636" s="450">
        <v>0</v>
      </c>
      <c r="H636" s="450" t="s">
        <v>16</v>
      </c>
    </row>
    <row r="637" spans="1:8" x14ac:dyDescent="0.25">
      <c r="A637" s="450">
        <v>2018</v>
      </c>
      <c r="B637" s="450" t="s">
        <v>173</v>
      </c>
      <c r="C637" s="450">
        <v>1500</v>
      </c>
      <c r="D637" s="450" t="s">
        <v>19</v>
      </c>
      <c r="E637" s="450" t="s">
        <v>14</v>
      </c>
      <c r="F637" s="450" t="s">
        <v>15</v>
      </c>
      <c r="G637" s="450">
        <v>0</v>
      </c>
      <c r="H637" s="450" t="s">
        <v>16</v>
      </c>
    </row>
    <row r="638" spans="1:8" x14ac:dyDescent="0.25">
      <c r="A638" s="450">
        <v>2018</v>
      </c>
      <c r="B638" s="450" t="s">
        <v>173</v>
      </c>
      <c r="C638" s="450">
        <v>1600</v>
      </c>
      <c r="D638" s="450" t="s">
        <v>20</v>
      </c>
      <c r="E638" s="450" t="s">
        <v>14</v>
      </c>
      <c r="F638" s="450" t="s">
        <v>15</v>
      </c>
      <c r="G638" s="450">
        <v>0</v>
      </c>
      <c r="H638" s="450" t="s">
        <v>16</v>
      </c>
    </row>
    <row r="639" spans="1:8" x14ac:dyDescent="0.25">
      <c r="A639" s="450">
        <v>2018</v>
      </c>
      <c r="B639" s="450" t="s">
        <v>173</v>
      </c>
      <c r="C639" s="450">
        <v>1900</v>
      </c>
      <c r="D639" s="450" t="s">
        <v>21</v>
      </c>
      <c r="E639" s="450" t="s">
        <v>14</v>
      </c>
      <c r="F639" s="450" t="s">
        <v>15</v>
      </c>
      <c r="G639" s="450">
        <v>0</v>
      </c>
      <c r="H639" s="450" t="s">
        <v>16</v>
      </c>
    </row>
    <row r="640" spans="1:8" x14ac:dyDescent="0.25">
      <c r="A640" s="450">
        <v>2018</v>
      </c>
      <c r="B640" s="450" t="s">
        <v>173</v>
      </c>
      <c r="C640" s="450">
        <v>2000</v>
      </c>
      <c r="D640" s="450" t="s">
        <v>22</v>
      </c>
      <c r="E640" s="450" t="s">
        <v>14</v>
      </c>
      <c r="F640" s="450" t="s">
        <v>15</v>
      </c>
      <c r="G640" s="450">
        <v>0</v>
      </c>
      <c r="H640" s="450" t="s">
        <v>16</v>
      </c>
    </row>
    <row r="641" spans="1:8" x14ac:dyDescent="0.25">
      <c r="A641" s="450">
        <v>2018</v>
      </c>
      <c r="B641" s="450" t="s">
        <v>173</v>
      </c>
      <c r="C641" s="450">
        <v>2100</v>
      </c>
      <c r="D641" s="450" t="s">
        <v>23</v>
      </c>
      <c r="E641" s="450" t="s">
        <v>14</v>
      </c>
      <c r="F641" s="450" t="s">
        <v>15</v>
      </c>
      <c r="G641" s="450">
        <v>0</v>
      </c>
      <c r="H641" s="450" t="s">
        <v>16</v>
      </c>
    </row>
    <row r="642" spans="1:8" x14ac:dyDescent="0.25">
      <c r="A642" s="450">
        <v>2018</v>
      </c>
      <c r="B642" s="450" t="s">
        <v>173</v>
      </c>
      <c r="C642" s="450">
        <v>2110</v>
      </c>
      <c r="D642" s="450" t="s">
        <v>24</v>
      </c>
      <c r="E642" s="450" t="s">
        <v>14</v>
      </c>
      <c r="F642" s="450" t="s">
        <v>15</v>
      </c>
      <c r="G642" s="450" t="s">
        <v>110</v>
      </c>
      <c r="H642" s="450"/>
    </row>
    <row r="643" spans="1:8" x14ac:dyDescent="0.25">
      <c r="A643" s="450">
        <v>2018</v>
      </c>
      <c r="B643" s="450" t="s">
        <v>173</v>
      </c>
      <c r="C643" s="450">
        <v>2120</v>
      </c>
      <c r="D643" s="450" t="s">
        <v>25</v>
      </c>
      <c r="E643" s="450" t="s">
        <v>14</v>
      </c>
      <c r="F643" s="450" t="s">
        <v>15</v>
      </c>
      <c r="G643" s="450" t="s">
        <v>110</v>
      </c>
      <c r="H643" s="450"/>
    </row>
    <row r="644" spans="1:8" x14ac:dyDescent="0.25">
      <c r="A644" s="450">
        <v>2018</v>
      </c>
      <c r="B644" s="450" t="s">
        <v>173</v>
      </c>
      <c r="C644" s="450">
        <v>2130</v>
      </c>
      <c r="D644" s="450" t="s">
        <v>26</v>
      </c>
      <c r="E644" s="450" t="s">
        <v>14</v>
      </c>
      <c r="F644" s="450" t="s">
        <v>15</v>
      </c>
      <c r="G644" s="450" t="s">
        <v>110</v>
      </c>
      <c r="H644" s="450"/>
    </row>
    <row r="645" spans="1:8" x14ac:dyDescent="0.25">
      <c r="A645" s="450">
        <v>2018</v>
      </c>
      <c r="B645" s="450" t="s">
        <v>173</v>
      </c>
      <c r="C645" s="450">
        <v>2190</v>
      </c>
      <c r="D645" s="450" t="s">
        <v>27</v>
      </c>
      <c r="E645" s="450" t="s">
        <v>14</v>
      </c>
      <c r="F645" s="450" t="s">
        <v>15</v>
      </c>
      <c r="G645" s="450" t="s">
        <v>110</v>
      </c>
      <c r="H645" s="450"/>
    </row>
    <row r="646" spans="1:8" x14ac:dyDescent="0.25">
      <c r="A646" s="450">
        <v>2018</v>
      </c>
      <c r="B646" s="450" t="s">
        <v>173</v>
      </c>
      <c r="C646" s="450">
        <v>2200</v>
      </c>
      <c r="D646" s="450" t="s">
        <v>28</v>
      </c>
      <c r="E646" s="450" t="s">
        <v>14</v>
      </c>
      <c r="F646" s="450" t="s">
        <v>15</v>
      </c>
      <c r="G646" s="450">
        <v>0</v>
      </c>
      <c r="H646" s="450" t="s">
        <v>16</v>
      </c>
    </row>
    <row r="647" spans="1:8" x14ac:dyDescent="0.25">
      <c r="A647" s="450">
        <v>2018</v>
      </c>
      <c r="B647" s="450" t="s">
        <v>173</v>
      </c>
      <c r="C647" s="450">
        <v>2300</v>
      </c>
      <c r="D647" s="450" t="s">
        <v>29</v>
      </c>
      <c r="E647" s="450" t="s">
        <v>14</v>
      </c>
      <c r="F647" s="450" t="s">
        <v>15</v>
      </c>
      <c r="G647" s="450">
        <v>0</v>
      </c>
      <c r="H647" s="450" t="s">
        <v>16</v>
      </c>
    </row>
    <row r="648" spans="1:8" x14ac:dyDescent="0.25">
      <c r="A648" s="450">
        <v>2018</v>
      </c>
      <c r="B648" s="450" t="s">
        <v>173</v>
      </c>
      <c r="C648" s="450">
        <v>2400</v>
      </c>
      <c r="D648" s="450" t="s">
        <v>30</v>
      </c>
      <c r="E648" s="450" t="s">
        <v>14</v>
      </c>
      <c r="F648" s="450" t="s">
        <v>15</v>
      </c>
      <c r="G648" s="450">
        <v>0</v>
      </c>
      <c r="H648" s="450" t="s">
        <v>16</v>
      </c>
    </row>
    <row r="649" spans="1:8" x14ac:dyDescent="0.25">
      <c r="A649" s="450">
        <v>2018</v>
      </c>
      <c r="B649" s="450" t="s">
        <v>173</v>
      </c>
      <c r="C649" s="450">
        <v>2900</v>
      </c>
      <c r="D649" s="450" t="s">
        <v>31</v>
      </c>
      <c r="E649" s="450" t="s">
        <v>14</v>
      </c>
      <c r="F649" s="450" t="s">
        <v>15</v>
      </c>
      <c r="G649" s="450">
        <v>0</v>
      </c>
      <c r="H649" s="450" t="s">
        <v>16</v>
      </c>
    </row>
    <row r="650" spans="1:8" x14ac:dyDescent="0.25">
      <c r="A650" s="450">
        <v>2018</v>
      </c>
      <c r="B650" s="450" t="s">
        <v>173</v>
      </c>
      <c r="C650" s="450">
        <v>2910</v>
      </c>
      <c r="D650" s="450" t="s">
        <v>32</v>
      </c>
      <c r="E650" s="450" t="s">
        <v>14</v>
      </c>
      <c r="F650" s="450" t="s">
        <v>15</v>
      </c>
      <c r="G650" s="450" t="s">
        <v>110</v>
      </c>
      <c r="H650" s="450"/>
    </row>
    <row r="651" spans="1:8" x14ac:dyDescent="0.25">
      <c r="A651" s="450">
        <v>2018</v>
      </c>
      <c r="B651" s="450" t="s">
        <v>173</v>
      </c>
      <c r="C651" s="450">
        <v>2920</v>
      </c>
      <c r="D651" s="450" t="s">
        <v>33</v>
      </c>
      <c r="E651" s="450" t="s">
        <v>14</v>
      </c>
      <c r="F651" s="450" t="s">
        <v>15</v>
      </c>
      <c r="G651" s="450" t="s">
        <v>110</v>
      </c>
      <c r="H651" s="450"/>
    </row>
    <row r="652" spans="1:8" x14ac:dyDescent="0.25">
      <c r="A652" s="450">
        <v>2018</v>
      </c>
      <c r="B652" s="450" t="s">
        <v>173</v>
      </c>
      <c r="C652" s="450">
        <v>2930</v>
      </c>
      <c r="D652" s="450" t="s">
        <v>34</v>
      </c>
      <c r="E652" s="450" t="s">
        <v>14</v>
      </c>
      <c r="F652" s="450" t="s">
        <v>15</v>
      </c>
      <c r="G652" s="450" t="s">
        <v>110</v>
      </c>
      <c r="H652" s="450"/>
    </row>
    <row r="653" spans="1:8" x14ac:dyDescent="0.25">
      <c r="A653" s="450">
        <v>2018</v>
      </c>
      <c r="B653" s="450" t="s">
        <v>173</v>
      </c>
      <c r="C653" s="450">
        <v>3000</v>
      </c>
      <c r="D653" s="450" t="s">
        <v>35</v>
      </c>
      <c r="E653" s="450" t="s">
        <v>14</v>
      </c>
      <c r="F653" s="450" t="s">
        <v>15</v>
      </c>
      <c r="G653" s="450">
        <v>0</v>
      </c>
      <c r="H653" s="450" t="s">
        <v>16</v>
      </c>
    </row>
    <row r="654" spans="1:8" x14ac:dyDescent="0.25">
      <c r="A654" s="450">
        <v>2018</v>
      </c>
      <c r="B654" s="450" t="s">
        <v>173</v>
      </c>
      <c r="C654" s="450">
        <v>3100</v>
      </c>
      <c r="D654" s="450" t="s">
        <v>36</v>
      </c>
      <c r="E654" s="450" t="s">
        <v>14</v>
      </c>
      <c r="F654" s="450" t="s">
        <v>15</v>
      </c>
      <c r="G654" s="450" t="s">
        <v>110</v>
      </c>
      <c r="H654" s="450"/>
    </row>
    <row r="655" spans="1:8" x14ac:dyDescent="0.25">
      <c r="A655" s="450">
        <v>2018</v>
      </c>
      <c r="B655" s="450" t="s">
        <v>173</v>
      </c>
      <c r="C655" s="450">
        <v>3200</v>
      </c>
      <c r="D655" s="450" t="s">
        <v>37</v>
      </c>
      <c r="E655" s="450" t="s">
        <v>14</v>
      </c>
      <c r="F655" s="450" t="s">
        <v>15</v>
      </c>
      <c r="G655" s="450" t="s">
        <v>110</v>
      </c>
      <c r="H655" s="450"/>
    </row>
    <row r="656" spans="1:8" x14ac:dyDescent="0.25">
      <c r="A656" s="450">
        <v>2018</v>
      </c>
      <c r="B656" s="450" t="s">
        <v>173</v>
      </c>
      <c r="C656" s="450">
        <v>3900</v>
      </c>
      <c r="D656" s="450" t="s">
        <v>38</v>
      </c>
      <c r="E656" s="450" t="s">
        <v>14</v>
      </c>
      <c r="F656" s="450" t="s">
        <v>15</v>
      </c>
      <c r="G656" s="450" t="s">
        <v>110</v>
      </c>
      <c r="H656" s="450"/>
    </row>
    <row r="657" spans="1:8" x14ac:dyDescent="0.25">
      <c r="A657" s="450">
        <v>2018</v>
      </c>
      <c r="B657" s="450" t="s">
        <v>173</v>
      </c>
      <c r="C657" s="450">
        <v>4000</v>
      </c>
      <c r="D657" s="450" t="s">
        <v>39</v>
      </c>
      <c r="E657" s="450" t="s">
        <v>14</v>
      </c>
      <c r="F657" s="450" t="s">
        <v>15</v>
      </c>
      <c r="G657" s="450">
        <v>0</v>
      </c>
      <c r="H657" s="450" t="s">
        <v>16</v>
      </c>
    </row>
    <row r="658" spans="1:8" x14ac:dyDescent="0.25">
      <c r="A658" s="450">
        <v>2018</v>
      </c>
      <c r="B658" s="450" t="s">
        <v>173</v>
      </c>
      <c r="C658" s="450">
        <v>4100</v>
      </c>
      <c r="D658" s="450" t="s">
        <v>40</v>
      </c>
      <c r="E658" s="450" t="s">
        <v>14</v>
      </c>
      <c r="F658" s="450" t="s">
        <v>15</v>
      </c>
      <c r="G658" s="450">
        <v>0</v>
      </c>
      <c r="H658" s="450" t="s">
        <v>16</v>
      </c>
    </row>
    <row r="659" spans="1:8" x14ac:dyDescent="0.25">
      <c r="A659" s="450">
        <v>2018</v>
      </c>
      <c r="B659" s="450" t="s">
        <v>173</v>
      </c>
      <c r="C659" s="450">
        <v>4110</v>
      </c>
      <c r="D659" s="450" t="s">
        <v>41</v>
      </c>
      <c r="E659" s="450" t="s">
        <v>14</v>
      </c>
      <c r="F659" s="450" t="s">
        <v>15</v>
      </c>
      <c r="G659" s="450" t="s">
        <v>110</v>
      </c>
      <c r="H659" s="450"/>
    </row>
    <row r="660" spans="1:8" x14ac:dyDescent="0.25">
      <c r="A660" s="450">
        <v>2018</v>
      </c>
      <c r="B660" s="450" t="s">
        <v>173</v>
      </c>
      <c r="C660" s="450">
        <v>4120</v>
      </c>
      <c r="D660" s="450" t="s">
        <v>42</v>
      </c>
      <c r="E660" s="450" t="s">
        <v>14</v>
      </c>
      <c r="F660" s="450" t="s">
        <v>15</v>
      </c>
      <c r="G660" s="450" t="s">
        <v>110</v>
      </c>
      <c r="H660" s="450"/>
    </row>
    <row r="661" spans="1:8" x14ac:dyDescent="0.25">
      <c r="A661" s="450">
        <v>2018</v>
      </c>
      <c r="B661" s="450" t="s">
        <v>173</v>
      </c>
      <c r="C661" s="450">
        <v>4190</v>
      </c>
      <c r="D661" s="450" t="s">
        <v>43</v>
      </c>
      <c r="E661" s="450" t="s">
        <v>14</v>
      </c>
      <c r="F661" s="450" t="s">
        <v>15</v>
      </c>
      <c r="G661" s="450" t="s">
        <v>110</v>
      </c>
      <c r="H661" s="450"/>
    </row>
    <row r="662" spans="1:8" x14ac:dyDescent="0.25">
      <c r="A662" s="450">
        <v>2018</v>
      </c>
      <c r="B662" s="450" t="s">
        <v>173</v>
      </c>
      <c r="C662" s="450">
        <v>4200</v>
      </c>
      <c r="D662" s="450" t="s">
        <v>44</v>
      </c>
      <c r="E662" s="450" t="s">
        <v>14</v>
      </c>
      <c r="F662" s="450" t="s">
        <v>15</v>
      </c>
      <c r="G662" s="450">
        <v>0</v>
      </c>
      <c r="H662" s="450" t="s">
        <v>16</v>
      </c>
    </row>
    <row r="663" spans="1:8" x14ac:dyDescent="0.25">
      <c r="A663" s="450">
        <v>2018</v>
      </c>
      <c r="B663" s="450" t="s">
        <v>173</v>
      </c>
      <c r="C663" s="450">
        <v>4210</v>
      </c>
      <c r="D663" s="450" t="s">
        <v>45</v>
      </c>
      <c r="E663" s="450" t="s">
        <v>14</v>
      </c>
      <c r="F663" s="450" t="s">
        <v>15</v>
      </c>
      <c r="G663" s="450" t="s">
        <v>110</v>
      </c>
      <c r="H663" s="450"/>
    </row>
    <row r="664" spans="1:8" x14ac:dyDescent="0.25">
      <c r="A664" s="450">
        <v>2018</v>
      </c>
      <c r="B664" s="450" t="s">
        <v>173</v>
      </c>
      <c r="C664" s="450">
        <v>4220</v>
      </c>
      <c r="D664" s="450" t="s">
        <v>46</v>
      </c>
      <c r="E664" s="450" t="s">
        <v>14</v>
      </c>
      <c r="F664" s="450" t="s">
        <v>15</v>
      </c>
      <c r="G664" s="450" t="s">
        <v>110</v>
      </c>
      <c r="H664" s="450"/>
    </row>
    <row r="665" spans="1:8" x14ac:dyDescent="0.25">
      <c r="A665" s="450">
        <v>2018</v>
      </c>
      <c r="B665" s="450" t="s">
        <v>173</v>
      </c>
      <c r="C665" s="450">
        <v>4230</v>
      </c>
      <c r="D665" s="450" t="s">
        <v>47</v>
      </c>
      <c r="E665" s="450" t="s">
        <v>14</v>
      </c>
      <c r="F665" s="450" t="s">
        <v>15</v>
      </c>
      <c r="G665" s="450" t="s">
        <v>110</v>
      </c>
      <c r="H665" s="450"/>
    </row>
    <row r="666" spans="1:8" x14ac:dyDescent="0.25">
      <c r="A666" s="450">
        <v>2018</v>
      </c>
      <c r="B666" s="450" t="s">
        <v>173</v>
      </c>
      <c r="C666" s="450">
        <v>5000</v>
      </c>
      <c r="D666" s="450" t="s">
        <v>48</v>
      </c>
      <c r="E666" s="450" t="s">
        <v>14</v>
      </c>
      <c r="F666" s="450" t="s">
        <v>15</v>
      </c>
      <c r="G666" s="450">
        <v>0</v>
      </c>
      <c r="H666" s="450" t="s">
        <v>16</v>
      </c>
    </row>
    <row r="667" spans="1:8" x14ac:dyDescent="0.25">
      <c r="A667" s="450">
        <v>2018</v>
      </c>
      <c r="B667" s="450" t="s">
        <v>173</v>
      </c>
      <c r="C667" s="450">
        <v>6000</v>
      </c>
      <c r="D667" s="450" t="s">
        <v>49</v>
      </c>
      <c r="E667" s="450" t="s">
        <v>14</v>
      </c>
      <c r="F667" s="450" t="s">
        <v>15</v>
      </c>
      <c r="G667" s="450">
        <v>0</v>
      </c>
      <c r="H667" s="450" t="s">
        <v>16</v>
      </c>
    </row>
    <row r="668" spans="1:8" x14ac:dyDescent="0.25">
      <c r="A668" s="450">
        <v>2018</v>
      </c>
      <c r="B668" s="450" t="s">
        <v>173</v>
      </c>
      <c r="C668" s="450">
        <v>6100</v>
      </c>
      <c r="D668" s="450" t="s">
        <v>50</v>
      </c>
      <c r="E668" s="450" t="s">
        <v>14</v>
      </c>
      <c r="F668" s="450" t="s">
        <v>15</v>
      </c>
      <c r="G668" s="450">
        <v>0</v>
      </c>
      <c r="H668" s="450" t="s">
        <v>16</v>
      </c>
    </row>
    <row r="669" spans="1:8" x14ac:dyDescent="0.25">
      <c r="A669" s="450">
        <v>2018</v>
      </c>
      <c r="B669" s="450" t="s">
        <v>173</v>
      </c>
      <c r="C669" s="450">
        <v>6110</v>
      </c>
      <c r="D669" s="450" t="s">
        <v>51</v>
      </c>
      <c r="E669" s="450" t="s">
        <v>14</v>
      </c>
      <c r="F669" s="450" t="s">
        <v>15</v>
      </c>
      <c r="G669" s="450" t="s">
        <v>110</v>
      </c>
      <c r="H669" s="450"/>
    </row>
    <row r="670" spans="1:8" x14ac:dyDescent="0.25">
      <c r="A670" s="450">
        <v>2018</v>
      </c>
      <c r="B670" s="450" t="s">
        <v>173</v>
      </c>
      <c r="C670" s="450">
        <v>6120</v>
      </c>
      <c r="D670" s="450" t="s">
        <v>52</v>
      </c>
      <c r="E670" s="450" t="s">
        <v>14</v>
      </c>
      <c r="F670" s="450" t="s">
        <v>15</v>
      </c>
      <c r="G670" s="450" t="s">
        <v>110</v>
      </c>
      <c r="H670" s="450"/>
    </row>
    <row r="671" spans="1:8" x14ac:dyDescent="0.25">
      <c r="A671" s="450">
        <v>2018</v>
      </c>
      <c r="B671" s="450" t="s">
        <v>173</v>
      </c>
      <c r="C671" s="450">
        <v>6130</v>
      </c>
      <c r="D671" s="450" t="s">
        <v>53</v>
      </c>
      <c r="E671" s="450" t="s">
        <v>14</v>
      </c>
      <c r="F671" s="450" t="s">
        <v>15</v>
      </c>
      <c r="G671" s="450" t="s">
        <v>110</v>
      </c>
      <c r="H671" s="450"/>
    </row>
    <row r="672" spans="1:8" x14ac:dyDescent="0.25">
      <c r="A672" s="450">
        <v>2018</v>
      </c>
      <c r="B672" s="450" t="s">
        <v>173</v>
      </c>
      <c r="C672" s="450">
        <v>6190</v>
      </c>
      <c r="D672" s="450" t="s">
        <v>54</v>
      </c>
      <c r="E672" s="450" t="s">
        <v>14</v>
      </c>
      <c r="F672" s="450" t="s">
        <v>15</v>
      </c>
      <c r="G672" s="450" t="s">
        <v>110</v>
      </c>
      <c r="H672" s="450"/>
    </row>
    <row r="673" spans="1:8" x14ac:dyDescent="0.25">
      <c r="A673" s="450">
        <v>2018</v>
      </c>
      <c r="B673" s="450" t="s">
        <v>173</v>
      </c>
      <c r="C673" s="450">
        <v>6200</v>
      </c>
      <c r="D673" s="450" t="s">
        <v>55</v>
      </c>
      <c r="E673" s="450" t="s">
        <v>14</v>
      </c>
      <c r="F673" s="450" t="s">
        <v>15</v>
      </c>
      <c r="G673" s="450">
        <v>0</v>
      </c>
      <c r="H673" s="450" t="s">
        <v>16</v>
      </c>
    </row>
    <row r="674" spans="1:8" x14ac:dyDescent="0.25">
      <c r="A674" s="450">
        <v>2018</v>
      </c>
      <c r="B674" s="450" t="s">
        <v>173</v>
      </c>
      <c r="C674" s="450">
        <v>6210</v>
      </c>
      <c r="D674" s="450" t="s">
        <v>56</v>
      </c>
      <c r="E674" s="450" t="s">
        <v>14</v>
      </c>
      <c r="F674" s="450" t="s">
        <v>15</v>
      </c>
      <c r="G674" s="450" t="s">
        <v>110</v>
      </c>
      <c r="H674" s="450"/>
    </row>
    <row r="675" spans="1:8" x14ac:dyDescent="0.25">
      <c r="A675" s="450">
        <v>2018</v>
      </c>
      <c r="B675" s="450" t="s">
        <v>173</v>
      </c>
      <c r="C675" s="450">
        <v>6220</v>
      </c>
      <c r="D675" s="450" t="s">
        <v>57</v>
      </c>
      <c r="E675" s="450" t="s">
        <v>14</v>
      </c>
      <c r="F675" s="450" t="s">
        <v>15</v>
      </c>
      <c r="G675" s="450" t="s">
        <v>110</v>
      </c>
      <c r="H675" s="450"/>
    </row>
    <row r="676" spans="1:8" x14ac:dyDescent="0.25">
      <c r="A676" s="450">
        <v>2018</v>
      </c>
      <c r="B676" s="450" t="s">
        <v>173</v>
      </c>
      <c r="C676" s="450">
        <v>6230</v>
      </c>
      <c r="D676" s="450" t="s">
        <v>58</v>
      </c>
      <c r="E676" s="450" t="s">
        <v>14</v>
      </c>
      <c r="F676" s="450" t="s">
        <v>15</v>
      </c>
      <c r="G676" s="450" t="s">
        <v>110</v>
      </c>
      <c r="H676" s="450"/>
    </row>
    <row r="677" spans="1:8" x14ac:dyDescent="0.25">
      <c r="A677" s="450">
        <v>2018</v>
      </c>
      <c r="B677" s="450" t="s">
        <v>173</v>
      </c>
      <c r="C677" s="450">
        <v>6290</v>
      </c>
      <c r="D677" s="450" t="s">
        <v>59</v>
      </c>
      <c r="E677" s="450" t="s">
        <v>14</v>
      </c>
      <c r="F677" s="450" t="s">
        <v>15</v>
      </c>
      <c r="G677" s="450" t="s">
        <v>110</v>
      </c>
      <c r="H677" s="450"/>
    </row>
    <row r="678" spans="1:8" x14ac:dyDescent="0.25">
      <c r="A678" s="450">
        <v>2018</v>
      </c>
      <c r="B678" s="450" t="s">
        <v>173</v>
      </c>
      <c r="C678" s="450">
        <v>6300</v>
      </c>
      <c r="D678" s="450" t="s">
        <v>60</v>
      </c>
      <c r="E678" s="450" t="s">
        <v>14</v>
      </c>
      <c r="F678" s="450" t="s">
        <v>15</v>
      </c>
      <c r="G678" s="450">
        <v>0</v>
      </c>
      <c r="H678" s="450" t="s">
        <v>16</v>
      </c>
    </row>
    <row r="679" spans="1:8" x14ac:dyDescent="0.25">
      <c r="A679" s="450">
        <v>2018</v>
      </c>
      <c r="B679" s="450" t="s">
        <v>173</v>
      </c>
      <c r="C679" s="450">
        <v>6400</v>
      </c>
      <c r="D679" s="450" t="s">
        <v>61</v>
      </c>
      <c r="E679" s="450" t="s">
        <v>14</v>
      </c>
      <c r="F679" s="450" t="s">
        <v>15</v>
      </c>
      <c r="G679" s="450">
        <v>0</v>
      </c>
      <c r="H679" s="450" t="s">
        <v>16</v>
      </c>
    </row>
    <row r="680" spans="1:8" x14ac:dyDescent="0.25">
      <c r="A680" s="450">
        <v>2018</v>
      </c>
      <c r="B680" s="450" t="s">
        <v>173</v>
      </c>
      <c r="C680" s="450">
        <v>6410</v>
      </c>
      <c r="D680" s="450" t="s">
        <v>62</v>
      </c>
      <c r="E680" s="450" t="s">
        <v>14</v>
      </c>
      <c r="F680" s="450" t="s">
        <v>15</v>
      </c>
      <c r="G680" s="450" t="s">
        <v>110</v>
      </c>
      <c r="H680" s="450"/>
    </row>
    <row r="681" spans="1:8" x14ac:dyDescent="0.25">
      <c r="A681" s="450">
        <v>2018</v>
      </c>
      <c r="B681" s="450" t="s">
        <v>173</v>
      </c>
      <c r="C681" s="450">
        <v>6490</v>
      </c>
      <c r="D681" s="450" t="s">
        <v>63</v>
      </c>
      <c r="E681" s="450" t="s">
        <v>14</v>
      </c>
      <c r="F681" s="450" t="s">
        <v>15</v>
      </c>
      <c r="G681" s="450" t="s">
        <v>110</v>
      </c>
      <c r="H681" s="450"/>
    </row>
    <row r="682" spans="1:8" x14ac:dyDescent="0.25">
      <c r="A682" s="450">
        <v>2018</v>
      </c>
      <c r="B682" s="450" t="s">
        <v>173</v>
      </c>
      <c r="C682" s="450">
        <v>6500</v>
      </c>
      <c r="D682" s="450" t="s">
        <v>64</v>
      </c>
      <c r="E682" s="450" t="s">
        <v>14</v>
      </c>
      <c r="F682" s="450" t="s">
        <v>15</v>
      </c>
      <c r="G682" s="450">
        <v>0</v>
      </c>
      <c r="H682" s="450" t="s">
        <v>16</v>
      </c>
    </row>
    <row r="683" spans="1:8" x14ac:dyDescent="0.25">
      <c r="A683" s="450">
        <v>2018</v>
      </c>
      <c r="B683" s="450" t="s">
        <v>173</v>
      </c>
      <c r="C683" s="450">
        <v>6510</v>
      </c>
      <c r="D683" s="450" t="s">
        <v>65</v>
      </c>
      <c r="E683" s="450" t="s">
        <v>14</v>
      </c>
      <c r="F683" s="450" t="s">
        <v>15</v>
      </c>
      <c r="G683" s="450" t="s">
        <v>110</v>
      </c>
      <c r="H683" s="450"/>
    </row>
    <row r="684" spans="1:8" x14ac:dyDescent="0.25">
      <c r="A684" s="450">
        <v>2018</v>
      </c>
      <c r="B684" s="450" t="s">
        <v>173</v>
      </c>
      <c r="C684" s="450">
        <v>6590</v>
      </c>
      <c r="D684" s="450" t="s">
        <v>66</v>
      </c>
      <c r="E684" s="450" t="s">
        <v>14</v>
      </c>
      <c r="F684" s="450" t="s">
        <v>15</v>
      </c>
      <c r="G684" s="450" t="s">
        <v>110</v>
      </c>
      <c r="H684" s="450"/>
    </row>
    <row r="685" spans="1:8" x14ac:dyDescent="0.25">
      <c r="A685" s="450">
        <v>2018</v>
      </c>
      <c r="B685" s="450" t="s">
        <v>173</v>
      </c>
      <c r="C685" s="450">
        <v>7000</v>
      </c>
      <c r="D685" s="450" t="s">
        <v>67</v>
      </c>
      <c r="E685" s="450" t="s">
        <v>14</v>
      </c>
      <c r="F685" s="450" t="s">
        <v>15</v>
      </c>
      <c r="G685" s="450">
        <v>0</v>
      </c>
      <c r="H685" s="450" t="s">
        <v>16</v>
      </c>
    </row>
    <row r="686" spans="1:8" x14ac:dyDescent="0.25">
      <c r="A686" s="450">
        <v>2018</v>
      </c>
      <c r="B686" s="450" t="s">
        <v>173</v>
      </c>
      <c r="C686" s="450">
        <v>7100</v>
      </c>
      <c r="D686" s="450" t="s">
        <v>68</v>
      </c>
      <c r="E686" s="450" t="s">
        <v>14</v>
      </c>
      <c r="F686" s="450" t="s">
        <v>15</v>
      </c>
      <c r="G686" s="450" t="s">
        <v>110</v>
      </c>
      <c r="H686" s="450"/>
    </row>
    <row r="687" spans="1:8" x14ac:dyDescent="0.25">
      <c r="A687" s="450">
        <v>2018</v>
      </c>
      <c r="B687" s="450" t="s">
        <v>173</v>
      </c>
      <c r="C687" s="450">
        <v>7200</v>
      </c>
      <c r="D687" s="450" t="s">
        <v>69</v>
      </c>
      <c r="E687" s="450" t="s">
        <v>14</v>
      </c>
      <c r="F687" s="450" t="s">
        <v>15</v>
      </c>
      <c r="G687" s="450" t="s">
        <v>110</v>
      </c>
      <c r="H687" s="450"/>
    </row>
    <row r="688" spans="1:8" x14ac:dyDescent="0.25">
      <c r="A688" s="450">
        <v>2018</v>
      </c>
      <c r="B688" s="450" t="s">
        <v>173</v>
      </c>
      <c r="C688" s="450">
        <v>8000</v>
      </c>
      <c r="D688" s="450" t="s">
        <v>70</v>
      </c>
      <c r="E688" s="450" t="s">
        <v>14</v>
      </c>
      <c r="F688" s="450" t="s">
        <v>15</v>
      </c>
      <c r="G688" s="450">
        <v>0</v>
      </c>
      <c r="H688" s="450" t="s">
        <v>16</v>
      </c>
    </row>
    <row r="689" spans="1:8" x14ac:dyDescent="0.25">
      <c r="A689" s="450">
        <v>2018</v>
      </c>
      <c r="B689" s="450" t="s">
        <v>173</v>
      </c>
      <c r="C689" s="450">
        <v>9000</v>
      </c>
      <c r="D689" s="450" t="s">
        <v>71</v>
      </c>
      <c r="E689" s="450" t="s">
        <v>14</v>
      </c>
      <c r="F689" s="450" t="s">
        <v>15</v>
      </c>
      <c r="G689" s="450">
        <v>0</v>
      </c>
      <c r="H689" s="450" t="s">
        <v>16</v>
      </c>
    </row>
    <row r="690" spans="1:8" x14ac:dyDescent="0.25">
      <c r="A690" s="450">
        <v>2018</v>
      </c>
      <c r="B690" s="450" t="s">
        <v>173</v>
      </c>
      <c r="C690" s="450">
        <v>9100</v>
      </c>
      <c r="D690" s="450" t="s">
        <v>72</v>
      </c>
      <c r="E690" s="450" t="s">
        <v>14</v>
      </c>
      <c r="F690" s="450" t="s">
        <v>15</v>
      </c>
      <c r="G690" s="450" t="s">
        <v>110</v>
      </c>
      <c r="H690" s="450"/>
    </row>
    <row r="691" spans="1:8" x14ac:dyDescent="0.25">
      <c r="A691" s="450">
        <v>2018</v>
      </c>
      <c r="B691" s="450" t="s">
        <v>173</v>
      </c>
      <c r="C691" s="450">
        <v>9200</v>
      </c>
      <c r="D691" s="450" t="s">
        <v>73</v>
      </c>
      <c r="E691" s="450" t="s">
        <v>14</v>
      </c>
      <c r="F691" s="450" t="s">
        <v>15</v>
      </c>
      <c r="G691" s="450" t="s">
        <v>110</v>
      </c>
      <c r="H691" s="450"/>
    </row>
    <row r="692" spans="1:8" x14ac:dyDescent="0.25">
      <c r="A692" s="450">
        <v>2018</v>
      </c>
      <c r="B692" s="450" t="s">
        <v>173</v>
      </c>
      <c r="C692" s="450">
        <v>9900</v>
      </c>
      <c r="D692" s="450" t="s">
        <v>74</v>
      </c>
      <c r="E692" s="450" t="s">
        <v>14</v>
      </c>
      <c r="F692" s="450" t="s">
        <v>15</v>
      </c>
      <c r="G692" s="450" t="s">
        <v>110</v>
      </c>
      <c r="H692" s="450"/>
    </row>
    <row r="693" spans="1:8" x14ac:dyDescent="0.25">
      <c r="A693" s="450">
        <v>2018</v>
      </c>
      <c r="B693" s="450" t="s">
        <v>173</v>
      </c>
      <c r="C693" s="450">
        <v>10000</v>
      </c>
      <c r="D693" s="450" t="s">
        <v>75</v>
      </c>
      <c r="E693" s="450" t="s">
        <v>14</v>
      </c>
      <c r="F693" s="450" t="s">
        <v>15</v>
      </c>
      <c r="G693" s="450">
        <v>0</v>
      </c>
      <c r="H693" s="450" t="s">
        <v>16</v>
      </c>
    </row>
    <row r="694" spans="1:8" x14ac:dyDescent="0.25">
      <c r="A694" s="450">
        <v>2018</v>
      </c>
      <c r="B694" s="450" t="s">
        <v>173</v>
      </c>
      <c r="C694" s="450">
        <v>11000</v>
      </c>
      <c r="D694" s="450" t="s">
        <v>76</v>
      </c>
      <c r="E694" s="450" t="s">
        <v>14</v>
      </c>
      <c r="F694" s="450" t="s">
        <v>15</v>
      </c>
      <c r="G694" s="450">
        <v>24.03</v>
      </c>
      <c r="H694" s="450" t="s">
        <v>16</v>
      </c>
    </row>
    <row r="695" spans="1:8" x14ac:dyDescent="0.25">
      <c r="A695" s="450">
        <v>2018</v>
      </c>
      <c r="B695" s="450" t="s">
        <v>173</v>
      </c>
      <c r="C695" s="450">
        <v>11100</v>
      </c>
      <c r="D695" s="450" t="s">
        <v>77</v>
      </c>
      <c r="E695" s="450" t="s">
        <v>14</v>
      </c>
      <c r="F695" s="450" t="s">
        <v>15</v>
      </c>
      <c r="G695" s="450">
        <v>24.03</v>
      </c>
      <c r="H695" s="450" t="s">
        <v>16</v>
      </c>
    </row>
    <row r="696" spans="1:8" x14ac:dyDescent="0.25">
      <c r="A696" s="450">
        <v>2018</v>
      </c>
      <c r="B696" s="450" t="s">
        <v>173</v>
      </c>
      <c r="C696" s="450">
        <v>11200</v>
      </c>
      <c r="D696" s="450" t="s">
        <v>78</v>
      </c>
      <c r="E696" s="450" t="s">
        <v>14</v>
      </c>
      <c r="F696" s="450" t="s">
        <v>15</v>
      </c>
      <c r="G696" s="450">
        <v>0</v>
      </c>
      <c r="H696" s="450" t="s">
        <v>16</v>
      </c>
    </row>
    <row r="697" spans="1:8" x14ac:dyDescent="0.25">
      <c r="A697" s="450">
        <v>2018</v>
      </c>
      <c r="B697" s="450" t="s">
        <v>173</v>
      </c>
      <c r="C697" s="450">
        <v>11300</v>
      </c>
      <c r="D697" s="450" t="s">
        <v>79</v>
      </c>
      <c r="E697" s="450" t="s">
        <v>14</v>
      </c>
      <c r="F697" s="450" t="s">
        <v>15</v>
      </c>
      <c r="G697" s="450">
        <v>0</v>
      </c>
      <c r="H697" s="450" t="s">
        <v>16</v>
      </c>
    </row>
    <row r="698" spans="1:8" x14ac:dyDescent="0.25">
      <c r="A698" s="450">
        <v>2018</v>
      </c>
      <c r="B698" s="450" t="s">
        <v>173</v>
      </c>
      <c r="C698" s="450">
        <v>11400</v>
      </c>
      <c r="D698" s="450" t="s">
        <v>80</v>
      </c>
      <c r="E698" s="450" t="s">
        <v>14</v>
      </c>
      <c r="F698" s="450" t="s">
        <v>15</v>
      </c>
      <c r="G698" s="450">
        <v>0</v>
      </c>
      <c r="H698" s="450" t="s">
        <v>16</v>
      </c>
    </row>
    <row r="699" spans="1:8" x14ac:dyDescent="0.25">
      <c r="A699" s="450">
        <v>2018</v>
      </c>
      <c r="B699" s="450" t="s">
        <v>173</v>
      </c>
      <c r="C699" s="450">
        <v>11500</v>
      </c>
      <c r="D699" s="450" t="s">
        <v>81</v>
      </c>
      <c r="E699" s="450" t="s">
        <v>14</v>
      </c>
      <c r="F699" s="450" t="s">
        <v>15</v>
      </c>
      <c r="G699" s="450">
        <v>0</v>
      </c>
      <c r="H699" s="450" t="s">
        <v>16</v>
      </c>
    </row>
    <row r="700" spans="1:8" x14ac:dyDescent="0.25">
      <c r="A700" s="450">
        <v>2018</v>
      </c>
      <c r="B700" s="450" t="s">
        <v>173</v>
      </c>
      <c r="C700" s="450">
        <v>11900</v>
      </c>
      <c r="D700" s="450" t="s">
        <v>82</v>
      </c>
      <c r="E700" s="450" t="s">
        <v>14</v>
      </c>
      <c r="F700" s="450" t="s">
        <v>15</v>
      </c>
      <c r="G700" s="450">
        <v>0</v>
      </c>
      <c r="H700" s="450" t="s">
        <v>16</v>
      </c>
    </row>
    <row r="701" spans="1:8" x14ac:dyDescent="0.25">
      <c r="A701" s="450">
        <v>2018</v>
      </c>
      <c r="B701" s="450" t="s">
        <v>173</v>
      </c>
      <c r="C701" s="450">
        <v>12000</v>
      </c>
      <c r="D701" s="450" t="s">
        <v>83</v>
      </c>
      <c r="E701" s="450" t="s">
        <v>14</v>
      </c>
      <c r="F701" s="450" t="s">
        <v>15</v>
      </c>
      <c r="G701" s="450">
        <v>0</v>
      </c>
      <c r="H701" s="450" t="s">
        <v>16</v>
      </c>
    </row>
    <row r="702" spans="1:8" x14ac:dyDescent="0.25">
      <c r="A702" s="450">
        <v>2018</v>
      </c>
      <c r="B702" s="450" t="s">
        <v>173</v>
      </c>
      <c r="C702" s="450">
        <v>12100</v>
      </c>
      <c r="D702" s="450" t="s">
        <v>84</v>
      </c>
      <c r="E702" s="450" t="s">
        <v>14</v>
      </c>
      <c r="F702" s="450" t="s">
        <v>15</v>
      </c>
      <c r="G702" s="450">
        <v>0</v>
      </c>
      <c r="H702" s="450" t="s">
        <v>16</v>
      </c>
    </row>
    <row r="703" spans="1:8" x14ac:dyDescent="0.25">
      <c r="A703" s="450">
        <v>2018</v>
      </c>
      <c r="B703" s="450" t="s">
        <v>173</v>
      </c>
      <c r="C703" s="450">
        <v>12200</v>
      </c>
      <c r="D703" s="450" t="s">
        <v>85</v>
      </c>
      <c r="E703" s="450" t="s">
        <v>14</v>
      </c>
      <c r="F703" s="450" t="s">
        <v>15</v>
      </c>
      <c r="G703" s="450">
        <v>0</v>
      </c>
      <c r="H703" s="450" t="s">
        <v>16</v>
      </c>
    </row>
    <row r="704" spans="1:8" x14ac:dyDescent="0.25">
      <c r="A704" s="450">
        <v>2018</v>
      </c>
      <c r="B704" s="450" t="s">
        <v>173</v>
      </c>
      <c r="C704" s="450">
        <v>12900</v>
      </c>
      <c r="D704" s="450" t="s">
        <v>86</v>
      </c>
      <c r="E704" s="450" t="s">
        <v>14</v>
      </c>
      <c r="F704" s="450" t="s">
        <v>15</v>
      </c>
      <c r="G704" s="450">
        <v>0</v>
      </c>
      <c r="H704" s="450" t="s">
        <v>16</v>
      </c>
    </row>
    <row r="705" spans="1:8" x14ac:dyDescent="0.25">
      <c r="A705" s="450">
        <v>2018</v>
      </c>
      <c r="B705" s="450" t="s">
        <v>173</v>
      </c>
      <c r="C705" s="450">
        <v>12910</v>
      </c>
      <c r="D705" s="450" t="s">
        <v>87</v>
      </c>
      <c r="E705" s="450" t="s">
        <v>14</v>
      </c>
      <c r="F705" s="450" t="s">
        <v>15</v>
      </c>
      <c r="G705" s="450" t="s">
        <v>110</v>
      </c>
      <c r="H705" s="450"/>
    </row>
    <row r="706" spans="1:8" x14ac:dyDescent="0.25">
      <c r="A706" s="450">
        <v>2018</v>
      </c>
      <c r="B706" s="450" t="s">
        <v>173</v>
      </c>
      <c r="C706" s="450">
        <v>12920</v>
      </c>
      <c r="D706" s="450" t="s">
        <v>88</v>
      </c>
      <c r="E706" s="450" t="s">
        <v>14</v>
      </c>
      <c r="F706" s="450" t="s">
        <v>15</v>
      </c>
      <c r="G706" s="450" t="s">
        <v>110</v>
      </c>
      <c r="H706" s="450"/>
    </row>
    <row r="707" spans="1:8" x14ac:dyDescent="0.25">
      <c r="A707" s="450">
        <v>2018</v>
      </c>
      <c r="B707" s="450" t="s">
        <v>173</v>
      </c>
      <c r="C707" s="450">
        <v>12930</v>
      </c>
      <c r="D707" s="450" t="s">
        <v>89</v>
      </c>
      <c r="E707" s="450" t="s">
        <v>14</v>
      </c>
      <c r="F707" s="450" t="s">
        <v>15</v>
      </c>
      <c r="G707" s="450" t="s">
        <v>110</v>
      </c>
      <c r="H707" s="450"/>
    </row>
    <row r="708" spans="1:8" x14ac:dyDescent="0.25">
      <c r="A708" s="450">
        <v>2018</v>
      </c>
      <c r="B708" s="450" t="s">
        <v>173</v>
      </c>
      <c r="C708" s="450">
        <v>13000</v>
      </c>
      <c r="D708" s="450" t="s">
        <v>90</v>
      </c>
      <c r="E708" s="450" t="s">
        <v>14</v>
      </c>
      <c r="F708" s="450" t="s">
        <v>15</v>
      </c>
      <c r="G708" s="450">
        <v>24.03</v>
      </c>
      <c r="H708" s="450" t="s">
        <v>16</v>
      </c>
    </row>
    <row r="709" spans="1:8" x14ac:dyDescent="0.25">
      <c r="A709" s="450">
        <v>2018</v>
      </c>
      <c r="B709" s="450" t="s">
        <v>173</v>
      </c>
      <c r="C709" s="450">
        <v>14000</v>
      </c>
      <c r="D709" s="450" t="s">
        <v>91</v>
      </c>
      <c r="E709" s="450" t="s">
        <v>14</v>
      </c>
      <c r="F709" s="450" t="s">
        <v>15</v>
      </c>
      <c r="G709" s="450">
        <v>24.03</v>
      </c>
      <c r="H709" s="450" t="s">
        <v>16</v>
      </c>
    </row>
    <row r="710" spans="1:8" x14ac:dyDescent="0.25">
      <c r="A710" s="450">
        <v>2018</v>
      </c>
      <c r="B710" s="450" t="s">
        <v>173</v>
      </c>
      <c r="C710" s="450">
        <v>15000</v>
      </c>
      <c r="D710" s="450" t="s">
        <v>92</v>
      </c>
      <c r="E710" s="450" t="s">
        <v>14</v>
      </c>
      <c r="F710" s="450" t="s">
        <v>15</v>
      </c>
      <c r="G710" s="450">
        <v>0</v>
      </c>
      <c r="H710" s="450" t="s">
        <v>16</v>
      </c>
    </row>
    <row r="711" spans="1:8" x14ac:dyDescent="0.25">
      <c r="A711" s="450">
        <v>2018</v>
      </c>
      <c r="B711" s="450" t="s">
        <v>173</v>
      </c>
      <c r="C711" s="450">
        <v>15100</v>
      </c>
      <c r="D711" s="450" t="s">
        <v>93</v>
      </c>
      <c r="E711" s="450" t="s">
        <v>14</v>
      </c>
      <c r="F711" s="450" t="s">
        <v>15</v>
      </c>
      <c r="G711" s="450" t="s">
        <v>110</v>
      </c>
      <c r="H711" s="450"/>
    </row>
    <row r="712" spans="1:8" x14ac:dyDescent="0.25">
      <c r="A712" s="450">
        <v>2018</v>
      </c>
      <c r="B712" s="450" t="s">
        <v>173</v>
      </c>
      <c r="C712" s="450">
        <v>15200</v>
      </c>
      <c r="D712" s="450" t="s">
        <v>94</v>
      </c>
      <c r="E712" s="450" t="s">
        <v>14</v>
      </c>
      <c r="F712" s="450" t="s">
        <v>15</v>
      </c>
      <c r="G712" s="450" t="s">
        <v>110</v>
      </c>
      <c r="H712" s="450"/>
    </row>
    <row r="713" spans="1:8" x14ac:dyDescent="0.25">
      <c r="A713" s="450">
        <v>2018</v>
      </c>
      <c r="B713" s="450" t="s">
        <v>173</v>
      </c>
      <c r="C713" s="450">
        <v>16000</v>
      </c>
      <c r="D713" s="450" t="s">
        <v>95</v>
      </c>
      <c r="E713" s="450" t="s">
        <v>14</v>
      </c>
      <c r="F713" s="450" t="s">
        <v>15</v>
      </c>
      <c r="G713" s="450">
        <v>24.03</v>
      </c>
      <c r="H713" s="450" t="s">
        <v>16</v>
      </c>
    </row>
    <row r="714" spans="1:8" x14ac:dyDescent="0.25">
      <c r="A714" s="450">
        <v>2018</v>
      </c>
      <c r="B714" s="450" t="s">
        <v>173</v>
      </c>
      <c r="C714" s="450">
        <v>17000</v>
      </c>
      <c r="D714" s="450" t="s">
        <v>96</v>
      </c>
      <c r="E714" s="450" t="s">
        <v>14</v>
      </c>
      <c r="F714" s="450" t="s">
        <v>15</v>
      </c>
      <c r="G714" s="450">
        <v>0</v>
      </c>
      <c r="H714" s="450" t="s">
        <v>16</v>
      </c>
    </row>
    <row r="715" spans="1:8" x14ac:dyDescent="0.25">
      <c r="A715" s="450">
        <v>2018</v>
      </c>
      <c r="B715" s="450" t="s">
        <v>173</v>
      </c>
      <c r="C715" s="450">
        <v>17100</v>
      </c>
      <c r="D715" s="450" t="s">
        <v>97</v>
      </c>
      <c r="E715" s="450" t="s">
        <v>14</v>
      </c>
      <c r="F715" s="450" t="s">
        <v>15</v>
      </c>
      <c r="G715" s="450">
        <v>0</v>
      </c>
      <c r="H715" s="450" t="s">
        <v>16</v>
      </c>
    </row>
    <row r="716" spans="1:8" x14ac:dyDescent="0.25">
      <c r="A716" s="450">
        <v>2018</v>
      </c>
      <c r="B716" s="450" t="s">
        <v>173</v>
      </c>
      <c r="C716" s="450">
        <v>17110</v>
      </c>
      <c r="D716" s="450" t="s">
        <v>98</v>
      </c>
      <c r="E716" s="450" t="s">
        <v>14</v>
      </c>
      <c r="F716" s="450" t="s">
        <v>15</v>
      </c>
      <c r="G716" s="450" t="s">
        <v>110</v>
      </c>
      <c r="H716" s="450"/>
    </row>
    <row r="717" spans="1:8" x14ac:dyDescent="0.25">
      <c r="A717" s="450">
        <v>2018</v>
      </c>
      <c r="B717" s="450" t="s">
        <v>173</v>
      </c>
      <c r="C717" s="450">
        <v>17120</v>
      </c>
      <c r="D717" s="450" t="s">
        <v>99</v>
      </c>
      <c r="E717" s="450" t="s">
        <v>14</v>
      </c>
      <c r="F717" s="450" t="s">
        <v>15</v>
      </c>
      <c r="G717" s="450" t="s">
        <v>110</v>
      </c>
      <c r="H717" s="450"/>
    </row>
    <row r="718" spans="1:8" x14ac:dyDescent="0.25">
      <c r="A718" s="450">
        <v>2018</v>
      </c>
      <c r="B718" s="450" t="s">
        <v>173</v>
      </c>
      <c r="C718" s="450">
        <v>17130</v>
      </c>
      <c r="D718" s="450" t="s">
        <v>100</v>
      </c>
      <c r="E718" s="450" t="s">
        <v>14</v>
      </c>
      <c r="F718" s="450" t="s">
        <v>15</v>
      </c>
      <c r="G718" s="450" t="s">
        <v>110</v>
      </c>
      <c r="H718" s="450"/>
    </row>
    <row r="719" spans="1:8" x14ac:dyDescent="0.25">
      <c r="A719" s="450">
        <v>2018</v>
      </c>
      <c r="B719" s="450" t="s">
        <v>173</v>
      </c>
      <c r="C719" s="450">
        <v>17140</v>
      </c>
      <c r="D719" s="450" t="s">
        <v>101</v>
      </c>
      <c r="E719" s="450" t="s">
        <v>14</v>
      </c>
      <c r="F719" s="450" t="s">
        <v>15</v>
      </c>
      <c r="G719" s="450" t="s">
        <v>110</v>
      </c>
      <c r="H719" s="450"/>
    </row>
    <row r="720" spans="1:8" x14ac:dyDescent="0.25">
      <c r="A720" s="450">
        <v>2018</v>
      </c>
      <c r="B720" s="450" t="s">
        <v>173</v>
      </c>
      <c r="C720" s="450">
        <v>17150</v>
      </c>
      <c r="D720" s="450" t="s">
        <v>102</v>
      </c>
      <c r="E720" s="450" t="s">
        <v>14</v>
      </c>
      <c r="F720" s="450" t="s">
        <v>15</v>
      </c>
      <c r="G720" s="450" t="s">
        <v>110</v>
      </c>
      <c r="H720" s="450"/>
    </row>
    <row r="721" spans="1:8" x14ac:dyDescent="0.25">
      <c r="A721" s="450">
        <v>2018</v>
      </c>
      <c r="B721" s="450" t="s">
        <v>173</v>
      </c>
      <c r="C721" s="450">
        <v>17160</v>
      </c>
      <c r="D721" s="450" t="s">
        <v>103</v>
      </c>
      <c r="E721" s="450" t="s">
        <v>14</v>
      </c>
      <c r="F721" s="450" t="s">
        <v>15</v>
      </c>
      <c r="G721" s="450" t="s">
        <v>110</v>
      </c>
      <c r="H721" s="450"/>
    </row>
    <row r="722" spans="1:8" x14ac:dyDescent="0.25">
      <c r="A722" s="450">
        <v>2018</v>
      </c>
      <c r="B722" s="450" t="s">
        <v>173</v>
      </c>
      <c r="C722" s="450">
        <v>17161</v>
      </c>
      <c r="D722" s="450" t="s">
        <v>104</v>
      </c>
      <c r="E722" s="450" t="s">
        <v>14</v>
      </c>
      <c r="F722" s="450" t="s">
        <v>15</v>
      </c>
      <c r="G722" s="450" t="s">
        <v>110</v>
      </c>
      <c r="H722" s="450"/>
    </row>
    <row r="723" spans="1:8" x14ac:dyDescent="0.25">
      <c r="A723" s="450">
        <v>2018</v>
      </c>
      <c r="B723" s="450" t="s">
        <v>173</v>
      </c>
      <c r="C723" s="450">
        <v>17162</v>
      </c>
      <c r="D723" s="450" t="s">
        <v>105</v>
      </c>
      <c r="E723" s="450" t="s">
        <v>14</v>
      </c>
      <c r="F723" s="450" t="s">
        <v>15</v>
      </c>
      <c r="G723" s="450" t="s">
        <v>110</v>
      </c>
      <c r="H723" s="450"/>
    </row>
    <row r="724" spans="1:8" x14ac:dyDescent="0.25">
      <c r="A724" s="450">
        <v>2018</v>
      </c>
      <c r="B724" s="450" t="s">
        <v>173</v>
      </c>
      <c r="C724" s="450">
        <v>17190</v>
      </c>
      <c r="D724" s="450" t="s">
        <v>106</v>
      </c>
      <c r="E724" s="450" t="s">
        <v>14</v>
      </c>
      <c r="F724" s="450" t="s">
        <v>15</v>
      </c>
      <c r="G724" s="450" t="s">
        <v>110</v>
      </c>
      <c r="H724" s="450"/>
    </row>
    <row r="725" spans="1:8" x14ac:dyDescent="0.25">
      <c r="A725" s="450">
        <v>2018</v>
      </c>
      <c r="B725" s="450" t="s">
        <v>173</v>
      </c>
      <c r="C725" s="450">
        <v>17900</v>
      </c>
      <c r="D725" s="450" t="s">
        <v>107</v>
      </c>
      <c r="E725" s="450" t="s">
        <v>14</v>
      </c>
      <c r="F725" s="450" t="s">
        <v>15</v>
      </c>
      <c r="G725" s="450">
        <v>0</v>
      </c>
      <c r="H725" s="450" t="s">
        <v>16</v>
      </c>
    </row>
    <row r="726" spans="1:8" x14ac:dyDescent="0.25">
      <c r="A726" s="450">
        <v>2018</v>
      </c>
      <c r="B726" s="450" t="s">
        <v>173</v>
      </c>
      <c r="C726" s="450">
        <v>18000</v>
      </c>
      <c r="D726" s="450" t="s">
        <v>108</v>
      </c>
      <c r="E726" s="450" t="s">
        <v>14</v>
      </c>
      <c r="F726" s="450" t="s">
        <v>15</v>
      </c>
      <c r="G726" s="450">
        <v>24.03</v>
      </c>
      <c r="H726" s="450" t="s">
        <v>16</v>
      </c>
    </row>
    <row r="727" spans="1:8" x14ac:dyDescent="0.25">
      <c r="A727" s="450">
        <v>2018</v>
      </c>
      <c r="B727" s="450" t="s">
        <v>173</v>
      </c>
      <c r="C727" s="450">
        <v>19000</v>
      </c>
      <c r="D727" s="450" t="s">
        <v>109</v>
      </c>
      <c r="E727" s="450" t="s">
        <v>14</v>
      </c>
      <c r="F727" s="450" t="s">
        <v>15</v>
      </c>
      <c r="G727" s="450" t="s">
        <v>110</v>
      </c>
      <c r="H727" s="450"/>
    </row>
    <row r="728" spans="1:8" x14ac:dyDescent="0.25">
      <c r="A728" s="450">
        <v>2018</v>
      </c>
      <c r="B728" s="450" t="s">
        <v>173</v>
      </c>
      <c r="C728" s="450">
        <v>19010</v>
      </c>
      <c r="D728" s="450" t="s">
        <v>111</v>
      </c>
      <c r="E728" s="450" t="s">
        <v>14</v>
      </c>
      <c r="F728" s="450" t="s">
        <v>15</v>
      </c>
      <c r="G728" s="450" t="s">
        <v>110</v>
      </c>
      <c r="H728" s="450"/>
    </row>
    <row r="729" spans="1:8" x14ac:dyDescent="0.25">
      <c r="A729" s="450">
        <v>2018</v>
      </c>
      <c r="B729" s="450" t="s">
        <v>173</v>
      </c>
      <c r="C729" s="450">
        <v>19011</v>
      </c>
      <c r="D729" s="450" t="s">
        <v>112</v>
      </c>
      <c r="E729" s="450" t="s">
        <v>14</v>
      </c>
      <c r="F729" s="450" t="s">
        <v>15</v>
      </c>
      <c r="G729" s="450" t="s">
        <v>110</v>
      </c>
      <c r="H729" s="450"/>
    </row>
    <row r="730" spans="1:8" x14ac:dyDescent="0.25">
      <c r="A730" s="450">
        <v>2018</v>
      </c>
      <c r="B730" s="450" t="s">
        <v>173</v>
      </c>
      <c r="C730" s="450">
        <v>19012</v>
      </c>
      <c r="D730" s="450" t="s">
        <v>113</v>
      </c>
      <c r="E730" s="450" t="s">
        <v>14</v>
      </c>
      <c r="F730" s="450" t="s">
        <v>15</v>
      </c>
      <c r="G730" s="450" t="s">
        <v>110</v>
      </c>
      <c r="H730" s="450"/>
    </row>
    <row r="731" spans="1:8" x14ac:dyDescent="0.25">
      <c r="A731" s="450">
        <v>2018</v>
      </c>
      <c r="B731" s="450" t="s">
        <v>173</v>
      </c>
      <c r="C731" s="450">
        <v>19020</v>
      </c>
      <c r="D731" s="450" t="s">
        <v>114</v>
      </c>
      <c r="E731" s="450" t="s">
        <v>14</v>
      </c>
      <c r="F731" s="450" t="s">
        <v>15</v>
      </c>
      <c r="G731" s="450" t="s">
        <v>110</v>
      </c>
      <c r="H731" s="450"/>
    </row>
    <row r="732" spans="1:8" x14ac:dyDescent="0.25">
      <c r="A732" s="450">
        <v>2018</v>
      </c>
      <c r="B732" s="450" t="s">
        <v>173</v>
      </c>
      <c r="C732" s="450">
        <v>19021</v>
      </c>
      <c r="D732" s="450" t="s">
        <v>115</v>
      </c>
      <c r="E732" s="450" t="s">
        <v>14</v>
      </c>
      <c r="F732" s="450" t="s">
        <v>15</v>
      </c>
      <c r="G732" s="450" t="s">
        <v>110</v>
      </c>
      <c r="H732" s="450"/>
    </row>
    <row r="733" spans="1:8" x14ac:dyDescent="0.25">
      <c r="A733" s="450">
        <v>2018</v>
      </c>
      <c r="B733" s="450" t="s">
        <v>173</v>
      </c>
      <c r="C733" s="450">
        <v>19022</v>
      </c>
      <c r="D733" s="450" t="s">
        <v>116</v>
      </c>
      <c r="E733" s="450" t="s">
        <v>14</v>
      </c>
      <c r="F733" s="450" t="s">
        <v>15</v>
      </c>
      <c r="G733" s="450" t="s">
        <v>110</v>
      </c>
      <c r="H733" s="450"/>
    </row>
    <row r="734" spans="1:8" x14ac:dyDescent="0.25">
      <c r="A734" s="450">
        <v>2018</v>
      </c>
      <c r="B734" s="450" t="s">
        <v>173</v>
      </c>
      <c r="C734" s="450">
        <v>19023</v>
      </c>
      <c r="D734" s="450" t="s">
        <v>117</v>
      </c>
      <c r="E734" s="450" t="s">
        <v>14</v>
      </c>
      <c r="F734" s="450" t="s">
        <v>15</v>
      </c>
      <c r="G734" s="450" t="s">
        <v>110</v>
      </c>
      <c r="H734" s="450"/>
    </row>
    <row r="735" spans="1:8" x14ac:dyDescent="0.25">
      <c r="A735" s="450">
        <v>2018</v>
      </c>
      <c r="B735" s="450" t="s">
        <v>173</v>
      </c>
      <c r="C735" s="450">
        <v>19029</v>
      </c>
      <c r="D735" s="450" t="s">
        <v>118</v>
      </c>
      <c r="E735" s="450" t="s">
        <v>14</v>
      </c>
      <c r="F735" s="450" t="s">
        <v>15</v>
      </c>
      <c r="G735" s="450" t="s">
        <v>110</v>
      </c>
      <c r="H735" s="450"/>
    </row>
    <row r="736" spans="1:8" x14ac:dyDescent="0.25">
      <c r="A736" s="450">
        <v>2018</v>
      </c>
      <c r="B736" s="450" t="s">
        <v>173</v>
      </c>
      <c r="C736" s="450">
        <v>19030</v>
      </c>
      <c r="D736" s="450" t="s">
        <v>119</v>
      </c>
      <c r="E736" s="450" t="s">
        <v>14</v>
      </c>
      <c r="F736" s="450" t="s">
        <v>15</v>
      </c>
      <c r="G736" s="450" t="s">
        <v>110</v>
      </c>
      <c r="H736" s="450"/>
    </row>
    <row r="737" spans="1:7" x14ac:dyDescent="0.25">
      <c r="A737" s="450">
        <v>2018</v>
      </c>
      <c r="B737" s="450" t="s">
        <v>173</v>
      </c>
      <c r="C737" s="450">
        <v>19031</v>
      </c>
      <c r="D737" s="450" t="s">
        <v>120</v>
      </c>
      <c r="E737" s="450" t="s">
        <v>14</v>
      </c>
      <c r="F737" s="450" t="s">
        <v>15</v>
      </c>
      <c r="G737" s="450" t="s">
        <v>110</v>
      </c>
    </row>
    <row r="738" spans="1:7" x14ac:dyDescent="0.25">
      <c r="A738" s="450">
        <v>2018</v>
      </c>
      <c r="B738" s="450" t="s">
        <v>173</v>
      </c>
      <c r="C738" s="450">
        <v>19032</v>
      </c>
      <c r="D738" s="450" t="s">
        <v>121</v>
      </c>
      <c r="E738" s="450" t="s">
        <v>14</v>
      </c>
      <c r="F738" s="450" t="s">
        <v>15</v>
      </c>
      <c r="G738" s="450" t="s">
        <v>110</v>
      </c>
    </row>
    <row r="739" spans="1:7" x14ac:dyDescent="0.25">
      <c r="A739" s="450">
        <v>2018</v>
      </c>
      <c r="B739" s="450" t="s">
        <v>173</v>
      </c>
      <c r="C739" s="450">
        <v>19040</v>
      </c>
      <c r="D739" s="450" t="s">
        <v>122</v>
      </c>
      <c r="E739" s="450" t="s">
        <v>14</v>
      </c>
      <c r="F739" s="450" t="s">
        <v>15</v>
      </c>
      <c r="G739" s="450" t="s">
        <v>110</v>
      </c>
    </row>
    <row r="740" spans="1:7" x14ac:dyDescent="0.25">
      <c r="A740" s="450">
        <v>2018</v>
      </c>
      <c r="B740" s="450" t="s">
        <v>173</v>
      </c>
      <c r="C740" s="450">
        <v>19050</v>
      </c>
      <c r="D740" s="450" t="s">
        <v>123</v>
      </c>
      <c r="E740" s="450" t="s">
        <v>14</v>
      </c>
      <c r="F740" s="450" t="s">
        <v>15</v>
      </c>
      <c r="G740" s="450" t="s">
        <v>110</v>
      </c>
    </row>
    <row r="741" spans="1:7" x14ac:dyDescent="0.25">
      <c r="A741" s="450">
        <v>2018</v>
      </c>
      <c r="B741" s="450" t="s">
        <v>173</v>
      </c>
      <c r="C741" s="450">
        <v>19060</v>
      </c>
      <c r="D741" s="450" t="s">
        <v>124</v>
      </c>
      <c r="E741" s="450" t="s">
        <v>14</v>
      </c>
      <c r="F741" s="450" t="s">
        <v>15</v>
      </c>
      <c r="G741" s="450" t="s">
        <v>110</v>
      </c>
    </row>
    <row r="742" spans="1:7" x14ac:dyDescent="0.25">
      <c r="A742" s="450">
        <v>2018</v>
      </c>
      <c r="B742" s="450" t="s">
        <v>173</v>
      </c>
      <c r="C742" s="450">
        <v>19061</v>
      </c>
      <c r="D742" s="450" t="s">
        <v>125</v>
      </c>
      <c r="E742" s="450" t="s">
        <v>14</v>
      </c>
      <c r="F742" s="450" t="s">
        <v>15</v>
      </c>
      <c r="G742" s="450" t="s">
        <v>110</v>
      </c>
    </row>
    <row r="743" spans="1:7" x14ac:dyDescent="0.25">
      <c r="A743" s="450">
        <v>2018</v>
      </c>
      <c r="B743" s="450" t="s">
        <v>173</v>
      </c>
      <c r="C743" s="450">
        <v>19062</v>
      </c>
      <c r="D743" s="450" t="s">
        <v>126</v>
      </c>
      <c r="E743" s="450" t="s">
        <v>14</v>
      </c>
      <c r="F743" s="450" t="s">
        <v>15</v>
      </c>
      <c r="G743" s="450" t="s">
        <v>110</v>
      </c>
    </row>
    <row r="744" spans="1:7" x14ac:dyDescent="0.25">
      <c r="A744" s="450">
        <v>2018</v>
      </c>
      <c r="B744" s="450" t="s">
        <v>173</v>
      </c>
      <c r="C744" s="450">
        <v>19063</v>
      </c>
      <c r="D744" s="450" t="s">
        <v>127</v>
      </c>
      <c r="E744" s="450" t="s">
        <v>14</v>
      </c>
      <c r="F744" s="450" t="s">
        <v>15</v>
      </c>
      <c r="G744" s="450" t="s">
        <v>110</v>
      </c>
    </row>
    <row r="745" spans="1:7" x14ac:dyDescent="0.25">
      <c r="A745" s="450">
        <v>2018</v>
      </c>
      <c r="B745" s="450" t="s">
        <v>173</v>
      </c>
      <c r="C745" s="450">
        <v>19070</v>
      </c>
      <c r="D745" s="450" t="s">
        <v>128</v>
      </c>
      <c r="E745" s="450" t="s">
        <v>14</v>
      </c>
      <c r="F745" s="450" t="s">
        <v>15</v>
      </c>
      <c r="G745" s="450" t="s">
        <v>110</v>
      </c>
    </row>
    <row r="746" spans="1:7" x14ac:dyDescent="0.25">
      <c r="A746" s="450">
        <v>2018</v>
      </c>
      <c r="B746" s="450" t="s">
        <v>173</v>
      </c>
      <c r="C746" s="450">
        <v>19080</v>
      </c>
      <c r="D746" s="450" t="s">
        <v>129</v>
      </c>
      <c r="E746" s="450" t="s">
        <v>14</v>
      </c>
      <c r="F746" s="450" t="s">
        <v>15</v>
      </c>
      <c r="G746" s="450" t="s">
        <v>110</v>
      </c>
    </row>
    <row r="747" spans="1:7" x14ac:dyDescent="0.25">
      <c r="A747" s="450">
        <v>2018</v>
      </c>
      <c r="B747" s="450" t="s">
        <v>173</v>
      </c>
      <c r="C747" s="450">
        <v>19090</v>
      </c>
      <c r="D747" s="450" t="s">
        <v>130</v>
      </c>
      <c r="E747" s="450" t="s">
        <v>14</v>
      </c>
      <c r="F747" s="450" t="s">
        <v>15</v>
      </c>
      <c r="G747" s="450" t="s">
        <v>110</v>
      </c>
    </row>
    <row r="748" spans="1:7" x14ac:dyDescent="0.25">
      <c r="A748" s="450">
        <v>2018</v>
      </c>
      <c r="B748" s="450" t="s">
        <v>173</v>
      </c>
      <c r="C748" s="450">
        <v>19095</v>
      </c>
      <c r="D748" s="450" t="s">
        <v>131</v>
      </c>
      <c r="E748" s="450" t="s">
        <v>14</v>
      </c>
      <c r="F748" s="450" t="s">
        <v>15</v>
      </c>
      <c r="G748" s="450" t="s">
        <v>110</v>
      </c>
    </row>
    <row r="749" spans="1:7" x14ac:dyDescent="0.25">
      <c r="A749" s="450">
        <v>2018</v>
      </c>
      <c r="B749" s="450" t="s">
        <v>173</v>
      </c>
      <c r="C749" s="450">
        <v>19900</v>
      </c>
      <c r="D749" s="450" t="s">
        <v>132</v>
      </c>
      <c r="E749" s="450" t="s">
        <v>14</v>
      </c>
      <c r="F749" s="450" t="s">
        <v>15</v>
      </c>
      <c r="G749" s="450" t="s">
        <v>110</v>
      </c>
    </row>
    <row r="750" spans="1:7" x14ac:dyDescent="0.25">
      <c r="A750" s="450">
        <v>2018</v>
      </c>
      <c r="B750" s="450" t="s">
        <v>173</v>
      </c>
      <c r="C750" s="450">
        <v>20000</v>
      </c>
      <c r="D750" s="450" t="s">
        <v>133</v>
      </c>
      <c r="E750" s="450" t="s">
        <v>14</v>
      </c>
      <c r="F750" s="450" t="s">
        <v>15</v>
      </c>
      <c r="G750" s="450" t="s">
        <v>110</v>
      </c>
    </row>
    <row r="751" spans="1:7" x14ac:dyDescent="0.25">
      <c r="A751" s="450">
        <v>2018</v>
      </c>
      <c r="B751" s="450" t="s">
        <v>173</v>
      </c>
      <c r="C751" s="450">
        <v>21000</v>
      </c>
      <c r="D751" s="450" t="s">
        <v>134</v>
      </c>
      <c r="E751" s="450" t="s">
        <v>14</v>
      </c>
      <c r="F751" s="450" t="s">
        <v>15</v>
      </c>
      <c r="G751" s="450" t="s">
        <v>110</v>
      </c>
    </row>
    <row r="752" spans="1:7" x14ac:dyDescent="0.25">
      <c r="A752" s="450">
        <v>2018</v>
      </c>
      <c r="B752" s="450" t="s">
        <v>173</v>
      </c>
      <c r="C752" s="450">
        <v>21100</v>
      </c>
      <c r="D752" s="450" t="s">
        <v>135</v>
      </c>
      <c r="E752" s="450" t="s">
        <v>14</v>
      </c>
      <c r="F752" s="450" t="s">
        <v>15</v>
      </c>
      <c r="G752" s="450" t="s">
        <v>110</v>
      </c>
    </row>
    <row r="753" spans="1:7" x14ac:dyDescent="0.25">
      <c r="A753" s="450">
        <v>2018</v>
      </c>
      <c r="B753" s="450" t="s">
        <v>173</v>
      </c>
      <c r="C753" s="450">
        <v>21200</v>
      </c>
      <c r="D753" s="450" t="s">
        <v>136</v>
      </c>
      <c r="E753" s="450" t="s">
        <v>14</v>
      </c>
      <c r="F753" s="450" t="s">
        <v>15</v>
      </c>
      <c r="G753" s="450" t="s">
        <v>110</v>
      </c>
    </row>
    <row r="754" spans="1:7" x14ac:dyDescent="0.25">
      <c r="A754" s="450">
        <v>2018</v>
      </c>
      <c r="B754" s="450" t="s">
        <v>173</v>
      </c>
      <c r="C754" s="450">
        <v>21300</v>
      </c>
      <c r="D754" s="450" t="s">
        <v>137</v>
      </c>
      <c r="E754" s="450" t="s">
        <v>14</v>
      </c>
      <c r="F754" s="450" t="s">
        <v>15</v>
      </c>
      <c r="G754" s="450" t="s">
        <v>110</v>
      </c>
    </row>
    <row r="755" spans="1:7" x14ac:dyDescent="0.25">
      <c r="A755" s="450">
        <v>2018</v>
      </c>
      <c r="B755" s="450" t="s">
        <v>173</v>
      </c>
      <c r="C755" s="450">
        <v>21900</v>
      </c>
      <c r="D755" s="450" t="s">
        <v>138</v>
      </c>
      <c r="E755" s="450" t="s">
        <v>14</v>
      </c>
      <c r="F755" s="450" t="s">
        <v>15</v>
      </c>
      <c r="G755" s="450" t="s">
        <v>110</v>
      </c>
    </row>
    <row r="756" spans="1:7" x14ac:dyDescent="0.25">
      <c r="A756" s="450">
        <v>2018</v>
      </c>
      <c r="B756" s="450" t="s">
        <v>173</v>
      </c>
      <c r="C756" s="450">
        <v>22000</v>
      </c>
      <c r="D756" s="450" t="s">
        <v>139</v>
      </c>
      <c r="E756" s="450" t="s">
        <v>14</v>
      </c>
      <c r="F756" s="450" t="s">
        <v>15</v>
      </c>
      <c r="G756" s="450" t="s">
        <v>110</v>
      </c>
    </row>
    <row r="757" spans="1:7" x14ac:dyDescent="0.25">
      <c r="A757" s="450">
        <v>2018</v>
      </c>
      <c r="B757" s="450" t="s">
        <v>173</v>
      </c>
      <c r="C757" s="450">
        <v>23000</v>
      </c>
      <c r="D757" s="450" t="s">
        <v>140</v>
      </c>
      <c r="E757" s="450" t="s">
        <v>14</v>
      </c>
      <c r="F757" s="450" t="s">
        <v>15</v>
      </c>
      <c r="G757" s="450" t="s">
        <v>110</v>
      </c>
    </row>
    <row r="758" spans="1:7" x14ac:dyDescent="0.25">
      <c r="A758" s="450">
        <v>2018</v>
      </c>
      <c r="B758" s="450" t="s">
        <v>173</v>
      </c>
      <c r="C758" s="450">
        <v>24000</v>
      </c>
      <c r="D758" s="450" t="s">
        <v>141</v>
      </c>
      <c r="E758" s="450" t="s">
        <v>14</v>
      </c>
      <c r="F758" s="450" t="s">
        <v>15</v>
      </c>
      <c r="G758" s="450" t="s">
        <v>110</v>
      </c>
    </row>
    <row r="759" spans="1:7" x14ac:dyDescent="0.25">
      <c r="A759" s="450">
        <v>2018</v>
      </c>
      <c r="B759" s="450" t="s">
        <v>173</v>
      </c>
      <c r="C759" s="450">
        <v>25000</v>
      </c>
      <c r="D759" s="450" t="s">
        <v>142</v>
      </c>
      <c r="E759" s="450" t="s">
        <v>14</v>
      </c>
      <c r="F759" s="450" t="s">
        <v>15</v>
      </c>
      <c r="G759" s="450" t="s">
        <v>110</v>
      </c>
    </row>
    <row r="760" spans="1:7" x14ac:dyDescent="0.25">
      <c r="A760" s="450">
        <v>2018</v>
      </c>
      <c r="B760" s="450" t="s">
        <v>173</v>
      </c>
      <c r="C760" s="450">
        <v>26000</v>
      </c>
      <c r="D760" s="450" t="s">
        <v>143</v>
      </c>
      <c r="E760" s="450" t="s">
        <v>14</v>
      </c>
      <c r="F760" s="450" t="s">
        <v>15</v>
      </c>
      <c r="G760" s="450" t="s">
        <v>110</v>
      </c>
    </row>
    <row r="761" spans="1:7" x14ac:dyDescent="0.25">
      <c r="A761" s="450">
        <v>2018</v>
      </c>
      <c r="B761" s="450" t="s">
        <v>173</v>
      </c>
      <c r="C761" s="450">
        <v>27000</v>
      </c>
      <c r="D761" s="450" t="s">
        <v>144</v>
      </c>
      <c r="E761" s="450" t="s">
        <v>14</v>
      </c>
      <c r="F761" s="450" t="s">
        <v>15</v>
      </c>
      <c r="G761" s="450" t="s">
        <v>110</v>
      </c>
    </row>
    <row r="762" spans="1:7" x14ac:dyDescent="0.25">
      <c r="A762" s="450">
        <v>2018</v>
      </c>
      <c r="B762" s="450" t="s">
        <v>173</v>
      </c>
      <c r="C762" s="450">
        <v>28000</v>
      </c>
      <c r="D762" s="450" t="s">
        <v>145</v>
      </c>
      <c r="E762" s="450" t="s">
        <v>14</v>
      </c>
      <c r="F762" s="450" t="s">
        <v>15</v>
      </c>
      <c r="G762" s="450" t="s">
        <v>110</v>
      </c>
    </row>
    <row r="763" spans="1:7" x14ac:dyDescent="0.25">
      <c r="A763" s="450">
        <v>2018</v>
      </c>
      <c r="B763" s="450" t="s">
        <v>173</v>
      </c>
      <c r="C763" s="450">
        <v>29000</v>
      </c>
      <c r="D763" s="450" t="s">
        <v>146</v>
      </c>
      <c r="E763" s="450" t="s">
        <v>14</v>
      </c>
      <c r="F763" s="450" t="s">
        <v>15</v>
      </c>
      <c r="G763" s="450" t="s">
        <v>110</v>
      </c>
    </row>
    <row r="764" spans="1:7" x14ac:dyDescent="0.25">
      <c r="A764" s="450">
        <v>2018</v>
      </c>
      <c r="B764" s="450" t="s">
        <v>173</v>
      </c>
      <c r="C764" s="450">
        <v>30000</v>
      </c>
      <c r="D764" s="450" t="s">
        <v>147</v>
      </c>
      <c r="E764" s="450" t="s">
        <v>14</v>
      </c>
      <c r="F764" s="450" t="s">
        <v>15</v>
      </c>
      <c r="G764" s="450" t="s">
        <v>110</v>
      </c>
    </row>
    <row r="765" spans="1:7" x14ac:dyDescent="0.25">
      <c r="A765" s="450">
        <v>2018</v>
      </c>
      <c r="B765" s="450" t="s">
        <v>173</v>
      </c>
      <c r="C765" s="450">
        <v>31000</v>
      </c>
      <c r="D765" s="450" t="s">
        <v>148</v>
      </c>
      <c r="E765" s="450" t="s">
        <v>14</v>
      </c>
      <c r="F765" s="450" t="s">
        <v>15</v>
      </c>
      <c r="G765" s="450" t="s">
        <v>110</v>
      </c>
    </row>
    <row r="766" spans="1:7" x14ac:dyDescent="0.25">
      <c r="A766" s="450">
        <v>2018</v>
      </c>
      <c r="B766" s="450" t="s">
        <v>173</v>
      </c>
      <c r="C766" s="450">
        <v>32000</v>
      </c>
      <c r="D766" s="450" t="s">
        <v>149</v>
      </c>
      <c r="E766" s="450" t="s">
        <v>14</v>
      </c>
      <c r="F766" s="450" t="s">
        <v>15</v>
      </c>
      <c r="G766" s="450" t="s">
        <v>110</v>
      </c>
    </row>
    <row r="767" spans="1:7" x14ac:dyDescent="0.25">
      <c r="A767" s="450">
        <v>2018</v>
      </c>
      <c r="B767" s="450" t="s">
        <v>173</v>
      </c>
      <c r="C767" s="450">
        <v>32100</v>
      </c>
      <c r="D767" s="450" t="s">
        <v>150</v>
      </c>
      <c r="E767" s="450" t="s">
        <v>14</v>
      </c>
      <c r="F767" s="450" t="s">
        <v>15</v>
      </c>
      <c r="G767" s="450" t="s">
        <v>110</v>
      </c>
    </row>
    <row r="768" spans="1:7" x14ac:dyDescent="0.25">
      <c r="A768" s="450">
        <v>2018</v>
      </c>
      <c r="B768" s="450" t="s">
        <v>173</v>
      </c>
      <c r="C768" s="450">
        <v>32200</v>
      </c>
      <c r="D768" s="450" t="s">
        <v>151</v>
      </c>
      <c r="E768" s="450" t="s">
        <v>14</v>
      </c>
      <c r="F768" s="450" t="s">
        <v>15</v>
      </c>
      <c r="G768" s="450" t="s">
        <v>110</v>
      </c>
    </row>
    <row r="769" spans="1:7" x14ac:dyDescent="0.25">
      <c r="A769" s="450">
        <v>2018</v>
      </c>
      <c r="B769" s="450" t="s">
        <v>173</v>
      </c>
      <c r="C769" s="450">
        <v>33000</v>
      </c>
      <c r="D769" s="450" t="s">
        <v>152</v>
      </c>
      <c r="E769" s="450" t="s">
        <v>14</v>
      </c>
      <c r="F769" s="450" t="s">
        <v>15</v>
      </c>
      <c r="G769" s="450" t="s">
        <v>110</v>
      </c>
    </row>
    <row r="770" spans="1:7" x14ac:dyDescent="0.25">
      <c r="A770" s="450">
        <v>2018</v>
      </c>
      <c r="B770" s="450" t="s">
        <v>173</v>
      </c>
      <c r="C770" s="450">
        <v>33100</v>
      </c>
      <c r="D770" s="450" t="s">
        <v>153</v>
      </c>
      <c r="E770" s="450" t="s">
        <v>14</v>
      </c>
      <c r="F770" s="450" t="s">
        <v>15</v>
      </c>
      <c r="G770" s="450" t="s">
        <v>110</v>
      </c>
    </row>
    <row r="771" spans="1:7" x14ac:dyDescent="0.25">
      <c r="A771" s="450">
        <v>2018</v>
      </c>
      <c r="B771" s="450" t="s">
        <v>173</v>
      </c>
      <c r="C771" s="450">
        <v>33110</v>
      </c>
      <c r="D771" s="450" t="s">
        <v>154</v>
      </c>
      <c r="E771" s="450" t="s">
        <v>14</v>
      </c>
      <c r="F771" s="450" t="s">
        <v>15</v>
      </c>
      <c r="G771" s="450" t="s">
        <v>110</v>
      </c>
    </row>
    <row r="772" spans="1:7" x14ac:dyDescent="0.25">
      <c r="A772" s="450">
        <v>2018</v>
      </c>
      <c r="B772" s="450" t="s">
        <v>173</v>
      </c>
      <c r="C772" s="450">
        <v>33120</v>
      </c>
      <c r="D772" s="450" t="s">
        <v>155</v>
      </c>
      <c r="E772" s="450" t="s">
        <v>14</v>
      </c>
      <c r="F772" s="450" t="s">
        <v>15</v>
      </c>
      <c r="G772" s="450" t="s">
        <v>110</v>
      </c>
    </row>
    <row r="773" spans="1:7" x14ac:dyDescent="0.25">
      <c r="A773" s="450">
        <v>2018</v>
      </c>
      <c r="B773" s="450" t="s">
        <v>173</v>
      </c>
      <c r="C773" s="450">
        <v>33200</v>
      </c>
      <c r="D773" s="450" t="s">
        <v>156</v>
      </c>
      <c r="E773" s="450" t="s">
        <v>14</v>
      </c>
      <c r="F773" s="450" t="s">
        <v>15</v>
      </c>
      <c r="G773" s="450" t="s">
        <v>110</v>
      </c>
    </row>
    <row r="774" spans="1:7" x14ac:dyDescent="0.25">
      <c r="A774" s="450">
        <v>2018</v>
      </c>
      <c r="B774" s="450" t="s">
        <v>173</v>
      </c>
      <c r="C774" s="450">
        <v>33210</v>
      </c>
      <c r="D774" s="450" t="s">
        <v>157</v>
      </c>
      <c r="E774" s="450" t="s">
        <v>14</v>
      </c>
      <c r="F774" s="450" t="s">
        <v>15</v>
      </c>
      <c r="G774" s="450" t="s">
        <v>110</v>
      </c>
    </row>
    <row r="775" spans="1:7" x14ac:dyDescent="0.25">
      <c r="A775" s="450">
        <v>2018</v>
      </c>
      <c r="B775" s="450" t="s">
        <v>173</v>
      </c>
      <c r="C775" s="450">
        <v>33220</v>
      </c>
      <c r="D775" s="450" t="s">
        <v>158</v>
      </c>
      <c r="E775" s="450" t="s">
        <v>14</v>
      </c>
      <c r="F775" s="450" t="s">
        <v>15</v>
      </c>
      <c r="G775" s="450" t="s">
        <v>110</v>
      </c>
    </row>
    <row r="776" spans="1:7" x14ac:dyDescent="0.25">
      <c r="A776" s="450">
        <v>2018</v>
      </c>
      <c r="B776" s="450" t="s">
        <v>173</v>
      </c>
      <c r="C776" s="450">
        <v>33900</v>
      </c>
      <c r="D776" s="450" t="s">
        <v>159</v>
      </c>
      <c r="E776" s="450" t="s">
        <v>14</v>
      </c>
      <c r="F776" s="450" t="s">
        <v>15</v>
      </c>
      <c r="G776" s="450" t="s">
        <v>110</v>
      </c>
    </row>
    <row r="777" spans="1:7" x14ac:dyDescent="0.25">
      <c r="A777" s="450">
        <v>2018</v>
      </c>
      <c r="B777" s="450" t="s">
        <v>173</v>
      </c>
      <c r="C777" s="450">
        <v>33910</v>
      </c>
      <c r="D777" s="450" t="s">
        <v>160</v>
      </c>
      <c r="E777" s="450" t="s">
        <v>14</v>
      </c>
      <c r="F777" s="450" t="s">
        <v>15</v>
      </c>
      <c r="G777" s="450" t="s">
        <v>110</v>
      </c>
    </row>
    <row r="778" spans="1:7" x14ac:dyDescent="0.25">
      <c r="A778" s="450">
        <v>2018</v>
      </c>
      <c r="B778" s="450" t="s">
        <v>173</v>
      </c>
      <c r="C778" s="450">
        <v>33920</v>
      </c>
      <c r="D778" s="450" t="s">
        <v>161</v>
      </c>
      <c r="E778" s="450" t="s">
        <v>14</v>
      </c>
      <c r="F778" s="450" t="s">
        <v>15</v>
      </c>
      <c r="G778" s="450" t="s">
        <v>110</v>
      </c>
    </row>
    <row r="779" spans="1:7" x14ac:dyDescent="0.25">
      <c r="A779" s="450">
        <v>2018</v>
      </c>
      <c r="B779" s="450" t="s">
        <v>173</v>
      </c>
      <c r="C779" s="450">
        <v>33921</v>
      </c>
      <c r="D779" s="450" t="s">
        <v>162</v>
      </c>
      <c r="E779" s="450" t="s">
        <v>14</v>
      </c>
      <c r="F779" s="450" t="s">
        <v>15</v>
      </c>
      <c r="G779" s="450" t="s">
        <v>110</v>
      </c>
    </row>
    <row r="780" spans="1:7" x14ac:dyDescent="0.25">
      <c r="A780" s="450">
        <v>2018</v>
      </c>
      <c r="B780" s="450" t="s">
        <v>173</v>
      </c>
      <c r="C780" s="450">
        <v>33922</v>
      </c>
      <c r="D780" s="450" t="s">
        <v>163</v>
      </c>
      <c r="E780" s="450" t="s">
        <v>14</v>
      </c>
      <c r="F780" s="450" t="s">
        <v>15</v>
      </c>
      <c r="G780" s="450" t="s">
        <v>110</v>
      </c>
    </row>
    <row r="781" spans="1:7" x14ac:dyDescent="0.25">
      <c r="A781" s="450">
        <v>2018</v>
      </c>
      <c r="B781" s="450" t="s">
        <v>173</v>
      </c>
      <c r="C781" s="450">
        <v>34000</v>
      </c>
      <c r="D781" s="450" t="s">
        <v>164</v>
      </c>
      <c r="E781" s="450" t="s">
        <v>14</v>
      </c>
      <c r="F781" s="450" t="s">
        <v>15</v>
      </c>
      <c r="G781" s="450" t="s">
        <v>110</v>
      </c>
    </row>
    <row r="782" spans="1:7" x14ac:dyDescent="0.25">
      <c r="A782" s="450">
        <v>2018</v>
      </c>
      <c r="B782" s="450" t="s">
        <v>173</v>
      </c>
      <c r="C782" s="450">
        <v>35000</v>
      </c>
      <c r="D782" s="450" t="s">
        <v>165</v>
      </c>
      <c r="E782" s="450" t="s">
        <v>14</v>
      </c>
      <c r="F782" s="450" t="s">
        <v>15</v>
      </c>
      <c r="G782" s="450" t="s">
        <v>110</v>
      </c>
    </row>
    <row r="783" spans="1:7" x14ac:dyDescent="0.25">
      <c r="A783" s="450">
        <v>2018</v>
      </c>
      <c r="B783" s="450" t="s">
        <v>173</v>
      </c>
      <c r="C783" s="450">
        <v>36000</v>
      </c>
      <c r="D783" s="450" t="s">
        <v>166</v>
      </c>
      <c r="E783" s="450" t="s">
        <v>14</v>
      </c>
      <c r="F783" s="450" t="s">
        <v>15</v>
      </c>
      <c r="G783" s="450" t="s">
        <v>110</v>
      </c>
    </row>
    <row r="784" spans="1:7" x14ac:dyDescent="0.25">
      <c r="A784" s="450">
        <v>2018</v>
      </c>
      <c r="B784" s="450" t="s">
        <v>173</v>
      </c>
      <c r="C784" s="450">
        <v>37000</v>
      </c>
      <c r="D784" s="450" t="s">
        <v>167</v>
      </c>
      <c r="E784" s="450" t="s">
        <v>14</v>
      </c>
      <c r="F784" s="450" t="s">
        <v>15</v>
      </c>
      <c r="G784" s="450" t="s">
        <v>110</v>
      </c>
    </row>
    <row r="785" spans="1:8" x14ac:dyDescent="0.25">
      <c r="A785" s="450">
        <v>2018</v>
      </c>
      <c r="B785" s="450" t="s">
        <v>173</v>
      </c>
      <c r="C785" s="450">
        <v>37100</v>
      </c>
      <c r="D785" s="450" t="s">
        <v>168</v>
      </c>
      <c r="E785" s="450" t="s">
        <v>14</v>
      </c>
      <c r="F785" s="450" t="s">
        <v>15</v>
      </c>
      <c r="G785" s="450" t="s">
        <v>110</v>
      </c>
      <c r="H785" s="450"/>
    </row>
    <row r="786" spans="1:8" x14ac:dyDescent="0.25">
      <c r="A786" s="450">
        <v>2018</v>
      </c>
      <c r="B786" s="450" t="s">
        <v>173</v>
      </c>
      <c r="C786" s="450">
        <v>37200</v>
      </c>
      <c r="D786" s="450" t="s">
        <v>169</v>
      </c>
      <c r="E786" s="450" t="s">
        <v>14</v>
      </c>
      <c r="F786" s="450" t="s">
        <v>15</v>
      </c>
      <c r="G786" s="450" t="s">
        <v>110</v>
      </c>
      <c r="H786" s="450"/>
    </row>
    <row r="787" spans="1:8" x14ac:dyDescent="0.25">
      <c r="A787" s="450">
        <v>2018</v>
      </c>
      <c r="B787" s="450" t="s">
        <v>174</v>
      </c>
      <c r="C787" s="450">
        <v>1000</v>
      </c>
      <c r="D787" s="450" t="s">
        <v>1</v>
      </c>
      <c r="E787" s="450" t="s">
        <v>14</v>
      </c>
      <c r="F787" s="450" t="s">
        <v>15</v>
      </c>
      <c r="G787" s="450">
        <v>0</v>
      </c>
      <c r="H787" s="450" t="s">
        <v>16</v>
      </c>
    </row>
    <row r="788" spans="1:8" x14ac:dyDescent="0.25">
      <c r="A788" s="450">
        <v>2018</v>
      </c>
      <c r="B788" s="450" t="s">
        <v>174</v>
      </c>
      <c r="C788" s="450">
        <v>1100</v>
      </c>
      <c r="D788" s="450" t="s">
        <v>2</v>
      </c>
      <c r="E788" s="450" t="s">
        <v>14</v>
      </c>
      <c r="F788" s="450" t="s">
        <v>15</v>
      </c>
      <c r="G788" s="450">
        <v>0</v>
      </c>
      <c r="H788" s="450" t="s">
        <v>16</v>
      </c>
    </row>
    <row r="789" spans="1:8" x14ac:dyDescent="0.25">
      <c r="A789" s="450">
        <v>2018</v>
      </c>
      <c r="B789" s="450" t="s">
        <v>174</v>
      </c>
      <c r="C789" s="450">
        <v>1110</v>
      </c>
      <c r="D789" s="450" t="s">
        <v>3</v>
      </c>
      <c r="E789" s="450" t="s">
        <v>14</v>
      </c>
      <c r="F789" s="450" t="s">
        <v>15</v>
      </c>
      <c r="G789" s="450" t="s">
        <v>110</v>
      </c>
      <c r="H789" s="450"/>
    </row>
    <row r="790" spans="1:8" x14ac:dyDescent="0.25">
      <c r="A790" s="450">
        <v>2018</v>
      </c>
      <c r="B790" s="450" t="s">
        <v>174</v>
      </c>
      <c r="C790" s="450">
        <v>1120</v>
      </c>
      <c r="D790" s="450" t="s">
        <v>4</v>
      </c>
      <c r="E790" s="450" t="s">
        <v>14</v>
      </c>
      <c r="F790" s="450" t="s">
        <v>15</v>
      </c>
      <c r="G790" s="450" t="s">
        <v>110</v>
      </c>
      <c r="H790" s="450"/>
    </row>
    <row r="791" spans="1:8" x14ac:dyDescent="0.25">
      <c r="A791" s="450">
        <v>2018</v>
      </c>
      <c r="B791" s="450" t="s">
        <v>174</v>
      </c>
      <c r="C791" s="450">
        <v>1200</v>
      </c>
      <c r="D791" s="450" t="s">
        <v>5</v>
      </c>
      <c r="E791" s="450" t="s">
        <v>14</v>
      </c>
      <c r="F791" s="450" t="s">
        <v>15</v>
      </c>
      <c r="G791" s="450">
        <v>0</v>
      </c>
      <c r="H791" s="450" t="s">
        <v>16</v>
      </c>
    </row>
    <row r="792" spans="1:8" x14ac:dyDescent="0.25">
      <c r="A792" s="450">
        <v>2018</v>
      </c>
      <c r="B792" s="450" t="s">
        <v>174</v>
      </c>
      <c r="C792" s="450">
        <v>1300</v>
      </c>
      <c r="D792" s="450" t="s">
        <v>17</v>
      </c>
      <c r="E792" s="450" t="s">
        <v>14</v>
      </c>
      <c r="F792" s="450" t="s">
        <v>15</v>
      </c>
      <c r="G792" s="450">
        <v>0</v>
      </c>
      <c r="H792" s="450" t="s">
        <v>16</v>
      </c>
    </row>
    <row r="793" spans="1:8" x14ac:dyDescent="0.25">
      <c r="A793" s="450">
        <v>2018</v>
      </c>
      <c r="B793" s="450" t="s">
        <v>174</v>
      </c>
      <c r="C793" s="450">
        <v>1400</v>
      </c>
      <c r="D793" s="450" t="s">
        <v>18</v>
      </c>
      <c r="E793" s="450" t="s">
        <v>14</v>
      </c>
      <c r="F793" s="450" t="s">
        <v>15</v>
      </c>
      <c r="G793" s="450">
        <v>0</v>
      </c>
      <c r="H793" s="450" t="s">
        <v>16</v>
      </c>
    </row>
    <row r="794" spans="1:8" x14ac:dyDescent="0.25">
      <c r="A794" s="450">
        <v>2018</v>
      </c>
      <c r="B794" s="450" t="s">
        <v>174</v>
      </c>
      <c r="C794" s="450">
        <v>1500</v>
      </c>
      <c r="D794" s="450" t="s">
        <v>19</v>
      </c>
      <c r="E794" s="450" t="s">
        <v>14</v>
      </c>
      <c r="F794" s="450" t="s">
        <v>15</v>
      </c>
      <c r="G794" s="450">
        <v>0</v>
      </c>
      <c r="H794" s="450" t="s">
        <v>16</v>
      </c>
    </row>
    <row r="795" spans="1:8" x14ac:dyDescent="0.25">
      <c r="A795" s="450">
        <v>2018</v>
      </c>
      <c r="B795" s="450" t="s">
        <v>174</v>
      </c>
      <c r="C795" s="450">
        <v>1600</v>
      </c>
      <c r="D795" s="450" t="s">
        <v>20</v>
      </c>
      <c r="E795" s="450" t="s">
        <v>14</v>
      </c>
      <c r="F795" s="450" t="s">
        <v>15</v>
      </c>
      <c r="G795" s="450">
        <v>0</v>
      </c>
      <c r="H795" s="450" t="s">
        <v>16</v>
      </c>
    </row>
    <row r="796" spans="1:8" x14ac:dyDescent="0.25">
      <c r="A796" s="450">
        <v>2018</v>
      </c>
      <c r="B796" s="450" t="s">
        <v>174</v>
      </c>
      <c r="C796" s="450">
        <v>1900</v>
      </c>
      <c r="D796" s="450" t="s">
        <v>21</v>
      </c>
      <c r="E796" s="450" t="s">
        <v>14</v>
      </c>
      <c r="F796" s="450" t="s">
        <v>15</v>
      </c>
      <c r="G796" s="450">
        <v>0</v>
      </c>
      <c r="H796" s="450" t="s">
        <v>16</v>
      </c>
    </row>
    <row r="797" spans="1:8" x14ac:dyDescent="0.25">
      <c r="A797" s="450">
        <v>2018</v>
      </c>
      <c r="B797" s="450" t="s">
        <v>174</v>
      </c>
      <c r="C797" s="450">
        <v>2000</v>
      </c>
      <c r="D797" s="450" t="s">
        <v>22</v>
      </c>
      <c r="E797" s="450" t="s">
        <v>14</v>
      </c>
      <c r="F797" s="450" t="s">
        <v>15</v>
      </c>
      <c r="G797" s="450">
        <v>0</v>
      </c>
      <c r="H797" s="450" t="s">
        <v>16</v>
      </c>
    </row>
    <row r="798" spans="1:8" x14ac:dyDescent="0.25">
      <c r="A798" s="450">
        <v>2018</v>
      </c>
      <c r="B798" s="450" t="s">
        <v>174</v>
      </c>
      <c r="C798" s="450">
        <v>2100</v>
      </c>
      <c r="D798" s="450" t="s">
        <v>23</v>
      </c>
      <c r="E798" s="450" t="s">
        <v>14</v>
      </c>
      <c r="F798" s="450" t="s">
        <v>15</v>
      </c>
      <c r="G798" s="450">
        <v>0</v>
      </c>
      <c r="H798" s="450" t="s">
        <v>16</v>
      </c>
    </row>
    <row r="799" spans="1:8" x14ac:dyDescent="0.25">
      <c r="A799" s="450">
        <v>2018</v>
      </c>
      <c r="B799" s="450" t="s">
        <v>174</v>
      </c>
      <c r="C799" s="450">
        <v>2110</v>
      </c>
      <c r="D799" s="450" t="s">
        <v>24</v>
      </c>
      <c r="E799" s="450" t="s">
        <v>14</v>
      </c>
      <c r="F799" s="450" t="s">
        <v>15</v>
      </c>
      <c r="G799" s="450" t="s">
        <v>110</v>
      </c>
      <c r="H799" s="450"/>
    </row>
    <row r="800" spans="1:8" x14ac:dyDescent="0.25">
      <c r="A800" s="450">
        <v>2018</v>
      </c>
      <c r="B800" s="450" t="s">
        <v>174</v>
      </c>
      <c r="C800" s="450">
        <v>2120</v>
      </c>
      <c r="D800" s="450" t="s">
        <v>25</v>
      </c>
      <c r="E800" s="450" t="s">
        <v>14</v>
      </c>
      <c r="F800" s="450" t="s">
        <v>15</v>
      </c>
      <c r="G800" s="450" t="s">
        <v>110</v>
      </c>
      <c r="H800" s="450"/>
    </row>
    <row r="801" spans="1:8" x14ac:dyDescent="0.25">
      <c r="A801" s="450">
        <v>2018</v>
      </c>
      <c r="B801" s="450" t="s">
        <v>174</v>
      </c>
      <c r="C801" s="450">
        <v>2130</v>
      </c>
      <c r="D801" s="450" t="s">
        <v>26</v>
      </c>
      <c r="E801" s="450" t="s">
        <v>14</v>
      </c>
      <c r="F801" s="450" t="s">
        <v>15</v>
      </c>
      <c r="G801" s="450" t="s">
        <v>110</v>
      </c>
      <c r="H801" s="450"/>
    </row>
    <row r="802" spans="1:8" x14ac:dyDescent="0.25">
      <c r="A802" s="450">
        <v>2018</v>
      </c>
      <c r="B802" s="450" t="s">
        <v>174</v>
      </c>
      <c r="C802" s="450">
        <v>2190</v>
      </c>
      <c r="D802" s="450" t="s">
        <v>27</v>
      </c>
      <c r="E802" s="450" t="s">
        <v>14</v>
      </c>
      <c r="F802" s="450" t="s">
        <v>15</v>
      </c>
      <c r="G802" s="450" t="s">
        <v>110</v>
      </c>
      <c r="H802" s="450"/>
    </row>
    <row r="803" spans="1:8" x14ac:dyDescent="0.25">
      <c r="A803" s="450">
        <v>2018</v>
      </c>
      <c r="B803" s="450" t="s">
        <v>174</v>
      </c>
      <c r="C803" s="450">
        <v>2200</v>
      </c>
      <c r="D803" s="450" t="s">
        <v>28</v>
      </c>
      <c r="E803" s="450" t="s">
        <v>14</v>
      </c>
      <c r="F803" s="450" t="s">
        <v>15</v>
      </c>
      <c r="G803" s="450">
        <v>0</v>
      </c>
      <c r="H803" s="450" t="s">
        <v>16</v>
      </c>
    </row>
    <row r="804" spans="1:8" x14ac:dyDescent="0.25">
      <c r="A804" s="450">
        <v>2018</v>
      </c>
      <c r="B804" s="450" t="s">
        <v>174</v>
      </c>
      <c r="C804" s="450">
        <v>2300</v>
      </c>
      <c r="D804" s="450" t="s">
        <v>29</v>
      </c>
      <c r="E804" s="450" t="s">
        <v>14</v>
      </c>
      <c r="F804" s="450" t="s">
        <v>15</v>
      </c>
      <c r="G804" s="450">
        <v>0</v>
      </c>
      <c r="H804" s="450" t="s">
        <v>16</v>
      </c>
    </row>
    <row r="805" spans="1:8" x14ac:dyDescent="0.25">
      <c r="A805" s="450">
        <v>2018</v>
      </c>
      <c r="B805" s="450" t="s">
        <v>174</v>
      </c>
      <c r="C805" s="450">
        <v>2400</v>
      </c>
      <c r="D805" s="450" t="s">
        <v>30</v>
      </c>
      <c r="E805" s="450" t="s">
        <v>14</v>
      </c>
      <c r="F805" s="450" t="s">
        <v>15</v>
      </c>
      <c r="G805" s="450">
        <v>0</v>
      </c>
      <c r="H805" s="450" t="s">
        <v>16</v>
      </c>
    </row>
    <row r="806" spans="1:8" x14ac:dyDescent="0.25">
      <c r="A806" s="450">
        <v>2018</v>
      </c>
      <c r="B806" s="450" t="s">
        <v>174</v>
      </c>
      <c r="C806" s="450">
        <v>2900</v>
      </c>
      <c r="D806" s="450" t="s">
        <v>31</v>
      </c>
      <c r="E806" s="450" t="s">
        <v>14</v>
      </c>
      <c r="F806" s="450" t="s">
        <v>15</v>
      </c>
      <c r="G806" s="450">
        <v>0</v>
      </c>
      <c r="H806" s="450" t="s">
        <v>16</v>
      </c>
    </row>
    <row r="807" spans="1:8" x14ac:dyDescent="0.25">
      <c r="A807" s="450">
        <v>2018</v>
      </c>
      <c r="B807" s="450" t="s">
        <v>174</v>
      </c>
      <c r="C807" s="450">
        <v>2910</v>
      </c>
      <c r="D807" s="450" t="s">
        <v>32</v>
      </c>
      <c r="E807" s="450" t="s">
        <v>14</v>
      </c>
      <c r="F807" s="450" t="s">
        <v>15</v>
      </c>
      <c r="G807" s="450" t="s">
        <v>110</v>
      </c>
      <c r="H807" s="450"/>
    </row>
    <row r="808" spans="1:8" x14ac:dyDescent="0.25">
      <c r="A808" s="450">
        <v>2018</v>
      </c>
      <c r="B808" s="450" t="s">
        <v>174</v>
      </c>
      <c r="C808" s="450">
        <v>2920</v>
      </c>
      <c r="D808" s="450" t="s">
        <v>33</v>
      </c>
      <c r="E808" s="450" t="s">
        <v>14</v>
      </c>
      <c r="F808" s="450" t="s">
        <v>15</v>
      </c>
      <c r="G808" s="450" t="s">
        <v>110</v>
      </c>
      <c r="H808" s="450"/>
    </row>
    <row r="809" spans="1:8" x14ac:dyDescent="0.25">
      <c r="A809" s="450">
        <v>2018</v>
      </c>
      <c r="B809" s="450" t="s">
        <v>174</v>
      </c>
      <c r="C809" s="450">
        <v>2930</v>
      </c>
      <c r="D809" s="450" t="s">
        <v>34</v>
      </c>
      <c r="E809" s="450" t="s">
        <v>14</v>
      </c>
      <c r="F809" s="450" t="s">
        <v>15</v>
      </c>
      <c r="G809" s="450" t="s">
        <v>110</v>
      </c>
      <c r="H809" s="450"/>
    </row>
    <row r="810" spans="1:8" x14ac:dyDescent="0.25">
      <c r="A810" s="450">
        <v>2018</v>
      </c>
      <c r="B810" s="450" t="s">
        <v>174</v>
      </c>
      <c r="C810" s="450">
        <v>3000</v>
      </c>
      <c r="D810" s="450" t="s">
        <v>35</v>
      </c>
      <c r="E810" s="450" t="s">
        <v>14</v>
      </c>
      <c r="F810" s="450" t="s">
        <v>15</v>
      </c>
      <c r="G810" s="450">
        <v>0</v>
      </c>
      <c r="H810" s="450" t="s">
        <v>16</v>
      </c>
    </row>
    <row r="811" spans="1:8" x14ac:dyDescent="0.25">
      <c r="A811" s="450">
        <v>2018</v>
      </c>
      <c r="B811" s="450" t="s">
        <v>174</v>
      </c>
      <c r="C811" s="450">
        <v>3100</v>
      </c>
      <c r="D811" s="450" t="s">
        <v>36</v>
      </c>
      <c r="E811" s="450" t="s">
        <v>14</v>
      </c>
      <c r="F811" s="450" t="s">
        <v>15</v>
      </c>
      <c r="G811" s="450" t="s">
        <v>110</v>
      </c>
      <c r="H811" s="450"/>
    </row>
    <row r="812" spans="1:8" x14ac:dyDescent="0.25">
      <c r="A812" s="450">
        <v>2018</v>
      </c>
      <c r="B812" s="450" t="s">
        <v>174</v>
      </c>
      <c r="C812" s="450">
        <v>3200</v>
      </c>
      <c r="D812" s="450" t="s">
        <v>37</v>
      </c>
      <c r="E812" s="450" t="s">
        <v>14</v>
      </c>
      <c r="F812" s="450" t="s">
        <v>15</v>
      </c>
      <c r="G812" s="450" t="s">
        <v>110</v>
      </c>
      <c r="H812" s="450"/>
    </row>
    <row r="813" spans="1:8" x14ac:dyDescent="0.25">
      <c r="A813" s="450">
        <v>2018</v>
      </c>
      <c r="B813" s="450" t="s">
        <v>174</v>
      </c>
      <c r="C813" s="450">
        <v>3900</v>
      </c>
      <c r="D813" s="450" t="s">
        <v>38</v>
      </c>
      <c r="E813" s="450" t="s">
        <v>14</v>
      </c>
      <c r="F813" s="450" t="s">
        <v>15</v>
      </c>
      <c r="G813" s="450" t="s">
        <v>110</v>
      </c>
      <c r="H813" s="450"/>
    </row>
    <row r="814" spans="1:8" x14ac:dyDescent="0.25">
      <c r="A814" s="450">
        <v>2018</v>
      </c>
      <c r="B814" s="450" t="s">
        <v>174</v>
      </c>
      <c r="C814" s="450">
        <v>4000</v>
      </c>
      <c r="D814" s="450" t="s">
        <v>39</v>
      </c>
      <c r="E814" s="450" t="s">
        <v>14</v>
      </c>
      <c r="F814" s="450" t="s">
        <v>15</v>
      </c>
      <c r="G814" s="450">
        <v>0</v>
      </c>
      <c r="H814" s="450" t="s">
        <v>16</v>
      </c>
    </row>
    <row r="815" spans="1:8" x14ac:dyDescent="0.25">
      <c r="A815" s="450">
        <v>2018</v>
      </c>
      <c r="B815" s="450" t="s">
        <v>174</v>
      </c>
      <c r="C815" s="450">
        <v>4100</v>
      </c>
      <c r="D815" s="450" t="s">
        <v>40</v>
      </c>
      <c r="E815" s="450" t="s">
        <v>14</v>
      </c>
      <c r="F815" s="450" t="s">
        <v>15</v>
      </c>
      <c r="G815" s="450">
        <v>0</v>
      </c>
      <c r="H815" s="450" t="s">
        <v>16</v>
      </c>
    </row>
    <row r="816" spans="1:8" x14ac:dyDescent="0.25">
      <c r="A816" s="450">
        <v>2018</v>
      </c>
      <c r="B816" s="450" t="s">
        <v>174</v>
      </c>
      <c r="C816" s="450">
        <v>4110</v>
      </c>
      <c r="D816" s="450" t="s">
        <v>41</v>
      </c>
      <c r="E816" s="450" t="s">
        <v>14</v>
      </c>
      <c r="F816" s="450" t="s">
        <v>15</v>
      </c>
      <c r="G816" s="450" t="s">
        <v>110</v>
      </c>
      <c r="H816" s="450"/>
    </row>
    <row r="817" spans="1:8" x14ac:dyDescent="0.25">
      <c r="A817" s="450">
        <v>2018</v>
      </c>
      <c r="B817" s="450" t="s">
        <v>174</v>
      </c>
      <c r="C817" s="450">
        <v>4120</v>
      </c>
      <c r="D817" s="450" t="s">
        <v>42</v>
      </c>
      <c r="E817" s="450" t="s">
        <v>14</v>
      </c>
      <c r="F817" s="450" t="s">
        <v>15</v>
      </c>
      <c r="G817" s="450" t="s">
        <v>110</v>
      </c>
      <c r="H817" s="450"/>
    </row>
    <row r="818" spans="1:8" x14ac:dyDescent="0.25">
      <c r="A818" s="450">
        <v>2018</v>
      </c>
      <c r="B818" s="450" t="s">
        <v>174</v>
      </c>
      <c r="C818" s="450">
        <v>4190</v>
      </c>
      <c r="D818" s="450" t="s">
        <v>43</v>
      </c>
      <c r="E818" s="450" t="s">
        <v>14</v>
      </c>
      <c r="F818" s="450" t="s">
        <v>15</v>
      </c>
      <c r="G818" s="450" t="s">
        <v>110</v>
      </c>
      <c r="H818" s="450"/>
    </row>
    <row r="819" spans="1:8" x14ac:dyDescent="0.25">
      <c r="A819" s="450">
        <v>2018</v>
      </c>
      <c r="B819" s="450" t="s">
        <v>174</v>
      </c>
      <c r="C819" s="450">
        <v>4200</v>
      </c>
      <c r="D819" s="450" t="s">
        <v>44</v>
      </c>
      <c r="E819" s="450" t="s">
        <v>14</v>
      </c>
      <c r="F819" s="450" t="s">
        <v>15</v>
      </c>
      <c r="G819" s="450">
        <v>0</v>
      </c>
      <c r="H819" s="450" t="s">
        <v>16</v>
      </c>
    </row>
    <row r="820" spans="1:8" x14ac:dyDescent="0.25">
      <c r="A820" s="450">
        <v>2018</v>
      </c>
      <c r="B820" s="450" t="s">
        <v>174</v>
      </c>
      <c r="C820" s="450">
        <v>4210</v>
      </c>
      <c r="D820" s="450" t="s">
        <v>45</v>
      </c>
      <c r="E820" s="450" t="s">
        <v>14</v>
      </c>
      <c r="F820" s="450" t="s">
        <v>15</v>
      </c>
      <c r="G820" s="450" t="s">
        <v>110</v>
      </c>
      <c r="H820" s="450"/>
    </row>
    <row r="821" spans="1:8" x14ac:dyDescent="0.25">
      <c r="A821" s="450">
        <v>2018</v>
      </c>
      <c r="B821" s="450" t="s">
        <v>174</v>
      </c>
      <c r="C821" s="450">
        <v>4220</v>
      </c>
      <c r="D821" s="450" t="s">
        <v>46</v>
      </c>
      <c r="E821" s="450" t="s">
        <v>14</v>
      </c>
      <c r="F821" s="450" t="s">
        <v>15</v>
      </c>
      <c r="G821" s="450" t="s">
        <v>110</v>
      </c>
      <c r="H821" s="450"/>
    </row>
    <row r="822" spans="1:8" x14ac:dyDescent="0.25">
      <c r="A822" s="450">
        <v>2018</v>
      </c>
      <c r="B822" s="450" t="s">
        <v>174</v>
      </c>
      <c r="C822" s="450">
        <v>4230</v>
      </c>
      <c r="D822" s="450" t="s">
        <v>47</v>
      </c>
      <c r="E822" s="450" t="s">
        <v>14</v>
      </c>
      <c r="F822" s="450" t="s">
        <v>15</v>
      </c>
      <c r="G822" s="450" t="s">
        <v>110</v>
      </c>
      <c r="H822" s="450"/>
    </row>
    <row r="823" spans="1:8" x14ac:dyDescent="0.25">
      <c r="A823" s="450">
        <v>2018</v>
      </c>
      <c r="B823" s="450" t="s">
        <v>174</v>
      </c>
      <c r="C823" s="450">
        <v>5000</v>
      </c>
      <c r="D823" s="450" t="s">
        <v>48</v>
      </c>
      <c r="E823" s="450" t="s">
        <v>14</v>
      </c>
      <c r="F823" s="450" t="s">
        <v>15</v>
      </c>
      <c r="G823" s="450">
        <v>0</v>
      </c>
      <c r="H823" s="450" t="s">
        <v>16</v>
      </c>
    </row>
    <row r="824" spans="1:8" x14ac:dyDescent="0.25">
      <c r="A824" s="450">
        <v>2018</v>
      </c>
      <c r="B824" s="450" t="s">
        <v>174</v>
      </c>
      <c r="C824" s="450">
        <v>6000</v>
      </c>
      <c r="D824" s="450" t="s">
        <v>49</v>
      </c>
      <c r="E824" s="450" t="s">
        <v>14</v>
      </c>
      <c r="F824" s="450" t="s">
        <v>15</v>
      </c>
      <c r="G824" s="450">
        <v>0</v>
      </c>
      <c r="H824" s="450" t="s">
        <v>16</v>
      </c>
    </row>
    <row r="825" spans="1:8" x14ac:dyDescent="0.25">
      <c r="A825" s="450">
        <v>2018</v>
      </c>
      <c r="B825" s="450" t="s">
        <v>174</v>
      </c>
      <c r="C825" s="450">
        <v>6100</v>
      </c>
      <c r="D825" s="450" t="s">
        <v>50</v>
      </c>
      <c r="E825" s="450" t="s">
        <v>14</v>
      </c>
      <c r="F825" s="450" t="s">
        <v>15</v>
      </c>
      <c r="G825" s="450">
        <v>0</v>
      </c>
      <c r="H825" s="450" t="s">
        <v>16</v>
      </c>
    </row>
    <row r="826" spans="1:8" x14ac:dyDescent="0.25">
      <c r="A826" s="450">
        <v>2018</v>
      </c>
      <c r="B826" s="450" t="s">
        <v>174</v>
      </c>
      <c r="C826" s="450">
        <v>6110</v>
      </c>
      <c r="D826" s="450" t="s">
        <v>51</v>
      </c>
      <c r="E826" s="450" t="s">
        <v>14</v>
      </c>
      <c r="F826" s="450" t="s">
        <v>15</v>
      </c>
      <c r="G826" s="450" t="s">
        <v>110</v>
      </c>
      <c r="H826" s="450"/>
    </row>
    <row r="827" spans="1:8" x14ac:dyDescent="0.25">
      <c r="A827" s="450">
        <v>2018</v>
      </c>
      <c r="B827" s="450" t="s">
        <v>174</v>
      </c>
      <c r="C827" s="450">
        <v>6120</v>
      </c>
      <c r="D827" s="450" t="s">
        <v>52</v>
      </c>
      <c r="E827" s="450" t="s">
        <v>14</v>
      </c>
      <c r="F827" s="450" t="s">
        <v>15</v>
      </c>
      <c r="G827" s="450" t="s">
        <v>110</v>
      </c>
      <c r="H827" s="450"/>
    </row>
    <row r="828" spans="1:8" x14ac:dyDescent="0.25">
      <c r="A828" s="450">
        <v>2018</v>
      </c>
      <c r="B828" s="450" t="s">
        <v>174</v>
      </c>
      <c r="C828" s="450">
        <v>6130</v>
      </c>
      <c r="D828" s="450" t="s">
        <v>53</v>
      </c>
      <c r="E828" s="450" t="s">
        <v>14</v>
      </c>
      <c r="F828" s="450" t="s">
        <v>15</v>
      </c>
      <c r="G828" s="450" t="s">
        <v>110</v>
      </c>
      <c r="H828" s="450"/>
    </row>
    <row r="829" spans="1:8" x14ac:dyDescent="0.25">
      <c r="A829" s="450">
        <v>2018</v>
      </c>
      <c r="B829" s="450" t="s">
        <v>174</v>
      </c>
      <c r="C829" s="450">
        <v>6190</v>
      </c>
      <c r="D829" s="450" t="s">
        <v>54</v>
      </c>
      <c r="E829" s="450" t="s">
        <v>14</v>
      </c>
      <c r="F829" s="450" t="s">
        <v>15</v>
      </c>
      <c r="G829" s="450" t="s">
        <v>110</v>
      </c>
      <c r="H829" s="450"/>
    </row>
    <row r="830" spans="1:8" x14ac:dyDescent="0.25">
      <c r="A830" s="450">
        <v>2018</v>
      </c>
      <c r="B830" s="450" t="s">
        <v>174</v>
      </c>
      <c r="C830" s="450">
        <v>6200</v>
      </c>
      <c r="D830" s="450" t="s">
        <v>55</v>
      </c>
      <c r="E830" s="450" t="s">
        <v>14</v>
      </c>
      <c r="F830" s="450" t="s">
        <v>15</v>
      </c>
      <c r="G830" s="450">
        <v>0</v>
      </c>
      <c r="H830" s="450" t="s">
        <v>16</v>
      </c>
    </row>
    <row r="831" spans="1:8" x14ac:dyDescent="0.25">
      <c r="A831" s="450">
        <v>2018</v>
      </c>
      <c r="B831" s="450" t="s">
        <v>174</v>
      </c>
      <c r="C831" s="450">
        <v>6210</v>
      </c>
      <c r="D831" s="450" t="s">
        <v>56</v>
      </c>
      <c r="E831" s="450" t="s">
        <v>14</v>
      </c>
      <c r="F831" s="450" t="s">
        <v>15</v>
      </c>
      <c r="G831" s="450" t="s">
        <v>110</v>
      </c>
      <c r="H831" s="450"/>
    </row>
    <row r="832" spans="1:8" x14ac:dyDescent="0.25">
      <c r="A832" s="450">
        <v>2018</v>
      </c>
      <c r="B832" s="450" t="s">
        <v>174</v>
      </c>
      <c r="C832" s="450">
        <v>6220</v>
      </c>
      <c r="D832" s="450" t="s">
        <v>57</v>
      </c>
      <c r="E832" s="450" t="s">
        <v>14</v>
      </c>
      <c r="F832" s="450" t="s">
        <v>15</v>
      </c>
      <c r="G832" s="450" t="s">
        <v>110</v>
      </c>
      <c r="H832" s="450"/>
    </row>
    <row r="833" spans="1:8" x14ac:dyDescent="0.25">
      <c r="A833" s="450">
        <v>2018</v>
      </c>
      <c r="B833" s="450" t="s">
        <v>174</v>
      </c>
      <c r="C833" s="450">
        <v>6230</v>
      </c>
      <c r="D833" s="450" t="s">
        <v>58</v>
      </c>
      <c r="E833" s="450" t="s">
        <v>14</v>
      </c>
      <c r="F833" s="450" t="s">
        <v>15</v>
      </c>
      <c r="G833" s="450" t="s">
        <v>110</v>
      </c>
      <c r="H833" s="450"/>
    </row>
    <row r="834" spans="1:8" x14ac:dyDescent="0.25">
      <c r="A834" s="450">
        <v>2018</v>
      </c>
      <c r="B834" s="450" t="s">
        <v>174</v>
      </c>
      <c r="C834" s="450">
        <v>6290</v>
      </c>
      <c r="D834" s="450" t="s">
        <v>59</v>
      </c>
      <c r="E834" s="450" t="s">
        <v>14</v>
      </c>
      <c r="F834" s="450" t="s">
        <v>15</v>
      </c>
      <c r="G834" s="450" t="s">
        <v>110</v>
      </c>
      <c r="H834" s="450"/>
    </row>
    <row r="835" spans="1:8" x14ac:dyDescent="0.25">
      <c r="A835" s="450">
        <v>2018</v>
      </c>
      <c r="B835" s="450" t="s">
        <v>174</v>
      </c>
      <c r="C835" s="450">
        <v>6300</v>
      </c>
      <c r="D835" s="450" t="s">
        <v>60</v>
      </c>
      <c r="E835" s="450" t="s">
        <v>14</v>
      </c>
      <c r="F835" s="450" t="s">
        <v>15</v>
      </c>
      <c r="G835" s="450">
        <v>0</v>
      </c>
      <c r="H835" s="450" t="s">
        <v>16</v>
      </c>
    </row>
    <row r="836" spans="1:8" x14ac:dyDescent="0.25">
      <c r="A836" s="450">
        <v>2018</v>
      </c>
      <c r="B836" s="450" t="s">
        <v>174</v>
      </c>
      <c r="C836" s="450">
        <v>6400</v>
      </c>
      <c r="D836" s="450" t="s">
        <v>61</v>
      </c>
      <c r="E836" s="450" t="s">
        <v>14</v>
      </c>
      <c r="F836" s="450" t="s">
        <v>15</v>
      </c>
      <c r="G836" s="450">
        <v>0</v>
      </c>
      <c r="H836" s="450" t="s">
        <v>16</v>
      </c>
    </row>
    <row r="837" spans="1:8" x14ac:dyDescent="0.25">
      <c r="A837" s="450">
        <v>2018</v>
      </c>
      <c r="B837" s="450" t="s">
        <v>174</v>
      </c>
      <c r="C837" s="450">
        <v>6410</v>
      </c>
      <c r="D837" s="450" t="s">
        <v>62</v>
      </c>
      <c r="E837" s="450" t="s">
        <v>14</v>
      </c>
      <c r="F837" s="450" t="s">
        <v>15</v>
      </c>
      <c r="G837" s="450" t="s">
        <v>110</v>
      </c>
      <c r="H837" s="450"/>
    </row>
    <row r="838" spans="1:8" x14ac:dyDescent="0.25">
      <c r="A838" s="450">
        <v>2018</v>
      </c>
      <c r="B838" s="450" t="s">
        <v>174</v>
      </c>
      <c r="C838" s="450">
        <v>6490</v>
      </c>
      <c r="D838" s="450" t="s">
        <v>63</v>
      </c>
      <c r="E838" s="450" t="s">
        <v>14</v>
      </c>
      <c r="F838" s="450" t="s">
        <v>15</v>
      </c>
      <c r="G838" s="450" t="s">
        <v>110</v>
      </c>
      <c r="H838" s="450"/>
    </row>
    <row r="839" spans="1:8" x14ac:dyDescent="0.25">
      <c r="A839" s="450">
        <v>2018</v>
      </c>
      <c r="B839" s="450" t="s">
        <v>174</v>
      </c>
      <c r="C839" s="450">
        <v>6500</v>
      </c>
      <c r="D839" s="450" t="s">
        <v>64</v>
      </c>
      <c r="E839" s="450" t="s">
        <v>14</v>
      </c>
      <c r="F839" s="450" t="s">
        <v>15</v>
      </c>
      <c r="G839" s="450">
        <v>0</v>
      </c>
      <c r="H839" s="450" t="s">
        <v>16</v>
      </c>
    </row>
    <row r="840" spans="1:8" x14ac:dyDescent="0.25">
      <c r="A840" s="450">
        <v>2018</v>
      </c>
      <c r="B840" s="450" t="s">
        <v>174</v>
      </c>
      <c r="C840" s="450">
        <v>6510</v>
      </c>
      <c r="D840" s="450" t="s">
        <v>65</v>
      </c>
      <c r="E840" s="450" t="s">
        <v>14</v>
      </c>
      <c r="F840" s="450" t="s">
        <v>15</v>
      </c>
      <c r="G840" s="450" t="s">
        <v>110</v>
      </c>
      <c r="H840" s="450"/>
    </row>
    <row r="841" spans="1:8" x14ac:dyDescent="0.25">
      <c r="A841" s="450">
        <v>2018</v>
      </c>
      <c r="B841" s="450" t="s">
        <v>174</v>
      </c>
      <c r="C841" s="450">
        <v>6590</v>
      </c>
      <c r="D841" s="450" t="s">
        <v>66</v>
      </c>
      <c r="E841" s="450" t="s">
        <v>14</v>
      </c>
      <c r="F841" s="450" t="s">
        <v>15</v>
      </c>
      <c r="G841" s="450" t="s">
        <v>110</v>
      </c>
      <c r="H841" s="450"/>
    </row>
    <row r="842" spans="1:8" x14ac:dyDescent="0.25">
      <c r="A842" s="450">
        <v>2018</v>
      </c>
      <c r="B842" s="450" t="s">
        <v>174</v>
      </c>
      <c r="C842" s="450">
        <v>7000</v>
      </c>
      <c r="D842" s="450" t="s">
        <v>67</v>
      </c>
      <c r="E842" s="450" t="s">
        <v>14</v>
      </c>
      <c r="F842" s="450" t="s">
        <v>15</v>
      </c>
      <c r="G842" s="450">
        <v>0</v>
      </c>
      <c r="H842" s="450" t="s">
        <v>16</v>
      </c>
    </row>
    <row r="843" spans="1:8" x14ac:dyDescent="0.25">
      <c r="A843" s="450">
        <v>2018</v>
      </c>
      <c r="B843" s="450" t="s">
        <v>174</v>
      </c>
      <c r="C843" s="450">
        <v>7100</v>
      </c>
      <c r="D843" s="450" t="s">
        <v>68</v>
      </c>
      <c r="E843" s="450" t="s">
        <v>14</v>
      </c>
      <c r="F843" s="450" t="s">
        <v>15</v>
      </c>
      <c r="G843" s="450" t="s">
        <v>110</v>
      </c>
      <c r="H843" s="450"/>
    </row>
    <row r="844" spans="1:8" x14ac:dyDescent="0.25">
      <c r="A844" s="450">
        <v>2018</v>
      </c>
      <c r="B844" s="450" t="s">
        <v>174</v>
      </c>
      <c r="C844" s="450">
        <v>7200</v>
      </c>
      <c r="D844" s="450" t="s">
        <v>69</v>
      </c>
      <c r="E844" s="450" t="s">
        <v>14</v>
      </c>
      <c r="F844" s="450" t="s">
        <v>15</v>
      </c>
      <c r="G844" s="450" t="s">
        <v>110</v>
      </c>
      <c r="H844" s="450"/>
    </row>
    <row r="845" spans="1:8" x14ac:dyDescent="0.25">
      <c r="A845" s="450">
        <v>2018</v>
      </c>
      <c r="B845" s="450" t="s">
        <v>174</v>
      </c>
      <c r="C845" s="450">
        <v>8000</v>
      </c>
      <c r="D845" s="450" t="s">
        <v>70</v>
      </c>
      <c r="E845" s="450" t="s">
        <v>14</v>
      </c>
      <c r="F845" s="450" t="s">
        <v>15</v>
      </c>
      <c r="G845" s="450">
        <v>0</v>
      </c>
      <c r="H845" s="450" t="s">
        <v>16</v>
      </c>
    </row>
    <row r="846" spans="1:8" x14ac:dyDescent="0.25">
      <c r="A846" s="450">
        <v>2018</v>
      </c>
      <c r="B846" s="450" t="s">
        <v>174</v>
      </c>
      <c r="C846" s="450">
        <v>9000</v>
      </c>
      <c r="D846" s="450" t="s">
        <v>71</v>
      </c>
      <c r="E846" s="450" t="s">
        <v>14</v>
      </c>
      <c r="F846" s="450" t="s">
        <v>15</v>
      </c>
      <c r="G846" s="450">
        <v>0</v>
      </c>
      <c r="H846" s="450" t="s">
        <v>16</v>
      </c>
    </row>
    <row r="847" spans="1:8" x14ac:dyDescent="0.25">
      <c r="A847" s="450">
        <v>2018</v>
      </c>
      <c r="B847" s="450" t="s">
        <v>174</v>
      </c>
      <c r="C847" s="450">
        <v>9100</v>
      </c>
      <c r="D847" s="450" t="s">
        <v>72</v>
      </c>
      <c r="E847" s="450" t="s">
        <v>14</v>
      </c>
      <c r="F847" s="450" t="s">
        <v>15</v>
      </c>
      <c r="G847" s="450" t="s">
        <v>110</v>
      </c>
      <c r="H847" s="450"/>
    </row>
    <row r="848" spans="1:8" x14ac:dyDescent="0.25">
      <c r="A848" s="450">
        <v>2018</v>
      </c>
      <c r="B848" s="450" t="s">
        <v>174</v>
      </c>
      <c r="C848" s="450">
        <v>9200</v>
      </c>
      <c r="D848" s="450" t="s">
        <v>73</v>
      </c>
      <c r="E848" s="450" t="s">
        <v>14</v>
      </c>
      <c r="F848" s="450" t="s">
        <v>15</v>
      </c>
      <c r="G848" s="450" t="s">
        <v>110</v>
      </c>
      <c r="H848" s="450"/>
    </row>
    <row r="849" spans="1:8" x14ac:dyDescent="0.25">
      <c r="A849" s="450">
        <v>2018</v>
      </c>
      <c r="B849" s="450" t="s">
        <v>174</v>
      </c>
      <c r="C849" s="450">
        <v>9900</v>
      </c>
      <c r="D849" s="450" t="s">
        <v>74</v>
      </c>
      <c r="E849" s="450" t="s">
        <v>14</v>
      </c>
      <c r="F849" s="450" t="s">
        <v>15</v>
      </c>
      <c r="G849" s="450" t="s">
        <v>110</v>
      </c>
      <c r="H849" s="450"/>
    </row>
    <row r="850" spans="1:8" x14ac:dyDescent="0.25">
      <c r="A850" s="450">
        <v>2018</v>
      </c>
      <c r="B850" s="450" t="s">
        <v>174</v>
      </c>
      <c r="C850" s="450">
        <v>10000</v>
      </c>
      <c r="D850" s="450" t="s">
        <v>75</v>
      </c>
      <c r="E850" s="450" t="s">
        <v>14</v>
      </c>
      <c r="F850" s="450" t="s">
        <v>15</v>
      </c>
      <c r="G850" s="450">
        <v>0</v>
      </c>
      <c r="H850" s="450" t="s">
        <v>16</v>
      </c>
    </row>
    <row r="851" spans="1:8" x14ac:dyDescent="0.25">
      <c r="A851" s="450">
        <v>2018</v>
      </c>
      <c r="B851" s="450" t="s">
        <v>174</v>
      </c>
      <c r="C851" s="450">
        <v>11000</v>
      </c>
      <c r="D851" s="450" t="s">
        <v>76</v>
      </c>
      <c r="E851" s="450" t="s">
        <v>14</v>
      </c>
      <c r="F851" s="450" t="s">
        <v>15</v>
      </c>
      <c r="G851" s="450">
        <v>0</v>
      </c>
      <c r="H851" s="450" t="s">
        <v>16</v>
      </c>
    </row>
    <row r="852" spans="1:8" x14ac:dyDescent="0.25">
      <c r="A852" s="450">
        <v>2018</v>
      </c>
      <c r="B852" s="450" t="s">
        <v>174</v>
      </c>
      <c r="C852" s="450">
        <v>11100</v>
      </c>
      <c r="D852" s="450" t="s">
        <v>77</v>
      </c>
      <c r="E852" s="450" t="s">
        <v>14</v>
      </c>
      <c r="F852" s="450" t="s">
        <v>15</v>
      </c>
      <c r="G852" s="450">
        <v>0</v>
      </c>
      <c r="H852" s="450" t="s">
        <v>16</v>
      </c>
    </row>
    <row r="853" spans="1:8" x14ac:dyDescent="0.25">
      <c r="A853" s="450">
        <v>2018</v>
      </c>
      <c r="B853" s="450" t="s">
        <v>174</v>
      </c>
      <c r="C853" s="450">
        <v>11200</v>
      </c>
      <c r="D853" s="450" t="s">
        <v>78</v>
      </c>
      <c r="E853" s="450" t="s">
        <v>14</v>
      </c>
      <c r="F853" s="450" t="s">
        <v>15</v>
      </c>
      <c r="G853" s="450">
        <v>0</v>
      </c>
      <c r="H853" s="450" t="s">
        <v>16</v>
      </c>
    </row>
    <row r="854" spans="1:8" x14ac:dyDescent="0.25">
      <c r="A854" s="450">
        <v>2018</v>
      </c>
      <c r="B854" s="450" t="s">
        <v>174</v>
      </c>
      <c r="C854" s="450">
        <v>11300</v>
      </c>
      <c r="D854" s="450" t="s">
        <v>79</v>
      </c>
      <c r="E854" s="450" t="s">
        <v>14</v>
      </c>
      <c r="F854" s="450" t="s">
        <v>15</v>
      </c>
      <c r="G854" s="450">
        <v>0</v>
      </c>
      <c r="H854" s="450" t="s">
        <v>16</v>
      </c>
    </row>
    <row r="855" spans="1:8" x14ac:dyDescent="0.25">
      <c r="A855" s="450">
        <v>2018</v>
      </c>
      <c r="B855" s="450" t="s">
        <v>174</v>
      </c>
      <c r="C855" s="450">
        <v>11400</v>
      </c>
      <c r="D855" s="450" t="s">
        <v>80</v>
      </c>
      <c r="E855" s="450" t="s">
        <v>14</v>
      </c>
      <c r="F855" s="450" t="s">
        <v>15</v>
      </c>
      <c r="G855" s="450">
        <v>0</v>
      </c>
      <c r="H855" s="450" t="s">
        <v>16</v>
      </c>
    </row>
    <row r="856" spans="1:8" x14ac:dyDescent="0.25">
      <c r="A856" s="450">
        <v>2018</v>
      </c>
      <c r="B856" s="450" t="s">
        <v>174</v>
      </c>
      <c r="C856" s="450">
        <v>11500</v>
      </c>
      <c r="D856" s="450" t="s">
        <v>81</v>
      </c>
      <c r="E856" s="450" t="s">
        <v>14</v>
      </c>
      <c r="F856" s="450" t="s">
        <v>15</v>
      </c>
      <c r="G856" s="450">
        <v>0</v>
      </c>
      <c r="H856" s="450" t="s">
        <v>16</v>
      </c>
    </row>
    <row r="857" spans="1:8" x14ac:dyDescent="0.25">
      <c r="A857" s="450">
        <v>2018</v>
      </c>
      <c r="B857" s="450" t="s">
        <v>174</v>
      </c>
      <c r="C857" s="450">
        <v>11900</v>
      </c>
      <c r="D857" s="450" t="s">
        <v>82</v>
      </c>
      <c r="E857" s="450" t="s">
        <v>14</v>
      </c>
      <c r="F857" s="450" t="s">
        <v>15</v>
      </c>
      <c r="G857" s="450">
        <v>0</v>
      </c>
      <c r="H857" s="450" t="s">
        <v>16</v>
      </c>
    </row>
    <row r="858" spans="1:8" x14ac:dyDescent="0.25">
      <c r="A858" s="450">
        <v>2018</v>
      </c>
      <c r="B858" s="450" t="s">
        <v>174</v>
      </c>
      <c r="C858" s="450">
        <v>12000</v>
      </c>
      <c r="D858" s="450" t="s">
        <v>83</v>
      </c>
      <c r="E858" s="450" t="s">
        <v>14</v>
      </c>
      <c r="F858" s="450" t="s">
        <v>15</v>
      </c>
      <c r="G858" s="450">
        <v>0</v>
      </c>
      <c r="H858" s="450" t="s">
        <v>16</v>
      </c>
    </row>
    <row r="859" spans="1:8" x14ac:dyDescent="0.25">
      <c r="A859" s="450">
        <v>2018</v>
      </c>
      <c r="B859" s="450" t="s">
        <v>174</v>
      </c>
      <c r="C859" s="450">
        <v>12100</v>
      </c>
      <c r="D859" s="450" t="s">
        <v>84</v>
      </c>
      <c r="E859" s="450" t="s">
        <v>14</v>
      </c>
      <c r="F859" s="450" t="s">
        <v>15</v>
      </c>
      <c r="G859" s="450">
        <v>0</v>
      </c>
      <c r="H859" s="450" t="s">
        <v>16</v>
      </c>
    </row>
    <row r="860" spans="1:8" x14ac:dyDescent="0.25">
      <c r="A860" s="450">
        <v>2018</v>
      </c>
      <c r="B860" s="450" t="s">
        <v>174</v>
      </c>
      <c r="C860" s="450">
        <v>12200</v>
      </c>
      <c r="D860" s="450" t="s">
        <v>85</v>
      </c>
      <c r="E860" s="450" t="s">
        <v>14</v>
      </c>
      <c r="F860" s="450" t="s">
        <v>15</v>
      </c>
      <c r="G860" s="450">
        <v>0</v>
      </c>
      <c r="H860" s="450" t="s">
        <v>16</v>
      </c>
    </row>
    <row r="861" spans="1:8" x14ac:dyDescent="0.25">
      <c r="A861" s="450">
        <v>2018</v>
      </c>
      <c r="B861" s="450" t="s">
        <v>174</v>
      </c>
      <c r="C861" s="450">
        <v>12900</v>
      </c>
      <c r="D861" s="450" t="s">
        <v>86</v>
      </c>
      <c r="E861" s="450" t="s">
        <v>14</v>
      </c>
      <c r="F861" s="450" t="s">
        <v>15</v>
      </c>
      <c r="G861" s="450">
        <v>0</v>
      </c>
      <c r="H861" s="450" t="s">
        <v>16</v>
      </c>
    </row>
    <row r="862" spans="1:8" x14ac:dyDescent="0.25">
      <c r="A862" s="450">
        <v>2018</v>
      </c>
      <c r="B862" s="450" t="s">
        <v>174</v>
      </c>
      <c r="C862" s="450">
        <v>12910</v>
      </c>
      <c r="D862" s="450" t="s">
        <v>87</v>
      </c>
      <c r="E862" s="450" t="s">
        <v>14</v>
      </c>
      <c r="F862" s="450" t="s">
        <v>15</v>
      </c>
      <c r="G862" s="450" t="s">
        <v>110</v>
      </c>
      <c r="H862" s="450"/>
    </row>
    <row r="863" spans="1:8" x14ac:dyDescent="0.25">
      <c r="A863" s="450">
        <v>2018</v>
      </c>
      <c r="B863" s="450" t="s">
        <v>174</v>
      </c>
      <c r="C863" s="450">
        <v>12920</v>
      </c>
      <c r="D863" s="450" t="s">
        <v>88</v>
      </c>
      <c r="E863" s="450" t="s">
        <v>14</v>
      </c>
      <c r="F863" s="450" t="s">
        <v>15</v>
      </c>
      <c r="G863" s="450" t="s">
        <v>110</v>
      </c>
      <c r="H863" s="450"/>
    </row>
    <row r="864" spans="1:8" x14ac:dyDescent="0.25">
      <c r="A864" s="450">
        <v>2018</v>
      </c>
      <c r="B864" s="450" t="s">
        <v>174</v>
      </c>
      <c r="C864" s="450">
        <v>12930</v>
      </c>
      <c r="D864" s="450" t="s">
        <v>89</v>
      </c>
      <c r="E864" s="450" t="s">
        <v>14</v>
      </c>
      <c r="F864" s="450" t="s">
        <v>15</v>
      </c>
      <c r="G864" s="450" t="s">
        <v>110</v>
      </c>
      <c r="H864" s="450"/>
    </row>
    <row r="865" spans="1:8" x14ac:dyDescent="0.25">
      <c r="A865" s="450">
        <v>2018</v>
      </c>
      <c r="B865" s="450" t="s">
        <v>174</v>
      </c>
      <c r="C865" s="450">
        <v>13000</v>
      </c>
      <c r="D865" s="450" t="s">
        <v>90</v>
      </c>
      <c r="E865" s="450" t="s">
        <v>14</v>
      </c>
      <c r="F865" s="450" t="s">
        <v>15</v>
      </c>
      <c r="G865" s="450">
        <v>0</v>
      </c>
      <c r="H865" s="450" t="s">
        <v>16</v>
      </c>
    </row>
    <row r="866" spans="1:8" x14ac:dyDescent="0.25">
      <c r="A866" s="450">
        <v>2018</v>
      </c>
      <c r="B866" s="450" t="s">
        <v>174</v>
      </c>
      <c r="C866" s="450">
        <v>14000</v>
      </c>
      <c r="D866" s="450" t="s">
        <v>91</v>
      </c>
      <c r="E866" s="450" t="s">
        <v>14</v>
      </c>
      <c r="F866" s="450" t="s">
        <v>15</v>
      </c>
      <c r="G866" s="450">
        <v>0</v>
      </c>
      <c r="H866" s="450" t="s">
        <v>16</v>
      </c>
    </row>
    <row r="867" spans="1:8" x14ac:dyDescent="0.25">
      <c r="A867" s="450">
        <v>2018</v>
      </c>
      <c r="B867" s="450" t="s">
        <v>174</v>
      </c>
      <c r="C867" s="450">
        <v>15000</v>
      </c>
      <c r="D867" s="450" t="s">
        <v>92</v>
      </c>
      <c r="E867" s="450" t="s">
        <v>14</v>
      </c>
      <c r="F867" s="450" t="s">
        <v>15</v>
      </c>
      <c r="G867" s="450">
        <v>0</v>
      </c>
      <c r="H867" s="450" t="s">
        <v>16</v>
      </c>
    </row>
    <row r="868" spans="1:8" x14ac:dyDescent="0.25">
      <c r="A868" s="450">
        <v>2018</v>
      </c>
      <c r="B868" s="450" t="s">
        <v>174</v>
      </c>
      <c r="C868" s="450">
        <v>15100</v>
      </c>
      <c r="D868" s="450" t="s">
        <v>93</v>
      </c>
      <c r="E868" s="450" t="s">
        <v>14</v>
      </c>
      <c r="F868" s="450" t="s">
        <v>15</v>
      </c>
      <c r="G868" s="450" t="s">
        <v>110</v>
      </c>
      <c r="H868" s="450"/>
    </row>
    <row r="869" spans="1:8" x14ac:dyDescent="0.25">
      <c r="A869" s="450">
        <v>2018</v>
      </c>
      <c r="B869" s="450" t="s">
        <v>174</v>
      </c>
      <c r="C869" s="450">
        <v>15200</v>
      </c>
      <c r="D869" s="450" t="s">
        <v>94</v>
      </c>
      <c r="E869" s="450" t="s">
        <v>14</v>
      </c>
      <c r="F869" s="450" t="s">
        <v>15</v>
      </c>
      <c r="G869" s="450" t="s">
        <v>110</v>
      </c>
      <c r="H869" s="450"/>
    </row>
    <row r="870" spans="1:8" x14ac:dyDescent="0.25">
      <c r="A870" s="450">
        <v>2018</v>
      </c>
      <c r="B870" s="450" t="s">
        <v>174</v>
      </c>
      <c r="C870" s="450">
        <v>16000</v>
      </c>
      <c r="D870" s="450" t="s">
        <v>95</v>
      </c>
      <c r="E870" s="450" t="s">
        <v>14</v>
      </c>
      <c r="F870" s="450" t="s">
        <v>15</v>
      </c>
      <c r="G870" s="450">
        <v>0</v>
      </c>
      <c r="H870" s="450" t="s">
        <v>16</v>
      </c>
    </row>
    <row r="871" spans="1:8" x14ac:dyDescent="0.25">
      <c r="A871" s="450">
        <v>2018</v>
      </c>
      <c r="B871" s="450" t="s">
        <v>174</v>
      </c>
      <c r="C871" s="450">
        <v>17000</v>
      </c>
      <c r="D871" s="450" t="s">
        <v>96</v>
      </c>
      <c r="E871" s="450" t="s">
        <v>14</v>
      </c>
      <c r="F871" s="450" t="s">
        <v>15</v>
      </c>
      <c r="G871" s="450">
        <v>0</v>
      </c>
      <c r="H871" s="450" t="s">
        <v>16</v>
      </c>
    </row>
    <row r="872" spans="1:8" x14ac:dyDescent="0.25">
      <c r="A872" s="450">
        <v>2018</v>
      </c>
      <c r="B872" s="450" t="s">
        <v>174</v>
      </c>
      <c r="C872" s="450">
        <v>17100</v>
      </c>
      <c r="D872" s="450" t="s">
        <v>97</v>
      </c>
      <c r="E872" s="450" t="s">
        <v>14</v>
      </c>
      <c r="F872" s="450" t="s">
        <v>15</v>
      </c>
      <c r="G872" s="450">
        <v>0</v>
      </c>
      <c r="H872" s="450" t="s">
        <v>16</v>
      </c>
    </row>
    <row r="873" spans="1:8" x14ac:dyDescent="0.25">
      <c r="A873" s="450">
        <v>2018</v>
      </c>
      <c r="B873" s="450" t="s">
        <v>174</v>
      </c>
      <c r="C873" s="450">
        <v>17110</v>
      </c>
      <c r="D873" s="450" t="s">
        <v>98</v>
      </c>
      <c r="E873" s="450" t="s">
        <v>14</v>
      </c>
      <c r="F873" s="450" t="s">
        <v>15</v>
      </c>
      <c r="G873" s="450" t="s">
        <v>110</v>
      </c>
      <c r="H873" s="450"/>
    </row>
    <row r="874" spans="1:8" x14ac:dyDescent="0.25">
      <c r="A874" s="450">
        <v>2018</v>
      </c>
      <c r="B874" s="450" t="s">
        <v>174</v>
      </c>
      <c r="C874" s="450">
        <v>17120</v>
      </c>
      <c r="D874" s="450" t="s">
        <v>99</v>
      </c>
      <c r="E874" s="450" t="s">
        <v>14</v>
      </c>
      <c r="F874" s="450" t="s">
        <v>15</v>
      </c>
      <c r="G874" s="450" t="s">
        <v>110</v>
      </c>
      <c r="H874" s="450"/>
    </row>
    <row r="875" spans="1:8" x14ac:dyDescent="0.25">
      <c r="A875" s="450">
        <v>2018</v>
      </c>
      <c r="B875" s="450" t="s">
        <v>174</v>
      </c>
      <c r="C875" s="450">
        <v>17130</v>
      </c>
      <c r="D875" s="450" t="s">
        <v>100</v>
      </c>
      <c r="E875" s="450" t="s">
        <v>14</v>
      </c>
      <c r="F875" s="450" t="s">
        <v>15</v>
      </c>
      <c r="G875" s="450" t="s">
        <v>110</v>
      </c>
      <c r="H875" s="450"/>
    </row>
    <row r="876" spans="1:8" x14ac:dyDescent="0.25">
      <c r="A876" s="450">
        <v>2018</v>
      </c>
      <c r="B876" s="450" t="s">
        <v>174</v>
      </c>
      <c r="C876" s="450">
        <v>17140</v>
      </c>
      <c r="D876" s="450" t="s">
        <v>101</v>
      </c>
      <c r="E876" s="450" t="s">
        <v>14</v>
      </c>
      <c r="F876" s="450" t="s">
        <v>15</v>
      </c>
      <c r="G876" s="450" t="s">
        <v>110</v>
      </c>
      <c r="H876" s="450"/>
    </row>
    <row r="877" spans="1:8" x14ac:dyDescent="0.25">
      <c r="A877" s="450">
        <v>2018</v>
      </c>
      <c r="B877" s="450" t="s">
        <v>174</v>
      </c>
      <c r="C877" s="450">
        <v>17150</v>
      </c>
      <c r="D877" s="450" t="s">
        <v>102</v>
      </c>
      <c r="E877" s="450" t="s">
        <v>14</v>
      </c>
      <c r="F877" s="450" t="s">
        <v>15</v>
      </c>
      <c r="G877" s="450" t="s">
        <v>110</v>
      </c>
      <c r="H877" s="450"/>
    </row>
    <row r="878" spans="1:8" x14ac:dyDescent="0.25">
      <c r="A878" s="450">
        <v>2018</v>
      </c>
      <c r="B878" s="450" t="s">
        <v>174</v>
      </c>
      <c r="C878" s="450">
        <v>17160</v>
      </c>
      <c r="D878" s="450" t="s">
        <v>103</v>
      </c>
      <c r="E878" s="450" t="s">
        <v>14</v>
      </c>
      <c r="F878" s="450" t="s">
        <v>15</v>
      </c>
      <c r="G878" s="450" t="s">
        <v>110</v>
      </c>
      <c r="H878" s="450"/>
    </row>
    <row r="879" spans="1:8" x14ac:dyDescent="0.25">
      <c r="A879" s="450">
        <v>2018</v>
      </c>
      <c r="B879" s="450" t="s">
        <v>174</v>
      </c>
      <c r="C879" s="450">
        <v>17161</v>
      </c>
      <c r="D879" s="450" t="s">
        <v>104</v>
      </c>
      <c r="E879" s="450" t="s">
        <v>14</v>
      </c>
      <c r="F879" s="450" t="s">
        <v>15</v>
      </c>
      <c r="G879" s="450" t="s">
        <v>110</v>
      </c>
      <c r="H879" s="450"/>
    </row>
    <row r="880" spans="1:8" x14ac:dyDescent="0.25">
      <c r="A880" s="450">
        <v>2018</v>
      </c>
      <c r="B880" s="450" t="s">
        <v>174</v>
      </c>
      <c r="C880" s="450">
        <v>17162</v>
      </c>
      <c r="D880" s="450" t="s">
        <v>105</v>
      </c>
      <c r="E880" s="450" t="s">
        <v>14</v>
      </c>
      <c r="F880" s="450" t="s">
        <v>15</v>
      </c>
      <c r="G880" s="450" t="s">
        <v>110</v>
      </c>
      <c r="H880" s="450"/>
    </row>
    <row r="881" spans="1:8" x14ac:dyDescent="0.25">
      <c r="A881" s="450">
        <v>2018</v>
      </c>
      <c r="B881" s="450" t="s">
        <v>174</v>
      </c>
      <c r="C881" s="450">
        <v>17190</v>
      </c>
      <c r="D881" s="450" t="s">
        <v>106</v>
      </c>
      <c r="E881" s="450" t="s">
        <v>14</v>
      </c>
      <c r="F881" s="450" t="s">
        <v>15</v>
      </c>
      <c r="G881" s="450" t="s">
        <v>110</v>
      </c>
      <c r="H881" s="450"/>
    </row>
    <row r="882" spans="1:8" x14ac:dyDescent="0.25">
      <c r="A882" s="450">
        <v>2018</v>
      </c>
      <c r="B882" s="450" t="s">
        <v>174</v>
      </c>
      <c r="C882" s="450">
        <v>17900</v>
      </c>
      <c r="D882" s="450" t="s">
        <v>107</v>
      </c>
      <c r="E882" s="450" t="s">
        <v>14</v>
      </c>
      <c r="F882" s="450" t="s">
        <v>15</v>
      </c>
      <c r="G882" s="450">
        <v>0</v>
      </c>
      <c r="H882" s="450" t="s">
        <v>16</v>
      </c>
    </row>
    <row r="883" spans="1:8" x14ac:dyDescent="0.25">
      <c r="A883" s="450">
        <v>2018</v>
      </c>
      <c r="B883" s="450" t="s">
        <v>174</v>
      </c>
      <c r="C883" s="450">
        <v>18000</v>
      </c>
      <c r="D883" s="450" t="s">
        <v>108</v>
      </c>
      <c r="E883" s="450" t="s">
        <v>14</v>
      </c>
      <c r="F883" s="450" t="s">
        <v>15</v>
      </c>
      <c r="G883" s="450">
        <v>0</v>
      </c>
      <c r="H883" s="450" t="s">
        <v>16</v>
      </c>
    </row>
    <row r="884" spans="1:8" x14ac:dyDescent="0.25">
      <c r="A884" s="450">
        <v>2018</v>
      </c>
      <c r="B884" s="450" t="s">
        <v>174</v>
      </c>
      <c r="C884" s="450">
        <v>19000</v>
      </c>
      <c r="D884" s="450" t="s">
        <v>109</v>
      </c>
      <c r="E884" s="450" t="s">
        <v>14</v>
      </c>
      <c r="F884" s="450" t="s">
        <v>15</v>
      </c>
      <c r="G884" s="450" t="s">
        <v>110</v>
      </c>
      <c r="H884" s="450"/>
    </row>
    <row r="885" spans="1:8" x14ac:dyDescent="0.25">
      <c r="A885" s="450">
        <v>2018</v>
      </c>
      <c r="B885" s="450" t="s">
        <v>174</v>
      </c>
      <c r="C885" s="450">
        <v>19010</v>
      </c>
      <c r="D885" s="450" t="s">
        <v>111</v>
      </c>
      <c r="E885" s="450" t="s">
        <v>14</v>
      </c>
      <c r="F885" s="450" t="s">
        <v>15</v>
      </c>
      <c r="G885" s="450" t="s">
        <v>110</v>
      </c>
      <c r="H885" s="450"/>
    </row>
    <row r="886" spans="1:8" x14ac:dyDescent="0.25">
      <c r="A886" s="450">
        <v>2018</v>
      </c>
      <c r="B886" s="450" t="s">
        <v>174</v>
      </c>
      <c r="C886" s="450">
        <v>19011</v>
      </c>
      <c r="D886" s="450" t="s">
        <v>112</v>
      </c>
      <c r="E886" s="450" t="s">
        <v>14</v>
      </c>
      <c r="F886" s="450" t="s">
        <v>15</v>
      </c>
      <c r="G886" s="450" t="s">
        <v>110</v>
      </c>
      <c r="H886" s="450"/>
    </row>
    <row r="887" spans="1:8" x14ac:dyDescent="0.25">
      <c r="A887" s="450">
        <v>2018</v>
      </c>
      <c r="B887" s="450" t="s">
        <v>174</v>
      </c>
      <c r="C887" s="450">
        <v>19012</v>
      </c>
      <c r="D887" s="450" t="s">
        <v>113</v>
      </c>
      <c r="E887" s="450" t="s">
        <v>14</v>
      </c>
      <c r="F887" s="450" t="s">
        <v>15</v>
      </c>
      <c r="G887" s="450" t="s">
        <v>110</v>
      </c>
      <c r="H887" s="450"/>
    </row>
    <row r="888" spans="1:8" x14ac:dyDescent="0.25">
      <c r="A888" s="450">
        <v>2018</v>
      </c>
      <c r="B888" s="450" t="s">
        <v>174</v>
      </c>
      <c r="C888" s="450">
        <v>19020</v>
      </c>
      <c r="D888" s="450" t="s">
        <v>114</v>
      </c>
      <c r="E888" s="450" t="s">
        <v>14</v>
      </c>
      <c r="F888" s="450" t="s">
        <v>15</v>
      </c>
      <c r="G888" s="450" t="s">
        <v>110</v>
      </c>
      <c r="H888" s="450"/>
    </row>
    <row r="889" spans="1:8" x14ac:dyDescent="0.25">
      <c r="A889" s="450">
        <v>2018</v>
      </c>
      <c r="B889" s="450" t="s">
        <v>174</v>
      </c>
      <c r="C889" s="450">
        <v>19021</v>
      </c>
      <c r="D889" s="450" t="s">
        <v>115</v>
      </c>
      <c r="E889" s="450" t="s">
        <v>14</v>
      </c>
      <c r="F889" s="450" t="s">
        <v>15</v>
      </c>
      <c r="G889" s="450" t="s">
        <v>110</v>
      </c>
      <c r="H889" s="450"/>
    </row>
    <row r="890" spans="1:8" x14ac:dyDescent="0.25">
      <c r="A890" s="450">
        <v>2018</v>
      </c>
      <c r="B890" s="450" t="s">
        <v>174</v>
      </c>
      <c r="C890" s="450">
        <v>19022</v>
      </c>
      <c r="D890" s="450" t="s">
        <v>116</v>
      </c>
      <c r="E890" s="450" t="s">
        <v>14</v>
      </c>
      <c r="F890" s="450" t="s">
        <v>15</v>
      </c>
      <c r="G890" s="450" t="s">
        <v>110</v>
      </c>
      <c r="H890" s="450"/>
    </row>
    <row r="891" spans="1:8" x14ac:dyDescent="0.25">
      <c r="A891" s="450">
        <v>2018</v>
      </c>
      <c r="B891" s="450" t="s">
        <v>174</v>
      </c>
      <c r="C891" s="450">
        <v>19023</v>
      </c>
      <c r="D891" s="450" t="s">
        <v>117</v>
      </c>
      <c r="E891" s="450" t="s">
        <v>14</v>
      </c>
      <c r="F891" s="450" t="s">
        <v>15</v>
      </c>
      <c r="G891" s="450" t="s">
        <v>110</v>
      </c>
      <c r="H891" s="450"/>
    </row>
    <row r="892" spans="1:8" x14ac:dyDescent="0.25">
      <c r="A892" s="450">
        <v>2018</v>
      </c>
      <c r="B892" s="450" t="s">
        <v>174</v>
      </c>
      <c r="C892" s="450">
        <v>19029</v>
      </c>
      <c r="D892" s="450" t="s">
        <v>118</v>
      </c>
      <c r="E892" s="450" t="s">
        <v>14</v>
      </c>
      <c r="F892" s="450" t="s">
        <v>15</v>
      </c>
      <c r="G892" s="450" t="s">
        <v>110</v>
      </c>
      <c r="H892" s="450"/>
    </row>
    <row r="893" spans="1:8" x14ac:dyDescent="0.25">
      <c r="A893" s="450">
        <v>2018</v>
      </c>
      <c r="B893" s="450" t="s">
        <v>174</v>
      </c>
      <c r="C893" s="450">
        <v>19030</v>
      </c>
      <c r="D893" s="450" t="s">
        <v>119</v>
      </c>
      <c r="E893" s="450" t="s">
        <v>14</v>
      </c>
      <c r="F893" s="450" t="s">
        <v>15</v>
      </c>
      <c r="G893" s="450" t="s">
        <v>110</v>
      </c>
      <c r="H893" s="450"/>
    </row>
    <row r="894" spans="1:8" x14ac:dyDescent="0.25">
      <c r="A894" s="450">
        <v>2018</v>
      </c>
      <c r="B894" s="450" t="s">
        <v>174</v>
      </c>
      <c r="C894" s="450">
        <v>19031</v>
      </c>
      <c r="D894" s="450" t="s">
        <v>120</v>
      </c>
      <c r="E894" s="450" t="s">
        <v>14</v>
      </c>
      <c r="F894" s="450" t="s">
        <v>15</v>
      </c>
      <c r="G894" s="450" t="s">
        <v>110</v>
      </c>
      <c r="H894" s="450"/>
    </row>
    <row r="895" spans="1:8" x14ac:dyDescent="0.25">
      <c r="A895" s="450">
        <v>2018</v>
      </c>
      <c r="B895" s="450" t="s">
        <v>174</v>
      </c>
      <c r="C895" s="450">
        <v>19032</v>
      </c>
      <c r="D895" s="450" t="s">
        <v>121</v>
      </c>
      <c r="E895" s="450" t="s">
        <v>14</v>
      </c>
      <c r="F895" s="450" t="s">
        <v>15</v>
      </c>
      <c r="G895" s="450" t="s">
        <v>110</v>
      </c>
      <c r="H895" s="450"/>
    </row>
    <row r="896" spans="1:8" x14ac:dyDescent="0.25">
      <c r="A896" s="450">
        <v>2018</v>
      </c>
      <c r="B896" s="450" t="s">
        <v>174</v>
      </c>
      <c r="C896" s="450">
        <v>19040</v>
      </c>
      <c r="D896" s="450" t="s">
        <v>122</v>
      </c>
      <c r="E896" s="450" t="s">
        <v>14</v>
      </c>
      <c r="F896" s="450" t="s">
        <v>15</v>
      </c>
      <c r="G896" s="450" t="s">
        <v>110</v>
      </c>
      <c r="H896" s="450"/>
    </row>
    <row r="897" spans="1:7" x14ac:dyDescent="0.25">
      <c r="A897" s="450">
        <v>2018</v>
      </c>
      <c r="B897" s="450" t="s">
        <v>174</v>
      </c>
      <c r="C897" s="450">
        <v>19050</v>
      </c>
      <c r="D897" s="450" t="s">
        <v>123</v>
      </c>
      <c r="E897" s="450" t="s">
        <v>14</v>
      </c>
      <c r="F897" s="450" t="s">
        <v>15</v>
      </c>
      <c r="G897" s="450" t="s">
        <v>110</v>
      </c>
    </row>
    <row r="898" spans="1:7" x14ac:dyDescent="0.25">
      <c r="A898" s="450">
        <v>2018</v>
      </c>
      <c r="B898" s="450" t="s">
        <v>174</v>
      </c>
      <c r="C898" s="450">
        <v>19060</v>
      </c>
      <c r="D898" s="450" t="s">
        <v>124</v>
      </c>
      <c r="E898" s="450" t="s">
        <v>14</v>
      </c>
      <c r="F898" s="450" t="s">
        <v>15</v>
      </c>
      <c r="G898" s="450" t="s">
        <v>110</v>
      </c>
    </row>
    <row r="899" spans="1:7" x14ac:dyDescent="0.25">
      <c r="A899" s="450">
        <v>2018</v>
      </c>
      <c r="B899" s="450" t="s">
        <v>174</v>
      </c>
      <c r="C899" s="450">
        <v>19061</v>
      </c>
      <c r="D899" s="450" t="s">
        <v>125</v>
      </c>
      <c r="E899" s="450" t="s">
        <v>14</v>
      </c>
      <c r="F899" s="450" t="s">
        <v>15</v>
      </c>
      <c r="G899" s="450" t="s">
        <v>110</v>
      </c>
    </row>
    <row r="900" spans="1:7" x14ac:dyDescent="0.25">
      <c r="A900" s="450">
        <v>2018</v>
      </c>
      <c r="B900" s="450" t="s">
        <v>174</v>
      </c>
      <c r="C900" s="450">
        <v>19062</v>
      </c>
      <c r="D900" s="450" t="s">
        <v>126</v>
      </c>
      <c r="E900" s="450" t="s">
        <v>14</v>
      </c>
      <c r="F900" s="450" t="s">
        <v>15</v>
      </c>
      <c r="G900" s="450" t="s">
        <v>110</v>
      </c>
    </row>
    <row r="901" spans="1:7" x14ac:dyDescent="0.25">
      <c r="A901" s="450">
        <v>2018</v>
      </c>
      <c r="B901" s="450" t="s">
        <v>174</v>
      </c>
      <c r="C901" s="450">
        <v>19063</v>
      </c>
      <c r="D901" s="450" t="s">
        <v>127</v>
      </c>
      <c r="E901" s="450" t="s">
        <v>14</v>
      </c>
      <c r="F901" s="450" t="s">
        <v>15</v>
      </c>
      <c r="G901" s="450" t="s">
        <v>110</v>
      </c>
    </row>
    <row r="902" spans="1:7" x14ac:dyDescent="0.25">
      <c r="A902" s="450">
        <v>2018</v>
      </c>
      <c r="B902" s="450" t="s">
        <v>174</v>
      </c>
      <c r="C902" s="450">
        <v>19070</v>
      </c>
      <c r="D902" s="450" t="s">
        <v>128</v>
      </c>
      <c r="E902" s="450" t="s">
        <v>14</v>
      </c>
      <c r="F902" s="450" t="s">
        <v>15</v>
      </c>
      <c r="G902" s="450" t="s">
        <v>110</v>
      </c>
    </row>
    <row r="903" spans="1:7" x14ac:dyDescent="0.25">
      <c r="A903" s="450">
        <v>2018</v>
      </c>
      <c r="B903" s="450" t="s">
        <v>174</v>
      </c>
      <c r="C903" s="450">
        <v>19080</v>
      </c>
      <c r="D903" s="450" t="s">
        <v>129</v>
      </c>
      <c r="E903" s="450" t="s">
        <v>14</v>
      </c>
      <c r="F903" s="450" t="s">
        <v>15</v>
      </c>
      <c r="G903" s="450" t="s">
        <v>110</v>
      </c>
    </row>
    <row r="904" spans="1:7" x14ac:dyDescent="0.25">
      <c r="A904" s="450">
        <v>2018</v>
      </c>
      <c r="B904" s="450" t="s">
        <v>174</v>
      </c>
      <c r="C904" s="450">
        <v>19090</v>
      </c>
      <c r="D904" s="450" t="s">
        <v>130</v>
      </c>
      <c r="E904" s="450" t="s">
        <v>14</v>
      </c>
      <c r="F904" s="450" t="s">
        <v>15</v>
      </c>
      <c r="G904" s="450" t="s">
        <v>110</v>
      </c>
    </row>
    <row r="905" spans="1:7" x14ac:dyDescent="0.25">
      <c r="A905" s="450">
        <v>2018</v>
      </c>
      <c r="B905" s="450" t="s">
        <v>174</v>
      </c>
      <c r="C905" s="450">
        <v>19095</v>
      </c>
      <c r="D905" s="450" t="s">
        <v>131</v>
      </c>
      <c r="E905" s="450" t="s">
        <v>14</v>
      </c>
      <c r="F905" s="450" t="s">
        <v>15</v>
      </c>
      <c r="G905" s="450" t="s">
        <v>110</v>
      </c>
    </row>
    <row r="906" spans="1:7" x14ac:dyDescent="0.25">
      <c r="A906" s="450">
        <v>2018</v>
      </c>
      <c r="B906" s="450" t="s">
        <v>174</v>
      </c>
      <c r="C906" s="450">
        <v>19900</v>
      </c>
      <c r="D906" s="450" t="s">
        <v>132</v>
      </c>
      <c r="E906" s="450" t="s">
        <v>14</v>
      </c>
      <c r="F906" s="450" t="s">
        <v>15</v>
      </c>
      <c r="G906" s="450" t="s">
        <v>110</v>
      </c>
    </row>
    <row r="907" spans="1:7" x14ac:dyDescent="0.25">
      <c r="A907" s="450">
        <v>2018</v>
      </c>
      <c r="B907" s="450" t="s">
        <v>174</v>
      </c>
      <c r="C907" s="450">
        <v>20000</v>
      </c>
      <c r="D907" s="450" t="s">
        <v>133</v>
      </c>
      <c r="E907" s="450" t="s">
        <v>14</v>
      </c>
      <c r="F907" s="450" t="s">
        <v>15</v>
      </c>
      <c r="G907" s="450" t="s">
        <v>110</v>
      </c>
    </row>
    <row r="908" spans="1:7" x14ac:dyDescent="0.25">
      <c r="A908" s="450">
        <v>2018</v>
      </c>
      <c r="B908" s="450" t="s">
        <v>174</v>
      </c>
      <c r="C908" s="450">
        <v>21000</v>
      </c>
      <c r="D908" s="450" t="s">
        <v>134</v>
      </c>
      <c r="E908" s="450" t="s">
        <v>14</v>
      </c>
      <c r="F908" s="450" t="s">
        <v>15</v>
      </c>
      <c r="G908" s="450" t="s">
        <v>110</v>
      </c>
    </row>
    <row r="909" spans="1:7" x14ac:dyDescent="0.25">
      <c r="A909" s="450">
        <v>2018</v>
      </c>
      <c r="B909" s="450" t="s">
        <v>174</v>
      </c>
      <c r="C909" s="450">
        <v>21100</v>
      </c>
      <c r="D909" s="450" t="s">
        <v>135</v>
      </c>
      <c r="E909" s="450" t="s">
        <v>14</v>
      </c>
      <c r="F909" s="450" t="s">
        <v>15</v>
      </c>
      <c r="G909" s="450" t="s">
        <v>110</v>
      </c>
    </row>
    <row r="910" spans="1:7" x14ac:dyDescent="0.25">
      <c r="A910" s="450">
        <v>2018</v>
      </c>
      <c r="B910" s="450" t="s">
        <v>174</v>
      </c>
      <c r="C910" s="450">
        <v>21200</v>
      </c>
      <c r="D910" s="450" t="s">
        <v>136</v>
      </c>
      <c r="E910" s="450" t="s">
        <v>14</v>
      </c>
      <c r="F910" s="450" t="s">
        <v>15</v>
      </c>
      <c r="G910" s="450" t="s">
        <v>110</v>
      </c>
    </row>
    <row r="911" spans="1:7" x14ac:dyDescent="0.25">
      <c r="A911" s="450">
        <v>2018</v>
      </c>
      <c r="B911" s="450" t="s">
        <v>174</v>
      </c>
      <c r="C911" s="450">
        <v>21300</v>
      </c>
      <c r="D911" s="450" t="s">
        <v>137</v>
      </c>
      <c r="E911" s="450" t="s">
        <v>14</v>
      </c>
      <c r="F911" s="450" t="s">
        <v>15</v>
      </c>
      <c r="G911" s="450" t="s">
        <v>110</v>
      </c>
    </row>
    <row r="912" spans="1:7" x14ac:dyDescent="0.25">
      <c r="A912" s="450">
        <v>2018</v>
      </c>
      <c r="B912" s="450" t="s">
        <v>174</v>
      </c>
      <c r="C912" s="450">
        <v>21900</v>
      </c>
      <c r="D912" s="450" t="s">
        <v>138</v>
      </c>
      <c r="E912" s="450" t="s">
        <v>14</v>
      </c>
      <c r="F912" s="450" t="s">
        <v>15</v>
      </c>
      <c r="G912" s="450" t="s">
        <v>110</v>
      </c>
    </row>
    <row r="913" spans="1:7" x14ac:dyDescent="0.25">
      <c r="A913" s="450">
        <v>2018</v>
      </c>
      <c r="B913" s="450" t="s">
        <v>174</v>
      </c>
      <c r="C913" s="450">
        <v>22000</v>
      </c>
      <c r="D913" s="450" t="s">
        <v>139</v>
      </c>
      <c r="E913" s="450" t="s">
        <v>14</v>
      </c>
      <c r="F913" s="450" t="s">
        <v>15</v>
      </c>
      <c r="G913" s="450" t="s">
        <v>110</v>
      </c>
    </row>
    <row r="914" spans="1:7" x14ac:dyDescent="0.25">
      <c r="A914" s="450">
        <v>2018</v>
      </c>
      <c r="B914" s="450" t="s">
        <v>174</v>
      </c>
      <c r="C914" s="450">
        <v>23000</v>
      </c>
      <c r="D914" s="450" t="s">
        <v>140</v>
      </c>
      <c r="E914" s="450" t="s">
        <v>14</v>
      </c>
      <c r="F914" s="450" t="s">
        <v>15</v>
      </c>
      <c r="G914" s="450" t="s">
        <v>110</v>
      </c>
    </row>
    <row r="915" spans="1:7" x14ac:dyDescent="0.25">
      <c r="A915" s="450">
        <v>2018</v>
      </c>
      <c r="B915" s="450" t="s">
        <v>174</v>
      </c>
      <c r="C915" s="450">
        <v>24000</v>
      </c>
      <c r="D915" s="450" t="s">
        <v>141</v>
      </c>
      <c r="E915" s="450" t="s">
        <v>14</v>
      </c>
      <c r="F915" s="450" t="s">
        <v>15</v>
      </c>
      <c r="G915" s="450" t="s">
        <v>110</v>
      </c>
    </row>
    <row r="916" spans="1:7" x14ac:dyDescent="0.25">
      <c r="A916" s="450">
        <v>2018</v>
      </c>
      <c r="B916" s="450" t="s">
        <v>174</v>
      </c>
      <c r="C916" s="450">
        <v>25000</v>
      </c>
      <c r="D916" s="450" t="s">
        <v>142</v>
      </c>
      <c r="E916" s="450" t="s">
        <v>14</v>
      </c>
      <c r="F916" s="450" t="s">
        <v>15</v>
      </c>
      <c r="G916" s="450" t="s">
        <v>110</v>
      </c>
    </row>
    <row r="917" spans="1:7" x14ac:dyDescent="0.25">
      <c r="A917" s="450">
        <v>2018</v>
      </c>
      <c r="B917" s="450" t="s">
        <v>174</v>
      </c>
      <c r="C917" s="450">
        <v>26000</v>
      </c>
      <c r="D917" s="450" t="s">
        <v>143</v>
      </c>
      <c r="E917" s="450" t="s">
        <v>14</v>
      </c>
      <c r="F917" s="450" t="s">
        <v>15</v>
      </c>
      <c r="G917" s="450" t="s">
        <v>110</v>
      </c>
    </row>
    <row r="918" spans="1:7" x14ac:dyDescent="0.25">
      <c r="A918" s="450">
        <v>2018</v>
      </c>
      <c r="B918" s="450" t="s">
        <v>174</v>
      </c>
      <c r="C918" s="450">
        <v>27000</v>
      </c>
      <c r="D918" s="450" t="s">
        <v>144</v>
      </c>
      <c r="E918" s="450" t="s">
        <v>14</v>
      </c>
      <c r="F918" s="450" t="s">
        <v>15</v>
      </c>
      <c r="G918" s="450" t="s">
        <v>110</v>
      </c>
    </row>
    <row r="919" spans="1:7" x14ac:dyDescent="0.25">
      <c r="A919" s="450">
        <v>2018</v>
      </c>
      <c r="B919" s="450" t="s">
        <v>174</v>
      </c>
      <c r="C919" s="450">
        <v>28000</v>
      </c>
      <c r="D919" s="450" t="s">
        <v>145</v>
      </c>
      <c r="E919" s="450" t="s">
        <v>14</v>
      </c>
      <c r="F919" s="450" t="s">
        <v>15</v>
      </c>
      <c r="G919" s="450" t="s">
        <v>110</v>
      </c>
    </row>
    <row r="920" spans="1:7" x14ac:dyDescent="0.25">
      <c r="A920" s="450">
        <v>2018</v>
      </c>
      <c r="B920" s="450" t="s">
        <v>174</v>
      </c>
      <c r="C920" s="450">
        <v>29000</v>
      </c>
      <c r="D920" s="450" t="s">
        <v>146</v>
      </c>
      <c r="E920" s="450" t="s">
        <v>14</v>
      </c>
      <c r="F920" s="450" t="s">
        <v>15</v>
      </c>
      <c r="G920" s="450" t="s">
        <v>110</v>
      </c>
    </row>
    <row r="921" spans="1:7" x14ac:dyDescent="0.25">
      <c r="A921" s="450">
        <v>2018</v>
      </c>
      <c r="B921" s="450" t="s">
        <v>174</v>
      </c>
      <c r="C921" s="450">
        <v>30000</v>
      </c>
      <c r="D921" s="450" t="s">
        <v>147</v>
      </c>
      <c r="E921" s="450" t="s">
        <v>14</v>
      </c>
      <c r="F921" s="450" t="s">
        <v>15</v>
      </c>
      <c r="G921" s="450" t="s">
        <v>110</v>
      </c>
    </row>
    <row r="922" spans="1:7" x14ac:dyDescent="0.25">
      <c r="A922" s="450">
        <v>2018</v>
      </c>
      <c r="B922" s="450" t="s">
        <v>174</v>
      </c>
      <c r="C922" s="450">
        <v>31000</v>
      </c>
      <c r="D922" s="450" t="s">
        <v>148</v>
      </c>
      <c r="E922" s="450" t="s">
        <v>14</v>
      </c>
      <c r="F922" s="450" t="s">
        <v>15</v>
      </c>
      <c r="G922" s="450" t="s">
        <v>110</v>
      </c>
    </row>
    <row r="923" spans="1:7" x14ac:dyDescent="0.25">
      <c r="A923" s="450">
        <v>2018</v>
      </c>
      <c r="B923" s="450" t="s">
        <v>174</v>
      </c>
      <c r="C923" s="450">
        <v>32000</v>
      </c>
      <c r="D923" s="450" t="s">
        <v>149</v>
      </c>
      <c r="E923" s="450" t="s">
        <v>14</v>
      </c>
      <c r="F923" s="450" t="s">
        <v>15</v>
      </c>
      <c r="G923" s="450" t="s">
        <v>110</v>
      </c>
    </row>
    <row r="924" spans="1:7" x14ac:dyDescent="0.25">
      <c r="A924" s="450">
        <v>2018</v>
      </c>
      <c r="B924" s="450" t="s">
        <v>174</v>
      </c>
      <c r="C924" s="450">
        <v>32100</v>
      </c>
      <c r="D924" s="450" t="s">
        <v>150</v>
      </c>
      <c r="E924" s="450" t="s">
        <v>14</v>
      </c>
      <c r="F924" s="450" t="s">
        <v>15</v>
      </c>
      <c r="G924" s="450" t="s">
        <v>110</v>
      </c>
    </row>
    <row r="925" spans="1:7" x14ac:dyDescent="0.25">
      <c r="A925" s="450">
        <v>2018</v>
      </c>
      <c r="B925" s="450" t="s">
        <v>174</v>
      </c>
      <c r="C925" s="450">
        <v>32200</v>
      </c>
      <c r="D925" s="450" t="s">
        <v>151</v>
      </c>
      <c r="E925" s="450" t="s">
        <v>14</v>
      </c>
      <c r="F925" s="450" t="s">
        <v>15</v>
      </c>
      <c r="G925" s="450" t="s">
        <v>110</v>
      </c>
    </row>
    <row r="926" spans="1:7" x14ac:dyDescent="0.25">
      <c r="A926" s="450">
        <v>2018</v>
      </c>
      <c r="B926" s="450" t="s">
        <v>174</v>
      </c>
      <c r="C926" s="450">
        <v>33000</v>
      </c>
      <c r="D926" s="450" t="s">
        <v>152</v>
      </c>
      <c r="E926" s="450" t="s">
        <v>14</v>
      </c>
      <c r="F926" s="450" t="s">
        <v>15</v>
      </c>
      <c r="G926" s="450" t="s">
        <v>110</v>
      </c>
    </row>
    <row r="927" spans="1:7" x14ac:dyDescent="0.25">
      <c r="A927" s="450">
        <v>2018</v>
      </c>
      <c r="B927" s="450" t="s">
        <v>174</v>
      </c>
      <c r="C927" s="450">
        <v>33100</v>
      </c>
      <c r="D927" s="450" t="s">
        <v>153</v>
      </c>
      <c r="E927" s="450" t="s">
        <v>14</v>
      </c>
      <c r="F927" s="450" t="s">
        <v>15</v>
      </c>
      <c r="G927" s="450" t="s">
        <v>110</v>
      </c>
    </row>
    <row r="928" spans="1:7" x14ac:dyDescent="0.25">
      <c r="A928" s="450">
        <v>2018</v>
      </c>
      <c r="B928" s="450" t="s">
        <v>174</v>
      </c>
      <c r="C928" s="450">
        <v>33110</v>
      </c>
      <c r="D928" s="450" t="s">
        <v>154</v>
      </c>
      <c r="E928" s="450" t="s">
        <v>14</v>
      </c>
      <c r="F928" s="450" t="s">
        <v>15</v>
      </c>
      <c r="G928" s="450" t="s">
        <v>110</v>
      </c>
    </row>
    <row r="929" spans="1:8" x14ac:dyDescent="0.25">
      <c r="A929" s="450">
        <v>2018</v>
      </c>
      <c r="B929" s="450" t="s">
        <v>174</v>
      </c>
      <c r="C929" s="450">
        <v>33120</v>
      </c>
      <c r="D929" s="450" t="s">
        <v>155</v>
      </c>
      <c r="E929" s="450" t="s">
        <v>14</v>
      </c>
      <c r="F929" s="450" t="s">
        <v>15</v>
      </c>
      <c r="G929" s="450" t="s">
        <v>110</v>
      </c>
      <c r="H929" s="450"/>
    </row>
    <row r="930" spans="1:8" x14ac:dyDescent="0.25">
      <c r="A930" s="450">
        <v>2018</v>
      </c>
      <c r="B930" s="450" t="s">
        <v>174</v>
      </c>
      <c r="C930" s="450">
        <v>33200</v>
      </c>
      <c r="D930" s="450" t="s">
        <v>156</v>
      </c>
      <c r="E930" s="450" t="s">
        <v>14</v>
      </c>
      <c r="F930" s="450" t="s">
        <v>15</v>
      </c>
      <c r="G930" s="450" t="s">
        <v>110</v>
      </c>
      <c r="H930" s="450"/>
    </row>
    <row r="931" spans="1:8" x14ac:dyDescent="0.25">
      <c r="A931" s="450">
        <v>2018</v>
      </c>
      <c r="B931" s="450" t="s">
        <v>174</v>
      </c>
      <c r="C931" s="450">
        <v>33210</v>
      </c>
      <c r="D931" s="450" t="s">
        <v>157</v>
      </c>
      <c r="E931" s="450" t="s">
        <v>14</v>
      </c>
      <c r="F931" s="450" t="s">
        <v>15</v>
      </c>
      <c r="G931" s="450" t="s">
        <v>110</v>
      </c>
      <c r="H931" s="450"/>
    </row>
    <row r="932" spans="1:8" x14ac:dyDescent="0.25">
      <c r="A932" s="450">
        <v>2018</v>
      </c>
      <c r="B932" s="450" t="s">
        <v>174</v>
      </c>
      <c r="C932" s="450">
        <v>33220</v>
      </c>
      <c r="D932" s="450" t="s">
        <v>158</v>
      </c>
      <c r="E932" s="450" t="s">
        <v>14</v>
      </c>
      <c r="F932" s="450" t="s">
        <v>15</v>
      </c>
      <c r="G932" s="450" t="s">
        <v>110</v>
      </c>
      <c r="H932" s="450"/>
    </row>
    <row r="933" spans="1:8" x14ac:dyDescent="0.25">
      <c r="A933" s="450">
        <v>2018</v>
      </c>
      <c r="B933" s="450" t="s">
        <v>174</v>
      </c>
      <c r="C933" s="450">
        <v>33900</v>
      </c>
      <c r="D933" s="450" t="s">
        <v>159</v>
      </c>
      <c r="E933" s="450" t="s">
        <v>14</v>
      </c>
      <c r="F933" s="450" t="s">
        <v>15</v>
      </c>
      <c r="G933" s="450" t="s">
        <v>110</v>
      </c>
      <c r="H933" s="450"/>
    </row>
    <row r="934" spans="1:8" x14ac:dyDescent="0.25">
      <c r="A934" s="450">
        <v>2018</v>
      </c>
      <c r="B934" s="450" t="s">
        <v>174</v>
      </c>
      <c r="C934" s="450">
        <v>33910</v>
      </c>
      <c r="D934" s="450" t="s">
        <v>160</v>
      </c>
      <c r="E934" s="450" t="s">
        <v>14</v>
      </c>
      <c r="F934" s="450" t="s">
        <v>15</v>
      </c>
      <c r="G934" s="450" t="s">
        <v>110</v>
      </c>
      <c r="H934" s="450"/>
    </row>
    <row r="935" spans="1:8" x14ac:dyDescent="0.25">
      <c r="A935" s="450">
        <v>2018</v>
      </c>
      <c r="B935" s="450" t="s">
        <v>174</v>
      </c>
      <c r="C935" s="450">
        <v>33920</v>
      </c>
      <c r="D935" s="450" t="s">
        <v>161</v>
      </c>
      <c r="E935" s="450" t="s">
        <v>14</v>
      </c>
      <c r="F935" s="450" t="s">
        <v>15</v>
      </c>
      <c r="G935" s="450" t="s">
        <v>110</v>
      </c>
      <c r="H935" s="450"/>
    </row>
    <row r="936" spans="1:8" x14ac:dyDescent="0.25">
      <c r="A936" s="450">
        <v>2018</v>
      </c>
      <c r="B936" s="450" t="s">
        <v>174</v>
      </c>
      <c r="C936" s="450">
        <v>33921</v>
      </c>
      <c r="D936" s="450" t="s">
        <v>162</v>
      </c>
      <c r="E936" s="450" t="s">
        <v>14</v>
      </c>
      <c r="F936" s="450" t="s">
        <v>15</v>
      </c>
      <c r="G936" s="450" t="s">
        <v>110</v>
      </c>
      <c r="H936" s="450"/>
    </row>
    <row r="937" spans="1:8" x14ac:dyDescent="0.25">
      <c r="A937" s="450">
        <v>2018</v>
      </c>
      <c r="B937" s="450" t="s">
        <v>174</v>
      </c>
      <c r="C937" s="450">
        <v>33922</v>
      </c>
      <c r="D937" s="450" t="s">
        <v>163</v>
      </c>
      <c r="E937" s="450" t="s">
        <v>14</v>
      </c>
      <c r="F937" s="450" t="s">
        <v>15</v>
      </c>
      <c r="G937" s="450" t="s">
        <v>110</v>
      </c>
      <c r="H937" s="450"/>
    </row>
    <row r="938" spans="1:8" x14ac:dyDescent="0.25">
      <c r="A938" s="450">
        <v>2018</v>
      </c>
      <c r="B938" s="450" t="s">
        <v>174</v>
      </c>
      <c r="C938" s="450">
        <v>34000</v>
      </c>
      <c r="D938" s="450" t="s">
        <v>164</v>
      </c>
      <c r="E938" s="450" t="s">
        <v>14</v>
      </c>
      <c r="F938" s="450" t="s">
        <v>15</v>
      </c>
      <c r="G938" s="450" t="s">
        <v>110</v>
      </c>
      <c r="H938" s="450"/>
    </row>
    <row r="939" spans="1:8" x14ac:dyDescent="0.25">
      <c r="A939" s="450">
        <v>2018</v>
      </c>
      <c r="B939" s="450" t="s">
        <v>174</v>
      </c>
      <c r="C939" s="450">
        <v>35000</v>
      </c>
      <c r="D939" s="450" t="s">
        <v>165</v>
      </c>
      <c r="E939" s="450" t="s">
        <v>14</v>
      </c>
      <c r="F939" s="450" t="s">
        <v>15</v>
      </c>
      <c r="G939" s="450" t="s">
        <v>110</v>
      </c>
      <c r="H939" s="450"/>
    </row>
    <row r="940" spans="1:8" x14ac:dyDescent="0.25">
      <c r="A940" s="450">
        <v>2018</v>
      </c>
      <c r="B940" s="450" t="s">
        <v>174</v>
      </c>
      <c r="C940" s="450">
        <v>36000</v>
      </c>
      <c r="D940" s="450" t="s">
        <v>166</v>
      </c>
      <c r="E940" s="450" t="s">
        <v>14</v>
      </c>
      <c r="F940" s="450" t="s">
        <v>15</v>
      </c>
      <c r="G940" s="450" t="s">
        <v>110</v>
      </c>
      <c r="H940" s="450"/>
    </row>
    <row r="941" spans="1:8" x14ac:dyDescent="0.25">
      <c r="A941" s="450">
        <v>2018</v>
      </c>
      <c r="B941" s="450" t="s">
        <v>174</v>
      </c>
      <c r="C941" s="450">
        <v>37000</v>
      </c>
      <c r="D941" s="450" t="s">
        <v>167</v>
      </c>
      <c r="E941" s="450" t="s">
        <v>14</v>
      </c>
      <c r="F941" s="450" t="s">
        <v>15</v>
      </c>
      <c r="G941" s="450" t="s">
        <v>110</v>
      </c>
      <c r="H941" s="450"/>
    </row>
    <row r="942" spans="1:8" x14ac:dyDescent="0.25">
      <c r="A942" s="450">
        <v>2018</v>
      </c>
      <c r="B942" s="450" t="s">
        <v>174</v>
      </c>
      <c r="C942" s="450">
        <v>37100</v>
      </c>
      <c r="D942" s="450" t="s">
        <v>168</v>
      </c>
      <c r="E942" s="450" t="s">
        <v>14</v>
      </c>
      <c r="F942" s="450" t="s">
        <v>15</v>
      </c>
      <c r="G942" s="450" t="s">
        <v>110</v>
      </c>
      <c r="H942" s="450"/>
    </row>
    <row r="943" spans="1:8" x14ac:dyDescent="0.25">
      <c r="A943" s="450">
        <v>2018</v>
      </c>
      <c r="B943" s="450" t="s">
        <v>174</v>
      </c>
      <c r="C943" s="450">
        <v>37200</v>
      </c>
      <c r="D943" s="450" t="s">
        <v>169</v>
      </c>
      <c r="E943" s="450" t="s">
        <v>14</v>
      </c>
      <c r="F943" s="450" t="s">
        <v>15</v>
      </c>
      <c r="G943" s="450" t="s">
        <v>110</v>
      </c>
      <c r="H943" s="450"/>
    </row>
    <row r="944" spans="1:8" x14ac:dyDescent="0.25">
      <c r="A944" s="450">
        <v>2018</v>
      </c>
      <c r="B944" s="450" t="s">
        <v>175</v>
      </c>
      <c r="C944" s="450">
        <v>1000</v>
      </c>
      <c r="D944" s="450" t="s">
        <v>1</v>
      </c>
      <c r="E944" s="450" t="s">
        <v>14</v>
      </c>
      <c r="F944" s="450" t="s">
        <v>15</v>
      </c>
      <c r="G944" s="450">
        <v>0</v>
      </c>
      <c r="H944" s="450" t="s">
        <v>16</v>
      </c>
    </row>
    <row r="945" spans="1:8" x14ac:dyDescent="0.25">
      <c r="A945" s="450">
        <v>2018</v>
      </c>
      <c r="B945" s="450" t="s">
        <v>175</v>
      </c>
      <c r="C945" s="450">
        <v>1100</v>
      </c>
      <c r="D945" s="450" t="s">
        <v>2</v>
      </c>
      <c r="E945" s="450" t="s">
        <v>14</v>
      </c>
      <c r="F945" s="450" t="s">
        <v>15</v>
      </c>
      <c r="G945" s="450">
        <v>0</v>
      </c>
      <c r="H945" s="450" t="s">
        <v>16</v>
      </c>
    </row>
    <row r="946" spans="1:8" x14ac:dyDescent="0.25">
      <c r="A946" s="450">
        <v>2018</v>
      </c>
      <c r="B946" s="450" t="s">
        <v>175</v>
      </c>
      <c r="C946" s="450">
        <v>1110</v>
      </c>
      <c r="D946" s="450" t="s">
        <v>3</v>
      </c>
      <c r="E946" s="450" t="s">
        <v>14</v>
      </c>
      <c r="F946" s="450" t="s">
        <v>15</v>
      </c>
      <c r="G946" s="450" t="s">
        <v>110</v>
      </c>
      <c r="H946" s="450"/>
    </row>
    <row r="947" spans="1:8" x14ac:dyDescent="0.25">
      <c r="A947" s="450">
        <v>2018</v>
      </c>
      <c r="B947" s="450" t="s">
        <v>175</v>
      </c>
      <c r="C947" s="450">
        <v>1120</v>
      </c>
      <c r="D947" s="450" t="s">
        <v>4</v>
      </c>
      <c r="E947" s="450" t="s">
        <v>14</v>
      </c>
      <c r="F947" s="450" t="s">
        <v>15</v>
      </c>
      <c r="G947" s="450" t="s">
        <v>110</v>
      </c>
      <c r="H947" s="450"/>
    </row>
    <row r="948" spans="1:8" x14ac:dyDescent="0.25">
      <c r="A948" s="450">
        <v>2018</v>
      </c>
      <c r="B948" s="450" t="s">
        <v>175</v>
      </c>
      <c r="C948" s="450">
        <v>1200</v>
      </c>
      <c r="D948" s="450" t="s">
        <v>5</v>
      </c>
      <c r="E948" s="450" t="s">
        <v>14</v>
      </c>
      <c r="F948" s="450" t="s">
        <v>15</v>
      </c>
      <c r="G948" s="450">
        <v>0</v>
      </c>
      <c r="H948" s="450" t="s">
        <v>16</v>
      </c>
    </row>
    <row r="949" spans="1:8" x14ac:dyDescent="0.25">
      <c r="A949" s="450">
        <v>2018</v>
      </c>
      <c r="B949" s="450" t="s">
        <v>175</v>
      </c>
      <c r="C949" s="450">
        <v>1300</v>
      </c>
      <c r="D949" s="450" t="s">
        <v>17</v>
      </c>
      <c r="E949" s="450" t="s">
        <v>14</v>
      </c>
      <c r="F949" s="450" t="s">
        <v>15</v>
      </c>
      <c r="G949" s="450">
        <v>0</v>
      </c>
      <c r="H949" s="450" t="s">
        <v>16</v>
      </c>
    </row>
    <row r="950" spans="1:8" x14ac:dyDescent="0.25">
      <c r="A950" s="450">
        <v>2018</v>
      </c>
      <c r="B950" s="450" t="s">
        <v>175</v>
      </c>
      <c r="C950" s="450">
        <v>1400</v>
      </c>
      <c r="D950" s="450" t="s">
        <v>18</v>
      </c>
      <c r="E950" s="450" t="s">
        <v>14</v>
      </c>
      <c r="F950" s="450" t="s">
        <v>15</v>
      </c>
      <c r="G950" s="450">
        <v>0</v>
      </c>
      <c r="H950" s="450" t="s">
        <v>16</v>
      </c>
    </row>
    <row r="951" spans="1:8" x14ac:dyDescent="0.25">
      <c r="A951" s="450">
        <v>2018</v>
      </c>
      <c r="B951" s="450" t="s">
        <v>175</v>
      </c>
      <c r="C951" s="450">
        <v>1500</v>
      </c>
      <c r="D951" s="450" t="s">
        <v>19</v>
      </c>
      <c r="E951" s="450" t="s">
        <v>14</v>
      </c>
      <c r="F951" s="450" t="s">
        <v>15</v>
      </c>
      <c r="G951" s="450">
        <v>0</v>
      </c>
      <c r="H951" s="450" t="s">
        <v>16</v>
      </c>
    </row>
    <row r="952" spans="1:8" x14ac:dyDescent="0.25">
      <c r="A952" s="450">
        <v>2018</v>
      </c>
      <c r="B952" s="450" t="s">
        <v>175</v>
      </c>
      <c r="C952" s="450">
        <v>1600</v>
      </c>
      <c r="D952" s="450" t="s">
        <v>20</v>
      </c>
      <c r="E952" s="450" t="s">
        <v>14</v>
      </c>
      <c r="F952" s="450" t="s">
        <v>15</v>
      </c>
      <c r="G952" s="450">
        <v>0</v>
      </c>
      <c r="H952" s="450" t="s">
        <v>16</v>
      </c>
    </row>
    <row r="953" spans="1:8" x14ac:dyDescent="0.25">
      <c r="A953" s="450">
        <v>2018</v>
      </c>
      <c r="B953" s="450" t="s">
        <v>175</v>
      </c>
      <c r="C953" s="450">
        <v>1900</v>
      </c>
      <c r="D953" s="450" t="s">
        <v>21</v>
      </c>
      <c r="E953" s="450" t="s">
        <v>14</v>
      </c>
      <c r="F953" s="450" t="s">
        <v>15</v>
      </c>
      <c r="G953" s="450">
        <v>0</v>
      </c>
      <c r="H953" s="450" t="s">
        <v>16</v>
      </c>
    </row>
    <row r="954" spans="1:8" x14ac:dyDescent="0.25">
      <c r="A954" s="450">
        <v>2018</v>
      </c>
      <c r="B954" s="450" t="s">
        <v>175</v>
      </c>
      <c r="C954" s="450">
        <v>2000</v>
      </c>
      <c r="D954" s="450" t="s">
        <v>22</v>
      </c>
      <c r="E954" s="450" t="s">
        <v>14</v>
      </c>
      <c r="F954" s="450" t="s">
        <v>15</v>
      </c>
      <c r="G954" s="450">
        <v>0</v>
      </c>
      <c r="H954" s="450" t="s">
        <v>16</v>
      </c>
    </row>
    <row r="955" spans="1:8" x14ac:dyDescent="0.25">
      <c r="A955" s="450">
        <v>2018</v>
      </c>
      <c r="B955" s="450" t="s">
        <v>175</v>
      </c>
      <c r="C955" s="450">
        <v>2100</v>
      </c>
      <c r="D955" s="450" t="s">
        <v>23</v>
      </c>
      <c r="E955" s="450" t="s">
        <v>14</v>
      </c>
      <c r="F955" s="450" t="s">
        <v>15</v>
      </c>
      <c r="G955" s="450">
        <v>0</v>
      </c>
      <c r="H955" s="450" t="s">
        <v>16</v>
      </c>
    </row>
    <row r="956" spans="1:8" x14ac:dyDescent="0.25">
      <c r="A956" s="450">
        <v>2018</v>
      </c>
      <c r="B956" s="450" t="s">
        <v>175</v>
      </c>
      <c r="C956" s="450">
        <v>2110</v>
      </c>
      <c r="D956" s="450" t="s">
        <v>24</v>
      </c>
      <c r="E956" s="450" t="s">
        <v>14</v>
      </c>
      <c r="F956" s="450" t="s">
        <v>15</v>
      </c>
      <c r="G956" s="450" t="s">
        <v>110</v>
      </c>
      <c r="H956" s="450"/>
    </row>
    <row r="957" spans="1:8" x14ac:dyDescent="0.25">
      <c r="A957" s="450">
        <v>2018</v>
      </c>
      <c r="B957" s="450" t="s">
        <v>175</v>
      </c>
      <c r="C957" s="450">
        <v>2120</v>
      </c>
      <c r="D957" s="450" t="s">
        <v>25</v>
      </c>
      <c r="E957" s="450" t="s">
        <v>14</v>
      </c>
      <c r="F957" s="450" t="s">
        <v>15</v>
      </c>
      <c r="G957" s="450" t="s">
        <v>110</v>
      </c>
      <c r="H957" s="450"/>
    </row>
    <row r="958" spans="1:8" x14ac:dyDescent="0.25">
      <c r="A958" s="450">
        <v>2018</v>
      </c>
      <c r="B958" s="450" t="s">
        <v>175</v>
      </c>
      <c r="C958" s="450">
        <v>2130</v>
      </c>
      <c r="D958" s="450" t="s">
        <v>26</v>
      </c>
      <c r="E958" s="450" t="s">
        <v>14</v>
      </c>
      <c r="F958" s="450" t="s">
        <v>15</v>
      </c>
      <c r="G958" s="450" t="s">
        <v>110</v>
      </c>
      <c r="H958" s="450"/>
    </row>
    <row r="959" spans="1:8" x14ac:dyDescent="0.25">
      <c r="A959" s="450">
        <v>2018</v>
      </c>
      <c r="B959" s="450" t="s">
        <v>175</v>
      </c>
      <c r="C959" s="450">
        <v>2190</v>
      </c>
      <c r="D959" s="450" t="s">
        <v>27</v>
      </c>
      <c r="E959" s="450" t="s">
        <v>14</v>
      </c>
      <c r="F959" s="450" t="s">
        <v>15</v>
      </c>
      <c r="G959" s="450" t="s">
        <v>110</v>
      </c>
      <c r="H959" s="450"/>
    </row>
    <row r="960" spans="1:8" x14ac:dyDescent="0.25">
      <c r="A960" s="450">
        <v>2018</v>
      </c>
      <c r="B960" s="450" t="s">
        <v>175</v>
      </c>
      <c r="C960" s="450">
        <v>2200</v>
      </c>
      <c r="D960" s="450" t="s">
        <v>28</v>
      </c>
      <c r="E960" s="450" t="s">
        <v>14</v>
      </c>
      <c r="F960" s="450" t="s">
        <v>15</v>
      </c>
      <c r="G960" s="450">
        <v>0</v>
      </c>
      <c r="H960" s="450" t="s">
        <v>16</v>
      </c>
    </row>
    <row r="961" spans="1:8" x14ac:dyDescent="0.25">
      <c r="A961" s="450">
        <v>2018</v>
      </c>
      <c r="B961" s="450" t="s">
        <v>175</v>
      </c>
      <c r="C961" s="450">
        <v>2300</v>
      </c>
      <c r="D961" s="450" t="s">
        <v>29</v>
      </c>
      <c r="E961" s="450" t="s">
        <v>14</v>
      </c>
      <c r="F961" s="450" t="s">
        <v>15</v>
      </c>
      <c r="G961" s="450">
        <v>0</v>
      </c>
      <c r="H961" s="450" t="s">
        <v>16</v>
      </c>
    </row>
    <row r="962" spans="1:8" x14ac:dyDescent="0.25">
      <c r="A962" s="450">
        <v>2018</v>
      </c>
      <c r="B962" s="450" t="s">
        <v>175</v>
      </c>
      <c r="C962" s="450">
        <v>2400</v>
      </c>
      <c r="D962" s="450" t="s">
        <v>30</v>
      </c>
      <c r="E962" s="450" t="s">
        <v>14</v>
      </c>
      <c r="F962" s="450" t="s">
        <v>15</v>
      </c>
      <c r="G962" s="450">
        <v>0</v>
      </c>
      <c r="H962" s="450" t="s">
        <v>16</v>
      </c>
    </row>
    <row r="963" spans="1:8" x14ac:dyDescent="0.25">
      <c r="A963" s="450">
        <v>2018</v>
      </c>
      <c r="B963" s="450" t="s">
        <v>175</v>
      </c>
      <c r="C963" s="450">
        <v>2900</v>
      </c>
      <c r="D963" s="450" t="s">
        <v>31</v>
      </c>
      <c r="E963" s="450" t="s">
        <v>14</v>
      </c>
      <c r="F963" s="450" t="s">
        <v>15</v>
      </c>
      <c r="G963" s="450">
        <v>0</v>
      </c>
      <c r="H963" s="450" t="s">
        <v>16</v>
      </c>
    </row>
    <row r="964" spans="1:8" x14ac:dyDescent="0.25">
      <c r="A964" s="450">
        <v>2018</v>
      </c>
      <c r="B964" s="450" t="s">
        <v>175</v>
      </c>
      <c r="C964" s="450">
        <v>2910</v>
      </c>
      <c r="D964" s="450" t="s">
        <v>32</v>
      </c>
      <c r="E964" s="450" t="s">
        <v>14</v>
      </c>
      <c r="F964" s="450" t="s">
        <v>15</v>
      </c>
      <c r="G964" s="450" t="s">
        <v>110</v>
      </c>
      <c r="H964" s="450"/>
    </row>
    <row r="965" spans="1:8" x14ac:dyDescent="0.25">
      <c r="A965" s="450">
        <v>2018</v>
      </c>
      <c r="B965" s="450" t="s">
        <v>175</v>
      </c>
      <c r="C965" s="450">
        <v>2920</v>
      </c>
      <c r="D965" s="450" t="s">
        <v>33</v>
      </c>
      <c r="E965" s="450" t="s">
        <v>14</v>
      </c>
      <c r="F965" s="450" t="s">
        <v>15</v>
      </c>
      <c r="G965" s="450" t="s">
        <v>110</v>
      </c>
      <c r="H965" s="450"/>
    </row>
    <row r="966" spans="1:8" x14ac:dyDescent="0.25">
      <c r="A966" s="450">
        <v>2018</v>
      </c>
      <c r="B966" s="450" t="s">
        <v>175</v>
      </c>
      <c r="C966" s="450">
        <v>2930</v>
      </c>
      <c r="D966" s="450" t="s">
        <v>34</v>
      </c>
      <c r="E966" s="450" t="s">
        <v>14</v>
      </c>
      <c r="F966" s="450" t="s">
        <v>15</v>
      </c>
      <c r="G966" s="450" t="s">
        <v>110</v>
      </c>
      <c r="H966" s="450"/>
    </row>
    <row r="967" spans="1:8" x14ac:dyDescent="0.25">
      <c r="A967" s="450">
        <v>2018</v>
      </c>
      <c r="B967" s="450" t="s">
        <v>175</v>
      </c>
      <c r="C967" s="450">
        <v>3000</v>
      </c>
      <c r="D967" s="450" t="s">
        <v>35</v>
      </c>
      <c r="E967" s="450" t="s">
        <v>14</v>
      </c>
      <c r="F967" s="450" t="s">
        <v>15</v>
      </c>
      <c r="G967" s="450">
        <v>0</v>
      </c>
      <c r="H967" s="450" t="s">
        <v>16</v>
      </c>
    </row>
    <row r="968" spans="1:8" x14ac:dyDescent="0.25">
      <c r="A968" s="450">
        <v>2018</v>
      </c>
      <c r="B968" s="450" t="s">
        <v>175</v>
      </c>
      <c r="C968" s="450">
        <v>3100</v>
      </c>
      <c r="D968" s="450" t="s">
        <v>36</v>
      </c>
      <c r="E968" s="450" t="s">
        <v>14</v>
      </c>
      <c r="F968" s="450" t="s">
        <v>15</v>
      </c>
      <c r="G968" s="450" t="s">
        <v>110</v>
      </c>
      <c r="H968" s="450"/>
    </row>
    <row r="969" spans="1:8" x14ac:dyDescent="0.25">
      <c r="A969" s="450">
        <v>2018</v>
      </c>
      <c r="B969" s="450" t="s">
        <v>175</v>
      </c>
      <c r="C969" s="450">
        <v>3200</v>
      </c>
      <c r="D969" s="450" t="s">
        <v>37</v>
      </c>
      <c r="E969" s="450" t="s">
        <v>14</v>
      </c>
      <c r="F969" s="450" t="s">
        <v>15</v>
      </c>
      <c r="G969" s="450" t="s">
        <v>110</v>
      </c>
      <c r="H969" s="450"/>
    </row>
    <row r="970" spans="1:8" x14ac:dyDescent="0.25">
      <c r="A970" s="450">
        <v>2018</v>
      </c>
      <c r="B970" s="450" t="s">
        <v>175</v>
      </c>
      <c r="C970" s="450">
        <v>3900</v>
      </c>
      <c r="D970" s="450" t="s">
        <v>38</v>
      </c>
      <c r="E970" s="450" t="s">
        <v>14</v>
      </c>
      <c r="F970" s="450" t="s">
        <v>15</v>
      </c>
      <c r="G970" s="450" t="s">
        <v>110</v>
      </c>
      <c r="H970" s="450"/>
    </row>
    <row r="971" spans="1:8" x14ac:dyDescent="0.25">
      <c r="A971" s="450">
        <v>2018</v>
      </c>
      <c r="B971" s="450" t="s">
        <v>175</v>
      </c>
      <c r="C971" s="450">
        <v>4000</v>
      </c>
      <c r="D971" s="450" t="s">
        <v>39</v>
      </c>
      <c r="E971" s="450" t="s">
        <v>14</v>
      </c>
      <c r="F971" s="450" t="s">
        <v>15</v>
      </c>
      <c r="G971" s="450">
        <v>0.53</v>
      </c>
      <c r="H971" s="450" t="s">
        <v>16</v>
      </c>
    </row>
    <row r="972" spans="1:8" x14ac:dyDescent="0.25">
      <c r="A972" s="450">
        <v>2018</v>
      </c>
      <c r="B972" s="450" t="s">
        <v>175</v>
      </c>
      <c r="C972" s="450">
        <v>4100</v>
      </c>
      <c r="D972" s="450" t="s">
        <v>40</v>
      </c>
      <c r="E972" s="450" t="s">
        <v>14</v>
      </c>
      <c r="F972" s="450" t="s">
        <v>15</v>
      </c>
      <c r="G972" s="450">
        <v>0.53</v>
      </c>
      <c r="H972" s="450" t="s">
        <v>16</v>
      </c>
    </row>
    <row r="973" spans="1:8" x14ac:dyDescent="0.25">
      <c r="A973" s="450">
        <v>2018</v>
      </c>
      <c r="B973" s="450" t="s">
        <v>175</v>
      </c>
      <c r="C973" s="450">
        <v>4110</v>
      </c>
      <c r="D973" s="450" t="s">
        <v>41</v>
      </c>
      <c r="E973" s="450" t="s">
        <v>14</v>
      </c>
      <c r="F973" s="450" t="s">
        <v>15</v>
      </c>
      <c r="G973" s="450" t="s">
        <v>110</v>
      </c>
      <c r="H973" s="450"/>
    </row>
    <row r="974" spans="1:8" x14ac:dyDescent="0.25">
      <c r="A974" s="450">
        <v>2018</v>
      </c>
      <c r="B974" s="450" t="s">
        <v>175</v>
      </c>
      <c r="C974" s="450">
        <v>4120</v>
      </c>
      <c r="D974" s="450" t="s">
        <v>42</v>
      </c>
      <c r="E974" s="450" t="s">
        <v>14</v>
      </c>
      <c r="F974" s="450" t="s">
        <v>15</v>
      </c>
      <c r="G974" s="450" t="s">
        <v>110</v>
      </c>
      <c r="H974" s="450"/>
    </row>
    <row r="975" spans="1:8" x14ac:dyDescent="0.25">
      <c r="A975" s="450">
        <v>2018</v>
      </c>
      <c r="B975" s="450" t="s">
        <v>175</v>
      </c>
      <c r="C975" s="450">
        <v>4190</v>
      </c>
      <c r="D975" s="450" t="s">
        <v>43</v>
      </c>
      <c r="E975" s="450" t="s">
        <v>14</v>
      </c>
      <c r="F975" s="450" t="s">
        <v>15</v>
      </c>
      <c r="G975" s="450" t="s">
        <v>110</v>
      </c>
      <c r="H975" s="450"/>
    </row>
    <row r="976" spans="1:8" x14ac:dyDescent="0.25">
      <c r="A976" s="450">
        <v>2018</v>
      </c>
      <c r="B976" s="450" t="s">
        <v>175</v>
      </c>
      <c r="C976" s="450">
        <v>4200</v>
      </c>
      <c r="D976" s="450" t="s">
        <v>44</v>
      </c>
      <c r="E976" s="450" t="s">
        <v>14</v>
      </c>
      <c r="F976" s="450" t="s">
        <v>15</v>
      </c>
      <c r="G976" s="450">
        <v>0</v>
      </c>
      <c r="H976" s="450" t="s">
        <v>16</v>
      </c>
    </row>
    <row r="977" spans="1:8" x14ac:dyDescent="0.25">
      <c r="A977" s="450">
        <v>2018</v>
      </c>
      <c r="B977" s="450" t="s">
        <v>175</v>
      </c>
      <c r="C977" s="450">
        <v>4210</v>
      </c>
      <c r="D977" s="450" t="s">
        <v>45</v>
      </c>
      <c r="E977" s="450" t="s">
        <v>14</v>
      </c>
      <c r="F977" s="450" t="s">
        <v>15</v>
      </c>
      <c r="G977" s="450" t="s">
        <v>110</v>
      </c>
      <c r="H977" s="450"/>
    </row>
    <row r="978" spans="1:8" x14ac:dyDescent="0.25">
      <c r="A978" s="450">
        <v>2018</v>
      </c>
      <c r="B978" s="450" t="s">
        <v>175</v>
      </c>
      <c r="C978" s="450">
        <v>4220</v>
      </c>
      <c r="D978" s="450" t="s">
        <v>46</v>
      </c>
      <c r="E978" s="450" t="s">
        <v>14</v>
      </c>
      <c r="F978" s="450" t="s">
        <v>15</v>
      </c>
      <c r="G978" s="450" t="s">
        <v>110</v>
      </c>
      <c r="H978" s="450"/>
    </row>
    <row r="979" spans="1:8" x14ac:dyDescent="0.25">
      <c r="A979" s="450">
        <v>2018</v>
      </c>
      <c r="B979" s="450" t="s">
        <v>175</v>
      </c>
      <c r="C979" s="450">
        <v>4230</v>
      </c>
      <c r="D979" s="450" t="s">
        <v>47</v>
      </c>
      <c r="E979" s="450" t="s">
        <v>14</v>
      </c>
      <c r="F979" s="450" t="s">
        <v>15</v>
      </c>
      <c r="G979" s="450" t="s">
        <v>110</v>
      </c>
      <c r="H979" s="450"/>
    </row>
    <row r="980" spans="1:8" x14ac:dyDescent="0.25">
      <c r="A980" s="450">
        <v>2018</v>
      </c>
      <c r="B980" s="450" t="s">
        <v>175</v>
      </c>
      <c r="C980" s="450">
        <v>5000</v>
      </c>
      <c r="D980" s="450" t="s">
        <v>48</v>
      </c>
      <c r="E980" s="450" t="s">
        <v>14</v>
      </c>
      <c r="F980" s="450" t="s">
        <v>15</v>
      </c>
      <c r="G980" s="450">
        <v>0.2</v>
      </c>
      <c r="H980" s="450" t="s">
        <v>16</v>
      </c>
    </row>
    <row r="981" spans="1:8" x14ac:dyDescent="0.25">
      <c r="A981" s="450">
        <v>2018</v>
      </c>
      <c r="B981" s="450" t="s">
        <v>175</v>
      </c>
      <c r="C981" s="450">
        <v>6000</v>
      </c>
      <c r="D981" s="450" t="s">
        <v>49</v>
      </c>
      <c r="E981" s="450" t="s">
        <v>14</v>
      </c>
      <c r="F981" s="450" t="s">
        <v>15</v>
      </c>
      <c r="G981" s="450">
        <v>0.26</v>
      </c>
      <c r="H981" s="450" t="s">
        <v>16</v>
      </c>
    </row>
    <row r="982" spans="1:8" x14ac:dyDescent="0.25">
      <c r="A982" s="450">
        <v>2018</v>
      </c>
      <c r="B982" s="450" t="s">
        <v>175</v>
      </c>
      <c r="C982" s="450">
        <v>6100</v>
      </c>
      <c r="D982" s="450" t="s">
        <v>50</v>
      </c>
      <c r="E982" s="450" t="s">
        <v>14</v>
      </c>
      <c r="F982" s="450" t="s">
        <v>15</v>
      </c>
      <c r="G982" s="450">
        <v>0.26</v>
      </c>
      <c r="H982" s="450" t="s">
        <v>16</v>
      </c>
    </row>
    <row r="983" spans="1:8" x14ac:dyDescent="0.25">
      <c r="A983" s="450">
        <v>2018</v>
      </c>
      <c r="B983" s="450" t="s">
        <v>175</v>
      </c>
      <c r="C983" s="450">
        <v>6110</v>
      </c>
      <c r="D983" s="450" t="s">
        <v>51</v>
      </c>
      <c r="E983" s="450" t="s">
        <v>14</v>
      </c>
      <c r="F983" s="450" t="s">
        <v>15</v>
      </c>
      <c r="G983" s="450" t="s">
        <v>110</v>
      </c>
      <c r="H983" s="450"/>
    </row>
    <row r="984" spans="1:8" x14ac:dyDescent="0.25">
      <c r="A984" s="450">
        <v>2018</v>
      </c>
      <c r="B984" s="450" t="s">
        <v>175</v>
      </c>
      <c r="C984" s="450">
        <v>6120</v>
      </c>
      <c r="D984" s="450" t="s">
        <v>52</v>
      </c>
      <c r="E984" s="450" t="s">
        <v>14</v>
      </c>
      <c r="F984" s="450" t="s">
        <v>15</v>
      </c>
      <c r="G984" s="450" t="s">
        <v>110</v>
      </c>
      <c r="H984" s="450"/>
    </row>
    <row r="985" spans="1:8" x14ac:dyDescent="0.25">
      <c r="A985" s="450">
        <v>2018</v>
      </c>
      <c r="B985" s="450" t="s">
        <v>175</v>
      </c>
      <c r="C985" s="450">
        <v>6130</v>
      </c>
      <c r="D985" s="450" t="s">
        <v>53</v>
      </c>
      <c r="E985" s="450" t="s">
        <v>14</v>
      </c>
      <c r="F985" s="450" t="s">
        <v>15</v>
      </c>
      <c r="G985" s="450" t="s">
        <v>110</v>
      </c>
      <c r="H985" s="450"/>
    </row>
    <row r="986" spans="1:8" x14ac:dyDescent="0.25">
      <c r="A986" s="450">
        <v>2018</v>
      </c>
      <c r="B986" s="450" t="s">
        <v>175</v>
      </c>
      <c r="C986" s="450">
        <v>6190</v>
      </c>
      <c r="D986" s="450" t="s">
        <v>54</v>
      </c>
      <c r="E986" s="450" t="s">
        <v>14</v>
      </c>
      <c r="F986" s="450" t="s">
        <v>15</v>
      </c>
      <c r="G986" s="450" t="s">
        <v>110</v>
      </c>
      <c r="H986" s="450"/>
    </row>
    <row r="987" spans="1:8" x14ac:dyDescent="0.25">
      <c r="A987" s="450">
        <v>2018</v>
      </c>
      <c r="B987" s="450" t="s">
        <v>175</v>
      </c>
      <c r="C987" s="450">
        <v>6200</v>
      </c>
      <c r="D987" s="450" t="s">
        <v>55</v>
      </c>
      <c r="E987" s="450" t="s">
        <v>14</v>
      </c>
      <c r="F987" s="450" t="s">
        <v>15</v>
      </c>
      <c r="G987" s="450">
        <v>0</v>
      </c>
      <c r="H987" s="450" t="s">
        <v>16</v>
      </c>
    </row>
    <row r="988" spans="1:8" x14ac:dyDescent="0.25">
      <c r="A988" s="450">
        <v>2018</v>
      </c>
      <c r="B988" s="450" t="s">
        <v>175</v>
      </c>
      <c r="C988" s="450">
        <v>6210</v>
      </c>
      <c r="D988" s="450" t="s">
        <v>56</v>
      </c>
      <c r="E988" s="450" t="s">
        <v>14</v>
      </c>
      <c r="F988" s="450" t="s">
        <v>15</v>
      </c>
      <c r="G988" s="450" t="s">
        <v>110</v>
      </c>
      <c r="H988" s="450"/>
    </row>
    <row r="989" spans="1:8" x14ac:dyDescent="0.25">
      <c r="A989" s="450">
        <v>2018</v>
      </c>
      <c r="B989" s="450" t="s">
        <v>175</v>
      </c>
      <c r="C989" s="450">
        <v>6220</v>
      </c>
      <c r="D989" s="450" t="s">
        <v>57</v>
      </c>
      <c r="E989" s="450" t="s">
        <v>14</v>
      </c>
      <c r="F989" s="450" t="s">
        <v>15</v>
      </c>
      <c r="G989" s="450" t="s">
        <v>110</v>
      </c>
      <c r="H989" s="450"/>
    </row>
    <row r="990" spans="1:8" x14ac:dyDescent="0.25">
      <c r="A990" s="450">
        <v>2018</v>
      </c>
      <c r="B990" s="450" t="s">
        <v>175</v>
      </c>
      <c r="C990" s="450">
        <v>6230</v>
      </c>
      <c r="D990" s="450" t="s">
        <v>58</v>
      </c>
      <c r="E990" s="450" t="s">
        <v>14</v>
      </c>
      <c r="F990" s="450" t="s">
        <v>15</v>
      </c>
      <c r="G990" s="450" t="s">
        <v>110</v>
      </c>
      <c r="H990" s="450"/>
    </row>
    <row r="991" spans="1:8" x14ac:dyDescent="0.25">
      <c r="A991" s="450">
        <v>2018</v>
      </c>
      <c r="B991" s="450" t="s">
        <v>175</v>
      </c>
      <c r="C991" s="450">
        <v>6290</v>
      </c>
      <c r="D991" s="450" t="s">
        <v>59</v>
      </c>
      <c r="E991" s="450" t="s">
        <v>14</v>
      </c>
      <c r="F991" s="450" t="s">
        <v>15</v>
      </c>
      <c r="G991" s="450" t="s">
        <v>110</v>
      </c>
      <c r="H991" s="450"/>
    </row>
    <row r="992" spans="1:8" x14ac:dyDescent="0.25">
      <c r="A992" s="450">
        <v>2018</v>
      </c>
      <c r="B992" s="450" t="s">
        <v>175</v>
      </c>
      <c r="C992" s="450">
        <v>6300</v>
      </c>
      <c r="D992" s="450" t="s">
        <v>60</v>
      </c>
      <c r="E992" s="450" t="s">
        <v>14</v>
      </c>
      <c r="F992" s="450" t="s">
        <v>15</v>
      </c>
      <c r="G992" s="450">
        <v>0</v>
      </c>
      <c r="H992" s="450" t="s">
        <v>16</v>
      </c>
    </row>
    <row r="993" spans="1:8" x14ac:dyDescent="0.25">
      <c r="A993" s="450">
        <v>2018</v>
      </c>
      <c r="B993" s="450" t="s">
        <v>175</v>
      </c>
      <c r="C993" s="450">
        <v>6400</v>
      </c>
      <c r="D993" s="450" t="s">
        <v>61</v>
      </c>
      <c r="E993" s="450" t="s">
        <v>14</v>
      </c>
      <c r="F993" s="450" t="s">
        <v>15</v>
      </c>
      <c r="G993" s="450">
        <v>0</v>
      </c>
      <c r="H993" s="450" t="s">
        <v>16</v>
      </c>
    </row>
    <row r="994" spans="1:8" x14ac:dyDescent="0.25">
      <c r="A994" s="450">
        <v>2018</v>
      </c>
      <c r="B994" s="450" t="s">
        <v>175</v>
      </c>
      <c r="C994" s="450">
        <v>6410</v>
      </c>
      <c r="D994" s="450" t="s">
        <v>62</v>
      </c>
      <c r="E994" s="450" t="s">
        <v>14</v>
      </c>
      <c r="F994" s="450" t="s">
        <v>15</v>
      </c>
      <c r="G994" s="450" t="s">
        <v>110</v>
      </c>
      <c r="H994" s="450"/>
    </row>
    <row r="995" spans="1:8" x14ac:dyDescent="0.25">
      <c r="A995" s="450">
        <v>2018</v>
      </c>
      <c r="B995" s="450" t="s">
        <v>175</v>
      </c>
      <c r="C995" s="450">
        <v>6490</v>
      </c>
      <c r="D995" s="450" t="s">
        <v>63</v>
      </c>
      <c r="E995" s="450" t="s">
        <v>14</v>
      </c>
      <c r="F995" s="450" t="s">
        <v>15</v>
      </c>
      <c r="G995" s="450" t="s">
        <v>110</v>
      </c>
      <c r="H995" s="450"/>
    </row>
    <row r="996" spans="1:8" x14ac:dyDescent="0.25">
      <c r="A996" s="450">
        <v>2018</v>
      </c>
      <c r="B996" s="450" t="s">
        <v>175</v>
      </c>
      <c r="C996" s="450">
        <v>6500</v>
      </c>
      <c r="D996" s="450" t="s">
        <v>64</v>
      </c>
      <c r="E996" s="450" t="s">
        <v>14</v>
      </c>
      <c r="F996" s="450" t="s">
        <v>15</v>
      </c>
      <c r="G996" s="450">
        <v>0</v>
      </c>
      <c r="H996" s="450" t="s">
        <v>16</v>
      </c>
    </row>
    <row r="997" spans="1:8" x14ac:dyDescent="0.25">
      <c r="A997" s="450">
        <v>2018</v>
      </c>
      <c r="B997" s="450" t="s">
        <v>175</v>
      </c>
      <c r="C997" s="450">
        <v>6510</v>
      </c>
      <c r="D997" s="450" t="s">
        <v>65</v>
      </c>
      <c r="E997" s="450" t="s">
        <v>14</v>
      </c>
      <c r="F997" s="450" t="s">
        <v>15</v>
      </c>
      <c r="G997" s="450" t="s">
        <v>110</v>
      </c>
      <c r="H997" s="450"/>
    </row>
    <row r="998" spans="1:8" x14ac:dyDescent="0.25">
      <c r="A998" s="450">
        <v>2018</v>
      </c>
      <c r="B998" s="450" t="s">
        <v>175</v>
      </c>
      <c r="C998" s="450">
        <v>6590</v>
      </c>
      <c r="D998" s="450" t="s">
        <v>66</v>
      </c>
      <c r="E998" s="450" t="s">
        <v>14</v>
      </c>
      <c r="F998" s="450" t="s">
        <v>15</v>
      </c>
      <c r="G998" s="450" t="s">
        <v>110</v>
      </c>
      <c r="H998" s="450"/>
    </row>
    <row r="999" spans="1:8" x14ac:dyDescent="0.25">
      <c r="A999" s="450">
        <v>2018</v>
      </c>
      <c r="B999" s="450" t="s">
        <v>175</v>
      </c>
      <c r="C999" s="450">
        <v>7000</v>
      </c>
      <c r="D999" s="450" t="s">
        <v>67</v>
      </c>
      <c r="E999" s="450" t="s">
        <v>14</v>
      </c>
      <c r="F999" s="450" t="s">
        <v>15</v>
      </c>
      <c r="G999" s="450">
        <v>0</v>
      </c>
      <c r="H999" s="450" t="s">
        <v>16</v>
      </c>
    </row>
    <row r="1000" spans="1:8" x14ac:dyDescent="0.25">
      <c r="A1000" s="450">
        <v>2018</v>
      </c>
      <c r="B1000" s="450" t="s">
        <v>175</v>
      </c>
      <c r="C1000" s="450">
        <v>7100</v>
      </c>
      <c r="D1000" s="450" t="s">
        <v>68</v>
      </c>
      <c r="E1000" s="450" t="s">
        <v>14</v>
      </c>
      <c r="F1000" s="450" t="s">
        <v>15</v>
      </c>
      <c r="G1000" s="450" t="s">
        <v>110</v>
      </c>
      <c r="H1000" s="450"/>
    </row>
    <row r="1001" spans="1:8" x14ac:dyDescent="0.25">
      <c r="A1001" s="450">
        <v>2018</v>
      </c>
      <c r="B1001" s="450" t="s">
        <v>175</v>
      </c>
      <c r="C1001" s="450">
        <v>7200</v>
      </c>
      <c r="D1001" s="450" t="s">
        <v>69</v>
      </c>
      <c r="E1001" s="450" t="s">
        <v>14</v>
      </c>
      <c r="F1001" s="450" t="s">
        <v>15</v>
      </c>
      <c r="G1001" s="450" t="s">
        <v>110</v>
      </c>
      <c r="H1001" s="450"/>
    </row>
    <row r="1002" spans="1:8" x14ac:dyDescent="0.25">
      <c r="A1002" s="450">
        <v>2018</v>
      </c>
      <c r="B1002" s="450" t="s">
        <v>175</v>
      </c>
      <c r="C1002" s="450">
        <v>8000</v>
      </c>
      <c r="D1002" s="450" t="s">
        <v>70</v>
      </c>
      <c r="E1002" s="450" t="s">
        <v>14</v>
      </c>
      <c r="F1002" s="450" t="s">
        <v>15</v>
      </c>
      <c r="G1002" s="450">
        <v>0</v>
      </c>
      <c r="H1002" s="450" t="s">
        <v>16</v>
      </c>
    </row>
    <row r="1003" spans="1:8" x14ac:dyDescent="0.25">
      <c r="A1003" s="450">
        <v>2018</v>
      </c>
      <c r="B1003" s="450" t="s">
        <v>175</v>
      </c>
      <c r="C1003" s="450">
        <v>9000</v>
      </c>
      <c r="D1003" s="450" t="s">
        <v>71</v>
      </c>
      <c r="E1003" s="450" t="s">
        <v>14</v>
      </c>
      <c r="F1003" s="450" t="s">
        <v>15</v>
      </c>
      <c r="G1003" s="450">
        <v>0</v>
      </c>
      <c r="H1003" s="450" t="s">
        <v>16</v>
      </c>
    </row>
    <row r="1004" spans="1:8" x14ac:dyDescent="0.25">
      <c r="A1004" s="450">
        <v>2018</v>
      </c>
      <c r="B1004" s="450" t="s">
        <v>175</v>
      </c>
      <c r="C1004" s="450">
        <v>9100</v>
      </c>
      <c r="D1004" s="450" t="s">
        <v>72</v>
      </c>
      <c r="E1004" s="450" t="s">
        <v>14</v>
      </c>
      <c r="F1004" s="450" t="s">
        <v>15</v>
      </c>
      <c r="G1004" s="450" t="s">
        <v>110</v>
      </c>
      <c r="H1004" s="450"/>
    </row>
    <row r="1005" spans="1:8" x14ac:dyDescent="0.25">
      <c r="A1005" s="450">
        <v>2018</v>
      </c>
      <c r="B1005" s="450" t="s">
        <v>175</v>
      </c>
      <c r="C1005" s="450">
        <v>9200</v>
      </c>
      <c r="D1005" s="450" t="s">
        <v>73</v>
      </c>
      <c r="E1005" s="450" t="s">
        <v>14</v>
      </c>
      <c r="F1005" s="450" t="s">
        <v>15</v>
      </c>
      <c r="G1005" s="450" t="s">
        <v>110</v>
      </c>
      <c r="H1005" s="450"/>
    </row>
    <row r="1006" spans="1:8" x14ac:dyDescent="0.25">
      <c r="A1006" s="450">
        <v>2018</v>
      </c>
      <c r="B1006" s="450" t="s">
        <v>175</v>
      </c>
      <c r="C1006" s="450">
        <v>9900</v>
      </c>
      <c r="D1006" s="450" t="s">
        <v>74</v>
      </c>
      <c r="E1006" s="450" t="s">
        <v>14</v>
      </c>
      <c r="F1006" s="450" t="s">
        <v>15</v>
      </c>
      <c r="G1006" s="450" t="s">
        <v>110</v>
      </c>
      <c r="H1006" s="450"/>
    </row>
    <row r="1007" spans="1:8" x14ac:dyDescent="0.25">
      <c r="A1007" s="450">
        <v>2018</v>
      </c>
      <c r="B1007" s="450" t="s">
        <v>175</v>
      </c>
      <c r="C1007" s="450">
        <v>10000</v>
      </c>
      <c r="D1007" s="450" t="s">
        <v>75</v>
      </c>
      <c r="E1007" s="450" t="s">
        <v>14</v>
      </c>
      <c r="F1007" s="450" t="s">
        <v>15</v>
      </c>
      <c r="G1007" s="450">
        <v>1</v>
      </c>
      <c r="H1007" s="450" t="s">
        <v>16</v>
      </c>
    </row>
    <row r="1008" spans="1:8" x14ac:dyDescent="0.25">
      <c r="A1008" s="450">
        <v>2018</v>
      </c>
      <c r="B1008" s="450" t="s">
        <v>175</v>
      </c>
      <c r="C1008" s="450">
        <v>11000</v>
      </c>
      <c r="D1008" s="450" t="s">
        <v>76</v>
      </c>
      <c r="E1008" s="450" t="s">
        <v>14</v>
      </c>
      <c r="F1008" s="450" t="s">
        <v>15</v>
      </c>
      <c r="G1008" s="450">
        <v>7.12</v>
      </c>
      <c r="H1008" s="450" t="s">
        <v>16</v>
      </c>
    </row>
    <row r="1009" spans="1:8" x14ac:dyDescent="0.25">
      <c r="A1009" s="450">
        <v>2018</v>
      </c>
      <c r="B1009" s="450" t="s">
        <v>175</v>
      </c>
      <c r="C1009" s="450">
        <v>11100</v>
      </c>
      <c r="D1009" s="450" t="s">
        <v>77</v>
      </c>
      <c r="E1009" s="450" t="s">
        <v>14</v>
      </c>
      <c r="F1009" s="450" t="s">
        <v>15</v>
      </c>
      <c r="G1009" s="450">
        <v>6.75</v>
      </c>
      <c r="H1009" s="450" t="s">
        <v>16</v>
      </c>
    </row>
    <row r="1010" spans="1:8" x14ac:dyDescent="0.25">
      <c r="A1010" s="450">
        <v>2018</v>
      </c>
      <c r="B1010" s="450" t="s">
        <v>175</v>
      </c>
      <c r="C1010" s="450">
        <v>11200</v>
      </c>
      <c r="D1010" s="450" t="s">
        <v>78</v>
      </c>
      <c r="E1010" s="450" t="s">
        <v>14</v>
      </c>
      <c r="F1010" s="450" t="s">
        <v>15</v>
      </c>
      <c r="G1010" s="450">
        <v>0</v>
      </c>
      <c r="H1010" s="450" t="s">
        <v>16</v>
      </c>
    </row>
    <row r="1011" spans="1:8" x14ac:dyDescent="0.25">
      <c r="A1011" s="450">
        <v>2018</v>
      </c>
      <c r="B1011" s="450" t="s">
        <v>175</v>
      </c>
      <c r="C1011" s="450">
        <v>11300</v>
      </c>
      <c r="D1011" s="450" t="s">
        <v>79</v>
      </c>
      <c r="E1011" s="450" t="s">
        <v>14</v>
      </c>
      <c r="F1011" s="450" t="s">
        <v>15</v>
      </c>
      <c r="G1011" s="450">
        <v>0</v>
      </c>
      <c r="H1011" s="450" t="s">
        <v>16</v>
      </c>
    </row>
    <row r="1012" spans="1:8" x14ac:dyDescent="0.25">
      <c r="A1012" s="450">
        <v>2018</v>
      </c>
      <c r="B1012" s="450" t="s">
        <v>175</v>
      </c>
      <c r="C1012" s="450">
        <v>11400</v>
      </c>
      <c r="D1012" s="450" t="s">
        <v>80</v>
      </c>
      <c r="E1012" s="450" t="s">
        <v>14</v>
      </c>
      <c r="F1012" s="450" t="s">
        <v>15</v>
      </c>
      <c r="G1012" s="450">
        <v>0.37</v>
      </c>
      <c r="H1012" s="450" t="s">
        <v>16</v>
      </c>
    </row>
    <row r="1013" spans="1:8" x14ac:dyDescent="0.25">
      <c r="A1013" s="450">
        <v>2018</v>
      </c>
      <c r="B1013" s="450" t="s">
        <v>175</v>
      </c>
      <c r="C1013" s="450">
        <v>11500</v>
      </c>
      <c r="D1013" s="450" t="s">
        <v>81</v>
      </c>
      <c r="E1013" s="450" t="s">
        <v>14</v>
      </c>
      <c r="F1013" s="450" t="s">
        <v>15</v>
      </c>
      <c r="G1013" s="450">
        <v>0</v>
      </c>
      <c r="H1013" s="450" t="s">
        <v>16</v>
      </c>
    </row>
    <row r="1014" spans="1:8" x14ac:dyDescent="0.25">
      <c r="A1014" s="450">
        <v>2018</v>
      </c>
      <c r="B1014" s="450" t="s">
        <v>175</v>
      </c>
      <c r="C1014" s="450">
        <v>11900</v>
      </c>
      <c r="D1014" s="450" t="s">
        <v>82</v>
      </c>
      <c r="E1014" s="450" t="s">
        <v>14</v>
      </c>
      <c r="F1014" s="450" t="s">
        <v>15</v>
      </c>
      <c r="G1014" s="450">
        <v>0</v>
      </c>
      <c r="H1014" s="450" t="s">
        <v>16</v>
      </c>
    </row>
    <row r="1015" spans="1:8" x14ac:dyDescent="0.25">
      <c r="A1015" s="450">
        <v>2018</v>
      </c>
      <c r="B1015" s="450" t="s">
        <v>175</v>
      </c>
      <c r="C1015" s="450">
        <v>12000</v>
      </c>
      <c r="D1015" s="450" t="s">
        <v>83</v>
      </c>
      <c r="E1015" s="450" t="s">
        <v>14</v>
      </c>
      <c r="F1015" s="450" t="s">
        <v>15</v>
      </c>
      <c r="G1015" s="450">
        <v>0</v>
      </c>
      <c r="H1015" s="450" t="s">
        <v>16</v>
      </c>
    </row>
    <row r="1016" spans="1:8" x14ac:dyDescent="0.25">
      <c r="A1016" s="450">
        <v>2018</v>
      </c>
      <c r="B1016" s="450" t="s">
        <v>175</v>
      </c>
      <c r="C1016" s="450">
        <v>12100</v>
      </c>
      <c r="D1016" s="450" t="s">
        <v>84</v>
      </c>
      <c r="E1016" s="450" t="s">
        <v>14</v>
      </c>
      <c r="F1016" s="450" t="s">
        <v>15</v>
      </c>
      <c r="G1016" s="450">
        <v>0</v>
      </c>
      <c r="H1016" s="450" t="s">
        <v>16</v>
      </c>
    </row>
    <row r="1017" spans="1:8" x14ac:dyDescent="0.25">
      <c r="A1017" s="450">
        <v>2018</v>
      </c>
      <c r="B1017" s="450" t="s">
        <v>175</v>
      </c>
      <c r="C1017" s="450">
        <v>12200</v>
      </c>
      <c r="D1017" s="450" t="s">
        <v>85</v>
      </c>
      <c r="E1017" s="450" t="s">
        <v>14</v>
      </c>
      <c r="F1017" s="450" t="s">
        <v>15</v>
      </c>
      <c r="G1017" s="450">
        <v>0</v>
      </c>
      <c r="H1017" s="450" t="s">
        <v>16</v>
      </c>
    </row>
    <row r="1018" spans="1:8" x14ac:dyDescent="0.25">
      <c r="A1018" s="450">
        <v>2018</v>
      </c>
      <c r="B1018" s="450" t="s">
        <v>175</v>
      </c>
      <c r="C1018" s="450">
        <v>12900</v>
      </c>
      <c r="D1018" s="450" t="s">
        <v>86</v>
      </c>
      <c r="E1018" s="450" t="s">
        <v>14</v>
      </c>
      <c r="F1018" s="450" t="s">
        <v>15</v>
      </c>
      <c r="G1018" s="450">
        <v>0</v>
      </c>
      <c r="H1018" s="450" t="s">
        <v>16</v>
      </c>
    </row>
    <row r="1019" spans="1:8" x14ac:dyDescent="0.25">
      <c r="A1019" s="450">
        <v>2018</v>
      </c>
      <c r="B1019" s="450" t="s">
        <v>175</v>
      </c>
      <c r="C1019" s="450">
        <v>12910</v>
      </c>
      <c r="D1019" s="450" t="s">
        <v>87</v>
      </c>
      <c r="E1019" s="450" t="s">
        <v>14</v>
      </c>
      <c r="F1019" s="450" t="s">
        <v>15</v>
      </c>
      <c r="G1019" s="450" t="s">
        <v>110</v>
      </c>
      <c r="H1019" s="450"/>
    </row>
    <row r="1020" spans="1:8" x14ac:dyDescent="0.25">
      <c r="A1020" s="450">
        <v>2018</v>
      </c>
      <c r="B1020" s="450" t="s">
        <v>175</v>
      </c>
      <c r="C1020" s="450">
        <v>12920</v>
      </c>
      <c r="D1020" s="450" t="s">
        <v>88</v>
      </c>
      <c r="E1020" s="450" t="s">
        <v>14</v>
      </c>
      <c r="F1020" s="450" t="s">
        <v>15</v>
      </c>
      <c r="G1020" s="450" t="s">
        <v>110</v>
      </c>
      <c r="H1020" s="450"/>
    </row>
    <row r="1021" spans="1:8" x14ac:dyDescent="0.25">
      <c r="A1021" s="450">
        <v>2018</v>
      </c>
      <c r="B1021" s="450" t="s">
        <v>175</v>
      </c>
      <c r="C1021" s="450">
        <v>12930</v>
      </c>
      <c r="D1021" s="450" t="s">
        <v>89</v>
      </c>
      <c r="E1021" s="450" t="s">
        <v>14</v>
      </c>
      <c r="F1021" s="450" t="s">
        <v>15</v>
      </c>
      <c r="G1021" s="450" t="s">
        <v>110</v>
      </c>
      <c r="H1021" s="450"/>
    </row>
    <row r="1022" spans="1:8" x14ac:dyDescent="0.25">
      <c r="A1022" s="450">
        <v>2018</v>
      </c>
      <c r="B1022" s="450" t="s">
        <v>175</v>
      </c>
      <c r="C1022" s="450">
        <v>13000</v>
      </c>
      <c r="D1022" s="450" t="s">
        <v>90</v>
      </c>
      <c r="E1022" s="450" t="s">
        <v>14</v>
      </c>
      <c r="F1022" s="450" t="s">
        <v>15</v>
      </c>
      <c r="G1022" s="450">
        <v>7.12</v>
      </c>
      <c r="H1022" s="450" t="s">
        <v>16</v>
      </c>
    </row>
    <row r="1023" spans="1:8" x14ac:dyDescent="0.25">
      <c r="A1023" s="450">
        <v>2018</v>
      </c>
      <c r="B1023" s="450" t="s">
        <v>175</v>
      </c>
      <c r="C1023" s="450">
        <v>14000</v>
      </c>
      <c r="D1023" s="450" t="s">
        <v>91</v>
      </c>
      <c r="E1023" s="450" t="s">
        <v>14</v>
      </c>
      <c r="F1023" s="450" t="s">
        <v>15</v>
      </c>
      <c r="G1023" s="450">
        <v>8.1199999999999992</v>
      </c>
      <c r="H1023" s="450" t="s">
        <v>16</v>
      </c>
    </row>
    <row r="1024" spans="1:8" x14ac:dyDescent="0.25">
      <c r="A1024" s="450">
        <v>2018</v>
      </c>
      <c r="B1024" s="450" t="s">
        <v>175</v>
      </c>
      <c r="C1024" s="450">
        <v>15000</v>
      </c>
      <c r="D1024" s="450" t="s">
        <v>92</v>
      </c>
      <c r="E1024" s="450" t="s">
        <v>14</v>
      </c>
      <c r="F1024" s="450" t="s">
        <v>15</v>
      </c>
      <c r="G1024" s="450">
        <v>0</v>
      </c>
      <c r="H1024" s="450" t="s">
        <v>16</v>
      </c>
    </row>
    <row r="1025" spans="1:8" x14ac:dyDescent="0.25">
      <c r="A1025" s="450">
        <v>2018</v>
      </c>
      <c r="B1025" s="450" t="s">
        <v>175</v>
      </c>
      <c r="C1025" s="450">
        <v>15100</v>
      </c>
      <c r="D1025" s="450" t="s">
        <v>93</v>
      </c>
      <c r="E1025" s="450" t="s">
        <v>14</v>
      </c>
      <c r="F1025" s="450" t="s">
        <v>15</v>
      </c>
      <c r="G1025" s="450" t="s">
        <v>110</v>
      </c>
      <c r="H1025" s="450"/>
    </row>
    <row r="1026" spans="1:8" x14ac:dyDescent="0.25">
      <c r="A1026" s="450">
        <v>2018</v>
      </c>
      <c r="B1026" s="450" t="s">
        <v>175</v>
      </c>
      <c r="C1026" s="450">
        <v>15200</v>
      </c>
      <c r="D1026" s="450" t="s">
        <v>94</v>
      </c>
      <c r="E1026" s="450" t="s">
        <v>14</v>
      </c>
      <c r="F1026" s="450" t="s">
        <v>15</v>
      </c>
      <c r="G1026" s="450" t="s">
        <v>110</v>
      </c>
      <c r="H1026" s="450"/>
    </row>
    <row r="1027" spans="1:8" x14ac:dyDescent="0.25">
      <c r="A1027" s="450">
        <v>2018</v>
      </c>
      <c r="B1027" s="450" t="s">
        <v>175</v>
      </c>
      <c r="C1027" s="450">
        <v>16000</v>
      </c>
      <c r="D1027" s="450" t="s">
        <v>95</v>
      </c>
      <c r="E1027" s="450" t="s">
        <v>14</v>
      </c>
      <c r="F1027" s="450" t="s">
        <v>15</v>
      </c>
      <c r="G1027" s="450">
        <v>8.1199999999999992</v>
      </c>
      <c r="H1027" s="450" t="s">
        <v>16</v>
      </c>
    </row>
    <row r="1028" spans="1:8" x14ac:dyDescent="0.25">
      <c r="A1028" s="450">
        <v>2018</v>
      </c>
      <c r="B1028" s="450" t="s">
        <v>175</v>
      </c>
      <c r="C1028" s="450">
        <v>17000</v>
      </c>
      <c r="D1028" s="450" t="s">
        <v>96</v>
      </c>
      <c r="E1028" s="450" t="s">
        <v>14</v>
      </c>
      <c r="F1028" s="450" t="s">
        <v>15</v>
      </c>
      <c r="G1028" s="450">
        <v>0</v>
      </c>
      <c r="H1028" s="450" t="s">
        <v>16</v>
      </c>
    </row>
    <row r="1029" spans="1:8" x14ac:dyDescent="0.25">
      <c r="A1029" s="450">
        <v>2018</v>
      </c>
      <c r="B1029" s="450" t="s">
        <v>175</v>
      </c>
      <c r="C1029" s="450">
        <v>17100</v>
      </c>
      <c r="D1029" s="450" t="s">
        <v>97</v>
      </c>
      <c r="E1029" s="450" t="s">
        <v>14</v>
      </c>
      <c r="F1029" s="450" t="s">
        <v>15</v>
      </c>
      <c r="G1029" s="450">
        <v>0</v>
      </c>
      <c r="H1029" s="450" t="s">
        <v>16</v>
      </c>
    </row>
    <row r="1030" spans="1:8" x14ac:dyDescent="0.25">
      <c r="A1030" s="450">
        <v>2018</v>
      </c>
      <c r="B1030" s="450" t="s">
        <v>175</v>
      </c>
      <c r="C1030" s="450">
        <v>17110</v>
      </c>
      <c r="D1030" s="450" t="s">
        <v>98</v>
      </c>
      <c r="E1030" s="450" t="s">
        <v>14</v>
      </c>
      <c r="F1030" s="450" t="s">
        <v>15</v>
      </c>
      <c r="G1030" s="450" t="s">
        <v>110</v>
      </c>
      <c r="H1030" s="450"/>
    </row>
    <row r="1031" spans="1:8" x14ac:dyDescent="0.25">
      <c r="A1031" s="450">
        <v>2018</v>
      </c>
      <c r="B1031" s="450" t="s">
        <v>175</v>
      </c>
      <c r="C1031" s="450">
        <v>17120</v>
      </c>
      <c r="D1031" s="450" t="s">
        <v>99</v>
      </c>
      <c r="E1031" s="450" t="s">
        <v>14</v>
      </c>
      <c r="F1031" s="450" t="s">
        <v>15</v>
      </c>
      <c r="G1031" s="450" t="s">
        <v>110</v>
      </c>
      <c r="H1031" s="450"/>
    </row>
    <row r="1032" spans="1:8" x14ac:dyDescent="0.25">
      <c r="A1032" s="450">
        <v>2018</v>
      </c>
      <c r="B1032" s="450" t="s">
        <v>175</v>
      </c>
      <c r="C1032" s="450">
        <v>17130</v>
      </c>
      <c r="D1032" s="450" t="s">
        <v>100</v>
      </c>
      <c r="E1032" s="450" t="s">
        <v>14</v>
      </c>
      <c r="F1032" s="450" t="s">
        <v>15</v>
      </c>
      <c r="G1032" s="450" t="s">
        <v>110</v>
      </c>
      <c r="H1032" s="450"/>
    </row>
    <row r="1033" spans="1:8" x14ac:dyDescent="0.25">
      <c r="A1033" s="450">
        <v>2018</v>
      </c>
      <c r="B1033" s="450" t="s">
        <v>175</v>
      </c>
      <c r="C1033" s="450">
        <v>17140</v>
      </c>
      <c r="D1033" s="450" t="s">
        <v>101</v>
      </c>
      <c r="E1033" s="450" t="s">
        <v>14</v>
      </c>
      <c r="F1033" s="450" t="s">
        <v>15</v>
      </c>
      <c r="G1033" s="450" t="s">
        <v>110</v>
      </c>
      <c r="H1033" s="450"/>
    </row>
    <row r="1034" spans="1:8" x14ac:dyDescent="0.25">
      <c r="A1034" s="450">
        <v>2018</v>
      </c>
      <c r="B1034" s="450" t="s">
        <v>175</v>
      </c>
      <c r="C1034" s="450">
        <v>17150</v>
      </c>
      <c r="D1034" s="450" t="s">
        <v>102</v>
      </c>
      <c r="E1034" s="450" t="s">
        <v>14</v>
      </c>
      <c r="F1034" s="450" t="s">
        <v>15</v>
      </c>
      <c r="G1034" s="450" t="s">
        <v>110</v>
      </c>
      <c r="H1034" s="450"/>
    </row>
    <row r="1035" spans="1:8" x14ac:dyDescent="0.25">
      <c r="A1035" s="450">
        <v>2018</v>
      </c>
      <c r="B1035" s="450" t="s">
        <v>175</v>
      </c>
      <c r="C1035" s="450">
        <v>17160</v>
      </c>
      <c r="D1035" s="450" t="s">
        <v>103</v>
      </c>
      <c r="E1035" s="450" t="s">
        <v>14</v>
      </c>
      <c r="F1035" s="450" t="s">
        <v>15</v>
      </c>
      <c r="G1035" s="450" t="s">
        <v>110</v>
      </c>
      <c r="H1035" s="450"/>
    </row>
    <row r="1036" spans="1:8" x14ac:dyDescent="0.25">
      <c r="A1036" s="450">
        <v>2018</v>
      </c>
      <c r="B1036" s="450" t="s">
        <v>175</v>
      </c>
      <c r="C1036" s="450">
        <v>17161</v>
      </c>
      <c r="D1036" s="450" t="s">
        <v>104</v>
      </c>
      <c r="E1036" s="450" t="s">
        <v>14</v>
      </c>
      <c r="F1036" s="450" t="s">
        <v>15</v>
      </c>
      <c r="G1036" s="450" t="s">
        <v>110</v>
      </c>
      <c r="H1036" s="450"/>
    </row>
    <row r="1037" spans="1:8" x14ac:dyDescent="0.25">
      <c r="A1037" s="450">
        <v>2018</v>
      </c>
      <c r="B1037" s="450" t="s">
        <v>175</v>
      </c>
      <c r="C1037" s="450">
        <v>17162</v>
      </c>
      <c r="D1037" s="450" t="s">
        <v>105</v>
      </c>
      <c r="E1037" s="450" t="s">
        <v>14</v>
      </c>
      <c r="F1037" s="450" t="s">
        <v>15</v>
      </c>
      <c r="G1037" s="450" t="s">
        <v>110</v>
      </c>
      <c r="H1037" s="450"/>
    </row>
    <row r="1038" spans="1:8" x14ac:dyDescent="0.25">
      <c r="A1038" s="450">
        <v>2018</v>
      </c>
      <c r="B1038" s="450" t="s">
        <v>175</v>
      </c>
      <c r="C1038" s="450">
        <v>17190</v>
      </c>
      <c r="D1038" s="450" t="s">
        <v>106</v>
      </c>
      <c r="E1038" s="450" t="s">
        <v>14</v>
      </c>
      <c r="F1038" s="450" t="s">
        <v>15</v>
      </c>
      <c r="G1038" s="450" t="s">
        <v>110</v>
      </c>
      <c r="H1038" s="450"/>
    </row>
    <row r="1039" spans="1:8" x14ac:dyDescent="0.25">
      <c r="A1039" s="450">
        <v>2018</v>
      </c>
      <c r="B1039" s="450" t="s">
        <v>175</v>
      </c>
      <c r="C1039" s="450">
        <v>17900</v>
      </c>
      <c r="D1039" s="450" t="s">
        <v>107</v>
      </c>
      <c r="E1039" s="450" t="s">
        <v>14</v>
      </c>
      <c r="F1039" s="450" t="s">
        <v>15</v>
      </c>
      <c r="G1039" s="450">
        <v>0</v>
      </c>
      <c r="H1039" s="450" t="s">
        <v>16</v>
      </c>
    </row>
    <row r="1040" spans="1:8" x14ac:dyDescent="0.25">
      <c r="A1040" s="450">
        <v>2018</v>
      </c>
      <c r="B1040" s="450" t="s">
        <v>175</v>
      </c>
      <c r="C1040" s="450">
        <v>18000</v>
      </c>
      <c r="D1040" s="450" t="s">
        <v>108</v>
      </c>
      <c r="E1040" s="450" t="s">
        <v>14</v>
      </c>
      <c r="F1040" s="450" t="s">
        <v>15</v>
      </c>
      <c r="G1040" s="450">
        <v>8.1199999999999992</v>
      </c>
      <c r="H1040" s="450" t="s">
        <v>16</v>
      </c>
    </row>
    <row r="1041" spans="1:7" x14ac:dyDescent="0.25">
      <c r="A1041" s="450">
        <v>2018</v>
      </c>
      <c r="B1041" s="450" t="s">
        <v>175</v>
      </c>
      <c r="C1041" s="450">
        <v>19000</v>
      </c>
      <c r="D1041" s="450" t="s">
        <v>109</v>
      </c>
      <c r="E1041" s="450" t="s">
        <v>14</v>
      </c>
      <c r="F1041" s="450" t="s">
        <v>15</v>
      </c>
      <c r="G1041" s="450" t="s">
        <v>110</v>
      </c>
    </row>
    <row r="1042" spans="1:7" x14ac:dyDescent="0.25">
      <c r="A1042" s="450">
        <v>2018</v>
      </c>
      <c r="B1042" s="450" t="s">
        <v>175</v>
      </c>
      <c r="C1042" s="450">
        <v>19010</v>
      </c>
      <c r="D1042" s="450" t="s">
        <v>111</v>
      </c>
      <c r="E1042" s="450" t="s">
        <v>14</v>
      </c>
      <c r="F1042" s="450" t="s">
        <v>15</v>
      </c>
      <c r="G1042" s="450" t="s">
        <v>110</v>
      </c>
    </row>
    <row r="1043" spans="1:7" x14ac:dyDescent="0.25">
      <c r="A1043" s="450">
        <v>2018</v>
      </c>
      <c r="B1043" s="450" t="s">
        <v>175</v>
      </c>
      <c r="C1043" s="450">
        <v>19011</v>
      </c>
      <c r="D1043" s="450" t="s">
        <v>112</v>
      </c>
      <c r="E1043" s="450" t="s">
        <v>14</v>
      </c>
      <c r="F1043" s="450" t="s">
        <v>15</v>
      </c>
      <c r="G1043" s="450" t="s">
        <v>110</v>
      </c>
    </row>
    <row r="1044" spans="1:7" x14ac:dyDescent="0.25">
      <c r="A1044" s="450">
        <v>2018</v>
      </c>
      <c r="B1044" s="450" t="s">
        <v>175</v>
      </c>
      <c r="C1044" s="450">
        <v>19012</v>
      </c>
      <c r="D1044" s="450" t="s">
        <v>113</v>
      </c>
      <c r="E1044" s="450" t="s">
        <v>14</v>
      </c>
      <c r="F1044" s="450" t="s">
        <v>15</v>
      </c>
      <c r="G1044" s="450" t="s">
        <v>110</v>
      </c>
    </row>
    <row r="1045" spans="1:7" x14ac:dyDescent="0.25">
      <c r="A1045" s="450">
        <v>2018</v>
      </c>
      <c r="B1045" s="450" t="s">
        <v>175</v>
      </c>
      <c r="C1045" s="450">
        <v>19020</v>
      </c>
      <c r="D1045" s="450" t="s">
        <v>114</v>
      </c>
      <c r="E1045" s="450" t="s">
        <v>14</v>
      </c>
      <c r="F1045" s="450" t="s">
        <v>15</v>
      </c>
      <c r="G1045" s="450" t="s">
        <v>110</v>
      </c>
    </row>
    <row r="1046" spans="1:7" x14ac:dyDescent="0.25">
      <c r="A1046" s="450">
        <v>2018</v>
      </c>
      <c r="B1046" s="450" t="s">
        <v>175</v>
      </c>
      <c r="C1046" s="450">
        <v>19021</v>
      </c>
      <c r="D1046" s="450" t="s">
        <v>115</v>
      </c>
      <c r="E1046" s="450" t="s">
        <v>14</v>
      </c>
      <c r="F1046" s="450" t="s">
        <v>15</v>
      </c>
      <c r="G1046" s="450" t="s">
        <v>110</v>
      </c>
    </row>
    <row r="1047" spans="1:7" x14ac:dyDescent="0.25">
      <c r="A1047" s="450">
        <v>2018</v>
      </c>
      <c r="B1047" s="450" t="s">
        <v>175</v>
      </c>
      <c r="C1047" s="450">
        <v>19022</v>
      </c>
      <c r="D1047" s="450" t="s">
        <v>116</v>
      </c>
      <c r="E1047" s="450" t="s">
        <v>14</v>
      </c>
      <c r="F1047" s="450" t="s">
        <v>15</v>
      </c>
      <c r="G1047" s="450" t="s">
        <v>110</v>
      </c>
    </row>
    <row r="1048" spans="1:7" x14ac:dyDescent="0.25">
      <c r="A1048" s="450">
        <v>2018</v>
      </c>
      <c r="B1048" s="450" t="s">
        <v>175</v>
      </c>
      <c r="C1048" s="450">
        <v>19023</v>
      </c>
      <c r="D1048" s="450" t="s">
        <v>117</v>
      </c>
      <c r="E1048" s="450" t="s">
        <v>14</v>
      </c>
      <c r="F1048" s="450" t="s">
        <v>15</v>
      </c>
      <c r="G1048" s="450" t="s">
        <v>110</v>
      </c>
    </row>
    <row r="1049" spans="1:7" x14ac:dyDescent="0.25">
      <c r="A1049" s="450">
        <v>2018</v>
      </c>
      <c r="B1049" s="450" t="s">
        <v>175</v>
      </c>
      <c r="C1049" s="450">
        <v>19029</v>
      </c>
      <c r="D1049" s="450" t="s">
        <v>118</v>
      </c>
      <c r="E1049" s="450" t="s">
        <v>14</v>
      </c>
      <c r="F1049" s="450" t="s">
        <v>15</v>
      </c>
      <c r="G1049" s="450" t="s">
        <v>110</v>
      </c>
    </row>
    <row r="1050" spans="1:7" x14ac:dyDescent="0.25">
      <c r="A1050" s="450">
        <v>2018</v>
      </c>
      <c r="B1050" s="450" t="s">
        <v>175</v>
      </c>
      <c r="C1050" s="450">
        <v>19030</v>
      </c>
      <c r="D1050" s="450" t="s">
        <v>119</v>
      </c>
      <c r="E1050" s="450" t="s">
        <v>14</v>
      </c>
      <c r="F1050" s="450" t="s">
        <v>15</v>
      </c>
      <c r="G1050" s="450" t="s">
        <v>110</v>
      </c>
    </row>
    <row r="1051" spans="1:7" x14ac:dyDescent="0.25">
      <c r="A1051" s="450">
        <v>2018</v>
      </c>
      <c r="B1051" s="450" t="s">
        <v>175</v>
      </c>
      <c r="C1051" s="450">
        <v>19031</v>
      </c>
      <c r="D1051" s="450" t="s">
        <v>120</v>
      </c>
      <c r="E1051" s="450" t="s">
        <v>14</v>
      </c>
      <c r="F1051" s="450" t="s">
        <v>15</v>
      </c>
      <c r="G1051" s="450" t="s">
        <v>110</v>
      </c>
    </row>
    <row r="1052" spans="1:7" x14ac:dyDescent="0.25">
      <c r="A1052" s="450">
        <v>2018</v>
      </c>
      <c r="B1052" s="450" t="s">
        <v>175</v>
      </c>
      <c r="C1052" s="450">
        <v>19032</v>
      </c>
      <c r="D1052" s="450" t="s">
        <v>121</v>
      </c>
      <c r="E1052" s="450" t="s">
        <v>14</v>
      </c>
      <c r="F1052" s="450" t="s">
        <v>15</v>
      </c>
      <c r="G1052" s="450" t="s">
        <v>110</v>
      </c>
    </row>
    <row r="1053" spans="1:7" x14ac:dyDescent="0.25">
      <c r="A1053" s="450">
        <v>2018</v>
      </c>
      <c r="B1053" s="450" t="s">
        <v>175</v>
      </c>
      <c r="C1053" s="450">
        <v>19040</v>
      </c>
      <c r="D1053" s="450" t="s">
        <v>122</v>
      </c>
      <c r="E1053" s="450" t="s">
        <v>14</v>
      </c>
      <c r="F1053" s="450" t="s">
        <v>15</v>
      </c>
      <c r="G1053" s="450" t="s">
        <v>110</v>
      </c>
    </row>
    <row r="1054" spans="1:7" x14ac:dyDescent="0.25">
      <c r="A1054" s="450">
        <v>2018</v>
      </c>
      <c r="B1054" s="450" t="s">
        <v>175</v>
      </c>
      <c r="C1054" s="450">
        <v>19050</v>
      </c>
      <c r="D1054" s="450" t="s">
        <v>123</v>
      </c>
      <c r="E1054" s="450" t="s">
        <v>14</v>
      </c>
      <c r="F1054" s="450" t="s">
        <v>15</v>
      </c>
      <c r="G1054" s="450" t="s">
        <v>110</v>
      </c>
    </row>
    <row r="1055" spans="1:7" x14ac:dyDescent="0.25">
      <c r="A1055" s="450">
        <v>2018</v>
      </c>
      <c r="B1055" s="450" t="s">
        <v>175</v>
      </c>
      <c r="C1055" s="450">
        <v>19060</v>
      </c>
      <c r="D1055" s="450" t="s">
        <v>124</v>
      </c>
      <c r="E1055" s="450" t="s">
        <v>14</v>
      </c>
      <c r="F1055" s="450" t="s">
        <v>15</v>
      </c>
      <c r="G1055" s="450" t="s">
        <v>110</v>
      </c>
    </row>
    <row r="1056" spans="1:7" x14ac:dyDescent="0.25">
      <c r="A1056" s="450">
        <v>2018</v>
      </c>
      <c r="B1056" s="450" t="s">
        <v>175</v>
      </c>
      <c r="C1056" s="450">
        <v>19061</v>
      </c>
      <c r="D1056" s="450" t="s">
        <v>125</v>
      </c>
      <c r="E1056" s="450" t="s">
        <v>14</v>
      </c>
      <c r="F1056" s="450" t="s">
        <v>15</v>
      </c>
      <c r="G1056" s="450" t="s">
        <v>110</v>
      </c>
    </row>
    <row r="1057" spans="1:7" x14ac:dyDescent="0.25">
      <c r="A1057" s="450">
        <v>2018</v>
      </c>
      <c r="B1057" s="450" t="s">
        <v>175</v>
      </c>
      <c r="C1057" s="450">
        <v>19062</v>
      </c>
      <c r="D1057" s="450" t="s">
        <v>126</v>
      </c>
      <c r="E1057" s="450" t="s">
        <v>14</v>
      </c>
      <c r="F1057" s="450" t="s">
        <v>15</v>
      </c>
      <c r="G1057" s="450" t="s">
        <v>110</v>
      </c>
    </row>
    <row r="1058" spans="1:7" x14ac:dyDescent="0.25">
      <c r="A1058" s="450">
        <v>2018</v>
      </c>
      <c r="B1058" s="450" t="s">
        <v>175</v>
      </c>
      <c r="C1058" s="450">
        <v>19063</v>
      </c>
      <c r="D1058" s="450" t="s">
        <v>127</v>
      </c>
      <c r="E1058" s="450" t="s">
        <v>14</v>
      </c>
      <c r="F1058" s="450" t="s">
        <v>15</v>
      </c>
      <c r="G1058" s="450" t="s">
        <v>110</v>
      </c>
    </row>
    <row r="1059" spans="1:7" x14ac:dyDescent="0.25">
      <c r="A1059" s="450">
        <v>2018</v>
      </c>
      <c r="B1059" s="450" t="s">
        <v>175</v>
      </c>
      <c r="C1059" s="450">
        <v>19070</v>
      </c>
      <c r="D1059" s="450" t="s">
        <v>128</v>
      </c>
      <c r="E1059" s="450" t="s">
        <v>14</v>
      </c>
      <c r="F1059" s="450" t="s">
        <v>15</v>
      </c>
      <c r="G1059" s="450" t="s">
        <v>110</v>
      </c>
    </row>
    <row r="1060" spans="1:7" x14ac:dyDescent="0.25">
      <c r="A1060" s="450">
        <v>2018</v>
      </c>
      <c r="B1060" s="450" t="s">
        <v>175</v>
      </c>
      <c r="C1060" s="450">
        <v>19080</v>
      </c>
      <c r="D1060" s="450" t="s">
        <v>129</v>
      </c>
      <c r="E1060" s="450" t="s">
        <v>14</v>
      </c>
      <c r="F1060" s="450" t="s">
        <v>15</v>
      </c>
      <c r="G1060" s="450" t="s">
        <v>110</v>
      </c>
    </row>
    <row r="1061" spans="1:7" x14ac:dyDescent="0.25">
      <c r="A1061" s="450">
        <v>2018</v>
      </c>
      <c r="B1061" s="450" t="s">
        <v>175</v>
      </c>
      <c r="C1061" s="450">
        <v>19090</v>
      </c>
      <c r="D1061" s="450" t="s">
        <v>130</v>
      </c>
      <c r="E1061" s="450" t="s">
        <v>14</v>
      </c>
      <c r="F1061" s="450" t="s">
        <v>15</v>
      </c>
      <c r="G1061" s="450" t="s">
        <v>110</v>
      </c>
    </row>
    <row r="1062" spans="1:7" x14ac:dyDescent="0.25">
      <c r="A1062" s="450">
        <v>2018</v>
      </c>
      <c r="B1062" s="450" t="s">
        <v>175</v>
      </c>
      <c r="C1062" s="450">
        <v>19095</v>
      </c>
      <c r="D1062" s="450" t="s">
        <v>131</v>
      </c>
      <c r="E1062" s="450" t="s">
        <v>14</v>
      </c>
      <c r="F1062" s="450" t="s">
        <v>15</v>
      </c>
      <c r="G1062" s="450" t="s">
        <v>110</v>
      </c>
    </row>
    <row r="1063" spans="1:7" x14ac:dyDescent="0.25">
      <c r="A1063" s="450">
        <v>2018</v>
      </c>
      <c r="B1063" s="450" t="s">
        <v>175</v>
      </c>
      <c r="C1063" s="450">
        <v>19900</v>
      </c>
      <c r="D1063" s="450" t="s">
        <v>132</v>
      </c>
      <c r="E1063" s="450" t="s">
        <v>14</v>
      </c>
      <c r="F1063" s="450" t="s">
        <v>15</v>
      </c>
      <c r="G1063" s="450" t="s">
        <v>110</v>
      </c>
    </row>
    <row r="1064" spans="1:7" x14ac:dyDescent="0.25">
      <c r="A1064" s="450">
        <v>2018</v>
      </c>
      <c r="B1064" s="450" t="s">
        <v>175</v>
      </c>
      <c r="C1064" s="450">
        <v>20000</v>
      </c>
      <c r="D1064" s="450" t="s">
        <v>133</v>
      </c>
      <c r="E1064" s="450" t="s">
        <v>14</v>
      </c>
      <c r="F1064" s="450" t="s">
        <v>15</v>
      </c>
      <c r="G1064" s="450" t="s">
        <v>110</v>
      </c>
    </row>
    <row r="1065" spans="1:7" x14ac:dyDescent="0.25">
      <c r="A1065" s="450">
        <v>2018</v>
      </c>
      <c r="B1065" s="450" t="s">
        <v>175</v>
      </c>
      <c r="C1065" s="450">
        <v>21000</v>
      </c>
      <c r="D1065" s="450" t="s">
        <v>134</v>
      </c>
      <c r="E1065" s="450" t="s">
        <v>14</v>
      </c>
      <c r="F1065" s="450" t="s">
        <v>15</v>
      </c>
      <c r="G1065" s="450" t="s">
        <v>110</v>
      </c>
    </row>
    <row r="1066" spans="1:7" x14ac:dyDescent="0.25">
      <c r="A1066" s="450">
        <v>2018</v>
      </c>
      <c r="B1066" s="450" t="s">
        <v>175</v>
      </c>
      <c r="C1066" s="450">
        <v>21100</v>
      </c>
      <c r="D1066" s="450" t="s">
        <v>135</v>
      </c>
      <c r="E1066" s="450" t="s">
        <v>14</v>
      </c>
      <c r="F1066" s="450" t="s">
        <v>15</v>
      </c>
      <c r="G1066" s="450" t="s">
        <v>110</v>
      </c>
    </row>
    <row r="1067" spans="1:7" x14ac:dyDescent="0.25">
      <c r="A1067" s="450">
        <v>2018</v>
      </c>
      <c r="B1067" s="450" t="s">
        <v>175</v>
      </c>
      <c r="C1067" s="450">
        <v>21200</v>
      </c>
      <c r="D1067" s="450" t="s">
        <v>136</v>
      </c>
      <c r="E1067" s="450" t="s">
        <v>14</v>
      </c>
      <c r="F1067" s="450" t="s">
        <v>15</v>
      </c>
      <c r="G1067" s="450" t="s">
        <v>110</v>
      </c>
    </row>
    <row r="1068" spans="1:7" x14ac:dyDescent="0.25">
      <c r="A1068" s="450">
        <v>2018</v>
      </c>
      <c r="B1068" s="450" t="s">
        <v>175</v>
      </c>
      <c r="C1068" s="450">
        <v>21300</v>
      </c>
      <c r="D1068" s="450" t="s">
        <v>137</v>
      </c>
      <c r="E1068" s="450" t="s">
        <v>14</v>
      </c>
      <c r="F1068" s="450" t="s">
        <v>15</v>
      </c>
      <c r="G1068" s="450" t="s">
        <v>110</v>
      </c>
    </row>
    <row r="1069" spans="1:7" x14ac:dyDescent="0.25">
      <c r="A1069" s="450">
        <v>2018</v>
      </c>
      <c r="B1069" s="450" t="s">
        <v>175</v>
      </c>
      <c r="C1069" s="450">
        <v>21900</v>
      </c>
      <c r="D1069" s="450" t="s">
        <v>138</v>
      </c>
      <c r="E1069" s="450" t="s">
        <v>14</v>
      </c>
      <c r="F1069" s="450" t="s">
        <v>15</v>
      </c>
      <c r="G1069" s="450" t="s">
        <v>110</v>
      </c>
    </row>
    <row r="1070" spans="1:7" x14ac:dyDescent="0.25">
      <c r="A1070" s="450">
        <v>2018</v>
      </c>
      <c r="B1070" s="450" t="s">
        <v>175</v>
      </c>
      <c r="C1070" s="450">
        <v>22000</v>
      </c>
      <c r="D1070" s="450" t="s">
        <v>139</v>
      </c>
      <c r="E1070" s="450" t="s">
        <v>14</v>
      </c>
      <c r="F1070" s="450" t="s">
        <v>15</v>
      </c>
      <c r="G1070" s="450" t="s">
        <v>110</v>
      </c>
    </row>
    <row r="1071" spans="1:7" x14ac:dyDescent="0.25">
      <c r="A1071" s="450">
        <v>2018</v>
      </c>
      <c r="B1071" s="450" t="s">
        <v>175</v>
      </c>
      <c r="C1071" s="450">
        <v>23000</v>
      </c>
      <c r="D1071" s="450" t="s">
        <v>140</v>
      </c>
      <c r="E1071" s="450" t="s">
        <v>14</v>
      </c>
      <c r="F1071" s="450" t="s">
        <v>15</v>
      </c>
      <c r="G1071" s="450" t="s">
        <v>110</v>
      </c>
    </row>
    <row r="1072" spans="1:7" x14ac:dyDescent="0.25">
      <c r="A1072" s="450">
        <v>2018</v>
      </c>
      <c r="B1072" s="450" t="s">
        <v>175</v>
      </c>
      <c r="C1072" s="450">
        <v>24000</v>
      </c>
      <c r="D1072" s="450" t="s">
        <v>141</v>
      </c>
      <c r="E1072" s="450" t="s">
        <v>14</v>
      </c>
      <c r="F1072" s="450" t="s">
        <v>15</v>
      </c>
      <c r="G1072" s="450" t="s">
        <v>110</v>
      </c>
    </row>
    <row r="1073" spans="1:7" x14ac:dyDescent="0.25">
      <c r="A1073" s="450">
        <v>2018</v>
      </c>
      <c r="B1073" s="450" t="s">
        <v>175</v>
      </c>
      <c r="C1073" s="450">
        <v>25000</v>
      </c>
      <c r="D1073" s="450" t="s">
        <v>142</v>
      </c>
      <c r="E1073" s="450" t="s">
        <v>14</v>
      </c>
      <c r="F1073" s="450" t="s">
        <v>15</v>
      </c>
      <c r="G1073" s="450" t="s">
        <v>110</v>
      </c>
    </row>
    <row r="1074" spans="1:7" x14ac:dyDescent="0.25">
      <c r="A1074" s="450">
        <v>2018</v>
      </c>
      <c r="B1074" s="450" t="s">
        <v>175</v>
      </c>
      <c r="C1074" s="450">
        <v>26000</v>
      </c>
      <c r="D1074" s="450" t="s">
        <v>143</v>
      </c>
      <c r="E1074" s="450" t="s">
        <v>14</v>
      </c>
      <c r="F1074" s="450" t="s">
        <v>15</v>
      </c>
      <c r="G1074" s="450" t="s">
        <v>110</v>
      </c>
    </row>
    <row r="1075" spans="1:7" x14ac:dyDescent="0.25">
      <c r="A1075" s="450">
        <v>2018</v>
      </c>
      <c r="B1075" s="450" t="s">
        <v>175</v>
      </c>
      <c r="C1075" s="450">
        <v>27000</v>
      </c>
      <c r="D1075" s="450" t="s">
        <v>144</v>
      </c>
      <c r="E1075" s="450" t="s">
        <v>14</v>
      </c>
      <c r="F1075" s="450" t="s">
        <v>15</v>
      </c>
      <c r="G1075" s="450" t="s">
        <v>110</v>
      </c>
    </row>
    <row r="1076" spans="1:7" x14ac:dyDescent="0.25">
      <c r="A1076" s="450">
        <v>2018</v>
      </c>
      <c r="B1076" s="450" t="s">
        <v>175</v>
      </c>
      <c r="C1076" s="450">
        <v>28000</v>
      </c>
      <c r="D1076" s="450" t="s">
        <v>145</v>
      </c>
      <c r="E1076" s="450" t="s">
        <v>14</v>
      </c>
      <c r="F1076" s="450" t="s">
        <v>15</v>
      </c>
      <c r="G1076" s="450" t="s">
        <v>110</v>
      </c>
    </row>
    <row r="1077" spans="1:7" x14ac:dyDescent="0.25">
      <c r="A1077" s="450">
        <v>2018</v>
      </c>
      <c r="B1077" s="450" t="s">
        <v>175</v>
      </c>
      <c r="C1077" s="450">
        <v>29000</v>
      </c>
      <c r="D1077" s="450" t="s">
        <v>146</v>
      </c>
      <c r="E1077" s="450" t="s">
        <v>14</v>
      </c>
      <c r="F1077" s="450" t="s">
        <v>15</v>
      </c>
      <c r="G1077" s="450" t="s">
        <v>110</v>
      </c>
    </row>
    <row r="1078" spans="1:7" x14ac:dyDescent="0.25">
      <c r="A1078" s="450">
        <v>2018</v>
      </c>
      <c r="B1078" s="450" t="s">
        <v>175</v>
      </c>
      <c r="C1078" s="450">
        <v>30000</v>
      </c>
      <c r="D1078" s="450" t="s">
        <v>147</v>
      </c>
      <c r="E1078" s="450" t="s">
        <v>14</v>
      </c>
      <c r="F1078" s="450" t="s">
        <v>15</v>
      </c>
      <c r="G1078" s="450" t="s">
        <v>110</v>
      </c>
    </row>
    <row r="1079" spans="1:7" x14ac:dyDescent="0.25">
      <c r="A1079" s="450">
        <v>2018</v>
      </c>
      <c r="B1079" s="450" t="s">
        <v>175</v>
      </c>
      <c r="C1079" s="450">
        <v>31000</v>
      </c>
      <c r="D1079" s="450" t="s">
        <v>148</v>
      </c>
      <c r="E1079" s="450" t="s">
        <v>14</v>
      </c>
      <c r="F1079" s="450" t="s">
        <v>15</v>
      </c>
      <c r="G1079" s="450" t="s">
        <v>110</v>
      </c>
    </row>
    <row r="1080" spans="1:7" x14ac:dyDescent="0.25">
      <c r="A1080" s="450">
        <v>2018</v>
      </c>
      <c r="B1080" s="450" t="s">
        <v>175</v>
      </c>
      <c r="C1080" s="450">
        <v>32000</v>
      </c>
      <c r="D1080" s="450" t="s">
        <v>149</v>
      </c>
      <c r="E1080" s="450" t="s">
        <v>14</v>
      </c>
      <c r="F1080" s="450" t="s">
        <v>15</v>
      </c>
      <c r="G1080" s="450" t="s">
        <v>110</v>
      </c>
    </row>
    <row r="1081" spans="1:7" x14ac:dyDescent="0.25">
      <c r="A1081" s="450">
        <v>2018</v>
      </c>
      <c r="B1081" s="450" t="s">
        <v>175</v>
      </c>
      <c r="C1081" s="450">
        <v>32100</v>
      </c>
      <c r="D1081" s="450" t="s">
        <v>150</v>
      </c>
      <c r="E1081" s="450" t="s">
        <v>14</v>
      </c>
      <c r="F1081" s="450" t="s">
        <v>15</v>
      </c>
      <c r="G1081" s="450" t="s">
        <v>110</v>
      </c>
    </row>
    <row r="1082" spans="1:7" x14ac:dyDescent="0.25">
      <c r="A1082" s="450">
        <v>2018</v>
      </c>
      <c r="B1082" s="450" t="s">
        <v>175</v>
      </c>
      <c r="C1082" s="450">
        <v>32200</v>
      </c>
      <c r="D1082" s="450" t="s">
        <v>151</v>
      </c>
      <c r="E1082" s="450" t="s">
        <v>14</v>
      </c>
      <c r="F1082" s="450" t="s">
        <v>15</v>
      </c>
      <c r="G1082" s="450" t="s">
        <v>110</v>
      </c>
    </row>
    <row r="1083" spans="1:7" x14ac:dyDescent="0.25">
      <c r="A1083" s="450">
        <v>2018</v>
      </c>
      <c r="B1083" s="450" t="s">
        <v>175</v>
      </c>
      <c r="C1083" s="450">
        <v>33000</v>
      </c>
      <c r="D1083" s="450" t="s">
        <v>152</v>
      </c>
      <c r="E1083" s="450" t="s">
        <v>14</v>
      </c>
      <c r="F1083" s="450" t="s">
        <v>15</v>
      </c>
      <c r="G1083" s="450" t="s">
        <v>110</v>
      </c>
    </row>
    <row r="1084" spans="1:7" x14ac:dyDescent="0.25">
      <c r="A1084" s="450">
        <v>2018</v>
      </c>
      <c r="B1084" s="450" t="s">
        <v>175</v>
      </c>
      <c r="C1084" s="450">
        <v>33100</v>
      </c>
      <c r="D1084" s="450" t="s">
        <v>153</v>
      </c>
      <c r="E1084" s="450" t="s">
        <v>14</v>
      </c>
      <c r="F1084" s="450" t="s">
        <v>15</v>
      </c>
      <c r="G1084" s="450" t="s">
        <v>110</v>
      </c>
    </row>
    <row r="1085" spans="1:7" x14ac:dyDescent="0.25">
      <c r="A1085" s="450">
        <v>2018</v>
      </c>
      <c r="B1085" s="450" t="s">
        <v>175</v>
      </c>
      <c r="C1085" s="450">
        <v>33110</v>
      </c>
      <c r="D1085" s="450" t="s">
        <v>154</v>
      </c>
      <c r="E1085" s="450" t="s">
        <v>14</v>
      </c>
      <c r="F1085" s="450" t="s">
        <v>15</v>
      </c>
      <c r="G1085" s="450" t="s">
        <v>110</v>
      </c>
    </row>
    <row r="1086" spans="1:7" x14ac:dyDescent="0.25">
      <c r="A1086" s="450">
        <v>2018</v>
      </c>
      <c r="B1086" s="450" t="s">
        <v>175</v>
      </c>
      <c r="C1086" s="450">
        <v>33120</v>
      </c>
      <c r="D1086" s="450" t="s">
        <v>155</v>
      </c>
      <c r="E1086" s="450" t="s">
        <v>14</v>
      </c>
      <c r="F1086" s="450" t="s">
        <v>15</v>
      </c>
      <c r="G1086" s="450" t="s">
        <v>110</v>
      </c>
    </row>
    <row r="1087" spans="1:7" x14ac:dyDescent="0.25">
      <c r="A1087" s="450">
        <v>2018</v>
      </c>
      <c r="B1087" s="450" t="s">
        <v>175</v>
      </c>
      <c r="C1087" s="450">
        <v>33200</v>
      </c>
      <c r="D1087" s="450" t="s">
        <v>156</v>
      </c>
      <c r="E1087" s="450" t="s">
        <v>14</v>
      </c>
      <c r="F1087" s="450" t="s">
        <v>15</v>
      </c>
      <c r="G1087" s="450" t="s">
        <v>110</v>
      </c>
    </row>
    <row r="1088" spans="1:7" x14ac:dyDescent="0.25">
      <c r="A1088" s="450">
        <v>2018</v>
      </c>
      <c r="B1088" s="450" t="s">
        <v>175</v>
      </c>
      <c r="C1088" s="450">
        <v>33210</v>
      </c>
      <c r="D1088" s="450" t="s">
        <v>157</v>
      </c>
      <c r="E1088" s="450" t="s">
        <v>14</v>
      </c>
      <c r="F1088" s="450" t="s">
        <v>15</v>
      </c>
      <c r="G1088" s="450" t="s">
        <v>110</v>
      </c>
    </row>
    <row r="1089" spans="1:8" x14ac:dyDescent="0.25">
      <c r="A1089" s="450">
        <v>2018</v>
      </c>
      <c r="B1089" s="450" t="s">
        <v>175</v>
      </c>
      <c r="C1089" s="450">
        <v>33220</v>
      </c>
      <c r="D1089" s="450" t="s">
        <v>158</v>
      </c>
      <c r="E1089" s="450" t="s">
        <v>14</v>
      </c>
      <c r="F1089" s="450" t="s">
        <v>15</v>
      </c>
      <c r="G1089" s="450" t="s">
        <v>110</v>
      </c>
      <c r="H1089" s="450"/>
    </row>
    <row r="1090" spans="1:8" x14ac:dyDescent="0.25">
      <c r="A1090" s="450">
        <v>2018</v>
      </c>
      <c r="B1090" s="450" t="s">
        <v>175</v>
      </c>
      <c r="C1090" s="450">
        <v>33900</v>
      </c>
      <c r="D1090" s="450" t="s">
        <v>159</v>
      </c>
      <c r="E1090" s="450" t="s">
        <v>14</v>
      </c>
      <c r="F1090" s="450" t="s">
        <v>15</v>
      </c>
      <c r="G1090" s="450" t="s">
        <v>110</v>
      </c>
      <c r="H1090" s="450"/>
    </row>
    <row r="1091" spans="1:8" x14ac:dyDescent="0.25">
      <c r="A1091" s="450">
        <v>2018</v>
      </c>
      <c r="B1091" s="450" t="s">
        <v>175</v>
      </c>
      <c r="C1091" s="450">
        <v>33910</v>
      </c>
      <c r="D1091" s="450" t="s">
        <v>160</v>
      </c>
      <c r="E1091" s="450" t="s">
        <v>14</v>
      </c>
      <c r="F1091" s="450" t="s">
        <v>15</v>
      </c>
      <c r="G1091" s="450" t="s">
        <v>110</v>
      </c>
      <c r="H1091" s="450"/>
    </row>
    <row r="1092" spans="1:8" x14ac:dyDescent="0.25">
      <c r="A1092" s="450">
        <v>2018</v>
      </c>
      <c r="B1092" s="450" t="s">
        <v>175</v>
      </c>
      <c r="C1092" s="450">
        <v>33920</v>
      </c>
      <c r="D1092" s="450" t="s">
        <v>161</v>
      </c>
      <c r="E1092" s="450" t="s">
        <v>14</v>
      </c>
      <c r="F1092" s="450" t="s">
        <v>15</v>
      </c>
      <c r="G1092" s="450" t="s">
        <v>110</v>
      </c>
      <c r="H1092" s="450"/>
    </row>
    <row r="1093" spans="1:8" x14ac:dyDescent="0.25">
      <c r="A1093" s="450">
        <v>2018</v>
      </c>
      <c r="B1093" s="450" t="s">
        <v>175</v>
      </c>
      <c r="C1093" s="450">
        <v>33921</v>
      </c>
      <c r="D1093" s="450" t="s">
        <v>162</v>
      </c>
      <c r="E1093" s="450" t="s">
        <v>14</v>
      </c>
      <c r="F1093" s="450" t="s">
        <v>15</v>
      </c>
      <c r="G1093" s="450" t="s">
        <v>110</v>
      </c>
      <c r="H1093" s="450"/>
    </row>
    <row r="1094" spans="1:8" x14ac:dyDescent="0.25">
      <c r="A1094" s="450">
        <v>2018</v>
      </c>
      <c r="B1094" s="450" t="s">
        <v>175</v>
      </c>
      <c r="C1094" s="450">
        <v>33922</v>
      </c>
      <c r="D1094" s="450" t="s">
        <v>163</v>
      </c>
      <c r="E1094" s="450" t="s">
        <v>14</v>
      </c>
      <c r="F1094" s="450" t="s">
        <v>15</v>
      </c>
      <c r="G1094" s="450" t="s">
        <v>110</v>
      </c>
      <c r="H1094" s="450"/>
    </row>
    <row r="1095" spans="1:8" x14ac:dyDescent="0.25">
      <c r="A1095" s="450">
        <v>2018</v>
      </c>
      <c r="B1095" s="450" t="s">
        <v>175</v>
      </c>
      <c r="C1095" s="450">
        <v>34000</v>
      </c>
      <c r="D1095" s="450" t="s">
        <v>164</v>
      </c>
      <c r="E1095" s="450" t="s">
        <v>14</v>
      </c>
      <c r="F1095" s="450" t="s">
        <v>15</v>
      </c>
      <c r="G1095" s="450" t="s">
        <v>110</v>
      </c>
      <c r="H1095" s="450"/>
    </row>
    <row r="1096" spans="1:8" x14ac:dyDescent="0.25">
      <c r="A1096" s="450">
        <v>2018</v>
      </c>
      <c r="B1096" s="450" t="s">
        <v>175</v>
      </c>
      <c r="C1096" s="450">
        <v>35000</v>
      </c>
      <c r="D1096" s="450" t="s">
        <v>165</v>
      </c>
      <c r="E1096" s="450" t="s">
        <v>14</v>
      </c>
      <c r="F1096" s="450" t="s">
        <v>15</v>
      </c>
      <c r="G1096" s="450" t="s">
        <v>110</v>
      </c>
      <c r="H1096" s="450"/>
    </row>
    <row r="1097" spans="1:8" x14ac:dyDescent="0.25">
      <c r="A1097" s="450">
        <v>2018</v>
      </c>
      <c r="B1097" s="450" t="s">
        <v>175</v>
      </c>
      <c r="C1097" s="450">
        <v>36000</v>
      </c>
      <c r="D1097" s="450" t="s">
        <v>166</v>
      </c>
      <c r="E1097" s="450" t="s">
        <v>14</v>
      </c>
      <c r="F1097" s="450" t="s">
        <v>15</v>
      </c>
      <c r="G1097" s="450" t="s">
        <v>110</v>
      </c>
      <c r="H1097" s="450"/>
    </row>
    <row r="1098" spans="1:8" x14ac:dyDescent="0.25">
      <c r="A1098" s="450">
        <v>2018</v>
      </c>
      <c r="B1098" s="450" t="s">
        <v>175</v>
      </c>
      <c r="C1098" s="450">
        <v>37000</v>
      </c>
      <c r="D1098" s="450" t="s">
        <v>167</v>
      </c>
      <c r="E1098" s="450" t="s">
        <v>14</v>
      </c>
      <c r="F1098" s="450" t="s">
        <v>15</v>
      </c>
      <c r="G1098" s="450" t="s">
        <v>110</v>
      </c>
      <c r="H1098" s="450"/>
    </row>
    <row r="1099" spans="1:8" x14ac:dyDescent="0.25">
      <c r="A1099" s="450">
        <v>2018</v>
      </c>
      <c r="B1099" s="450" t="s">
        <v>175</v>
      </c>
      <c r="C1099" s="450">
        <v>37100</v>
      </c>
      <c r="D1099" s="450" t="s">
        <v>168</v>
      </c>
      <c r="E1099" s="450" t="s">
        <v>14</v>
      </c>
      <c r="F1099" s="450" t="s">
        <v>15</v>
      </c>
      <c r="G1099" s="450" t="s">
        <v>110</v>
      </c>
      <c r="H1099" s="450"/>
    </row>
    <row r="1100" spans="1:8" x14ac:dyDescent="0.25">
      <c r="A1100" s="450">
        <v>2018</v>
      </c>
      <c r="B1100" s="450" t="s">
        <v>175</v>
      </c>
      <c r="C1100" s="450">
        <v>37200</v>
      </c>
      <c r="D1100" s="450" t="s">
        <v>169</v>
      </c>
      <c r="E1100" s="450" t="s">
        <v>14</v>
      </c>
      <c r="F1100" s="450" t="s">
        <v>15</v>
      </c>
      <c r="G1100" s="450" t="s">
        <v>110</v>
      </c>
      <c r="H1100" s="450"/>
    </row>
    <row r="1101" spans="1:8" x14ac:dyDescent="0.25">
      <c r="A1101" s="450">
        <v>2018</v>
      </c>
      <c r="B1101" s="450" t="s">
        <v>176</v>
      </c>
      <c r="C1101" s="450">
        <v>1000</v>
      </c>
      <c r="D1101" s="450" t="s">
        <v>1</v>
      </c>
      <c r="E1101" s="450" t="s">
        <v>14</v>
      </c>
      <c r="F1101" s="450" t="s">
        <v>15</v>
      </c>
      <c r="G1101" s="450">
        <v>0</v>
      </c>
      <c r="H1101" s="450" t="s">
        <v>16</v>
      </c>
    </row>
    <row r="1102" spans="1:8" x14ac:dyDescent="0.25">
      <c r="A1102" s="450">
        <v>2018</v>
      </c>
      <c r="B1102" s="450" t="s">
        <v>176</v>
      </c>
      <c r="C1102" s="450">
        <v>1100</v>
      </c>
      <c r="D1102" s="450" t="s">
        <v>2</v>
      </c>
      <c r="E1102" s="450" t="s">
        <v>14</v>
      </c>
      <c r="F1102" s="450" t="s">
        <v>15</v>
      </c>
      <c r="G1102" s="450">
        <v>0</v>
      </c>
      <c r="H1102" s="450" t="s">
        <v>16</v>
      </c>
    </row>
    <row r="1103" spans="1:8" x14ac:dyDescent="0.25">
      <c r="A1103" s="450">
        <v>2018</v>
      </c>
      <c r="B1103" s="450" t="s">
        <v>176</v>
      </c>
      <c r="C1103" s="450">
        <v>1110</v>
      </c>
      <c r="D1103" s="450" t="s">
        <v>3</v>
      </c>
      <c r="E1103" s="450" t="s">
        <v>14</v>
      </c>
      <c r="F1103" s="450" t="s">
        <v>15</v>
      </c>
      <c r="G1103" s="450" t="s">
        <v>110</v>
      </c>
      <c r="H1103" s="450"/>
    </row>
    <row r="1104" spans="1:8" x14ac:dyDescent="0.25">
      <c r="A1104" s="450">
        <v>2018</v>
      </c>
      <c r="B1104" s="450" t="s">
        <v>176</v>
      </c>
      <c r="C1104" s="450">
        <v>1120</v>
      </c>
      <c r="D1104" s="450" t="s">
        <v>4</v>
      </c>
      <c r="E1104" s="450" t="s">
        <v>14</v>
      </c>
      <c r="F1104" s="450" t="s">
        <v>15</v>
      </c>
      <c r="G1104" s="450" t="s">
        <v>110</v>
      </c>
      <c r="H1104" s="450"/>
    </row>
    <row r="1105" spans="1:8" x14ac:dyDescent="0.25">
      <c r="A1105" s="450">
        <v>2018</v>
      </c>
      <c r="B1105" s="450" t="s">
        <v>176</v>
      </c>
      <c r="C1105" s="450">
        <v>1200</v>
      </c>
      <c r="D1105" s="450" t="s">
        <v>5</v>
      </c>
      <c r="E1105" s="450" t="s">
        <v>14</v>
      </c>
      <c r="F1105" s="450" t="s">
        <v>15</v>
      </c>
      <c r="G1105" s="450">
        <v>0</v>
      </c>
      <c r="H1105" s="450" t="s">
        <v>16</v>
      </c>
    </row>
    <row r="1106" spans="1:8" x14ac:dyDescent="0.25">
      <c r="A1106" s="450">
        <v>2018</v>
      </c>
      <c r="B1106" s="450" t="s">
        <v>176</v>
      </c>
      <c r="C1106" s="450">
        <v>1300</v>
      </c>
      <c r="D1106" s="450" t="s">
        <v>17</v>
      </c>
      <c r="E1106" s="450" t="s">
        <v>14</v>
      </c>
      <c r="F1106" s="450" t="s">
        <v>15</v>
      </c>
      <c r="G1106" s="450">
        <v>0</v>
      </c>
      <c r="H1106" s="450" t="s">
        <v>16</v>
      </c>
    </row>
    <row r="1107" spans="1:8" x14ac:dyDescent="0.25">
      <c r="A1107" s="450">
        <v>2018</v>
      </c>
      <c r="B1107" s="450" t="s">
        <v>176</v>
      </c>
      <c r="C1107" s="450">
        <v>1400</v>
      </c>
      <c r="D1107" s="450" t="s">
        <v>18</v>
      </c>
      <c r="E1107" s="450" t="s">
        <v>14</v>
      </c>
      <c r="F1107" s="450" t="s">
        <v>15</v>
      </c>
      <c r="G1107" s="450">
        <v>0</v>
      </c>
      <c r="H1107" s="450" t="s">
        <v>16</v>
      </c>
    </row>
    <row r="1108" spans="1:8" x14ac:dyDescent="0.25">
      <c r="A1108" s="450">
        <v>2018</v>
      </c>
      <c r="B1108" s="450" t="s">
        <v>176</v>
      </c>
      <c r="C1108" s="450">
        <v>1500</v>
      </c>
      <c r="D1108" s="450" t="s">
        <v>19</v>
      </c>
      <c r="E1108" s="450" t="s">
        <v>14</v>
      </c>
      <c r="F1108" s="450" t="s">
        <v>15</v>
      </c>
      <c r="G1108" s="450">
        <v>0</v>
      </c>
      <c r="H1108" s="450" t="s">
        <v>16</v>
      </c>
    </row>
    <row r="1109" spans="1:8" x14ac:dyDescent="0.25">
      <c r="A1109" s="450">
        <v>2018</v>
      </c>
      <c r="B1109" s="450" t="s">
        <v>176</v>
      </c>
      <c r="C1109" s="450">
        <v>1600</v>
      </c>
      <c r="D1109" s="450" t="s">
        <v>20</v>
      </c>
      <c r="E1109" s="450" t="s">
        <v>14</v>
      </c>
      <c r="F1109" s="450" t="s">
        <v>15</v>
      </c>
      <c r="G1109" s="450">
        <v>0</v>
      </c>
      <c r="H1109" s="450" t="s">
        <v>16</v>
      </c>
    </row>
    <row r="1110" spans="1:8" x14ac:dyDescent="0.25">
      <c r="A1110" s="450">
        <v>2018</v>
      </c>
      <c r="B1110" s="450" t="s">
        <v>176</v>
      </c>
      <c r="C1110" s="450">
        <v>1900</v>
      </c>
      <c r="D1110" s="450" t="s">
        <v>21</v>
      </c>
      <c r="E1110" s="450" t="s">
        <v>14</v>
      </c>
      <c r="F1110" s="450" t="s">
        <v>15</v>
      </c>
      <c r="G1110" s="450">
        <v>0</v>
      </c>
      <c r="H1110" s="450" t="s">
        <v>16</v>
      </c>
    </row>
    <row r="1111" spans="1:8" x14ac:dyDescent="0.25">
      <c r="A1111" s="450">
        <v>2018</v>
      </c>
      <c r="B1111" s="450" t="s">
        <v>176</v>
      </c>
      <c r="C1111" s="450">
        <v>2000</v>
      </c>
      <c r="D1111" s="450" t="s">
        <v>22</v>
      </c>
      <c r="E1111" s="450" t="s">
        <v>14</v>
      </c>
      <c r="F1111" s="450" t="s">
        <v>15</v>
      </c>
      <c r="G1111" s="450">
        <v>0</v>
      </c>
      <c r="H1111" s="450" t="s">
        <v>16</v>
      </c>
    </row>
    <row r="1112" spans="1:8" x14ac:dyDescent="0.25">
      <c r="A1112" s="450">
        <v>2018</v>
      </c>
      <c r="B1112" s="450" t="s">
        <v>176</v>
      </c>
      <c r="C1112" s="450">
        <v>2100</v>
      </c>
      <c r="D1112" s="450" t="s">
        <v>23</v>
      </c>
      <c r="E1112" s="450" t="s">
        <v>14</v>
      </c>
      <c r="F1112" s="450" t="s">
        <v>15</v>
      </c>
      <c r="G1112" s="450">
        <v>0</v>
      </c>
      <c r="H1112" s="450" t="s">
        <v>16</v>
      </c>
    </row>
    <row r="1113" spans="1:8" x14ac:dyDescent="0.25">
      <c r="A1113" s="450">
        <v>2018</v>
      </c>
      <c r="B1113" s="450" t="s">
        <v>176</v>
      </c>
      <c r="C1113" s="450">
        <v>2110</v>
      </c>
      <c r="D1113" s="450" t="s">
        <v>24</v>
      </c>
      <c r="E1113" s="450" t="s">
        <v>14</v>
      </c>
      <c r="F1113" s="450" t="s">
        <v>15</v>
      </c>
      <c r="G1113" s="450" t="s">
        <v>110</v>
      </c>
      <c r="H1113" s="450"/>
    </row>
    <row r="1114" spans="1:8" x14ac:dyDescent="0.25">
      <c r="A1114" s="450">
        <v>2018</v>
      </c>
      <c r="B1114" s="450" t="s">
        <v>176</v>
      </c>
      <c r="C1114" s="450">
        <v>2120</v>
      </c>
      <c r="D1114" s="450" t="s">
        <v>25</v>
      </c>
      <c r="E1114" s="450" t="s">
        <v>14</v>
      </c>
      <c r="F1114" s="450" t="s">
        <v>15</v>
      </c>
      <c r="G1114" s="450" t="s">
        <v>110</v>
      </c>
      <c r="H1114" s="450"/>
    </row>
    <row r="1115" spans="1:8" x14ac:dyDescent="0.25">
      <c r="A1115" s="450">
        <v>2018</v>
      </c>
      <c r="B1115" s="450" t="s">
        <v>176</v>
      </c>
      <c r="C1115" s="450">
        <v>2130</v>
      </c>
      <c r="D1115" s="450" t="s">
        <v>26</v>
      </c>
      <c r="E1115" s="450" t="s">
        <v>14</v>
      </c>
      <c r="F1115" s="450" t="s">
        <v>15</v>
      </c>
      <c r="G1115" s="450" t="s">
        <v>110</v>
      </c>
      <c r="H1115" s="450"/>
    </row>
    <row r="1116" spans="1:8" x14ac:dyDescent="0.25">
      <c r="A1116" s="450">
        <v>2018</v>
      </c>
      <c r="B1116" s="450" t="s">
        <v>176</v>
      </c>
      <c r="C1116" s="450">
        <v>2190</v>
      </c>
      <c r="D1116" s="450" t="s">
        <v>27</v>
      </c>
      <c r="E1116" s="450" t="s">
        <v>14</v>
      </c>
      <c r="F1116" s="450" t="s">
        <v>15</v>
      </c>
      <c r="G1116" s="450" t="s">
        <v>110</v>
      </c>
      <c r="H1116" s="450"/>
    </row>
    <row r="1117" spans="1:8" x14ac:dyDescent="0.25">
      <c r="A1117" s="450">
        <v>2018</v>
      </c>
      <c r="B1117" s="450" t="s">
        <v>176</v>
      </c>
      <c r="C1117" s="450">
        <v>2200</v>
      </c>
      <c r="D1117" s="450" t="s">
        <v>28</v>
      </c>
      <c r="E1117" s="450" t="s">
        <v>14</v>
      </c>
      <c r="F1117" s="450" t="s">
        <v>15</v>
      </c>
      <c r="G1117" s="450">
        <v>0</v>
      </c>
      <c r="H1117" s="450" t="s">
        <v>16</v>
      </c>
    </row>
    <row r="1118" spans="1:8" x14ac:dyDescent="0.25">
      <c r="A1118" s="450">
        <v>2018</v>
      </c>
      <c r="B1118" s="450" t="s">
        <v>176</v>
      </c>
      <c r="C1118" s="450">
        <v>2300</v>
      </c>
      <c r="D1118" s="450" t="s">
        <v>29</v>
      </c>
      <c r="E1118" s="450" t="s">
        <v>14</v>
      </c>
      <c r="F1118" s="450" t="s">
        <v>15</v>
      </c>
      <c r="G1118" s="450">
        <v>0</v>
      </c>
      <c r="H1118" s="450" t="s">
        <v>16</v>
      </c>
    </row>
    <row r="1119" spans="1:8" x14ac:dyDescent="0.25">
      <c r="A1119" s="450">
        <v>2018</v>
      </c>
      <c r="B1119" s="450" t="s">
        <v>176</v>
      </c>
      <c r="C1119" s="450">
        <v>2400</v>
      </c>
      <c r="D1119" s="450" t="s">
        <v>30</v>
      </c>
      <c r="E1119" s="450" t="s">
        <v>14</v>
      </c>
      <c r="F1119" s="450" t="s">
        <v>15</v>
      </c>
      <c r="G1119" s="450">
        <v>0</v>
      </c>
      <c r="H1119" s="450" t="s">
        <v>16</v>
      </c>
    </row>
    <row r="1120" spans="1:8" x14ac:dyDescent="0.25">
      <c r="A1120" s="450">
        <v>2018</v>
      </c>
      <c r="B1120" s="450" t="s">
        <v>176</v>
      </c>
      <c r="C1120" s="450">
        <v>2900</v>
      </c>
      <c r="D1120" s="450" t="s">
        <v>31</v>
      </c>
      <c r="E1120" s="450" t="s">
        <v>14</v>
      </c>
      <c r="F1120" s="450" t="s">
        <v>15</v>
      </c>
      <c r="G1120" s="450">
        <v>0</v>
      </c>
      <c r="H1120" s="450" t="s">
        <v>16</v>
      </c>
    </row>
    <row r="1121" spans="1:8" x14ac:dyDescent="0.25">
      <c r="A1121" s="450">
        <v>2018</v>
      </c>
      <c r="B1121" s="450" t="s">
        <v>176</v>
      </c>
      <c r="C1121" s="450">
        <v>2910</v>
      </c>
      <c r="D1121" s="450" t="s">
        <v>32</v>
      </c>
      <c r="E1121" s="450" t="s">
        <v>14</v>
      </c>
      <c r="F1121" s="450" t="s">
        <v>15</v>
      </c>
      <c r="G1121" s="450" t="s">
        <v>110</v>
      </c>
      <c r="H1121" s="450"/>
    </row>
    <row r="1122" spans="1:8" x14ac:dyDescent="0.25">
      <c r="A1122" s="450">
        <v>2018</v>
      </c>
      <c r="B1122" s="450" t="s">
        <v>176</v>
      </c>
      <c r="C1122" s="450">
        <v>2920</v>
      </c>
      <c r="D1122" s="450" t="s">
        <v>33</v>
      </c>
      <c r="E1122" s="450" t="s">
        <v>14</v>
      </c>
      <c r="F1122" s="450" t="s">
        <v>15</v>
      </c>
      <c r="G1122" s="450" t="s">
        <v>110</v>
      </c>
      <c r="H1122" s="450"/>
    </row>
    <row r="1123" spans="1:8" x14ac:dyDescent="0.25">
      <c r="A1123" s="450">
        <v>2018</v>
      </c>
      <c r="B1123" s="450" t="s">
        <v>176</v>
      </c>
      <c r="C1123" s="450">
        <v>2930</v>
      </c>
      <c r="D1123" s="450" t="s">
        <v>34</v>
      </c>
      <c r="E1123" s="450" t="s">
        <v>14</v>
      </c>
      <c r="F1123" s="450" t="s">
        <v>15</v>
      </c>
      <c r="G1123" s="450" t="s">
        <v>110</v>
      </c>
      <c r="H1123" s="450"/>
    </row>
    <row r="1124" spans="1:8" x14ac:dyDescent="0.25">
      <c r="A1124" s="450">
        <v>2018</v>
      </c>
      <c r="B1124" s="450" t="s">
        <v>176</v>
      </c>
      <c r="C1124" s="450">
        <v>3000</v>
      </c>
      <c r="D1124" s="450" t="s">
        <v>35</v>
      </c>
      <c r="E1124" s="450" t="s">
        <v>14</v>
      </c>
      <c r="F1124" s="450" t="s">
        <v>15</v>
      </c>
      <c r="G1124" s="450">
        <v>0</v>
      </c>
      <c r="H1124" s="450" t="s">
        <v>16</v>
      </c>
    </row>
    <row r="1125" spans="1:8" x14ac:dyDescent="0.25">
      <c r="A1125" s="450">
        <v>2018</v>
      </c>
      <c r="B1125" s="450" t="s">
        <v>176</v>
      </c>
      <c r="C1125" s="450">
        <v>3100</v>
      </c>
      <c r="D1125" s="450" t="s">
        <v>36</v>
      </c>
      <c r="E1125" s="450" t="s">
        <v>14</v>
      </c>
      <c r="F1125" s="450" t="s">
        <v>15</v>
      </c>
      <c r="G1125" s="450" t="s">
        <v>110</v>
      </c>
      <c r="H1125" s="450"/>
    </row>
    <row r="1126" spans="1:8" x14ac:dyDescent="0.25">
      <c r="A1126" s="450">
        <v>2018</v>
      </c>
      <c r="B1126" s="450" t="s">
        <v>176</v>
      </c>
      <c r="C1126" s="450">
        <v>3200</v>
      </c>
      <c r="D1126" s="450" t="s">
        <v>37</v>
      </c>
      <c r="E1126" s="450" t="s">
        <v>14</v>
      </c>
      <c r="F1126" s="450" t="s">
        <v>15</v>
      </c>
      <c r="G1126" s="450" t="s">
        <v>110</v>
      </c>
      <c r="H1126" s="450"/>
    </row>
    <row r="1127" spans="1:8" x14ac:dyDescent="0.25">
      <c r="A1127" s="450">
        <v>2018</v>
      </c>
      <c r="B1127" s="450" t="s">
        <v>176</v>
      </c>
      <c r="C1127" s="450">
        <v>3900</v>
      </c>
      <c r="D1127" s="450" t="s">
        <v>38</v>
      </c>
      <c r="E1127" s="450" t="s">
        <v>14</v>
      </c>
      <c r="F1127" s="450" t="s">
        <v>15</v>
      </c>
      <c r="G1127" s="450" t="s">
        <v>110</v>
      </c>
      <c r="H1127" s="450"/>
    </row>
    <row r="1128" spans="1:8" x14ac:dyDescent="0.25">
      <c r="A1128" s="450">
        <v>2018</v>
      </c>
      <c r="B1128" s="450" t="s">
        <v>176</v>
      </c>
      <c r="C1128" s="450">
        <v>4000</v>
      </c>
      <c r="D1128" s="450" t="s">
        <v>39</v>
      </c>
      <c r="E1128" s="450" t="s">
        <v>14</v>
      </c>
      <c r="F1128" s="450" t="s">
        <v>15</v>
      </c>
      <c r="G1128" s="450">
        <v>0</v>
      </c>
      <c r="H1128" s="450" t="s">
        <v>16</v>
      </c>
    </row>
    <row r="1129" spans="1:8" x14ac:dyDescent="0.25">
      <c r="A1129" s="450">
        <v>2018</v>
      </c>
      <c r="B1129" s="450" t="s">
        <v>176</v>
      </c>
      <c r="C1129" s="450">
        <v>4100</v>
      </c>
      <c r="D1129" s="450" t="s">
        <v>40</v>
      </c>
      <c r="E1129" s="450" t="s">
        <v>14</v>
      </c>
      <c r="F1129" s="450" t="s">
        <v>15</v>
      </c>
      <c r="G1129" s="450">
        <v>0</v>
      </c>
      <c r="H1129" s="450" t="s">
        <v>16</v>
      </c>
    </row>
    <row r="1130" spans="1:8" x14ac:dyDescent="0.25">
      <c r="A1130" s="450">
        <v>2018</v>
      </c>
      <c r="B1130" s="450" t="s">
        <v>176</v>
      </c>
      <c r="C1130" s="450">
        <v>4110</v>
      </c>
      <c r="D1130" s="450" t="s">
        <v>41</v>
      </c>
      <c r="E1130" s="450" t="s">
        <v>14</v>
      </c>
      <c r="F1130" s="450" t="s">
        <v>15</v>
      </c>
      <c r="G1130" s="450" t="s">
        <v>110</v>
      </c>
      <c r="H1130" s="450"/>
    </row>
    <row r="1131" spans="1:8" x14ac:dyDescent="0.25">
      <c r="A1131" s="450">
        <v>2018</v>
      </c>
      <c r="B1131" s="450" t="s">
        <v>176</v>
      </c>
      <c r="C1131" s="450">
        <v>4120</v>
      </c>
      <c r="D1131" s="450" t="s">
        <v>42</v>
      </c>
      <c r="E1131" s="450" t="s">
        <v>14</v>
      </c>
      <c r="F1131" s="450" t="s">
        <v>15</v>
      </c>
      <c r="G1131" s="450" t="s">
        <v>110</v>
      </c>
      <c r="H1131" s="450"/>
    </row>
    <row r="1132" spans="1:8" x14ac:dyDescent="0.25">
      <c r="A1132" s="450">
        <v>2018</v>
      </c>
      <c r="B1132" s="450" t="s">
        <v>176</v>
      </c>
      <c r="C1132" s="450">
        <v>4190</v>
      </c>
      <c r="D1132" s="450" t="s">
        <v>43</v>
      </c>
      <c r="E1132" s="450" t="s">
        <v>14</v>
      </c>
      <c r="F1132" s="450" t="s">
        <v>15</v>
      </c>
      <c r="G1132" s="450" t="s">
        <v>110</v>
      </c>
      <c r="H1132" s="450"/>
    </row>
    <row r="1133" spans="1:8" x14ac:dyDescent="0.25">
      <c r="A1133" s="450">
        <v>2018</v>
      </c>
      <c r="B1133" s="450" t="s">
        <v>176</v>
      </c>
      <c r="C1133" s="450">
        <v>4200</v>
      </c>
      <c r="D1133" s="450" t="s">
        <v>44</v>
      </c>
      <c r="E1133" s="450" t="s">
        <v>14</v>
      </c>
      <c r="F1133" s="450" t="s">
        <v>15</v>
      </c>
      <c r="G1133" s="450">
        <v>0</v>
      </c>
      <c r="H1133" s="450" t="s">
        <v>16</v>
      </c>
    </row>
    <row r="1134" spans="1:8" x14ac:dyDescent="0.25">
      <c r="A1134" s="450">
        <v>2018</v>
      </c>
      <c r="B1134" s="450" t="s">
        <v>176</v>
      </c>
      <c r="C1134" s="450">
        <v>4210</v>
      </c>
      <c r="D1134" s="450" t="s">
        <v>45</v>
      </c>
      <c r="E1134" s="450" t="s">
        <v>14</v>
      </c>
      <c r="F1134" s="450" t="s">
        <v>15</v>
      </c>
      <c r="G1134" s="450" t="s">
        <v>110</v>
      </c>
      <c r="H1134" s="450"/>
    </row>
    <row r="1135" spans="1:8" x14ac:dyDescent="0.25">
      <c r="A1135" s="450">
        <v>2018</v>
      </c>
      <c r="B1135" s="450" t="s">
        <v>176</v>
      </c>
      <c r="C1135" s="450">
        <v>4220</v>
      </c>
      <c r="D1135" s="450" t="s">
        <v>46</v>
      </c>
      <c r="E1135" s="450" t="s">
        <v>14</v>
      </c>
      <c r="F1135" s="450" t="s">
        <v>15</v>
      </c>
      <c r="G1135" s="450" t="s">
        <v>110</v>
      </c>
      <c r="H1135" s="450"/>
    </row>
    <row r="1136" spans="1:8" x14ac:dyDescent="0.25">
      <c r="A1136" s="450">
        <v>2018</v>
      </c>
      <c r="B1136" s="450" t="s">
        <v>176</v>
      </c>
      <c r="C1136" s="450">
        <v>4230</v>
      </c>
      <c r="D1136" s="450" t="s">
        <v>47</v>
      </c>
      <c r="E1136" s="450" t="s">
        <v>14</v>
      </c>
      <c r="F1136" s="450" t="s">
        <v>15</v>
      </c>
      <c r="G1136" s="450" t="s">
        <v>110</v>
      </c>
      <c r="H1136" s="450"/>
    </row>
    <row r="1137" spans="1:8" x14ac:dyDescent="0.25">
      <c r="A1137" s="450">
        <v>2018</v>
      </c>
      <c r="B1137" s="450" t="s">
        <v>176</v>
      </c>
      <c r="C1137" s="450">
        <v>5000</v>
      </c>
      <c r="D1137" s="450" t="s">
        <v>48</v>
      </c>
      <c r="E1137" s="450" t="s">
        <v>14</v>
      </c>
      <c r="F1137" s="450" t="s">
        <v>15</v>
      </c>
      <c r="G1137" s="450">
        <v>0</v>
      </c>
      <c r="H1137" s="450" t="s">
        <v>16</v>
      </c>
    </row>
    <row r="1138" spans="1:8" x14ac:dyDescent="0.25">
      <c r="A1138" s="450">
        <v>2018</v>
      </c>
      <c r="B1138" s="450" t="s">
        <v>176</v>
      </c>
      <c r="C1138" s="450">
        <v>6000</v>
      </c>
      <c r="D1138" s="450" t="s">
        <v>49</v>
      </c>
      <c r="E1138" s="450" t="s">
        <v>14</v>
      </c>
      <c r="F1138" s="450" t="s">
        <v>15</v>
      </c>
      <c r="G1138" s="450">
        <v>0</v>
      </c>
      <c r="H1138" s="450" t="s">
        <v>16</v>
      </c>
    </row>
    <row r="1139" spans="1:8" x14ac:dyDescent="0.25">
      <c r="A1139" s="450">
        <v>2018</v>
      </c>
      <c r="B1139" s="450" t="s">
        <v>176</v>
      </c>
      <c r="C1139" s="450">
        <v>6100</v>
      </c>
      <c r="D1139" s="450" t="s">
        <v>50</v>
      </c>
      <c r="E1139" s="450" t="s">
        <v>14</v>
      </c>
      <c r="F1139" s="450" t="s">
        <v>15</v>
      </c>
      <c r="G1139" s="450">
        <v>0</v>
      </c>
      <c r="H1139" s="450" t="s">
        <v>16</v>
      </c>
    </row>
    <row r="1140" spans="1:8" x14ac:dyDescent="0.25">
      <c r="A1140" s="450">
        <v>2018</v>
      </c>
      <c r="B1140" s="450" t="s">
        <v>176</v>
      </c>
      <c r="C1140" s="450">
        <v>6110</v>
      </c>
      <c r="D1140" s="450" t="s">
        <v>51</v>
      </c>
      <c r="E1140" s="450" t="s">
        <v>14</v>
      </c>
      <c r="F1140" s="450" t="s">
        <v>15</v>
      </c>
      <c r="G1140" s="450" t="s">
        <v>110</v>
      </c>
      <c r="H1140" s="450"/>
    </row>
    <row r="1141" spans="1:8" x14ac:dyDescent="0.25">
      <c r="A1141" s="450">
        <v>2018</v>
      </c>
      <c r="B1141" s="450" t="s">
        <v>176</v>
      </c>
      <c r="C1141" s="450">
        <v>6120</v>
      </c>
      <c r="D1141" s="450" t="s">
        <v>52</v>
      </c>
      <c r="E1141" s="450" t="s">
        <v>14</v>
      </c>
      <c r="F1141" s="450" t="s">
        <v>15</v>
      </c>
      <c r="G1141" s="450" t="s">
        <v>110</v>
      </c>
      <c r="H1141" s="450"/>
    </row>
    <row r="1142" spans="1:8" x14ac:dyDescent="0.25">
      <c r="A1142" s="450">
        <v>2018</v>
      </c>
      <c r="B1142" s="450" t="s">
        <v>176</v>
      </c>
      <c r="C1142" s="450">
        <v>6130</v>
      </c>
      <c r="D1142" s="450" t="s">
        <v>53</v>
      </c>
      <c r="E1142" s="450" t="s">
        <v>14</v>
      </c>
      <c r="F1142" s="450" t="s">
        <v>15</v>
      </c>
      <c r="G1142" s="450" t="s">
        <v>110</v>
      </c>
      <c r="H1142" s="450"/>
    </row>
    <row r="1143" spans="1:8" x14ac:dyDescent="0.25">
      <c r="A1143" s="450">
        <v>2018</v>
      </c>
      <c r="B1143" s="450" t="s">
        <v>176</v>
      </c>
      <c r="C1143" s="450">
        <v>6190</v>
      </c>
      <c r="D1143" s="450" t="s">
        <v>54</v>
      </c>
      <c r="E1143" s="450" t="s">
        <v>14</v>
      </c>
      <c r="F1143" s="450" t="s">
        <v>15</v>
      </c>
      <c r="G1143" s="450" t="s">
        <v>110</v>
      </c>
      <c r="H1143" s="450"/>
    </row>
    <row r="1144" spans="1:8" x14ac:dyDescent="0.25">
      <c r="A1144" s="450">
        <v>2018</v>
      </c>
      <c r="B1144" s="450" t="s">
        <v>176</v>
      </c>
      <c r="C1144" s="450">
        <v>6200</v>
      </c>
      <c r="D1144" s="450" t="s">
        <v>55</v>
      </c>
      <c r="E1144" s="450" t="s">
        <v>14</v>
      </c>
      <c r="F1144" s="450" t="s">
        <v>15</v>
      </c>
      <c r="G1144" s="450">
        <v>0</v>
      </c>
      <c r="H1144" s="450" t="s">
        <v>16</v>
      </c>
    </row>
    <row r="1145" spans="1:8" x14ac:dyDescent="0.25">
      <c r="A1145" s="450">
        <v>2018</v>
      </c>
      <c r="B1145" s="450" t="s">
        <v>176</v>
      </c>
      <c r="C1145" s="450">
        <v>6210</v>
      </c>
      <c r="D1145" s="450" t="s">
        <v>56</v>
      </c>
      <c r="E1145" s="450" t="s">
        <v>14</v>
      </c>
      <c r="F1145" s="450" t="s">
        <v>15</v>
      </c>
      <c r="G1145" s="450" t="s">
        <v>110</v>
      </c>
      <c r="H1145" s="450"/>
    </row>
    <row r="1146" spans="1:8" x14ac:dyDescent="0.25">
      <c r="A1146" s="450">
        <v>2018</v>
      </c>
      <c r="B1146" s="450" t="s">
        <v>176</v>
      </c>
      <c r="C1146" s="450">
        <v>6220</v>
      </c>
      <c r="D1146" s="450" t="s">
        <v>57</v>
      </c>
      <c r="E1146" s="450" t="s">
        <v>14</v>
      </c>
      <c r="F1146" s="450" t="s">
        <v>15</v>
      </c>
      <c r="G1146" s="450" t="s">
        <v>110</v>
      </c>
      <c r="H1146" s="450"/>
    </row>
    <row r="1147" spans="1:8" x14ac:dyDescent="0.25">
      <c r="A1147" s="450">
        <v>2018</v>
      </c>
      <c r="B1147" s="450" t="s">
        <v>176</v>
      </c>
      <c r="C1147" s="450">
        <v>6230</v>
      </c>
      <c r="D1147" s="450" t="s">
        <v>58</v>
      </c>
      <c r="E1147" s="450" t="s">
        <v>14</v>
      </c>
      <c r="F1147" s="450" t="s">
        <v>15</v>
      </c>
      <c r="G1147" s="450" t="s">
        <v>110</v>
      </c>
      <c r="H1147" s="450"/>
    </row>
    <row r="1148" spans="1:8" x14ac:dyDescent="0.25">
      <c r="A1148" s="450">
        <v>2018</v>
      </c>
      <c r="B1148" s="450" t="s">
        <v>176</v>
      </c>
      <c r="C1148" s="450">
        <v>6290</v>
      </c>
      <c r="D1148" s="450" t="s">
        <v>59</v>
      </c>
      <c r="E1148" s="450" t="s">
        <v>14</v>
      </c>
      <c r="F1148" s="450" t="s">
        <v>15</v>
      </c>
      <c r="G1148" s="450" t="s">
        <v>110</v>
      </c>
      <c r="H1148" s="450"/>
    </row>
    <row r="1149" spans="1:8" x14ac:dyDescent="0.25">
      <c r="A1149" s="450">
        <v>2018</v>
      </c>
      <c r="B1149" s="450" t="s">
        <v>176</v>
      </c>
      <c r="C1149" s="450">
        <v>6300</v>
      </c>
      <c r="D1149" s="450" t="s">
        <v>60</v>
      </c>
      <c r="E1149" s="450" t="s">
        <v>14</v>
      </c>
      <c r="F1149" s="450" t="s">
        <v>15</v>
      </c>
      <c r="G1149" s="450">
        <v>0</v>
      </c>
      <c r="H1149" s="450" t="s">
        <v>16</v>
      </c>
    </row>
    <row r="1150" spans="1:8" x14ac:dyDescent="0.25">
      <c r="A1150" s="450">
        <v>2018</v>
      </c>
      <c r="B1150" s="450" t="s">
        <v>176</v>
      </c>
      <c r="C1150" s="450">
        <v>6400</v>
      </c>
      <c r="D1150" s="450" t="s">
        <v>61</v>
      </c>
      <c r="E1150" s="450" t="s">
        <v>14</v>
      </c>
      <c r="F1150" s="450" t="s">
        <v>15</v>
      </c>
      <c r="G1150" s="450">
        <v>0</v>
      </c>
      <c r="H1150" s="450" t="s">
        <v>16</v>
      </c>
    </row>
    <row r="1151" spans="1:8" x14ac:dyDescent="0.25">
      <c r="A1151" s="450">
        <v>2018</v>
      </c>
      <c r="B1151" s="450" t="s">
        <v>176</v>
      </c>
      <c r="C1151" s="450">
        <v>6410</v>
      </c>
      <c r="D1151" s="450" t="s">
        <v>62</v>
      </c>
      <c r="E1151" s="450" t="s">
        <v>14</v>
      </c>
      <c r="F1151" s="450" t="s">
        <v>15</v>
      </c>
      <c r="G1151" s="450" t="s">
        <v>110</v>
      </c>
      <c r="H1151" s="450"/>
    </row>
    <row r="1152" spans="1:8" x14ac:dyDescent="0.25">
      <c r="A1152" s="450">
        <v>2018</v>
      </c>
      <c r="B1152" s="450" t="s">
        <v>176</v>
      </c>
      <c r="C1152" s="450">
        <v>6490</v>
      </c>
      <c r="D1152" s="450" t="s">
        <v>63</v>
      </c>
      <c r="E1152" s="450" t="s">
        <v>14</v>
      </c>
      <c r="F1152" s="450" t="s">
        <v>15</v>
      </c>
      <c r="G1152" s="450" t="s">
        <v>110</v>
      </c>
      <c r="H1152" s="450"/>
    </row>
    <row r="1153" spans="1:8" x14ac:dyDescent="0.25">
      <c r="A1153" s="450">
        <v>2018</v>
      </c>
      <c r="B1153" s="450" t="s">
        <v>176</v>
      </c>
      <c r="C1153" s="450">
        <v>6500</v>
      </c>
      <c r="D1153" s="450" t="s">
        <v>64</v>
      </c>
      <c r="E1153" s="450" t="s">
        <v>14</v>
      </c>
      <c r="F1153" s="450" t="s">
        <v>15</v>
      </c>
      <c r="G1153" s="450">
        <v>0</v>
      </c>
      <c r="H1153" s="450" t="s">
        <v>16</v>
      </c>
    </row>
    <row r="1154" spans="1:8" x14ac:dyDescent="0.25">
      <c r="A1154" s="450">
        <v>2018</v>
      </c>
      <c r="B1154" s="450" t="s">
        <v>176</v>
      </c>
      <c r="C1154" s="450">
        <v>6510</v>
      </c>
      <c r="D1154" s="450" t="s">
        <v>65</v>
      </c>
      <c r="E1154" s="450" t="s">
        <v>14</v>
      </c>
      <c r="F1154" s="450" t="s">
        <v>15</v>
      </c>
      <c r="G1154" s="450" t="s">
        <v>110</v>
      </c>
      <c r="H1154" s="450"/>
    </row>
    <row r="1155" spans="1:8" x14ac:dyDescent="0.25">
      <c r="A1155" s="450">
        <v>2018</v>
      </c>
      <c r="B1155" s="450" t="s">
        <v>176</v>
      </c>
      <c r="C1155" s="450">
        <v>6590</v>
      </c>
      <c r="D1155" s="450" t="s">
        <v>66</v>
      </c>
      <c r="E1155" s="450" t="s">
        <v>14</v>
      </c>
      <c r="F1155" s="450" t="s">
        <v>15</v>
      </c>
      <c r="G1155" s="450" t="s">
        <v>110</v>
      </c>
      <c r="H1155" s="450"/>
    </row>
    <row r="1156" spans="1:8" x14ac:dyDescent="0.25">
      <c r="A1156" s="450">
        <v>2018</v>
      </c>
      <c r="B1156" s="450" t="s">
        <v>176</v>
      </c>
      <c r="C1156" s="450">
        <v>7000</v>
      </c>
      <c r="D1156" s="450" t="s">
        <v>67</v>
      </c>
      <c r="E1156" s="450" t="s">
        <v>14</v>
      </c>
      <c r="F1156" s="450" t="s">
        <v>15</v>
      </c>
      <c r="G1156" s="450">
        <v>0</v>
      </c>
      <c r="H1156" s="450" t="s">
        <v>16</v>
      </c>
    </row>
    <row r="1157" spans="1:8" x14ac:dyDescent="0.25">
      <c r="A1157" s="450">
        <v>2018</v>
      </c>
      <c r="B1157" s="450" t="s">
        <v>176</v>
      </c>
      <c r="C1157" s="450">
        <v>7100</v>
      </c>
      <c r="D1157" s="450" t="s">
        <v>68</v>
      </c>
      <c r="E1157" s="450" t="s">
        <v>14</v>
      </c>
      <c r="F1157" s="450" t="s">
        <v>15</v>
      </c>
      <c r="G1157" s="450" t="s">
        <v>110</v>
      </c>
      <c r="H1157" s="450"/>
    </row>
    <row r="1158" spans="1:8" x14ac:dyDescent="0.25">
      <c r="A1158" s="450">
        <v>2018</v>
      </c>
      <c r="B1158" s="450" t="s">
        <v>176</v>
      </c>
      <c r="C1158" s="450">
        <v>7200</v>
      </c>
      <c r="D1158" s="450" t="s">
        <v>69</v>
      </c>
      <c r="E1158" s="450" t="s">
        <v>14</v>
      </c>
      <c r="F1158" s="450" t="s">
        <v>15</v>
      </c>
      <c r="G1158" s="450" t="s">
        <v>110</v>
      </c>
      <c r="H1158" s="450"/>
    </row>
    <row r="1159" spans="1:8" x14ac:dyDescent="0.25">
      <c r="A1159" s="450">
        <v>2018</v>
      </c>
      <c r="B1159" s="450" t="s">
        <v>176</v>
      </c>
      <c r="C1159" s="450">
        <v>8000</v>
      </c>
      <c r="D1159" s="450" t="s">
        <v>70</v>
      </c>
      <c r="E1159" s="450" t="s">
        <v>14</v>
      </c>
      <c r="F1159" s="450" t="s">
        <v>15</v>
      </c>
      <c r="G1159" s="450">
        <v>0</v>
      </c>
      <c r="H1159" s="450" t="s">
        <v>16</v>
      </c>
    </row>
    <row r="1160" spans="1:8" x14ac:dyDescent="0.25">
      <c r="A1160" s="450">
        <v>2018</v>
      </c>
      <c r="B1160" s="450" t="s">
        <v>176</v>
      </c>
      <c r="C1160" s="450">
        <v>9000</v>
      </c>
      <c r="D1160" s="450" t="s">
        <v>71</v>
      </c>
      <c r="E1160" s="450" t="s">
        <v>14</v>
      </c>
      <c r="F1160" s="450" t="s">
        <v>15</v>
      </c>
      <c r="G1160" s="450">
        <v>0</v>
      </c>
      <c r="H1160" s="450" t="s">
        <v>16</v>
      </c>
    </row>
    <row r="1161" spans="1:8" x14ac:dyDescent="0.25">
      <c r="A1161" s="450">
        <v>2018</v>
      </c>
      <c r="B1161" s="450" t="s">
        <v>176</v>
      </c>
      <c r="C1161" s="450">
        <v>9100</v>
      </c>
      <c r="D1161" s="450" t="s">
        <v>72</v>
      </c>
      <c r="E1161" s="450" t="s">
        <v>14</v>
      </c>
      <c r="F1161" s="450" t="s">
        <v>15</v>
      </c>
      <c r="G1161" s="450" t="s">
        <v>110</v>
      </c>
      <c r="H1161" s="450"/>
    </row>
    <row r="1162" spans="1:8" x14ac:dyDescent="0.25">
      <c r="A1162" s="450">
        <v>2018</v>
      </c>
      <c r="B1162" s="450" t="s">
        <v>176</v>
      </c>
      <c r="C1162" s="450">
        <v>9200</v>
      </c>
      <c r="D1162" s="450" t="s">
        <v>73</v>
      </c>
      <c r="E1162" s="450" t="s">
        <v>14</v>
      </c>
      <c r="F1162" s="450" t="s">
        <v>15</v>
      </c>
      <c r="G1162" s="450" t="s">
        <v>110</v>
      </c>
      <c r="H1162" s="450"/>
    </row>
    <row r="1163" spans="1:8" x14ac:dyDescent="0.25">
      <c r="A1163" s="450">
        <v>2018</v>
      </c>
      <c r="B1163" s="450" t="s">
        <v>176</v>
      </c>
      <c r="C1163" s="450">
        <v>9900</v>
      </c>
      <c r="D1163" s="450" t="s">
        <v>74</v>
      </c>
      <c r="E1163" s="450" t="s">
        <v>14</v>
      </c>
      <c r="F1163" s="450" t="s">
        <v>15</v>
      </c>
      <c r="G1163" s="450" t="s">
        <v>110</v>
      </c>
      <c r="H1163" s="450"/>
    </row>
    <row r="1164" spans="1:8" x14ac:dyDescent="0.25">
      <c r="A1164" s="450">
        <v>2018</v>
      </c>
      <c r="B1164" s="450" t="s">
        <v>176</v>
      </c>
      <c r="C1164" s="450">
        <v>10000</v>
      </c>
      <c r="D1164" s="450" t="s">
        <v>75</v>
      </c>
      <c r="E1164" s="450" t="s">
        <v>14</v>
      </c>
      <c r="F1164" s="450" t="s">
        <v>15</v>
      </c>
      <c r="G1164" s="450">
        <v>0</v>
      </c>
      <c r="H1164" s="450" t="s">
        <v>16</v>
      </c>
    </row>
    <row r="1165" spans="1:8" x14ac:dyDescent="0.25">
      <c r="A1165" s="450">
        <v>2018</v>
      </c>
      <c r="B1165" s="450" t="s">
        <v>176</v>
      </c>
      <c r="C1165" s="450">
        <v>11000</v>
      </c>
      <c r="D1165" s="450" t="s">
        <v>76</v>
      </c>
      <c r="E1165" s="450" t="s">
        <v>14</v>
      </c>
      <c r="F1165" s="450" t="s">
        <v>15</v>
      </c>
      <c r="G1165" s="450">
        <v>66</v>
      </c>
      <c r="H1165" s="450" t="s">
        <v>16</v>
      </c>
    </row>
    <row r="1166" spans="1:8" x14ac:dyDescent="0.25">
      <c r="A1166" s="450">
        <v>2018</v>
      </c>
      <c r="B1166" s="450" t="s">
        <v>176</v>
      </c>
      <c r="C1166" s="450">
        <v>11100</v>
      </c>
      <c r="D1166" s="450" t="s">
        <v>77</v>
      </c>
      <c r="E1166" s="450" t="s">
        <v>14</v>
      </c>
      <c r="F1166" s="450" t="s">
        <v>15</v>
      </c>
      <c r="G1166" s="450">
        <v>48.5</v>
      </c>
      <c r="H1166" s="450" t="s">
        <v>16</v>
      </c>
    </row>
    <row r="1167" spans="1:8" x14ac:dyDescent="0.25">
      <c r="A1167" s="450">
        <v>2018</v>
      </c>
      <c r="B1167" s="450" t="s">
        <v>176</v>
      </c>
      <c r="C1167" s="450">
        <v>11200</v>
      </c>
      <c r="D1167" s="450" t="s">
        <v>78</v>
      </c>
      <c r="E1167" s="450" t="s">
        <v>14</v>
      </c>
      <c r="F1167" s="450" t="s">
        <v>15</v>
      </c>
      <c r="G1167" s="450">
        <v>0</v>
      </c>
      <c r="H1167" s="450" t="s">
        <v>16</v>
      </c>
    </row>
    <row r="1168" spans="1:8" x14ac:dyDescent="0.25">
      <c r="A1168" s="450">
        <v>2018</v>
      </c>
      <c r="B1168" s="450" t="s">
        <v>176</v>
      </c>
      <c r="C1168" s="450">
        <v>11300</v>
      </c>
      <c r="D1168" s="450" t="s">
        <v>79</v>
      </c>
      <c r="E1168" s="450" t="s">
        <v>14</v>
      </c>
      <c r="F1168" s="450" t="s">
        <v>15</v>
      </c>
      <c r="G1168" s="450">
        <v>0</v>
      </c>
      <c r="H1168" s="450" t="s">
        <v>16</v>
      </c>
    </row>
    <row r="1169" spans="1:8" x14ac:dyDescent="0.25">
      <c r="A1169" s="450">
        <v>2018</v>
      </c>
      <c r="B1169" s="450" t="s">
        <v>176</v>
      </c>
      <c r="C1169" s="450">
        <v>11400</v>
      </c>
      <c r="D1169" s="450" t="s">
        <v>80</v>
      </c>
      <c r="E1169" s="450" t="s">
        <v>14</v>
      </c>
      <c r="F1169" s="450" t="s">
        <v>15</v>
      </c>
      <c r="G1169" s="450">
        <v>17.5</v>
      </c>
      <c r="H1169" s="450" t="s">
        <v>16</v>
      </c>
    </row>
    <row r="1170" spans="1:8" x14ac:dyDescent="0.25">
      <c r="A1170" s="450">
        <v>2018</v>
      </c>
      <c r="B1170" s="450" t="s">
        <v>176</v>
      </c>
      <c r="C1170" s="450">
        <v>11500</v>
      </c>
      <c r="D1170" s="450" t="s">
        <v>81</v>
      </c>
      <c r="E1170" s="450" t="s">
        <v>14</v>
      </c>
      <c r="F1170" s="450" t="s">
        <v>15</v>
      </c>
      <c r="G1170" s="450">
        <v>0</v>
      </c>
      <c r="H1170" s="450" t="s">
        <v>16</v>
      </c>
    </row>
    <row r="1171" spans="1:8" x14ac:dyDescent="0.25">
      <c r="A1171" s="450">
        <v>2018</v>
      </c>
      <c r="B1171" s="450" t="s">
        <v>176</v>
      </c>
      <c r="C1171" s="450">
        <v>11900</v>
      </c>
      <c r="D1171" s="450" t="s">
        <v>82</v>
      </c>
      <c r="E1171" s="450" t="s">
        <v>14</v>
      </c>
      <c r="F1171" s="450" t="s">
        <v>15</v>
      </c>
      <c r="G1171" s="450">
        <v>0</v>
      </c>
      <c r="H1171" s="450" t="s">
        <v>16</v>
      </c>
    </row>
    <row r="1172" spans="1:8" x14ac:dyDescent="0.25">
      <c r="A1172" s="450">
        <v>2018</v>
      </c>
      <c r="B1172" s="450" t="s">
        <v>176</v>
      </c>
      <c r="C1172" s="450">
        <v>12000</v>
      </c>
      <c r="D1172" s="450" t="s">
        <v>83</v>
      </c>
      <c r="E1172" s="450" t="s">
        <v>14</v>
      </c>
      <c r="F1172" s="450" t="s">
        <v>15</v>
      </c>
      <c r="G1172" s="450">
        <v>0</v>
      </c>
      <c r="H1172" s="450" t="s">
        <v>16</v>
      </c>
    </row>
    <row r="1173" spans="1:8" x14ac:dyDescent="0.25">
      <c r="A1173" s="450">
        <v>2018</v>
      </c>
      <c r="B1173" s="450" t="s">
        <v>176</v>
      </c>
      <c r="C1173" s="450">
        <v>12100</v>
      </c>
      <c r="D1173" s="450" t="s">
        <v>84</v>
      </c>
      <c r="E1173" s="450" t="s">
        <v>14</v>
      </c>
      <c r="F1173" s="450" t="s">
        <v>15</v>
      </c>
      <c r="G1173" s="450">
        <v>0</v>
      </c>
      <c r="H1173" s="450" t="s">
        <v>16</v>
      </c>
    </row>
    <row r="1174" spans="1:8" x14ac:dyDescent="0.25">
      <c r="A1174" s="450">
        <v>2018</v>
      </c>
      <c r="B1174" s="450" t="s">
        <v>176</v>
      </c>
      <c r="C1174" s="450">
        <v>12200</v>
      </c>
      <c r="D1174" s="450" t="s">
        <v>85</v>
      </c>
      <c r="E1174" s="450" t="s">
        <v>14</v>
      </c>
      <c r="F1174" s="450" t="s">
        <v>15</v>
      </c>
      <c r="G1174" s="450">
        <v>0</v>
      </c>
      <c r="H1174" s="450" t="s">
        <v>16</v>
      </c>
    </row>
    <row r="1175" spans="1:8" x14ac:dyDescent="0.25">
      <c r="A1175" s="450">
        <v>2018</v>
      </c>
      <c r="B1175" s="450" t="s">
        <v>176</v>
      </c>
      <c r="C1175" s="450">
        <v>12900</v>
      </c>
      <c r="D1175" s="450" t="s">
        <v>86</v>
      </c>
      <c r="E1175" s="450" t="s">
        <v>14</v>
      </c>
      <c r="F1175" s="450" t="s">
        <v>15</v>
      </c>
      <c r="G1175" s="450">
        <v>0</v>
      </c>
      <c r="H1175" s="450" t="s">
        <v>16</v>
      </c>
    </row>
    <row r="1176" spans="1:8" x14ac:dyDescent="0.25">
      <c r="A1176" s="450">
        <v>2018</v>
      </c>
      <c r="B1176" s="450" t="s">
        <v>176</v>
      </c>
      <c r="C1176" s="450">
        <v>12910</v>
      </c>
      <c r="D1176" s="450" t="s">
        <v>87</v>
      </c>
      <c r="E1176" s="450" t="s">
        <v>14</v>
      </c>
      <c r="F1176" s="450" t="s">
        <v>15</v>
      </c>
      <c r="G1176" s="450" t="s">
        <v>110</v>
      </c>
      <c r="H1176" s="450"/>
    </row>
    <row r="1177" spans="1:8" x14ac:dyDescent="0.25">
      <c r="A1177" s="450">
        <v>2018</v>
      </c>
      <c r="B1177" s="450" t="s">
        <v>176</v>
      </c>
      <c r="C1177" s="450">
        <v>12920</v>
      </c>
      <c r="D1177" s="450" t="s">
        <v>88</v>
      </c>
      <c r="E1177" s="450" t="s">
        <v>14</v>
      </c>
      <c r="F1177" s="450" t="s">
        <v>15</v>
      </c>
      <c r="G1177" s="450" t="s">
        <v>110</v>
      </c>
      <c r="H1177" s="450"/>
    </row>
    <row r="1178" spans="1:8" x14ac:dyDescent="0.25">
      <c r="A1178" s="450">
        <v>2018</v>
      </c>
      <c r="B1178" s="450" t="s">
        <v>176</v>
      </c>
      <c r="C1178" s="450">
        <v>12930</v>
      </c>
      <c r="D1178" s="450" t="s">
        <v>89</v>
      </c>
      <c r="E1178" s="450" t="s">
        <v>14</v>
      </c>
      <c r="F1178" s="450" t="s">
        <v>15</v>
      </c>
      <c r="G1178" s="450" t="s">
        <v>110</v>
      </c>
      <c r="H1178" s="450"/>
    </row>
    <row r="1179" spans="1:8" x14ac:dyDescent="0.25">
      <c r="A1179" s="450">
        <v>2018</v>
      </c>
      <c r="B1179" s="450" t="s">
        <v>176</v>
      </c>
      <c r="C1179" s="450">
        <v>13000</v>
      </c>
      <c r="D1179" s="450" t="s">
        <v>90</v>
      </c>
      <c r="E1179" s="450" t="s">
        <v>14</v>
      </c>
      <c r="F1179" s="450" t="s">
        <v>15</v>
      </c>
      <c r="G1179" s="450">
        <v>66</v>
      </c>
      <c r="H1179" s="450" t="s">
        <v>16</v>
      </c>
    </row>
    <row r="1180" spans="1:8" x14ac:dyDescent="0.25">
      <c r="A1180" s="450">
        <v>2018</v>
      </c>
      <c r="B1180" s="450" t="s">
        <v>176</v>
      </c>
      <c r="C1180" s="450">
        <v>14000</v>
      </c>
      <c r="D1180" s="450" t="s">
        <v>91</v>
      </c>
      <c r="E1180" s="450" t="s">
        <v>14</v>
      </c>
      <c r="F1180" s="450" t="s">
        <v>15</v>
      </c>
      <c r="G1180" s="450">
        <v>66</v>
      </c>
      <c r="H1180" s="450" t="s">
        <v>16</v>
      </c>
    </row>
    <row r="1181" spans="1:8" x14ac:dyDescent="0.25">
      <c r="A1181" s="450">
        <v>2018</v>
      </c>
      <c r="B1181" s="450" t="s">
        <v>176</v>
      </c>
      <c r="C1181" s="450">
        <v>15000</v>
      </c>
      <c r="D1181" s="450" t="s">
        <v>92</v>
      </c>
      <c r="E1181" s="450" t="s">
        <v>14</v>
      </c>
      <c r="F1181" s="450" t="s">
        <v>15</v>
      </c>
      <c r="G1181" s="450">
        <v>0</v>
      </c>
      <c r="H1181" s="450" t="s">
        <v>16</v>
      </c>
    </row>
    <row r="1182" spans="1:8" x14ac:dyDescent="0.25">
      <c r="A1182" s="450">
        <v>2018</v>
      </c>
      <c r="B1182" s="450" t="s">
        <v>176</v>
      </c>
      <c r="C1182" s="450">
        <v>15100</v>
      </c>
      <c r="D1182" s="450" t="s">
        <v>93</v>
      </c>
      <c r="E1182" s="450" t="s">
        <v>14</v>
      </c>
      <c r="F1182" s="450" t="s">
        <v>15</v>
      </c>
      <c r="G1182" s="450" t="s">
        <v>110</v>
      </c>
      <c r="H1182" s="450"/>
    </row>
    <row r="1183" spans="1:8" x14ac:dyDescent="0.25">
      <c r="A1183" s="450">
        <v>2018</v>
      </c>
      <c r="B1183" s="450" t="s">
        <v>176</v>
      </c>
      <c r="C1183" s="450">
        <v>15200</v>
      </c>
      <c r="D1183" s="450" t="s">
        <v>94</v>
      </c>
      <c r="E1183" s="450" t="s">
        <v>14</v>
      </c>
      <c r="F1183" s="450" t="s">
        <v>15</v>
      </c>
      <c r="G1183" s="450" t="s">
        <v>110</v>
      </c>
      <c r="H1183" s="450"/>
    </row>
    <row r="1184" spans="1:8" x14ac:dyDescent="0.25">
      <c r="A1184" s="450">
        <v>2018</v>
      </c>
      <c r="B1184" s="450" t="s">
        <v>176</v>
      </c>
      <c r="C1184" s="450">
        <v>16000</v>
      </c>
      <c r="D1184" s="450" t="s">
        <v>95</v>
      </c>
      <c r="E1184" s="450" t="s">
        <v>14</v>
      </c>
      <c r="F1184" s="450" t="s">
        <v>15</v>
      </c>
      <c r="G1184" s="450">
        <v>66</v>
      </c>
      <c r="H1184" s="450" t="s">
        <v>16</v>
      </c>
    </row>
    <row r="1185" spans="1:8" x14ac:dyDescent="0.25">
      <c r="A1185" s="450">
        <v>2018</v>
      </c>
      <c r="B1185" s="450" t="s">
        <v>176</v>
      </c>
      <c r="C1185" s="450">
        <v>17000</v>
      </c>
      <c r="D1185" s="450" t="s">
        <v>96</v>
      </c>
      <c r="E1185" s="450" t="s">
        <v>14</v>
      </c>
      <c r="F1185" s="450" t="s">
        <v>15</v>
      </c>
      <c r="G1185" s="450">
        <v>0</v>
      </c>
      <c r="H1185" s="450" t="s">
        <v>16</v>
      </c>
    </row>
    <row r="1186" spans="1:8" x14ac:dyDescent="0.25">
      <c r="A1186" s="450">
        <v>2018</v>
      </c>
      <c r="B1186" s="450" t="s">
        <v>176</v>
      </c>
      <c r="C1186" s="450">
        <v>17100</v>
      </c>
      <c r="D1186" s="450" t="s">
        <v>97</v>
      </c>
      <c r="E1186" s="450" t="s">
        <v>14</v>
      </c>
      <c r="F1186" s="450" t="s">
        <v>15</v>
      </c>
      <c r="G1186" s="450">
        <v>0</v>
      </c>
      <c r="H1186" s="450" t="s">
        <v>16</v>
      </c>
    </row>
    <row r="1187" spans="1:8" x14ac:dyDescent="0.25">
      <c r="A1187" s="450">
        <v>2018</v>
      </c>
      <c r="B1187" s="450" t="s">
        <v>176</v>
      </c>
      <c r="C1187" s="450">
        <v>17110</v>
      </c>
      <c r="D1187" s="450" t="s">
        <v>98</v>
      </c>
      <c r="E1187" s="450" t="s">
        <v>14</v>
      </c>
      <c r="F1187" s="450" t="s">
        <v>15</v>
      </c>
      <c r="G1187" s="450" t="s">
        <v>110</v>
      </c>
      <c r="H1187" s="450"/>
    </row>
    <row r="1188" spans="1:8" x14ac:dyDescent="0.25">
      <c r="A1188" s="450">
        <v>2018</v>
      </c>
      <c r="B1188" s="450" t="s">
        <v>176</v>
      </c>
      <c r="C1188" s="450">
        <v>17120</v>
      </c>
      <c r="D1188" s="450" t="s">
        <v>99</v>
      </c>
      <c r="E1188" s="450" t="s">
        <v>14</v>
      </c>
      <c r="F1188" s="450" t="s">
        <v>15</v>
      </c>
      <c r="G1188" s="450" t="s">
        <v>110</v>
      </c>
      <c r="H1188" s="450"/>
    </row>
    <row r="1189" spans="1:8" x14ac:dyDescent="0.25">
      <c r="A1189" s="450">
        <v>2018</v>
      </c>
      <c r="B1189" s="450" t="s">
        <v>176</v>
      </c>
      <c r="C1189" s="450">
        <v>17130</v>
      </c>
      <c r="D1189" s="450" t="s">
        <v>100</v>
      </c>
      <c r="E1189" s="450" t="s">
        <v>14</v>
      </c>
      <c r="F1189" s="450" t="s">
        <v>15</v>
      </c>
      <c r="G1189" s="450" t="s">
        <v>110</v>
      </c>
      <c r="H1189" s="450"/>
    </row>
    <row r="1190" spans="1:8" x14ac:dyDescent="0.25">
      <c r="A1190" s="450">
        <v>2018</v>
      </c>
      <c r="B1190" s="450" t="s">
        <v>176</v>
      </c>
      <c r="C1190" s="450">
        <v>17140</v>
      </c>
      <c r="D1190" s="450" t="s">
        <v>101</v>
      </c>
      <c r="E1190" s="450" t="s">
        <v>14</v>
      </c>
      <c r="F1190" s="450" t="s">
        <v>15</v>
      </c>
      <c r="G1190" s="450" t="s">
        <v>110</v>
      </c>
      <c r="H1190" s="450"/>
    </row>
    <row r="1191" spans="1:8" x14ac:dyDescent="0.25">
      <c r="A1191" s="450">
        <v>2018</v>
      </c>
      <c r="B1191" s="450" t="s">
        <v>176</v>
      </c>
      <c r="C1191" s="450">
        <v>17150</v>
      </c>
      <c r="D1191" s="450" t="s">
        <v>102</v>
      </c>
      <c r="E1191" s="450" t="s">
        <v>14</v>
      </c>
      <c r="F1191" s="450" t="s">
        <v>15</v>
      </c>
      <c r="G1191" s="450" t="s">
        <v>110</v>
      </c>
      <c r="H1191" s="450"/>
    </row>
    <row r="1192" spans="1:8" x14ac:dyDescent="0.25">
      <c r="A1192" s="450">
        <v>2018</v>
      </c>
      <c r="B1192" s="450" t="s">
        <v>176</v>
      </c>
      <c r="C1192" s="450">
        <v>17160</v>
      </c>
      <c r="D1192" s="450" t="s">
        <v>103</v>
      </c>
      <c r="E1192" s="450" t="s">
        <v>14</v>
      </c>
      <c r="F1192" s="450" t="s">
        <v>15</v>
      </c>
      <c r="G1192" s="450" t="s">
        <v>110</v>
      </c>
      <c r="H1192" s="450"/>
    </row>
    <row r="1193" spans="1:8" x14ac:dyDescent="0.25">
      <c r="A1193" s="450">
        <v>2018</v>
      </c>
      <c r="B1193" s="450" t="s">
        <v>176</v>
      </c>
      <c r="C1193" s="450">
        <v>17161</v>
      </c>
      <c r="D1193" s="450" t="s">
        <v>104</v>
      </c>
      <c r="E1193" s="450" t="s">
        <v>14</v>
      </c>
      <c r="F1193" s="450" t="s">
        <v>15</v>
      </c>
      <c r="G1193" s="450" t="s">
        <v>110</v>
      </c>
      <c r="H1193" s="450"/>
    </row>
    <row r="1194" spans="1:8" x14ac:dyDescent="0.25">
      <c r="A1194" s="450">
        <v>2018</v>
      </c>
      <c r="B1194" s="450" t="s">
        <v>176</v>
      </c>
      <c r="C1194" s="450">
        <v>17162</v>
      </c>
      <c r="D1194" s="450" t="s">
        <v>105</v>
      </c>
      <c r="E1194" s="450" t="s">
        <v>14</v>
      </c>
      <c r="F1194" s="450" t="s">
        <v>15</v>
      </c>
      <c r="G1194" s="450" t="s">
        <v>110</v>
      </c>
      <c r="H1194" s="450"/>
    </row>
    <row r="1195" spans="1:8" x14ac:dyDescent="0.25">
      <c r="A1195" s="450">
        <v>2018</v>
      </c>
      <c r="B1195" s="450" t="s">
        <v>176</v>
      </c>
      <c r="C1195" s="450">
        <v>17190</v>
      </c>
      <c r="D1195" s="450" t="s">
        <v>106</v>
      </c>
      <c r="E1195" s="450" t="s">
        <v>14</v>
      </c>
      <c r="F1195" s="450" t="s">
        <v>15</v>
      </c>
      <c r="G1195" s="450" t="s">
        <v>110</v>
      </c>
      <c r="H1195" s="450"/>
    </row>
    <row r="1196" spans="1:8" x14ac:dyDescent="0.25">
      <c r="A1196" s="450">
        <v>2018</v>
      </c>
      <c r="B1196" s="450" t="s">
        <v>176</v>
      </c>
      <c r="C1196" s="450">
        <v>17900</v>
      </c>
      <c r="D1196" s="450" t="s">
        <v>107</v>
      </c>
      <c r="E1196" s="450" t="s">
        <v>14</v>
      </c>
      <c r="F1196" s="450" t="s">
        <v>15</v>
      </c>
      <c r="G1196" s="450">
        <v>0</v>
      </c>
      <c r="H1196" s="450" t="s">
        <v>16</v>
      </c>
    </row>
    <row r="1197" spans="1:8" x14ac:dyDescent="0.25">
      <c r="A1197" s="450">
        <v>2018</v>
      </c>
      <c r="B1197" s="450" t="s">
        <v>176</v>
      </c>
      <c r="C1197" s="450">
        <v>18000</v>
      </c>
      <c r="D1197" s="450" t="s">
        <v>108</v>
      </c>
      <c r="E1197" s="450" t="s">
        <v>14</v>
      </c>
      <c r="F1197" s="450" t="s">
        <v>15</v>
      </c>
      <c r="G1197" s="450">
        <v>66</v>
      </c>
      <c r="H1197" s="450" t="s">
        <v>16</v>
      </c>
    </row>
    <row r="1198" spans="1:8" x14ac:dyDescent="0.25">
      <c r="A1198" s="450">
        <v>2018</v>
      </c>
      <c r="B1198" s="450" t="s">
        <v>176</v>
      </c>
      <c r="C1198" s="450">
        <v>19000</v>
      </c>
      <c r="D1198" s="450" t="s">
        <v>109</v>
      </c>
      <c r="E1198" s="450" t="s">
        <v>14</v>
      </c>
      <c r="F1198" s="450" t="s">
        <v>15</v>
      </c>
      <c r="G1198" s="450" t="s">
        <v>110</v>
      </c>
      <c r="H1198" s="450"/>
    </row>
    <row r="1199" spans="1:8" x14ac:dyDescent="0.25">
      <c r="A1199" s="450">
        <v>2018</v>
      </c>
      <c r="B1199" s="450" t="s">
        <v>176</v>
      </c>
      <c r="C1199" s="450">
        <v>19010</v>
      </c>
      <c r="D1199" s="450" t="s">
        <v>111</v>
      </c>
      <c r="E1199" s="450" t="s">
        <v>14</v>
      </c>
      <c r="F1199" s="450" t="s">
        <v>15</v>
      </c>
      <c r="G1199" s="450" t="s">
        <v>110</v>
      </c>
      <c r="H1199" s="450"/>
    </row>
    <row r="1200" spans="1:8" x14ac:dyDescent="0.25">
      <c r="A1200" s="450">
        <v>2018</v>
      </c>
      <c r="B1200" s="450" t="s">
        <v>176</v>
      </c>
      <c r="C1200" s="450">
        <v>19011</v>
      </c>
      <c r="D1200" s="450" t="s">
        <v>112</v>
      </c>
      <c r="E1200" s="450" t="s">
        <v>14</v>
      </c>
      <c r="F1200" s="450" t="s">
        <v>15</v>
      </c>
      <c r="G1200" s="450" t="s">
        <v>110</v>
      </c>
      <c r="H1200" s="450"/>
    </row>
    <row r="1201" spans="1:7" x14ac:dyDescent="0.25">
      <c r="A1201" s="450">
        <v>2018</v>
      </c>
      <c r="B1201" s="450" t="s">
        <v>176</v>
      </c>
      <c r="C1201" s="450">
        <v>19012</v>
      </c>
      <c r="D1201" s="450" t="s">
        <v>113</v>
      </c>
      <c r="E1201" s="450" t="s">
        <v>14</v>
      </c>
      <c r="F1201" s="450" t="s">
        <v>15</v>
      </c>
      <c r="G1201" s="450" t="s">
        <v>110</v>
      </c>
    </row>
    <row r="1202" spans="1:7" x14ac:dyDescent="0.25">
      <c r="A1202" s="450">
        <v>2018</v>
      </c>
      <c r="B1202" s="450" t="s">
        <v>176</v>
      </c>
      <c r="C1202" s="450">
        <v>19020</v>
      </c>
      <c r="D1202" s="450" t="s">
        <v>114</v>
      </c>
      <c r="E1202" s="450" t="s">
        <v>14</v>
      </c>
      <c r="F1202" s="450" t="s">
        <v>15</v>
      </c>
      <c r="G1202" s="450" t="s">
        <v>110</v>
      </c>
    </row>
    <row r="1203" spans="1:7" x14ac:dyDescent="0.25">
      <c r="A1203" s="450">
        <v>2018</v>
      </c>
      <c r="B1203" s="450" t="s">
        <v>176</v>
      </c>
      <c r="C1203" s="450">
        <v>19021</v>
      </c>
      <c r="D1203" s="450" t="s">
        <v>115</v>
      </c>
      <c r="E1203" s="450" t="s">
        <v>14</v>
      </c>
      <c r="F1203" s="450" t="s">
        <v>15</v>
      </c>
      <c r="G1203" s="450" t="s">
        <v>110</v>
      </c>
    </row>
    <row r="1204" spans="1:7" x14ac:dyDescent="0.25">
      <c r="A1204" s="450">
        <v>2018</v>
      </c>
      <c r="B1204" s="450" t="s">
        <v>176</v>
      </c>
      <c r="C1204" s="450">
        <v>19022</v>
      </c>
      <c r="D1204" s="450" t="s">
        <v>116</v>
      </c>
      <c r="E1204" s="450" t="s">
        <v>14</v>
      </c>
      <c r="F1204" s="450" t="s">
        <v>15</v>
      </c>
      <c r="G1204" s="450" t="s">
        <v>110</v>
      </c>
    </row>
    <row r="1205" spans="1:7" x14ac:dyDescent="0.25">
      <c r="A1205" s="450">
        <v>2018</v>
      </c>
      <c r="B1205" s="450" t="s">
        <v>176</v>
      </c>
      <c r="C1205" s="450">
        <v>19023</v>
      </c>
      <c r="D1205" s="450" t="s">
        <v>117</v>
      </c>
      <c r="E1205" s="450" t="s">
        <v>14</v>
      </c>
      <c r="F1205" s="450" t="s">
        <v>15</v>
      </c>
      <c r="G1205" s="450" t="s">
        <v>110</v>
      </c>
    </row>
    <row r="1206" spans="1:7" x14ac:dyDescent="0.25">
      <c r="A1206" s="450">
        <v>2018</v>
      </c>
      <c r="B1206" s="450" t="s">
        <v>176</v>
      </c>
      <c r="C1206" s="450">
        <v>19029</v>
      </c>
      <c r="D1206" s="450" t="s">
        <v>118</v>
      </c>
      <c r="E1206" s="450" t="s">
        <v>14</v>
      </c>
      <c r="F1206" s="450" t="s">
        <v>15</v>
      </c>
      <c r="G1206" s="450" t="s">
        <v>110</v>
      </c>
    </row>
    <row r="1207" spans="1:7" x14ac:dyDescent="0.25">
      <c r="A1207" s="450">
        <v>2018</v>
      </c>
      <c r="B1207" s="450" t="s">
        <v>176</v>
      </c>
      <c r="C1207" s="450">
        <v>19030</v>
      </c>
      <c r="D1207" s="450" t="s">
        <v>119</v>
      </c>
      <c r="E1207" s="450" t="s">
        <v>14</v>
      </c>
      <c r="F1207" s="450" t="s">
        <v>15</v>
      </c>
      <c r="G1207" s="450" t="s">
        <v>110</v>
      </c>
    </row>
    <row r="1208" spans="1:7" x14ac:dyDescent="0.25">
      <c r="A1208" s="450">
        <v>2018</v>
      </c>
      <c r="B1208" s="450" t="s">
        <v>176</v>
      </c>
      <c r="C1208" s="450">
        <v>19031</v>
      </c>
      <c r="D1208" s="450" t="s">
        <v>120</v>
      </c>
      <c r="E1208" s="450" t="s">
        <v>14</v>
      </c>
      <c r="F1208" s="450" t="s">
        <v>15</v>
      </c>
      <c r="G1208" s="450" t="s">
        <v>110</v>
      </c>
    </row>
    <row r="1209" spans="1:7" x14ac:dyDescent="0.25">
      <c r="A1209" s="450">
        <v>2018</v>
      </c>
      <c r="B1209" s="450" t="s">
        <v>176</v>
      </c>
      <c r="C1209" s="450">
        <v>19032</v>
      </c>
      <c r="D1209" s="450" t="s">
        <v>121</v>
      </c>
      <c r="E1209" s="450" t="s">
        <v>14</v>
      </c>
      <c r="F1209" s="450" t="s">
        <v>15</v>
      </c>
      <c r="G1209" s="450" t="s">
        <v>110</v>
      </c>
    </row>
    <row r="1210" spans="1:7" x14ac:dyDescent="0.25">
      <c r="A1210" s="450">
        <v>2018</v>
      </c>
      <c r="B1210" s="450" t="s">
        <v>176</v>
      </c>
      <c r="C1210" s="450">
        <v>19040</v>
      </c>
      <c r="D1210" s="450" t="s">
        <v>122</v>
      </c>
      <c r="E1210" s="450" t="s">
        <v>14</v>
      </c>
      <c r="F1210" s="450" t="s">
        <v>15</v>
      </c>
      <c r="G1210" s="450" t="s">
        <v>110</v>
      </c>
    </row>
    <row r="1211" spans="1:7" x14ac:dyDescent="0.25">
      <c r="A1211" s="450">
        <v>2018</v>
      </c>
      <c r="B1211" s="450" t="s">
        <v>176</v>
      </c>
      <c r="C1211" s="450">
        <v>19050</v>
      </c>
      <c r="D1211" s="450" t="s">
        <v>123</v>
      </c>
      <c r="E1211" s="450" t="s">
        <v>14</v>
      </c>
      <c r="F1211" s="450" t="s">
        <v>15</v>
      </c>
      <c r="G1211" s="450" t="s">
        <v>110</v>
      </c>
    </row>
    <row r="1212" spans="1:7" x14ac:dyDescent="0.25">
      <c r="A1212" s="450">
        <v>2018</v>
      </c>
      <c r="B1212" s="450" t="s">
        <v>176</v>
      </c>
      <c r="C1212" s="450">
        <v>19060</v>
      </c>
      <c r="D1212" s="450" t="s">
        <v>124</v>
      </c>
      <c r="E1212" s="450" t="s">
        <v>14</v>
      </c>
      <c r="F1212" s="450" t="s">
        <v>15</v>
      </c>
      <c r="G1212" s="450" t="s">
        <v>110</v>
      </c>
    </row>
    <row r="1213" spans="1:7" x14ac:dyDescent="0.25">
      <c r="A1213" s="450">
        <v>2018</v>
      </c>
      <c r="B1213" s="450" t="s">
        <v>176</v>
      </c>
      <c r="C1213" s="450">
        <v>19061</v>
      </c>
      <c r="D1213" s="450" t="s">
        <v>125</v>
      </c>
      <c r="E1213" s="450" t="s">
        <v>14</v>
      </c>
      <c r="F1213" s="450" t="s">
        <v>15</v>
      </c>
      <c r="G1213" s="450" t="s">
        <v>110</v>
      </c>
    </row>
    <row r="1214" spans="1:7" x14ac:dyDescent="0.25">
      <c r="A1214" s="450">
        <v>2018</v>
      </c>
      <c r="B1214" s="450" t="s">
        <v>176</v>
      </c>
      <c r="C1214" s="450">
        <v>19062</v>
      </c>
      <c r="D1214" s="450" t="s">
        <v>126</v>
      </c>
      <c r="E1214" s="450" t="s">
        <v>14</v>
      </c>
      <c r="F1214" s="450" t="s">
        <v>15</v>
      </c>
      <c r="G1214" s="450" t="s">
        <v>110</v>
      </c>
    </row>
    <row r="1215" spans="1:7" x14ac:dyDescent="0.25">
      <c r="A1215" s="450">
        <v>2018</v>
      </c>
      <c r="B1215" s="450" t="s">
        <v>176</v>
      </c>
      <c r="C1215" s="450">
        <v>19063</v>
      </c>
      <c r="D1215" s="450" t="s">
        <v>127</v>
      </c>
      <c r="E1215" s="450" t="s">
        <v>14</v>
      </c>
      <c r="F1215" s="450" t="s">
        <v>15</v>
      </c>
      <c r="G1215" s="450" t="s">
        <v>110</v>
      </c>
    </row>
    <row r="1216" spans="1:7" x14ac:dyDescent="0.25">
      <c r="A1216" s="450">
        <v>2018</v>
      </c>
      <c r="B1216" s="450" t="s">
        <v>176</v>
      </c>
      <c r="C1216" s="450">
        <v>19070</v>
      </c>
      <c r="D1216" s="450" t="s">
        <v>128</v>
      </c>
      <c r="E1216" s="450" t="s">
        <v>14</v>
      </c>
      <c r="F1216" s="450" t="s">
        <v>15</v>
      </c>
      <c r="G1216" s="450" t="s">
        <v>110</v>
      </c>
    </row>
    <row r="1217" spans="1:7" x14ac:dyDescent="0.25">
      <c r="A1217" s="450">
        <v>2018</v>
      </c>
      <c r="B1217" s="450" t="s">
        <v>176</v>
      </c>
      <c r="C1217" s="450">
        <v>19080</v>
      </c>
      <c r="D1217" s="450" t="s">
        <v>129</v>
      </c>
      <c r="E1217" s="450" t="s">
        <v>14</v>
      </c>
      <c r="F1217" s="450" t="s">
        <v>15</v>
      </c>
      <c r="G1217" s="450" t="s">
        <v>110</v>
      </c>
    </row>
    <row r="1218" spans="1:7" x14ac:dyDescent="0.25">
      <c r="A1218" s="450">
        <v>2018</v>
      </c>
      <c r="B1218" s="450" t="s">
        <v>176</v>
      </c>
      <c r="C1218" s="450">
        <v>19090</v>
      </c>
      <c r="D1218" s="450" t="s">
        <v>130</v>
      </c>
      <c r="E1218" s="450" t="s">
        <v>14</v>
      </c>
      <c r="F1218" s="450" t="s">
        <v>15</v>
      </c>
      <c r="G1218" s="450" t="s">
        <v>110</v>
      </c>
    </row>
    <row r="1219" spans="1:7" x14ac:dyDescent="0.25">
      <c r="A1219" s="450">
        <v>2018</v>
      </c>
      <c r="B1219" s="450" t="s">
        <v>176</v>
      </c>
      <c r="C1219" s="450">
        <v>19095</v>
      </c>
      <c r="D1219" s="450" t="s">
        <v>131</v>
      </c>
      <c r="E1219" s="450" t="s">
        <v>14</v>
      </c>
      <c r="F1219" s="450" t="s">
        <v>15</v>
      </c>
      <c r="G1219" s="450" t="s">
        <v>110</v>
      </c>
    </row>
    <row r="1220" spans="1:7" x14ac:dyDescent="0.25">
      <c r="A1220" s="450">
        <v>2018</v>
      </c>
      <c r="B1220" s="450" t="s">
        <v>176</v>
      </c>
      <c r="C1220" s="450">
        <v>19900</v>
      </c>
      <c r="D1220" s="450" t="s">
        <v>132</v>
      </c>
      <c r="E1220" s="450" t="s">
        <v>14</v>
      </c>
      <c r="F1220" s="450" t="s">
        <v>15</v>
      </c>
      <c r="G1220" s="450" t="s">
        <v>110</v>
      </c>
    </row>
    <row r="1221" spans="1:7" x14ac:dyDescent="0.25">
      <c r="A1221" s="450">
        <v>2018</v>
      </c>
      <c r="B1221" s="450" t="s">
        <v>176</v>
      </c>
      <c r="C1221" s="450">
        <v>20000</v>
      </c>
      <c r="D1221" s="450" t="s">
        <v>133</v>
      </c>
      <c r="E1221" s="450" t="s">
        <v>14</v>
      </c>
      <c r="F1221" s="450" t="s">
        <v>15</v>
      </c>
      <c r="G1221" s="450" t="s">
        <v>110</v>
      </c>
    </row>
    <row r="1222" spans="1:7" x14ac:dyDescent="0.25">
      <c r="A1222" s="450">
        <v>2018</v>
      </c>
      <c r="B1222" s="450" t="s">
        <v>176</v>
      </c>
      <c r="C1222" s="450">
        <v>21000</v>
      </c>
      <c r="D1222" s="450" t="s">
        <v>134</v>
      </c>
      <c r="E1222" s="450" t="s">
        <v>14</v>
      </c>
      <c r="F1222" s="450" t="s">
        <v>15</v>
      </c>
      <c r="G1222" s="450" t="s">
        <v>110</v>
      </c>
    </row>
    <row r="1223" spans="1:7" x14ac:dyDescent="0.25">
      <c r="A1223" s="450">
        <v>2018</v>
      </c>
      <c r="B1223" s="450" t="s">
        <v>176</v>
      </c>
      <c r="C1223" s="450">
        <v>21100</v>
      </c>
      <c r="D1223" s="450" t="s">
        <v>135</v>
      </c>
      <c r="E1223" s="450" t="s">
        <v>14</v>
      </c>
      <c r="F1223" s="450" t="s">
        <v>15</v>
      </c>
      <c r="G1223" s="450" t="s">
        <v>110</v>
      </c>
    </row>
    <row r="1224" spans="1:7" x14ac:dyDescent="0.25">
      <c r="A1224" s="450">
        <v>2018</v>
      </c>
      <c r="B1224" s="450" t="s">
        <v>176</v>
      </c>
      <c r="C1224" s="450">
        <v>21200</v>
      </c>
      <c r="D1224" s="450" t="s">
        <v>136</v>
      </c>
      <c r="E1224" s="450" t="s">
        <v>14</v>
      </c>
      <c r="F1224" s="450" t="s">
        <v>15</v>
      </c>
      <c r="G1224" s="450" t="s">
        <v>110</v>
      </c>
    </row>
    <row r="1225" spans="1:7" x14ac:dyDescent="0.25">
      <c r="A1225" s="450">
        <v>2018</v>
      </c>
      <c r="B1225" s="450" t="s">
        <v>176</v>
      </c>
      <c r="C1225" s="450">
        <v>21300</v>
      </c>
      <c r="D1225" s="450" t="s">
        <v>137</v>
      </c>
      <c r="E1225" s="450" t="s">
        <v>14</v>
      </c>
      <c r="F1225" s="450" t="s">
        <v>15</v>
      </c>
      <c r="G1225" s="450" t="s">
        <v>110</v>
      </c>
    </row>
    <row r="1226" spans="1:7" x14ac:dyDescent="0.25">
      <c r="A1226" s="450">
        <v>2018</v>
      </c>
      <c r="B1226" s="450" t="s">
        <v>176</v>
      </c>
      <c r="C1226" s="450">
        <v>21900</v>
      </c>
      <c r="D1226" s="450" t="s">
        <v>138</v>
      </c>
      <c r="E1226" s="450" t="s">
        <v>14</v>
      </c>
      <c r="F1226" s="450" t="s">
        <v>15</v>
      </c>
      <c r="G1226" s="450" t="s">
        <v>110</v>
      </c>
    </row>
    <row r="1227" spans="1:7" x14ac:dyDescent="0.25">
      <c r="A1227" s="450">
        <v>2018</v>
      </c>
      <c r="B1227" s="450" t="s">
        <v>176</v>
      </c>
      <c r="C1227" s="450">
        <v>22000</v>
      </c>
      <c r="D1227" s="450" t="s">
        <v>139</v>
      </c>
      <c r="E1227" s="450" t="s">
        <v>14</v>
      </c>
      <c r="F1227" s="450" t="s">
        <v>15</v>
      </c>
      <c r="G1227" s="450" t="s">
        <v>110</v>
      </c>
    </row>
    <row r="1228" spans="1:7" x14ac:dyDescent="0.25">
      <c r="A1228" s="450">
        <v>2018</v>
      </c>
      <c r="B1228" s="450" t="s">
        <v>176</v>
      </c>
      <c r="C1228" s="450">
        <v>23000</v>
      </c>
      <c r="D1228" s="450" t="s">
        <v>140</v>
      </c>
      <c r="E1228" s="450" t="s">
        <v>14</v>
      </c>
      <c r="F1228" s="450" t="s">
        <v>15</v>
      </c>
      <c r="G1228" s="450" t="s">
        <v>110</v>
      </c>
    </row>
    <row r="1229" spans="1:7" x14ac:dyDescent="0.25">
      <c r="A1229" s="450">
        <v>2018</v>
      </c>
      <c r="B1229" s="450" t="s">
        <v>176</v>
      </c>
      <c r="C1229" s="450">
        <v>24000</v>
      </c>
      <c r="D1229" s="450" t="s">
        <v>141</v>
      </c>
      <c r="E1229" s="450" t="s">
        <v>14</v>
      </c>
      <c r="F1229" s="450" t="s">
        <v>15</v>
      </c>
      <c r="G1229" s="450" t="s">
        <v>110</v>
      </c>
    </row>
    <row r="1230" spans="1:7" x14ac:dyDescent="0.25">
      <c r="A1230" s="450">
        <v>2018</v>
      </c>
      <c r="B1230" s="450" t="s">
        <v>176</v>
      </c>
      <c r="C1230" s="450">
        <v>25000</v>
      </c>
      <c r="D1230" s="450" t="s">
        <v>142</v>
      </c>
      <c r="E1230" s="450" t="s">
        <v>14</v>
      </c>
      <c r="F1230" s="450" t="s">
        <v>15</v>
      </c>
      <c r="G1230" s="450" t="s">
        <v>110</v>
      </c>
    </row>
    <row r="1231" spans="1:7" x14ac:dyDescent="0.25">
      <c r="A1231" s="450">
        <v>2018</v>
      </c>
      <c r="B1231" s="450" t="s">
        <v>176</v>
      </c>
      <c r="C1231" s="450">
        <v>26000</v>
      </c>
      <c r="D1231" s="450" t="s">
        <v>143</v>
      </c>
      <c r="E1231" s="450" t="s">
        <v>14</v>
      </c>
      <c r="F1231" s="450" t="s">
        <v>15</v>
      </c>
      <c r="G1231" s="450" t="s">
        <v>110</v>
      </c>
    </row>
    <row r="1232" spans="1:7" x14ac:dyDescent="0.25">
      <c r="A1232" s="450">
        <v>2018</v>
      </c>
      <c r="B1232" s="450" t="s">
        <v>176</v>
      </c>
      <c r="C1232" s="450">
        <v>27000</v>
      </c>
      <c r="D1232" s="450" t="s">
        <v>144</v>
      </c>
      <c r="E1232" s="450" t="s">
        <v>14</v>
      </c>
      <c r="F1232" s="450" t="s">
        <v>15</v>
      </c>
      <c r="G1232" s="450" t="s">
        <v>110</v>
      </c>
    </row>
    <row r="1233" spans="1:7" x14ac:dyDescent="0.25">
      <c r="A1233" s="450">
        <v>2018</v>
      </c>
      <c r="B1233" s="450" t="s">
        <v>176</v>
      </c>
      <c r="C1233" s="450">
        <v>28000</v>
      </c>
      <c r="D1233" s="450" t="s">
        <v>145</v>
      </c>
      <c r="E1233" s="450" t="s">
        <v>14</v>
      </c>
      <c r="F1233" s="450" t="s">
        <v>15</v>
      </c>
      <c r="G1233" s="450" t="s">
        <v>110</v>
      </c>
    </row>
    <row r="1234" spans="1:7" x14ac:dyDescent="0.25">
      <c r="A1234" s="450">
        <v>2018</v>
      </c>
      <c r="B1234" s="450" t="s">
        <v>176</v>
      </c>
      <c r="C1234" s="450">
        <v>29000</v>
      </c>
      <c r="D1234" s="450" t="s">
        <v>146</v>
      </c>
      <c r="E1234" s="450" t="s">
        <v>14</v>
      </c>
      <c r="F1234" s="450" t="s">
        <v>15</v>
      </c>
      <c r="G1234" s="450" t="s">
        <v>110</v>
      </c>
    </row>
    <row r="1235" spans="1:7" x14ac:dyDescent="0.25">
      <c r="A1235" s="450">
        <v>2018</v>
      </c>
      <c r="B1235" s="450" t="s">
        <v>176</v>
      </c>
      <c r="C1235" s="450">
        <v>30000</v>
      </c>
      <c r="D1235" s="450" t="s">
        <v>147</v>
      </c>
      <c r="E1235" s="450" t="s">
        <v>14</v>
      </c>
      <c r="F1235" s="450" t="s">
        <v>15</v>
      </c>
      <c r="G1235" s="450" t="s">
        <v>110</v>
      </c>
    </row>
    <row r="1236" spans="1:7" x14ac:dyDescent="0.25">
      <c r="A1236" s="450">
        <v>2018</v>
      </c>
      <c r="B1236" s="450" t="s">
        <v>176</v>
      </c>
      <c r="C1236" s="450">
        <v>31000</v>
      </c>
      <c r="D1236" s="450" t="s">
        <v>148</v>
      </c>
      <c r="E1236" s="450" t="s">
        <v>14</v>
      </c>
      <c r="F1236" s="450" t="s">
        <v>15</v>
      </c>
      <c r="G1236" s="450" t="s">
        <v>110</v>
      </c>
    </row>
    <row r="1237" spans="1:7" x14ac:dyDescent="0.25">
      <c r="A1237" s="450">
        <v>2018</v>
      </c>
      <c r="B1237" s="450" t="s">
        <v>176</v>
      </c>
      <c r="C1237" s="450">
        <v>32000</v>
      </c>
      <c r="D1237" s="450" t="s">
        <v>149</v>
      </c>
      <c r="E1237" s="450" t="s">
        <v>14</v>
      </c>
      <c r="F1237" s="450" t="s">
        <v>15</v>
      </c>
      <c r="G1237" s="450" t="s">
        <v>110</v>
      </c>
    </row>
    <row r="1238" spans="1:7" x14ac:dyDescent="0.25">
      <c r="A1238" s="450">
        <v>2018</v>
      </c>
      <c r="B1238" s="450" t="s">
        <v>176</v>
      </c>
      <c r="C1238" s="450">
        <v>32100</v>
      </c>
      <c r="D1238" s="450" t="s">
        <v>150</v>
      </c>
      <c r="E1238" s="450" t="s">
        <v>14</v>
      </c>
      <c r="F1238" s="450" t="s">
        <v>15</v>
      </c>
      <c r="G1238" s="450" t="s">
        <v>110</v>
      </c>
    </row>
    <row r="1239" spans="1:7" x14ac:dyDescent="0.25">
      <c r="A1239" s="450">
        <v>2018</v>
      </c>
      <c r="B1239" s="450" t="s">
        <v>176</v>
      </c>
      <c r="C1239" s="450">
        <v>32200</v>
      </c>
      <c r="D1239" s="450" t="s">
        <v>151</v>
      </c>
      <c r="E1239" s="450" t="s">
        <v>14</v>
      </c>
      <c r="F1239" s="450" t="s">
        <v>15</v>
      </c>
      <c r="G1239" s="450" t="s">
        <v>110</v>
      </c>
    </row>
    <row r="1240" spans="1:7" x14ac:dyDescent="0.25">
      <c r="A1240" s="450">
        <v>2018</v>
      </c>
      <c r="B1240" s="450" t="s">
        <v>176</v>
      </c>
      <c r="C1240" s="450">
        <v>33000</v>
      </c>
      <c r="D1240" s="450" t="s">
        <v>152</v>
      </c>
      <c r="E1240" s="450" t="s">
        <v>14</v>
      </c>
      <c r="F1240" s="450" t="s">
        <v>15</v>
      </c>
      <c r="G1240" s="450" t="s">
        <v>110</v>
      </c>
    </row>
    <row r="1241" spans="1:7" x14ac:dyDescent="0.25">
      <c r="A1241" s="450">
        <v>2018</v>
      </c>
      <c r="B1241" s="450" t="s">
        <v>176</v>
      </c>
      <c r="C1241" s="450">
        <v>33100</v>
      </c>
      <c r="D1241" s="450" t="s">
        <v>153</v>
      </c>
      <c r="E1241" s="450" t="s">
        <v>14</v>
      </c>
      <c r="F1241" s="450" t="s">
        <v>15</v>
      </c>
      <c r="G1241" s="450" t="s">
        <v>110</v>
      </c>
    </row>
    <row r="1242" spans="1:7" x14ac:dyDescent="0.25">
      <c r="A1242" s="450">
        <v>2018</v>
      </c>
      <c r="B1242" s="450" t="s">
        <v>176</v>
      </c>
      <c r="C1242" s="450">
        <v>33110</v>
      </c>
      <c r="D1242" s="450" t="s">
        <v>154</v>
      </c>
      <c r="E1242" s="450" t="s">
        <v>14</v>
      </c>
      <c r="F1242" s="450" t="s">
        <v>15</v>
      </c>
      <c r="G1242" s="450" t="s">
        <v>110</v>
      </c>
    </row>
    <row r="1243" spans="1:7" x14ac:dyDescent="0.25">
      <c r="A1243" s="450">
        <v>2018</v>
      </c>
      <c r="B1243" s="450" t="s">
        <v>176</v>
      </c>
      <c r="C1243" s="450">
        <v>33120</v>
      </c>
      <c r="D1243" s="450" t="s">
        <v>155</v>
      </c>
      <c r="E1243" s="450" t="s">
        <v>14</v>
      </c>
      <c r="F1243" s="450" t="s">
        <v>15</v>
      </c>
      <c r="G1243" s="450" t="s">
        <v>110</v>
      </c>
    </row>
    <row r="1244" spans="1:7" x14ac:dyDescent="0.25">
      <c r="A1244" s="450">
        <v>2018</v>
      </c>
      <c r="B1244" s="450" t="s">
        <v>176</v>
      </c>
      <c r="C1244" s="450">
        <v>33200</v>
      </c>
      <c r="D1244" s="450" t="s">
        <v>156</v>
      </c>
      <c r="E1244" s="450" t="s">
        <v>14</v>
      </c>
      <c r="F1244" s="450" t="s">
        <v>15</v>
      </c>
      <c r="G1244" s="450" t="s">
        <v>110</v>
      </c>
    </row>
    <row r="1245" spans="1:7" x14ac:dyDescent="0.25">
      <c r="A1245" s="450">
        <v>2018</v>
      </c>
      <c r="B1245" s="450" t="s">
        <v>176</v>
      </c>
      <c r="C1245" s="450">
        <v>33210</v>
      </c>
      <c r="D1245" s="450" t="s">
        <v>157</v>
      </c>
      <c r="E1245" s="450" t="s">
        <v>14</v>
      </c>
      <c r="F1245" s="450" t="s">
        <v>15</v>
      </c>
      <c r="G1245" s="450" t="s">
        <v>110</v>
      </c>
    </row>
    <row r="1246" spans="1:7" x14ac:dyDescent="0.25">
      <c r="A1246" s="450">
        <v>2018</v>
      </c>
      <c r="B1246" s="450" t="s">
        <v>176</v>
      </c>
      <c r="C1246" s="450">
        <v>33220</v>
      </c>
      <c r="D1246" s="450" t="s">
        <v>158</v>
      </c>
      <c r="E1246" s="450" t="s">
        <v>14</v>
      </c>
      <c r="F1246" s="450" t="s">
        <v>15</v>
      </c>
      <c r="G1246" s="450" t="s">
        <v>110</v>
      </c>
    </row>
    <row r="1247" spans="1:7" x14ac:dyDescent="0.25">
      <c r="A1247" s="450">
        <v>2018</v>
      </c>
      <c r="B1247" s="450" t="s">
        <v>176</v>
      </c>
      <c r="C1247" s="450">
        <v>33900</v>
      </c>
      <c r="D1247" s="450" t="s">
        <v>159</v>
      </c>
      <c r="E1247" s="450" t="s">
        <v>14</v>
      </c>
      <c r="F1247" s="450" t="s">
        <v>15</v>
      </c>
      <c r="G1247" s="450" t="s">
        <v>110</v>
      </c>
    </row>
    <row r="1248" spans="1:7" x14ac:dyDescent="0.25">
      <c r="A1248" s="450">
        <v>2018</v>
      </c>
      <c r="B1248" s="450" t="s">
        <v>176</v>
      </c>
      <c r="C1248" s="450">
        <v>33910</v>
      </c>
      <c r="D1248" s="450" t="s">
        <v>160</v>
      </c>
      <c r="E1248" s="450" t="s">
        <v>14</v>
      </c>
      <c r="F1248" s="450" t="s">
        <v>15</v>
      </c>
      <c r="G1248" s="450" t="s">
        <v>110</v>
      </c>
    </row>
    <row r="1249" spans="1:8" x14ac:dyDescent="0.25">
      <c r="A1249" s="450">
        <v>2018</v>
      </c>
      <c r="B1249" s="450" t="s">
        <v>176</v>
      </c>
      <c r="C1249" s="450">
        <v>33920</v>
      </c>
      <c r="D1249" s="450" t="s">
        <v>161</v>
      </c>
      <c r="E1249" s="450" t="s">
        <v>14</v>
      </c>
      <c r="F1249" s="450" t="s">
        <v>15</v>
      </c>
      <c r="G1249" s="450" t="s">
        <v>110</v>
      </c>
      <c r="H1249" s="450"/>
    </row>
    <row r="1250" spans="1:8" x14ac:dyDescent="0.25">
      <c r="A1250" s="450">
        <v>2018</v>
      </c>
      <c r="B1250" s="450" t="s">
        <v>176</v>
      </c>
      <c r="C1250" s="450">
        <v>33921</v>
      </c>
      <c r="D1250" s="450" t="s">
        <v>162</v>
      </c>
      <c r="E1250" s="450" t="s">
        <v>14</v>
      </c>
      <c r="F1250" s="450" t="s">
        <v>15</v>
      </c>
      <c r="G1250" s="450" t="s">
        <v>110</v>
      </c>
      <c r="H1250" s="450"/>
    </row>
    <row r="1251" spans="1:8" x14ac:dyDescent="0.25">
      <c r="A1251" s="450">
        <v>2018</v>
      </c>
      <c r="B1251" s="450" t="s">
        <v>176</v>
      </c>
      <c r="C1251" s="450">
        <v>33922</v>
      </c>
      <c r="D1251" s="450" t="s">
        <v>163</v>
      </c>
      <c r="E1251" s="450" t="s">
        <v>14</v>
      </c>
      <c r="F1251" s="450" t="s">
        <v>15</v>
      </c>
      <c r="G1251" s="450" t="s">
        <v>110</v>
      </c>
      <c r="H1251" s="450"/>
    </row>
    <row r="1252" spans="1:8" x14ac:dyDescent="0.25">
      <c r="A1252" s="450">
        <v>2018</v>
      </c>
      <c r="B1252" s="450" t="s">
        <v>176</v>
      </c>
      <c r="C1252" s="450">
        <v>34000</v>
      </c>
      <c r="D1252" s="450" t="s">
        <v>164</v>
      </c>
      <c r="E1252" s="450" t="s">
        <v>14</v>
      </c>
      <c r="F1252" s="450" t="s">
        <v>15</v>
      </c>
      <c r="G1252" s="450" t="s">
        <v>110</v>
      </c>
      <c r="H1252" s="450"/>
    </row>
    <row r="1253" spans="1:8" x14ac:dyDescent="0.25">
      <c r="A1253" s="450">
        <v>2018</v>
      </c>
      <c r="B1253" s="450" t="s">
        <v>176</v>
      </c>
      <c r="C1253" s="450">
        <v>35000</v>
      </c>
      <c r="D1253" s="450" t="s">
        <v>165</v>
      </c>
      <c r="E1253" s="450" t="s">
        <v>14</v>
      </c>
      <c r="F1253" s="450" t="s">
        <v>15</v>
      </c>
      <c r="G1253" s="450" t="s">
        <v>110</v>
      </c>
      <c r="H1253" s="450"/>
    </row>
    <row r="1254" spans="1:8" x14ac:dyDescent="0.25">
      <c r="A1254" s="450">
        <v>2018</v>
      </c>
      <c r="B1254" s="450" t="s">
        <v>176</v>
      </c>
      <c r="C1254" s="450">
        <v>36000</v>
      </c>
      <c r="D1254" s="450" t="s">
        <v>166</v>
      </c>
      <c r="E1254" s="450" t="s">
        <v>14</v>
      </c>
      <c r="F1254" s="450" t="s">
        <v>15</v>
      </c>
      <c r="G1254" s="450" t="s">
        <v>110</v>
      </c>
      <c r="H1254" s="450"/>
    </row>
    <row r="1255" spans="1:8" x14ac:dyDescent="0.25">
      <c r="A1255" s="450">
        <v>2018</v>
      </c>
      <c r="B1255" s="450" t="s">
        <v>176</v>
      </c>
      <c r="C1255" s="450">
        <v>37000</v>
      </c>
      <c r="D1255" s="450" t="s">
        <v>167</v>
      </c>
      <c r="E1255" s="450" t="s">
        <v>14</v>
      </c>
      <c r="F1255" s="450" t="s">
        <v>15</v>
      </c>
      <c r="G1255" s="450" t="s">
        <v>110</v>
      </c>
      <c r="H1255" s="450"/>
    </row>
    <row r="1256" spans="1:8" x14ac:dyDescent="0.25">
      <c r="A1256" s="450">
        <v>2018</v>
      </c>
      <c r="B1256" s="450" t="s">
        <v>176</v>
      </c>
      <c r="C1256" s="450">
        <v>37100</v>
      </c>
      <c r="D1256" s="450" t="s">
        <v>168</v>
      </c>
      <c r="E1256" s="450" t="s">
        <v>14</v>
      </c>
      <c r="F1256" s="450" t="s">
        <v>15</v>
      </c>
      <c r="G1256" s="450" t="s">
        <v>110</v>
      </c>
      <c r="H1256" s="450"/>
    </row>
    <row r="1257" spans="1:8" x14ac:dyDescent="0.25">
      <c r="A1257" s="450">
        <v>2018</v>
      </c>
      <c r="B1257" s="450" t="s">
        <v>176</v>
      </c>
      <c r="C1257" s="450">
        <v>37200</v>
      </c>
      <c r="D1257" s="450" t="s">
        <v>169</v>
      </c>
      <c r="E1257" s="450" t="s">
        <v>14</v>
      </c>
      <c r="F1257" s="450" t="s">
        <v>15</v>
      </c>
      <c r="G1257" s="450" t="s">
        <v>110</v>
      </c>
      <c r="H1257" s="450"/>
    </row>
    <row r="1258" spans="1:8" x14ac:dyDescent="0.25">
      <c r="A1258" s="450">
        <v>2018</v>
      </c>
      <c r="B1258" s="450" t="s">
        <v>177</v>
      </c>
      <c r="C1258" s="450">
        <v>1000</v>
      </c>
      <c r="D1258" s="450" t="s">
        <v>1</v>
      </c>
      <c r="E1258" s="450" t="s">
        <v>14</v>
      </c>
      <c r="F1258" s="450" t="s">
        <v>15</v>
      </c>
      <c r="G1258" s="450">
        <v>19.5</v>
      </c>
      <c r="H1258" s="450" t="s">
        <v>16</v>
      </c>
    </row>
    <row r="1259" spans="1:8" x14ac:dyDescent="0.25">
      <c r="A1259" s="450">
        <v>2018</v>
      </c>
      <c r="B1259" s="450" t="s">
        <v>177</v>
      </c>
      <c r="C1259" s="450">
        <v>1100</v>
      </c>
      <c r="D1259" s="450" t="s">
        <v>2</v>
      </c>
      <c r="E1259" s="450" t="s">
        <v>14</v>
      </c>
      <c r="F1259" s="450" t="s">
        <v>15</v>
      </c>
      <c r="G1259" s="450">
        <v>11.8</v>
      </c>
      <c r="H1259" s="450" t="s">
        <v>16</v>
      </c>
    </row>
    <row r="1260" spans="1:8" x14ac:dyDescent="0.25">
      <c r="A1260" s="450">
        <v>2018</v>
      </c>
      <c r="B1260" s="450" t="s">
        <v>177</v>
      </c>
      <c r="C1260" s="450">
        <v>1110</v>
      </c>
      <c r="D1260" s="450" t="s">
        <v>3</v>
      </c>
      <c r="E1260" s="450" t="s">
        <v>14</v>
      </c>
      <c r="F1260" s="450" t="s">
        <v>15</v>
      </c>
      <c r="G1260" s="450" t="s">
        <v>110</v>
      </c>
      <c r="H1260" s="450"/>
    </row>
    <row r="1261" spans="1:8" x14ac:dyDescent="0.25">
      <c r="A1261" s="450">
        <v>2018</v>
      </c>
      <c r="B1261" s="450" t="s">
        <v>177</v>
      </c>
      <c r="C1261" s="450">
        <v>1120</v>
      </c>
      <c r="D1261" s="450" t="s">
        <v>4</v>
      </c>
      <c r="E1261" s="450" t="s">
        <v>14</v>
      </c>
      <c r="F1261" s="450" t="s">
        <v>15</v>
      </c>
      <c r="G1261" s="450" t="s">
        <v>110</v>
      </c>
      <c r="H1261" s="450"/>
    </row>
    <row r="1262" spans="1:8" x14ac:dyDescent="0.25">
      <c r="A1262" s="450">
        <v>2018</v>
      </c>
      <c r="B1262" s="450" t="s">
        <v>177</v>
      </c>
      <c r="C1262" s="450">
        <v>1200</v>
      </c>
      <c r="D1262" s="450" t="s">
        <v>5</v>
      </c>
      <c r="E1262" s="450" t="s">
        <v>14</v>
      </c>
      <c r="F1262" s="450" t="s">
        <v>15</v>
      </c>
      <c r="G1262" s="450">
        <v>0</v>
      </c>
      <c r="H1262" s="450" t="s">
        <v>16</v>
      </c>
    </row>
    <row r="1263" spans="1:8" x14ac:dyDescent="0.25">
      <c r="A1263" s="450">
        <v>2018</v>
      </c>
      <c r="B1263" s="450" t="s">
        <v>177</v>
      </c>
      <c r="C1263" s="450">
        <v>1300</v>
      </c>
      <c r="D1263" s="450" t="s">
        <v>17</v>
      </c>
      <c r="E1263" s="450" t="s">
        <v>14</v>
      </c>
      <c r="F1263" s="450" t="s">
        <v>15</v>
      </c>
      <c r="G1263" s="450">
        <v>0</v>
      </c>
      <c r="H1263" s="450" t="s">
        <v>16</v>
      </c>
    </row>
    <row r="1264" spans="1:8" x14ac:dyDescent="0.25">
      <c r="A1264" s="450">
        <v>2018</v>
      </c>
      <c r="B1264" s="450" t="s">
        <v>177</v>
      </c>
      <c r="C1264" s="450">
        <v>1400</v>
      </c>
      <c r="D1264" s="450" t="s">
        <v>18</v>
      </c>
      <c r="E1264" s="450" t="s">
        <v>14</v>
      </c>
      <c r="F1264" s="450" t="s">
        <v>15</v>
      </c>
      <c r="G1264" s="450">
        <v>0</v>
      </c>
      <c r="H1264" s="450" t="s">
        <v>16</v>
      </c>
    </row>
    <row r="1265" spans="1:8" x14ac:dyDescent="0.25">
      <c r="A1265" s="450">
        <v>2018</v>
      </c>
      <c r="B1265" s="450" t="s">
        <v>177</v>
      </c>
      <c r="C1265" s="450">
        <v>1500</v>
      </c>
      <c r="D1265" s="450" t="s">
        <v>19</v>
      </c>
      <c r="E1265" s="450" t="s">
        <v>14</v>
      </c>
      <c r="F1265" s="450" t="s">
        <v>15</v>
      </c>
      <c r="G1265" s="450">
        <v>0</v>
      </c>
      <c r="H1265" s="450" t="s">
        <v>16</v>
      </c>
    </row>
    <row r="1266" spans="1:8" x14ac:dyDescent="0.25">
      <c r="A1266" s="450">
        <v>2018</v>
      </c>
      <c r="B1266" s="450" t="s">
        <v>177</v>
      </c>
      <c r="C1266" s="450">
        <v>1600</v>
      </c>
      <c r="D1266" s="450" t="s">
        <v>20</v>
      </c>
      <c r="E1266" s="450" t="s">
        <v>14</v>
      </c>
      <c r="F1266" s="450" t="s">
        <v>15</v>
      </c>
      <c r="G1266" s="450">
        <v>7.7</v>
      </c>
      <c r="H1266" s="450" t="s">
        <v>16</v>
      </c>
    </row>
    <row r="1267" spans="1:8" x14ac:dyDescent="0.25">
      <c r="A1267" s="450">
        <v>2018</v>
      </c>
      <c r="B1267" s="450" t="s">
        <v>177</v>
      </c>
      <c r="C1267" s="450">
        <v>1900</v>
      </c>
      <c r="D1267" s="450" t="s">
        <v>21</v>
      </c>
      <c r="E1267" s="450" t="s">
        <v>14</v>
      </c>
      <c r="F1267" s="450" t="s">
        <v>15</v>
      </c>
      <c r="G1267" s="450">
        <v>0</v>
      </c>
      <c r="H1267" s="450" t="s">
        <v>16</v>
      </c>
    </row>
    <row r="1268" spans="1:8" x14ac:dyDescent="0.25">
      <c r="A1268" s="450">
        <v>2018</v>
      </c>
      <c r="B1268" s="450" t="s">
        <v>177</v>
      </c>
      <c r="C1268" s="450">
        <v>2000</v>
      </c>
      <c r="D1268" s="450" t="s">
        <v>22</v>
      </c>
      <c r="E1268" s="450" t="s">
        <v>14</v>
      </c>
      <c r="F1268" s="450" t="s">
        <v>15</v>
      </c>
      <c r="G1268" s="450">
        <v>202.56</v>
      </c>
      <c r="H1268" s="450" t="s">
        <v>16</v>
      </c>
    </row>
    <row r="1269" spans="1:8" x14ac:dyDescent="0.25">
      <c r="A1269" s="450">
        <v>2018</v>
      </c>
      <c r="B1269" s="450" t="s">
        <v>177</v>
      </c>
      <c r="C1269" s="450">
        <v>2100</v>
      </c>
      <c r="D1269" s="450" t="s">
        <v>23</v>
      </c>
      <c r="E1269" s="450" t="s">
        <v>14</v>
      </c>
      <c r="F1269" s="450" t="s">
        <v>15</v>
      </c>
      <c r="G1269" s="450">
        <v>0</v>
      </c>
      <c r="H1269" s="450" t="s">
        <v>16</v>
      </c>
    </row>
    <row r="1270" spans="1:8" x14ac:dyDescent="0.25">
      <c r="A1270" s="450">
        <v>2018</v>
      </c>
      <c r="B1270" s="450" t="s">
        <v>177</v>
      </c>
      <c r="C1270" s="450">
        <v>2110</v>
      </c>
      <c r="D1270" s="450" t="s">
        <v>24</v>
      </c>
      <c r="E1270" s="450" t="s">
        <v>14</v>
      </c>
      <c r="F1270" s="450" t="s">
        <v>15</v>
      </c>
      <c r="G1270" s="450" t="s">
        <v>110</v>
      </c>
      <c r="H1270" s="450"/>
    </row>
    <row r="1271" spans="1:8" x14ac:dyDescent="0.25">
      <c r="A1271" s="450">
        <v>2018</v>
      </c>
      <c r="B1271" s="450" t="s">
        <v>177</v>
      </c>
      <c r="C1271" s="450">
        <v>2120</v>
      </c>
      <c r="D1271" s="450" t="s">
        <v>25</v>
      </c>
      <c r="E1271" s="450" t="s">
        <v>14</v>
      </c>
      <c r="F1271" s="450" t="s">
        <v>15</v>
      </c>
      <c r="G1271" s="450" t="s">
        <v>110</v>
      </c>
      <c r="H1271" s="450"/>
    </row>
    <row r="1272" spans="1:8" x14ac:dyDescent="0.25">
      <c r="A1272" s="450">
        <v>2018</v>
      </c>
      <c r="B1272" s="450" t="s">
        <v>177</v>
      </c>
      <c r="C1272" s="450">
        <v>2130</v>
      </c>
      <c r="D1272" s="450" t="s">
        <v>26</v>
      </c>
      <c r="E1272" s="450" t="s">
        <v>14</v>
      </c>
      <c r="F1272" s="450" t="s">
        <v>15</v>
      </c>
      <c r="G1272" s="450" t="s">
        <v>110</v>
      </c>
      <c r="H1272" s="450"/>
    </row>
    <row r="1273" spans="1:8" x14ac:dyDescent="0.25">
      <c r="A1273" s="450">
        <v>2018</v>
      </c>
      <c r="B1273" s="450" t="s">
        <v>177</v>
      </c>
      <c r="C1273" s="450">
        <v>2190</v>
      </c>
      <c r="D1273" s="450" t="s">
        <v>27</v>
      </c>
      <c r="E1273" s="450" t="s">
        <v>14</v>
      </c>
      <c r="F1273" s="450" t="s">
        <v>15</v>
      </c>
      <c r="G1273" s="450" t="s">
        <v>110</v>
      </c>
      <c r="H1273" s="450"/>
    </row>
    <row r="1274" spans="1:8" x14ac:dyDescent="0.25">
      <c r="A1274" s="450">
        <v>2018</v>
      </c>
      <c r="B1274" s="450" t="s">
        <v>177</v>
      </c>
      <c r="C1274" s="450">
        <v>2200</v>
      </c>
      <c r="D1274" s="450" t="s">
        <v>28</v>
      </c>
      <c r="E1274" s="450" t="s">
        <v>14</v>
      </c>
      <c r="F1274" s="450" t="s">
        <v>15</v>
      </c>
      <c r="G1274" s="450">
        <v>7.21</v>
      </c>
      <c r="H1274" s="450" t="s">
        <v>16</v>
      </c>
    </row>
    <row r="1275" spans="1:8" x14ac:dyDescent="0.25">
      <c r="A1275" s="450">
        <v>2018</v>
      </c>
      <c r="B1275" s="450" t="s">
        <v>177</v>
      </c>
      <c r="C1275" s="450">
        <v>2300</v>
      </c>
      <c r="D1275" s="450" t="s">
        <v>29</v>
      </c>
      <c r="E1275" s="450" t="s">
        <v>14</v>
      </c>
      <c r="F1275" s="450" t="s">
        <v>15</v>
      </c>
      <c r="G1275" s="450">
        <v>0</v>
      </c>
      <c r="H1275" s="450" t="s">
        <v>16</v>
      </c>
    </row>
    <row r="1276" spans="1:8" x14ac:dyDescent="0.25">
      <c r="A1276" s="450">
        <v>2018</v>
      </c>
      <c r="B1276" s="450" t="s">
        <v>177</v>
      </c>
      <c r="C1276" s="450">
        <v>2400</v>
      </c>
      <c r="D1276" s="450" t="s">
        <v>30</v>
      </c>
      <c r="E1276" s="450" t="s">
        <v>14</v>
      </c>
      <c r="F1276" s="450" t="s">
        <v>15</v>
      </c>
      <c r="G1276" s="450">
        <v>1.17</v>
      </c>
      <c r="H1276" s="450" t="s">
        <v>16</v>
      </c>
    </row>
    <row r="1277" spans="1:8" x14ac:dyDescent="0.25">
      <c r="A1277" s="450">
        <v>2018</v>
      </c>
      <c r="B1277" s="450" t="s">
        <v>177</v>
      </c>
      <c r="C1277" s="450">
        <v>2900</v>
      </c>
      <c r="D1277" s="450" t="s">
        <v>31</v>
      </c>
      <c r="E1277" s="450" t="s">
        <v>14</v>
      </c>
      <c r="F1277" s="450" t="s">
        <v>15</v>
      </c>
      <c r="G1277" s="450">
        <v>194.18</v>
      </c>
      <c r="H1277" s="450" t="s">
        <v>16</v>
      </c>
    </row>
    <row r="1278" spans="1:8" x14ac:dyDescent="0.25">
      <c r="A1278" s="450">
        <v>2018</v>
      </c>
      <c r="B1278" s="450" t="s">
        <v>177</v>
      </c>
      <c r="C1278" s="450">
        <v>2910</v>
      </c>
      <c r="D1278" s="450" t="s">
        <v>32</v>
      </c>
      <c r="E1278" s="450" t="s">
        <v>14</v>
      </c>
      <c r="F1278" s="450" t="s">
        <v>15</v>
      </c>
      <c r="G1278" s="450" t="s">
        <v>110</v>
      </c>
      <c r="H1278" s="450"/>
    </row>
    <row r="1279" spans="1:8" x14ac:dyDescent="0.25">
      <c r="A1279" s="450">
        <v>2018</v>
      </c>
      <c r="B1279" s="450" t="s">
        <v>177</v>
      </c>
      <c r="C1279" s="450">
        <v>2920</v>
      </c>
      <c r="D1279" s="450" t="s">
        <v>33</v>
      </c>
      <c r="E1279" s="450" t="s">
        <v>14</v>
      </c>
      <c r="F1279" s="450" t="s">
        <v>15</v>
      </c>
      <c r="G1279" s="450" t="s">
        <v>110</v>
      </c>
      <c r="H1279" s="450"/>
    </row>
    <row r="1280" spans="1:8" x14ac:dyDescent="0.25">
      <c r="A1280" s="450">
        <v>2018</v>
      </c>
      <c r="B1280" s="450" t="s">
        <v>177</v>
      </c>
      <c r="C1280" s="450">
        <v>2930</v>
      </c>
      <c r="D1280" s="450" t="s">
        <v>34</v>
      </c>
      <c r="E1280" s="450" t="s">
        <v>14</v>
      </c>
      <c r="F1280" s="450" t="s">
        <v>15</v>
      </c>
      <c r="G1280" s="450" t="s">
        <v>110</v>
      </c>
      <c r="H1280" s="450"/>
    </row>
    <row r="1281" spans="1:8" x14ac:dyDescent="0.25">
      <c r="A1281" s="450">
        <v>2018</v>
      </c>
      <c r="B1281" s="450" t="s">
        <v>177</v>
      </c>
      <c r="C1281" s="450">
        <v>3000</v>
      </c>
      <c r="D1281" s="450" t="s">
        <v>35</v>
      </c>
      <c r="E1281" s="450" t="s">
        <v>14</v>
      </c>
      <c r="F1281" s="450" t="s">
        <v>15</v>
      </c>
      <c r="G1281" s="450">
        <v>25.53</v>
      </c>
      <c r="H1281" s="450" t="s">
        <v>16</v>
      </c>
    </row>
    <row r="1282" spans="1:8" x14ac:dyDescent="0.25">
      <c r="A1282" s="450">
        <v>2018</v>
      </c>
      <c r="B1282" s="450" t="s">
        <v>177</v>
      </c>
      <c r="C1282" s="450">
        <v>3100</v>
      </c>
      <c r="D1282" s="450" t="s">
        <v>36</v>
      </c>
      <c r="E1282" s="450" t="s">
        <v>14</v>
      </c>
      <c r="F1282" s="450" t="s">
        <v>15</v>
      </c>
      <c r="G1282" s="450" t="s">
        <v>110</v>
      </c>
      <c r="H1282" s="450"/>
    </row>
    <row r="1283" spans="1:8" x14ac:dyDescent="0.25">
      <c r="A1283" s="450">
        <v>2018</v>
      </c>
      <c r="B1283" s="450" t="s">
        <v>177</v>
      </c>
      <c r="C1283" s="450">
        <v>3200</v>
      </c>
      <c r="D1283" s="450" t="s">
        <v>37</v>
      </c>
      <c r="E1283" s="450" t="s">
        <v>14</v>
      </c>
      <c r="F1283" s="450" t="s">
        <v>15</v>
      </c>
      <c r="G1283" s="450" t="s">
        <v>110</v>
      </c>
      <c r="H1283" s="450"/>
    </row>
    <row r="1284" spans="1:8" x14ac:dyDescent="0.25">
      <c r="A1284" s="450">
        <v>2018</v>
      </c>
      <c r="B1284" s="450" t="s">
        <v>177</v>
      </c>
      <c r="C1284" s="450">
        <v>3900</v>
      </c>
      <c r="D1284" s="450" t="s">
        <v>38</v>
      </c>
      <c r="E1284" s="450" t="s">
        <v>14</v>
      </c>
      <c r="F1284" s="450" t="s">
        <v>15</v>
      </c>
      <c r="G1284" s="450" t="s">
        <v>110</v>
      </c>
      <c r="H1284" s="450"/>
    </row>
    <row r="1285" spans="1:8" x14ac:dyDescent="0.25">
      <c r="A1285" s="450">
        <v>2018</v>
      </c>
      <c r="B1285" s="450" t="s">
        <v>177</v>
      </c>
      <c r="C1285" s="450">
        <v>4000</v>
      </c>
      <c r="D1285" s="450" t="s">
        <v>39</v>
      </c>
      <c r="E1285" s="450" t="s">
        <v>14</v>
      </c>
      <c r="F1285" s="450" t="s">
        <v>15</v>
      </c>
      <c r="G1285" s="450">
        <v>3.91</v>
      </c>
      <c r="H1285" s="450" t="s">
        <v>16</v>
      </c>
    </row>
    <row r="1286" spans="1:8" x14ac:dyDescent="0.25">
      <c r="A1286" s="450">
        <v>2018</v>
      </c>
      <c r="B1286" s="450" t="s">
        <v>177</v>
      </c>
      <c r="C1286" s="450">
        <v>4100</v>
      </c>
      <c r="D1286" s="450" t="s">
        <v>40</v>
      </c>
      <c r="E1286" s="450" t="s">
        <v>14</v>
      </c>
      <c r="F1286" s="450" t="s">
        <v>15</v>
      </c>
      <c r="G1286" s="450">
        <v>3.91</v>
      </c>
      <c r="H1286" s="450" t="s">
        <v>16</v>
      </c>
    </row>
    <row r="1287" spans="1:8" x14ac:dyDescent="0.25">
      <c r="A1287" s="450">
        <v>2018</v>
      </c>
      <c r="B1287" s="450" t="s">
        <v>177</v>
      </c>
      <c r="C1287" s="450">
        <v>4110</v>
      </c>
      <c r="D1287" s="450" t="s">
        <v>41</v>
      </c>
      <c r="E1287" s="450" t="s">
        <v>14</v>
      </c>
      <c r="F1287" s="450" t="s">
        <v>15</v>
      </c>
      <c r="G1287" s="450" t="s">
        <v>110</v>
      </c>
      <c r="H1287" s="450"/>
    </row>
    <row r="1288" spans="1:8" x14ac:dyDescent="0.25">
      <c r="A1288" s="450">
        <v>2018</v>
      </c>
      <c r="B1288" s="450" t="s">
        <v>177</v>
      </c>
      <c r="C1288" s="450">
        <v>4120</v>
      </c>
      <c r="D1288" s="450" t="s">
        <v>42</v>
      </c>
      <c r="E1288" s="450" t="s">
        <v>14</v>
      </c>
      <c r="F1288" s="450" t="s">
        <v>15</v>
      </c>
      <c r="G1288" s="450" t="s">
        <v>110</v>
      </c>
      <c r="H1288" s="450"/>
    </row>
    <row r="1289" spans="1:8" x14ac:dyDescent="0.25">
      <c r="A1289" s="450">
        <v>2018</v>
      </c>
      <c r="B1289" s="450" t="s">
        <v>177</v>
      </c>
      <c r="C1289" s="450">
        <v>4190</v>
      </c>
      <c r="D1289" s="450" t="s">
        <v>43</v>
      </c>
      <c r="E1289" s="450" t="s">
        <v>14</v>
      </c>
      <c r="F1289" s="450" t="s">
        <v>15</v>
      </c>
      <c r="G1289" s="450" t="s">
        <v>110</v>
      </c>
      <c r="H1289" s="450"/>
    </row>
    <row r="1290" spans="1:8" x14ac:dyDescent="0.25">
      <c r="A1290" s="450">
        <v>2018</v>
      </c>
      <c r="B1290" s="450" t="s">
        <v>177</v>
      </c>
      <c r="C1290" s="450">
        <v>4200</v>
      </c>
      <c r="D1290" s="450" t="s">
        <v>44</v>
      </c>
      <c r="E1290" s="450" t="s">
        <v>14</v>
      </c>
      <c r="F1290" s="450" t="s">
        <v>15</v>
      </c>
      <c r="G1290" s="450">
        <v>0</v>
      </c>
      <c r="H1290" s="450" t="s">
        <v>16</v>
      </c>
    </row>
    <row r="1291" spans="1:8" x14ac:dyDescent="0.25">
      <c r="A1291" s="450">
        <v>2018</v>
      </c>
      <c r="B1291" s="450" t="s">
        <v>177</v>
      </c>
      <c r="C1291" s="450">
        <v>4210</v>
      </c>
      <c r="D1291" s="450" t="s">
        <v>45</v>
      </c>
      <c r="E1291" s="450" t="s">
        <v>14</v>
      </c>
      <c r="F1291" s="450" t="s">
        <v>15</v>
      </c>
      <c r="G1291" s="450" t="s">
        <v>110</v>
      </c>
      <c r="H1291" s="450"/>
    </row>
    <row r="1292" spans="1:8" x14ac:dyDescent="0.25">
      <c r="A1292" s="450">
        <v>2018</v>
      </c>
      <c r="B1292" s="450" t="s">
        <v>177</v>
      </c>
      <c r="C1292" s="450">
        <v>4220</v>
      </c>
      <c r="D1292" s="450" t="s">
        <v>46</v>
      </c>
      <c r="E1292" s="450" t="s">
        <v>14</v>
      </c>
      <c r="F1292" s="450" t="s">
        <v>15</v>
      </c>
      <c r="G1292" s="450" t="s">
        <v>110</v>
      </c>
      <c r="H1292" s="450"/>
    </row>
    <row r="1293" spans="1:8" x14ac:dyDescent="0.25">
      <c r="A1293" s="450">
        <v>2018</v>
      </c>
      <c r="B1293" s="450" t="s">
        <v>177</v>
      </c>
      <c r="C1293" s="450">
        <v>4230</v>
      </c>
      <c r="D1293" s="450" t="s">
        <v>47</v>
      </c>
      <c r="E1293" s="450" t="s">
        <v>14</v>
      </c>
      <c r="F1293" s="450" t="s">
        <v>15</v>
      </c>
      <c r="G1293" s="450" t="s">
        <v>110</v>
      </c>
      <c r="H1293" s="450"/>
    </row>
    <row r="1294" spans="1:8" x14ac:dyDescent="0.25">
      <c r="A1294" s="450">
        <v>2018</v>
      </c>
      <c r="B1294" s="450" t="s">
        <v>177</v>
      </c>
      <c r="C1294" s="450">
        <v>5000</v>
      </c>
      <c r="D1294" s="450" t="s">
        <v>48</v>
      </c>
      <c r="E1294" s="450" t="s">
        <v>14</v>
      </c>
      <c r="F1294" s="450" t="s">
        <v>15</v>
      </c>
      <c r="G1294" s="450">
        <v>0</v>
      </c>
      <c r="H1294" s="450" t="s">
        <v>16</v>
      </c>
    </row>
    <row r="1295" spans="1:8" x14ac:dyDescent="0.25">
      <c r="A1295" s="450">
        <v>2018</v>
      </c>
      <c r="B1295" s="450" t="s">
        <v>177</v>
      </c>
      <c r="C1295" s="450">
        <v>6000</v>
      </c>
      <c r="D1295" s="450" t="s">
        <v>49</v>
      </c>
      <c r="E1295" s="450" t="s">
        <v>14</v>
      </c>
      <c r="F1295" s="450" t="s">
        <v>15</v>
      </c>
      <c r="G1295" s="450">
        <v>23.29</v>
      </c>
      <c r="H1295" s="450" t="s">
        <v>16</v>
      </c>
    </row>
    <row r="1296" spans="1:8" x14ac:dyDescent="0.25">
      <c r="A1296" s="450">
        <v>2018</v>
      </c>
      <c r="B1296" s="450" t="s">
        <v>177</v>
      </c>
      <c r="C1296" s="450">
        <v>6100</v>
      </c>
      <c r="D1296" s="450" t="s">
        <v>50</v>
      </c>
      <c r="E1296" s="450" t="s">
        <v>14</v>
      </c>
      <c r="F1296" s="450" t="s">
        <v>15</v>
      </c>
      <c r="G1296" s="450">
        <v>10.82</v>
      </c>
      <c r="H1296" s="450" t="s">
        <v>16</v>
      </c>
    </row>
    <row r="1297" spans="1:8" x14ac:dyDescent="0.25">
      <c r="A1297" s="450">
        <v>2018</v>
      </c>
      <c r="B1297" s="450" t="s">
        <v>177</v>
      </c>
      <c r="C1297" s="450">
        <v>6110</v>
      </c>
      <c r="D1297" s="450" t="s">
        <v>51</v>
      </c>
      <c r="E1297" s="450" t="s">
        <v>14</v>
      </c>
      <c r="F1297" s="450" t="s">
        <v>15</v>
      </c>
      <c r="G1297" s="450" t="s">
        <v>110</v>
      </c>
      <c r="H1297" s="450"/>
    </row>
    <row r="1298" spans="1:8" x14ac:dyDescent="0.25">
      <c r="A1298" s="450">
        <v>2018</v>
      </c>
      <c r="B1298" s="450" t="s">
        <v>177</v>
      </c>
      <c r="C1298" s="450">
        <v>6120</v>
      </c>
      <c r="D1298" s="450" t="s">
        <v>52</v>
      </c>
      <c r="E1298" s="450" t="s">
        <v>14</v>
      </c>
      <c r="F1298" s="450" t="s">
        <v>15</v>
      </c>
      <c r="G1298" s="450" t="s">
        <v>110</v>
      </c>
      <c r="H1298" s="450"/>
    </row>
    <row r="1299" spans="1:8" x14ac:dyDescent="0.25">
      <c r="A1299" s="450">
        <v>2018</v>
      </c>
      <c r="B1299" s="450" t="s">
        <v>177</v>
      </c>
      <c r="C1299" s="450">
        <v>6130</v>
      </c>
      <c r="D1299" s="450" t="s">
        <v>53</v>
      </c>
      <c r="E1299" s="450" t="s">
        <v>14</v>
      </c>
      <c r="F1299" s="450" t="s">
        <v>15</v>
      </c>
      <c r="G1299" s="450" t="s">
        <v>110</v>
      </c>
      <c r="H1299" s="450"/>
    </row>
    <row r="1300" spans="1:8" x14ac:dyDescent="0.25">
      <c r="A1300" s="450">
        <v>2018</v>
      </c>
      <c r="B1300" s="450" t="s">
        <v>177</v>
      </c>
      <c r="C1300" s="450">
        <v>6190</v>
      </c>
      <c r="D1300" s="450" t="s">
        <v>54</v>
      </c>
      <c r="E1300" s="450" t="s">
        <v>14</v>
      </c>
      <c r="F1300" s="450" t="s">
        <v>15</v>
      </c>
      <c r="G1300" s="450" t="s">
        <v>110</v>
      </c>
      <c r="H1300" s="450"/>
    </row>
    <row r="1301" spans="1:8" x14ac:dyDescent="0.25">
      <c r="A1301" s="450">
        <v>2018</v>
      </c>
      <c r="B1301" s="450" t="s">
        <v>177</v>
      </c>
      <c r="C1301" s="450">
        <v>6200</v>
      </c>
      <c r="D1301" s="450" t="s">
        <v>55</v>
      </c>
      <c r="E1301" s="450" t="s">
        <v>14</v>
      </c>
      <c r="F1301" s="450" t="s">
        <v>15</v>
      </c>
      <c r="G1301" s="450">
        <v>7.52</v>
      </c>
      <c r="H1301" s="450" t="s">
        <v>16</v>
      </c>
    </row>
    <row r="1302" spans="1:8" x14ac:dyDescent="0.25">
      <c r="A1302" s="450">
        <v>2018</v>
      </c>
      <c r="B1302" s="450" t="s">
        <v>177</v>
      </c>
      <c r="C1302" s="450">
        <v>6210</v>
      </c>
      <c r="D1302" s="450" t="s">
        <v>56</v>
      </c>
      <c r="E1302" s="450" t="s">
        <v>14</v>
      </c>
      <c r="F1302" s="450" t="s">
        <v>15</v>
      </c>
      <c r="G1302" s="450" t="s">
        <v>110</v>
      </c>
      <c r="H1302" s="450"/>
    </row>
    <row r="1303" spans="1:8" x14ac:dyDescent="0.25">
      <c r="A1303" s="450">
        <v>2018</v>
      </c>
      <c r="B1303" s="450" t="s">
        <v>177</v>
      </c>
      <c r="C1303" s="450">
        <v>6220</v>
      </c>
      <c r="D1303" s="450" t="s">
        <v>57</v>
      </c>
      <c r="E1303" s="450" t="s">
        <v>14</v>
      </c>
      <c r="F1303" s="450" t="s">
        <v>15</v>
      </c>
      <c r="G1303" s="450" t="s">
        <v>110</v>
      </c>
      <c r="H1303" s="450"/>
    </row>
    <row r="1304" spans="1:8" x14ac:dyDescent="0.25">
      <c r="A1304" s="450">
        <v>2018</v>
      </c>
      <c r="B1304" s="450" t="s">
        <v>177</v>
      </c>
      <c r="C1304" s="450">
        <v>6230</v>
      </c>
      <c r="D1304" s="450" t="s">
        <v>58</v>
      </c>
      <c r="E1304" s="450" t="s">
        <v>14</v>
      </c>
      <c r="F1304" s="450" t="s">
        <v>15</v>
      </c>
      <c r="G1304" s="450" t="s">
        <v>110</v>
      </c>
      <c r="H1304" s="450"/>
    </row>
    <row r="1305" spans="1:8" x14ac:dyDescent="0.25">
      <c r="A1305" s="450">
        <v>2018</v>
      </c>
      <c r="B1305" s="450" t="s">
        <v>177</v>
      </c>
      <c r="C1305" s="450">
        <v>6290</v>
      </c>
      <c r="D1305" s="450" t="s">
        <v>59</v>
      </c>
      <c r="E1305" s="450" t="s">
        <v>14</v>
      </c>
      <c r="F1305" s="450" t="s">
        <v>15</v>
      </c>
      <c r="G1305" s="450" t="s">
        <v>110</v>
      </c>
      <c r="H1305" s="450"/>
    </row>
    <row r="1306" spans="1:8" x14ac:dyDescent="0.25">
      <c r="A1306" s="450">
        <v>2018</v>
      </c>
      <c r="B1306" s="450" t="s">
        <v>177</v>
      </c>
      <c r="C1306" s="450">
        <v>6300</v>
      </c>
      <c r="D1306" s="450" t="s">
        <v>60</v>
      </c>
      <c r="E1306" s="450" t="s">
        <v>14</v>
      </c>
      <c r="F1306" s="450" t="s">
        <v>15</v>
      </c>
      <c r="G1306" s="450">
        <v>0</v>
      </c>
      <c r="H1306" s="450" t="s">
        <v>16</v>
      </c>
    </row>
    <row r="1307" spans="1:8" x14ac:dyDescent="0.25">
      <c r="A1307" s="450">
        <v>2018</v>
      </c>
      <c r="B1307" s="450" t="s">
        <v>177</v>
      </c>
      <c r="C1307" s="450">
        <v>6400</v>
      </c>
      <c r="D1307" s="450" t="s">
        <v>61</v>
      </c>
      <c r="E1307" s="450" t="s">
        <v>14</v>
      </c>
      <c r="F1307" s="450" t="s">
        <v>15</v>
      </c>
      <c r="G1307" s="450">
        <v>4.95</v>
      </c>
      <c r="H1307" s="450" t="s">
        <v>16</v>
      </c>
    </row>
    <row r="1308" spans="1:8" x14ac:dyDescent="0.25">
      <c r="A1308" s="450">
        <v>2018</v>
      </c>
      <c r="B1308" s="450" t="s">
        <v>177</v>
      </c>
      <c r="C1308" s="450">
        <v>6410</v>
      </c>
      <c r="D1308" s="450" t="s">
        <v>62</v>
      </c>
      <c r="E1308" s="450" t="s">
        <v>14</v>
      </c>
      <c r="F1308" s="450" t="s">
        <v>15</v>
      </c>
      <c r="G1308" s="450" t="s">
        <v>110</v>
      </c>
      <c r="H1308" s="450"/>
    </row>
    <row r="1309" spans="1:8" x14ac:dyDescent="0.25">
      <c r="A1309" s="450">
        <v>2018</v>
      </c>
      <c r="B1309" s="450" t="s">
        <v>177</v>
      </c>
      <c r="C1309" s="450">
        <v>6490</v>
      </c>
      <c r="D1309" s="450" t="s">
        <v>63</v>
      </c>
      <c r="E1309" s="450" t="s">
        <v>14</v>
      </c>
      <c r="F1309" s="450" t="s">
        <v>15</v>
      </c>
      <c r="G1309" s="450" t="s">
        <v>110</v>
      </c>
      <c r="H1309" s="450"/>
    </row>
    <row r="1310" spans="1:8" x14ac:dyDescent="0.25">
      <c r="A1310" s="450">
        <v>2018</v>
      </c>
      <c r="B1310" s="450" t="s">
        <v>177</v>
      </c>
      <c r="C1310" s="450">
        <v>6500</v>
      </c>
      <c r="D1310" s="450" t="s">
        <v>64</v>
      </c>
      <c r="E1310" s="450" t="s">
        <v>14</v>
      </c>
      <c r="F1310" s="450" t="s">
        <v>15</v>
      </c>
      <c r="G1310" s="450">
        <v>0</v>
      </c>
      <c r="H1310" s="450" t="s">
        <v>16</v>
      </c>
    </row>
    <row r="1311" spans="1:8" x14ac:dyDescent="0.25">
      <c r="A1311" s="450">
        <v>2018</v>
      </c>
      <c r="B1311" s="450" t="s">
        <v>177</v>
      </c>
      <c r="C1311" s="450">
        <v>6510</v>
      </c>
      <c r="D1311" s="450" t="s">
        <v>65</v>
      </c>
      <c r="E1311" s="450" t="s">
        <v>14</v>
      </c>
      <c r="F1311" s="450" t="s">
        <v>15</v>
      </c>
      <c r="G1311" s="450" t="s">
        <v>110</v>
      </c>
      <c r="H1311" s="450"/>
    </row>
    <row r="1312" spans="1:8" x14ac:dyDescent="0.25">
      <c r="A1312" s="450">
        <v>2018</v>
      </c>
      <c r="B1312" s="450" t="s">
        <v>177</v>
      </c>
      <c r="C1312" s="450">
        <v>6590</v>
      </c>
      <c r="D1312" s="450" t="s">
        <v>66</v>
      </c>
      <c r="E1312" s="450" t="s">
        <v>14</v>
      </c>
      <c r="F1312" s="450" t="s">
        <v>15</v>
      </c>
      <c r="G1312" s="450" t="s">
        <v>110</v>
      </c>
      <c r="H1312" s="450"/>
    </row>
    <row r="1313" spans="1:8" x14ac:dyDescent="0.25">
      <c r="A1313" s="450">
        <v>2018</v>
      </c>
      <c r="B1313" s="450" t="s">
        <v>177</v>
      </c>
      <c r="C1313" s="450">
        <v>7000</v>
      </c>
      <c r="D1313" s="450" t="s">
        <v>67</v>
      </c>
      <c r="E1313" s="450" t="s">
        <v>14</v>
      </c>
      <c r="F1313" s="450" t="s">
        <v>15</v>
      </c>
      <c r="G1313" s="450">
        <v>0</v>
      </c>
      <c r="H1313" s="450" t="s">
        <v>16</v>
      </c>
    </row>
    <row r="1314" spans="1:8" x14ac:dyDescent="0.25">
      <c r="A1314" s="450">
        <v>2018</v>
      </c>
      <c r="B1314" s="450" t="s">
        <v>177</v>
      </c>
      <c r="C1314" s="450">
        <v>7100</v>
      </c>
      <c r="D1314" s="450" t="s">
        <v>68</v>
      </c>
      <c r="E1314" s="450" t="s">
        <v>14</v>
      </c>
      <c r="F1314" s="450" t="s">
        <v>15</v>
      </c>
      <c r="G1314" s="450" t="s">
        <v>110</v>
      </c>
      <c r="H1314" s="450"/>
    </row>
    <row r="1315" spans="1:8" x14ac:dyDescent="0.25">
      <c r="A1315" s="450">
        <v>2018</v>
      </c>
      <c r="B1315" s="450" t="s">
        <v>177</v>
      </c>
      <c r="C1315" s="450">
        <v>7200</v>
      </c>
      <c r="D1315" s="450" t="s">
        <v>69</v>
      </c>
      <c r="E1315" s="450" t="s">
        <v>14</v>
      </c>
      <c r="F1315" s="450" t="s">
        <v>15</v>
      </c>
      <c r="G1315" s="450" t="s">
        <v>110</v>
      </c>
      <c r="H1315" s="450"/>
    </row>
    <row r="1316" spans="1:8" x14ac:dyDescent="0.25">
      <c r="A1316" s="450">
        <v>2018</v>
      </c>
      <c r="B1316" s="450" t="s">
        <v>177</v>
      </c>
      <c r="C1316" s="450">
        <v>8000</v>
      </c>
      <c r="D1316" s="450" t="s">
        <v>70</v>
      </c>
      <c r="E1316" s="450" t="s">
        <v>14</v>
      </c>
      <c r="F1316" s="450" t="s">
        <v>15</v>
      </c>
      <c r="G1316" s="450">
        <v>0</v>
      </c>
      <c r="H1316" s="450" t="s">
        <v>16</v>
      </c>
    </row>
    <row r="1317" spans="1:8" x14ac:dyDescent="0.25">
      <c r="A1317" s="450">
        <v>2018</v>
      </c>
      <c r="B1317" s="450" t="s">
        <v>177</v>
      </c>
      <c r="C1317" s="450">
        <v>9000</v>
      </c>
      <c r="D1317" s="450" t="s">
        <v>71</v>
      </c>
      <c r="E1317" s="450" t="s">
        <v>14</v>
      </c>
      <c r="F1317" s="450" t="s">
        <v>15</v>
      </c>
      <c r="G1317" s="450">
        <v>0</v>
      </c>
      <c r="H1317" s="450" t="s">
        <v>16</v>
      </c>
    </row>
    <row r="1318" spans="1:8" x14ac:dyDescent="0.25">
      <c r="A1318" s="450">
        <v>2018</v>
      </c>
      <c r="B1318" s="450" t="s">
        <v>177</v>
      </c>
      <c r="C1318" s="450">
        <v>9100</v>
      </c>
      <c r="D1318" s="450" t="s">
        <v>72</v>
      </c>
      <c r="E1318" s="450" t="s">
        <v>14</v>
      </c>
      <c r="F1318" s="450" t="s">
        <v>15</v>
      </c>
      <c r="G1318" s="450" t="s">
        <v>110</v>
      </c>
      <c r="H1318" s="450"/>
    </row>
    <row r="1319" spans="1:8" x14ac:dyDescent="0.25">
      <c r="A1319" s="450">
        <v>2018</v>
      </c>
      <c r="B1319" s="450" t="s">
        <v>177</v>
      </c>
      <c r="C1319" s="450">
        <v>9200</v>
      </c>
      <c r="D1319" s="450" t="s">
        <v>73</v>
      </c>
      <c r="E1319" s="450" t="s">
        <v>14</v>
      </c>
      <c r="F1319" s="450" t="s">
        <v>15</v>
      </c>
      <c r="G1319" s="450" t="s">
        <v>110</v>
      </c>
      <c r="H1319" s="450"/>
    </row>
    <row r="1320" spans="1:8" x14ac:dyDescent="0.25">
      <c r="A1320" s="450">
        <v>2018</v>
      </c>
      <c r="B1320" s="450" t="s">
        <v>177</v>
      </c>
      <c r="C1320" s="450">
        <v>9900</v>
      </c>
      <c r="D1320" s="450" t="s">
        <v>74</v>
      </c>
      <c r="E1320" s="450" t="s">
        <v>14</v>
      </c>
      <c r="F1320" s="450" t="s">
        <v>15</v>
      </c>
      <c r="G1320" s="450" t="s">
        <v>110</v>
      </c>
      <c r="H1320" s="450"/>
    </row>
    <row r="1321" spans="1:8" x14ac:dyDescent="0.25">
      <c r="A1321" s="450">
        <v>2018</v>
      </c>
      <c r="B1321" s="450" t="s">
        <v>177</v>
      </c>
      <c r="C1321" s="450">
        <v>10000</v>
      </c>
      <c r="D1321" s="450" t="s">
        <v>75</v>
      </c>
      <c r="E1321" s="450" t="s">
        <v>14</v>
      </c>
      <c r="F1321" s="450" t="s">
        <v>15</v>
      </c>
      <c r="G1321" s="450">
        <v>274.79000000000002</v>
      </c>
      <c r="H1321" s="450" t="s">
        <v>16</v>
      </c>
    </row>
    <row r="1322" spans="1:8" x14ac:dyDescent="0.25">
      <c r="A1322" s="450">
        <v>2018</v>
      </c>
      <c r="B1322" s="450" t="s">
        <v>177</v>
      </c>
      <c r="C1322" s="450">
        <v>11000</v>
      </c>
      <c r="D1322" s="450" t="s">
        <v>76</v>
      </c>
      <c r="E1322" s="450" t="s">
        <v>14</v>
      </c>
      <c r="F1322" s="450" t="s">
        <v>15</v>
      </c>
      <c r="G1322" s="450">
        <v>89.72</v>
      </c>
      <c r="H1322" s="450" t="s">
        <v>16</v>
      </c>
    </row>
    <row r="1323" spans="1:8" x14ac:dyDescent="0.25">
      <c r="A1323" s="450">
        <v>2018</v>
      </c>
      <c r="B1323" s="450" t="s">
        <v>177</v>
      </c>
      <c r="C1323" s="450">
        <v>11100</v>
      </c>
      <c r="D1323" s="450" t="s">
        <v>77</v>
      </c>
      <c r="E1323" s="450" t="s">
        <v>14</v>
      </c>
      <c r="F1323" s="450" t="s">
        <v>15</v>
      </c>
      <c r="G1323" s="450">
        <v>38.74</v>
      </c>
      <c r="H1323" s="450" t="s">
        <v>16</v>
      </c>
    </row>
    <row r="1324" spans="1:8" x14ac:dyDescent="0.25">
      <c r="A1324" s="450">
        <v>2018</v>
      </c>
      <c r="B1324" s="450" t="s">
        <v>177</v>
      </c>
      <c r="C1324" s="450">
        <v>11200</v>
      </c>
      <c r="D1324" s="450" t="s">
        <v>78</v>
      </c>
      <c r="E1324" s="450" t="s">
        <v>14</v>
      </c>
      <c r="F1324" s="450" t="s">
        <v>15</v>
      </c>
      <c r="G1324" s="450">
        <v>0</v>
      </c>
      <c r="H1324" s="450" t="s">
        <v>16</v>
      </c>
    </row>
    <row r="1325" spans="1:8" x14ac:dyDescent="0.25">
      <c r="A1325" s="450">
        <v>2018</v>
      </c>
      <c r="B1325" s="450" t="s">
        <v>177</v>
      </c>
      <c r="C1325" s="450">
        <v>11300</v>
      </c>
      <c r="D1325" s="450" t="s">
        <v>79</v>
      </c>
      <c r="E1325" s="450" t="s">
        <v>14</v>
      </c>
      <c r="F1325" s="450" t="s">
        <v>15</v>
      </c>
      <c r="G1325" s="450">
        <v>0</v>
      </c>
      <c r="H1325" s="450" t="s">
        <v>16</v>
      </c>
    </row>
    <row r="1326" spans="1:8" x14ac:dyDescent="0.25">
      <c r="A1326" s="450">
        <v>2018</v>
      </c>
      <c r="B1326" s="450" t="s">
        <v>177</v>
      </c>
      <c r="C1326" s="450">
        <v>11400</v>
      </c>
      <c r="D1326" s="450" t="s">
        <v>80</v>
      </c>
      <c r="E1326" s="450" t="s">
        <v>14</v>
      </c>
      <c r="F1326" s="450" t="s">
        <v>15</v>
      </c>
      <c r="G1326" s="450">
        <v>50.98</v>
      </c>
      <c r="H1326" s="450" t="s">
        <v>16</v>
      </c>
    </row>
    <row r="1327" spans="1:8" x14ac:dyDescent="0.25">
      <c r="A1327" s="450">
        <v>2018</v>
      </c>
      <c r="B1327" s="450" t="s">
        <v>177</v>
      </c>
      <c r="C1327" s="450">
        <v>11500</v>
      </c>
      <c r="D1327" s="450" t="s">
        <v>81</v>
      </c>
      <c r="E1327" s="450" t="s">
        <v>14</v>
      </c>
      <c r="F1327" s="450" t="s">
        <v>15</v>
      </c>
      <c r="G1327" s="450">
        <v>0</v>
      </c>
      <c r="H1327" s="450" t="s">
        <v>16</v>
      </c>
    </row>
    <row r="1328" spans="1:8" x14ac:dyDescent="0.25">
      <c r="A1328" s="450">
        <v>2018</v>
      </c>
      <c r="B1328" s="450" t="s">
        <v>177</v>
      </c>
      <c r="C1328" s="450">
        <v>11900</v>
      </c>
      <c r="D1328" s="450" t="s">
        <v>82</v>
      </c>
      <c r="E1328" s="450" t="s">
        <v>14</v>
      </c>
      <c r="F1328" s="450" t="s">
        <v>15</v>
      </c>
      <c r="G1328" s="450">
        <v>0</v>
      </c>
      <c r="H1328" s="450" t="s">
        <v>16</v>
      </c>
    </row>
    <row r="1329" spans="1:8" x14ac:dyDescent="0.25">
      <c r="A1329" s="450">
        <v>2018</v>
      </c>
      <c r="B1329" s="450" t="s">
        <v>177</v>
      </c>
      <c r="C1329" s="450">
        <v>12000</v>
      </c>
      <c r="D1329" s="450" t="s">
        <v>83</v>
      </c>
      <c r="E1329" s="450" t="s">
        <v>14</v>
      </c>
      <c r="F1329" s="450" t="s">
        <v>15</v>
      </c>
      <c r="G1329" s="450">
        <v>0.77</v>
      </c>
      <c r="H1329" s="450" t="s">
        <v>16</v>
      </c>
    </row>
    <row r="1330" spans="1:8" x14ac:dyDescent="0.25">
      <c r="A1330" s="450">
        <v>2018</v>
      </c>
      <c r="B1330" s="450" t="s">
        <v>177</v>
      </c>
      <c r="C1330" s="450">
        <v>12100</v>
      </c>
      <c r="D1330" s="450" t="s">
        <v>84</v>
      </c>
      <c r="E1330" s="450" t="s">
        <v>14</v>
      </c>
      <c r="F1330" s="450" t="s">
        <v>15</v>
      </c>
      <c r="G1330" s="450">
        <v>0</v>
      </c>
      <c r="H1330" s="450" t="s">
        <v>16</v>
      </c>
    </row>
    <row r="1331" spans="1:8" x14ac:dyDescent="0.25">
      <c r="A1331" s="450">
        <v>2018</v>
      </c>
      <c r="B1331" s="450" t="s">
        <v>177</v>
      </c>
      <c r="C1331" s="450">
        <v>12200</v>
      </c>
      <c r="D1331" s="450" t="s">
        <v>85</v>
      </c>
      <c r="E1331" s="450" t="s">
        <v>14</v>
      </c>
      <c r="F1331" s="450" t="s">
        <v>15</v>
      </c>
      <c r="G1331" s="450">
        <v>0</v>
      </c>
      <c r="H1331" s="450" t="s">
        <v>16</v>
      </c>
    </row>
    <row r="1332" spans="1:8" x14ac:dyDescent="0.25">
      <c r="A1332" s="450">
        <v>2018</v>
      </c>
      <c r="B1332" s="450" t="s">
        <v>177</v>
      </c>
      <c r="C1332" s="450">
        <v>12900</v>
      </c>
      <c r="D1332" s="450" t="s">
        <v>86</v>
      </c>
      <c r="E1332" s="450" t="s">
        <v>14</v>
      </c>
      <c r="F1332" s="450" t="s">
        <v>15</v>
      </c>
      <c r="G1332" s="450">
        <v>0.77</v>
      </c>
      <c r="H1332" s="450" t="s">
        <v>16</v>
      </c>
    </row>
    <row r="1333" spans="1:8" x14ac:dyDescent="0.25">
      <c r="A1333" s="450">
        <v>2018</v>
      </c>
      <c r="B1333" s="450" t="s">
        <v>177</v>
      </c>
      <c r="C1333" s="450">
        <v>12910</v>
      </c>
      <c r="D1333" s="450" t="s">
        <v>87</v>
      </c>
      <c r="E1333" s="450" t="s">
        <v>14</v>
      </c>
      <c r="F1333" s="450" t="s">
        <v>15</v>
      </c>
      <c r="G1333" s="450" t="s">
        <v>110</v>
      </c>
      <c r="H1333" s="450"/>
    </row>
    <row r="1334" spans="1:8" x14ac:dyDescent="0.25">
      <c r="A1334" s="450">
        <v>2018</v>
      </c>
      <c r="B1334" s="450" t="s">
        <v>177</v>
      </c>
      <c r="C1334" s="450">
        <v>12920</v>
      </c>
      <c r="D1334" s="450" t="s">
        <v>88</v>
      </c>
      <c r="E1334" s="450" t="s">
        <v>14</v>
      </c>
      <c r="F1334" s="450" t="s">
        <v>15</v>
      </c>
      <c r="G1334" s="450" t="s">
        <v>110</v>
      </c>
      <c r="H1334" s="450"/>
    </row>
    <row r="1335" spans="1:8" x14ac:dyDescent="0.25">
      <c r="A1335" s="450">
        <v>2018</v>
      </c>
      <c r="B1335" s="450" t="s">
        <v>177</v>
      </c>
      <c r="C1335" s="450">
        <v>12930</v>
      </c>
      <c r="D1335" s="450" t="s">
        <v>89</v>
      </c>
      <c r="E1335" s="450" t="s">
        <v>14</v>
      </c>
      <c r="F1335" s="450" t="s">
        <v>15</v>
      </c>
      <c r="G1335" s="450" t="s">
        <v>110</v>
      </c>
      <c r="H1335" s="450"/>
    </row>
    <row r="1336" spans="1:8" x14ac:dyDescent="0.25">
      <c r="A1336" s="450">
        <v>2018</v>
      </c>
      <c r="B1336" s="450" t="s">
        <v>177</v>
      </c>
      <c r="C1336" s="450">
        <v>13000</v>
      </c>
      <c r="D1336" s="450" t="s">
        <v>90</v>
      </c>
      <c r="E1336" s="450" t="s">
        <v>14</v>
      </c>
      <c r="F1336" s="450" t="s">
        <v>15</v>
      </c>
      <c r="G1336" s="450">
        <v>90.5</v>
      </c>
      <c r="H1336" s="450" t="s">
        <v>16</v>
      </c>
    </row>
    <row r="1337" spans="1:8" x14ac:dyDescent="0.25">
      <c r="A1337" s="450">
        <v>2018</v>
      </c>
      <c r="B1337" s="450" t="s">
        <v>177</v>
      </c>
      <c r="C1337" s="450">
        <v>14000</v>
      </c>
      <c r="D1337" s="450" t="s">
        <v>91</v>
      </c>
      <c r="E1337" s="450" t="s">
        <v>14</v>
      </c>
      <c r="F1337" s="450" t="s">
        <v>15</v>
      </c>
      <c r="G1337" s="450">
        <v>365.29</v>
      </c>
      <c r="H1337" s="450" t="s">
        <v>16</v>
      </c>
    </row>
    <row r="1338" spans="1:8" x14ac:dyDescent="0.25">
      <c r="A1338" s="450">
        <v>2018</v>
      </c>
      <c r="B1338" s="450" t="s">
        <v>177</v>
      </c>
      <c r="C1338" s="450">
        <v>15000</v>
      </c>
      <c r="D1338" s="450" t="s">
        <v>92</v>
      </c>
      <c r="E1338" s="450" t="s">
        <v>14</v>
      </c>
      <c r="F1338" s="450" t="s">
        <v>15</v>
      </c>
      <c r="G1338" s="450">
        <v>0</v>
      </c>
      <c r="H1338" s="450" t="s">
        <v>16</v>
      </c>
    </row>
    <row r="1339" spans="1:8" x14ac:dyDescent="0.25">
      <c r="A1339" s="450">
        <v>2018</v>
      </c>
      <c r="B1339" s="450" t="s">
        <v>177</v>
      </c>
      <c r="C1339" s="450">
        <v>15100</v>
      </c>
      <c r="D1339" s="450" t="s">
        <v>93</v>
      </c>
      <c r="E1339" s="450" t="s">
        <v>14</v>
      </c>
      <c r="F1339" s="450" t="s">
        <v>15</v>
      </c>
      <c r="G1339" s="450" t="s">
        <v>110</v>
      </c>
      <c r="H1339" s="450"/>
    </row>
    <row r="1340" spans="1:8" x14ac:dyDescent="0.25">
      <c r="A1340" s="450">
        <v>2018</v>
      </c>
      <c r="B1340" s="450" t="s">
        <v>177</v>
      </c>
      <c r="C1340" s="450">
        <v>15200</v>
      </c>
      <c r="D1340" s="450" t="s">
        <v>94</v>
      </c>
      <c r="E1340" s="450" t="s">
        <v>14</v>
      </c>
      <c r="F1340" s="450" t="s">
        <v>15</v>
      </c>
      <c r="G1340" s="450" t="s">
        <v>110</v>
      </c>
      <c r="H1340" s="450"/>
    </row>
    <row r="1341" spans="1:8" x14ac:dyDescent="0.25">
      <c r="A1341" s="450">
        <v>2018</v>
      </c>
      <c r="B1341" s="450" t="s">
        <v>177</v>
      </c>
      <c r="C1341" s="450">
        <v>16000</v>
      </c>
      <c r="D1341" s="450" t="s">
        <v>95</v>
      </c>
      <c r="E1341" s="450" t="s">
        <v>14</v>
      </c>
      <c r="F1341" s="450" t="s">
        <v>15</v>
      </c>
      <c r="G1341" s="450">
        <v>365.29</v>
      </c>
      <c r="H1341" s="450" t="s">
        <v>16</v>
      </c>
    </row>
    <row r="1342" spans="1:8" x14ac:dyDescent="0.25">
      <c r="A1342" s="450">
        <v>2018</v>
      </c>
      <c r="B1342" s="450" t="s">
        <v>177</v>
      </c>
      <c r="C1342" s="450">
        <v>17000</v>
      </c>
      <c r="D1342" s="450" t="s">
        <v>96</v>
      </c>
      <c r="E1342" s="450" t="s">
        <v>14</v>
      </c>
      <c r="F1342" s="450" t="s">
        <v>15</v>
      </c>
      <c r="G1342" s="450">
        <v>0</v>
      </c>
      <c r="H1342" s="450" t="s">
        <v>16</v>
      </c>
    </row>
    <row r="1343" spans="1:8" x14ac:dyDescent="0.25">
      <c r="A1343" s="450">
        <v>2018</v>
      </c>
      <c r="B1343" s="450" t="s">
        <v>177</v>
      </c>
      <c r="C1343" s="450">
        <v>17100</v>
      </c>
      <c r="D1343" s="450" t="s">
        <v>97</v>
      </c>
      <c r="E1343" s="450" t="s">
        <v>14</v>
      </c>
      <c r="F1343" s="450" t="s">
        <v>15</v>
      </c>
      <c r="G1343" s="450">
        <v>0</v>
      </c>
      <c r="H1343" s="450" t="s">
        <v>16</v>
      </c>
    </row>
    <row r="1344" spans="1:8" x14ac:dyDescent="0.25">
      <c r="A1344" s="450">
        <v>2018</v>
      </c>
      <c r="B1344" s="450" t="s">
        <v>177</v>
      </c>
      <c r="C1344" s="450">
        <v>17110</v>
      </c>
      <c r="D1344" s="450" t="s">
        <v>98</v>
      </c>
      <c r="E1344" s="450" t="s">
        <v>14</v>
      </c>
      <c r="F1344" s="450" t="s">
        <v>15</v>
      </c>
      <c r="G1344" s="450" t="s">
        <v>110</v>
      </c>
      <c r="H1344" s="450"/>
    </row>
    <row r="1345" spans="1:8" x14ac:dyDescent="0.25">
      <c r="A1345" s="450">
        <v>2018</v>
      </c>
      <c r="B1345" s="450" t="s">
        <v>177</v>
      </c>
      <c r="C1345" s="450">
        <v>17120</v>
      </c>
      <c r="D1345" s="450" t="s">
        <v>99</v>
      </c>
      <c r="E1345" s="450" t="s">
        <v>14</v>
      </c>
      <c r="F1345" s="450" t="s">
        <v>15</v>
      </c>
      <c r="G1345" s="450" t="s">
        <v>110</v>
      </c>
      <c r="H1345" s="450"/>
    </row>
    <row r="1346" spans="1:8" x14ac:dyDescent="0.25">
      <c r="A1346" s="450">
        <v>2018</v>
      </c>
      <c r="B1346" s="450" t="s">
        <v>177</v>
      </c>
      <c r="C1346" s="450">
        <v>17130</v>
      </c>
      <c r="D1346" s="450" t="s">
        <v>100</v>
      </c>
      <c r="E1346" s="450" t="s">
        <v>14</v>
      </c>
      <c r="F1346" s="450" t="s">
        <v>15</v>
      </c>
      <c r="G1346" s="450" t="s">
        <v>110</v>
      </c>
      <c r="H1346" s="450"/>
    </row>
    <row r="1347" spans="1:8" x14ac:dyDescent="0.25">
      <c r="A1347" s="450">
        <v>2018</v>
      </c>
      <c r="B1347" s="450" t="s">
        <v>177</v>
      </c>
      <c r="C1347" s="450">
        <v>17140</v>
      </c>
      <c r="D1347" s="450" t="s">
        <v>101</v>
      </c>
      <c r="E1347" s="450" t="s">
        <v>14</v>
      </c>
      <c r="F1347" s="450" t="s">
        <v>15</v>
      </c>
      <c r="G1347" s="450" t="s">
        <v>110</v>
      </c>
      <c r="H1347" s="450"/>
    </row>
    <row r="1348" spans="1:8" x14ac:dyDescent="0.25">
      <c r="A1348" s="450">
        <v>2018</v>
      </c>
      <c r="B1348" s="450" t="s">
        <v>177</v>
      </c>
      <c r="C1348" s="450">
        <v>17150</v>
      </c>
      <c r="D1348" s="450" t="s">
        <v>102</v>
      </c>
      <c r="E1348" s="450" t="s">
        <v>14</v>
      </c>
      <c r="F1348" s="450" t="s">
        <v>15</v>
      </c>
      <c r="G1348" s="450" t="s">
        <v>110</v>
      </c>
      <c r="H1348" s="450"/>
    </row>
    <row r="1349" spans="1:8" x14ac:dyDescent="0.25">
      <c r="A1349" s="450">
        <v>2018</v>
      </c>
      <c r="B1349" s="450" t="s">
        <v>177</v>
      </c>
      <c r="C1349" s="450">
        <v>17160</v>
      </c>
      <c r="D1349" s="450" t="s">
        <v>103</v>
      </c>
      <c r="E1349" s="450" t="s">
        <v>14</v>
      </c>
      <c r="F1349" s="450" t="s">
        <v>15</v>
      </c>
      <c r="G1349" s="450" t="s">
        <v>110</v>
      </c>
      <c r="H1349" s="450"/>
    </row>
    <row r="1350" spans="1:8" x14ac:dyDescent="0.25">
      <c r="A1350" s="450">
        <v>2018</v>
      </c>
      <c r="B1350" s="450" t="s">
        <v>177</v>
      </c>
      <c r="C1350" s="450">
        <v>17161</v>
      </c>
      <c r="D1350" s="450" t="s">
        <v>104</v>
      </c>
      <c r="E1350" s="450" t="s">
        <v>14</v>
      </c>
      <c r="F1350" s="450" t="s">
        <v>15</v>
      </c>
      <c r="G1350" s="450" t="s">
        <v>110</v>
      </c>
      <c r="H1350" s="450"/>
    </row>
    <row r="1351" spans="1:8" x14ac:dyDescent="0.25">
      <c r="A1351" s="450">
        <v>2018</v>
      </c>
      <c r="B1351" s="450" t="s">
        <v>177</v>
      </c>
      <c r="C1351" s="450">
        <v>17162</v>
      </c>
      <c r="D1351" s="450" t="s">
        <v>105</v>
      </c>
      <c r="E1351" s="450" t="s">
        <v>14</v>
      </c>
      <c r="F1351" s="450" t="s">
        <v>15</v>
      </c>
      <c r="G1351" s="450" t="s">
        <v>110</v>
      </c>
      <c r="H1351" s="450"/>
    </row>
    <row r="1352" spans="1:8" x14ac:dyDescent="0.25">
      <c r="A1352" s="450">
        <v>2018</v>
      </c>
      <c r="B1352" s="450" t="s">
        <v>177</v>
      </c>
      <c r="C1352" s="450">
        <v>17190</v>
      </c>
      <c r="D1352" s="450" t="s">
        <v>106</v>
      </c>
      <c r="E1352" s="450" t="s">
        <v>14</v>
      </c>
      <c r="F1352" s="450" t="s">
        <v>15</v>
      </c>
      <c r="G1352" s="450" t="s">
        <v>110</v>
      </c>
      <c r="H1352" s="450"/>
    </row>
    <row r="1353" spans="1:8" x14ac:dyDescent="0.25">
      <c r="A1353" s="450">
        <v>2018</v>
      </c>
      <c r="B1353" s="450" t="s">
        <v>177</v>
      </c>
      <c r="C1353" s="450">
        <v>17900</v>
      </c>
      <c r="D1353" s="450" t="s">
        <v>107</v>
      </c>
      <c r="E1353" s="450" t="s">
        <v>14</v>
      </c>
      <c r="F1353" s="450" t="s">
        <v>15</v>
      </c>
      <c r="G1353" s="450">
        <v>0</v>
      </c>
      <c r="H1353" s="450" t="s">
        <v>16</v>
      </c>
    </row>
    <row r="1354" spans="1:8" x14ac:dyDescent="0.25">
      <c r="A1354" s="450">
        <v>2018</v>
      </c>
      <c r="B1354" s="450" t="s">
        <v>177</v>
      </c>
      <c r="C1354" s="450">
        <v>18000</v>
      </c>
      <c r="D1354" s="450" t="s">
        <v>108</v>
      </c>
      <c r="E1354" s="450" t="s">
        <v>14</v>
      </c>
      <c r="F1354" s="450" t="s">
        <v>15</v>
      </c>
      <c r="G1354" s="450">
        <v>365.29</v>
      </c>
      <c r="H1354" s="450" t="s">
        <v>16</v>
      </c>
    </row>
    <row r="1355" spans="1:8" x14ac:dyDescent="0.25">
      <c r="A1355" s="450">
        <v>2018</v>
      </c>
      <c r="B1355" s="450" t="s">
        <v>177</v>
      </c>
      <c r="C1355" s="450">
        <v>19000</v>
      </c>
      <c r="D1355" s="450" t="s">
        <v>109</v>
      </c>
      <c r="E1355" s="450" t="s">
        <v>14</v>
      </c>
      <c r="F1355" s="450" t="s">
        <v>15</v>
      </c>
      <c r="G1355" s="450" t="s">
        <v>110</v>
      </c>
      <c r="H1355" s="450"/>
    </row>
    <row r="1356" spans="1:8" x14ac:dyDescent="0.25">
      <c r="A1356" s="450">
        <v>2018</v>
      </c>
      <c r="B1356" s="450" t="s">
        <v>177</v>
      </c>
      <c r="C1356" s="450">
        <v>19010</v>
      </c>
      <c r="D1356" s="450" t="s">
        <v>111</v>
      </c>
      <c r="E1356" s="450" t="s">
        <v>14</v>
      </c>
      <c r="F1356" s="450" t="s">
        <v>15</v>
      </c>
      <c r="G1356" s="450" t="s">
        <v>110</v>
      </c>
      <c r="H1356" s="450"/>
    </row>
    <row r="1357" spans="1:8" x14ac:dyDescent="0.25">
      <c r="A1357" s="450">
        <v>2018</v>
      </c>
      <c r="B1357" s="450" t="s">
        <v>177</v>
      </c>
      <c r="C1357" s="450">
        <v>19011</v>
      </c>
      <c r="D1357" s="450" t="s">
        <v>112</v>
      </c>
      <c r="E1357" s="450" t="s">
        <v>14</v>
      </c>
      <c r="F1357" s="450" t="s">
        <v>15</v>
      </c>
      <c r="G1357" s="450" t="s">
        <v>110</v>
      </c>
      <c r="H1357" s="450"/>
    </row>
    <row r="1358" spans="1:8" x14ac:dyDescent="0.25">
      <c r="A1358" s="450">
        <v>2018</v>
      </c>
      <c r="B1358" s="450" t="s">
        <v>177</v>
      </c>
      <c r="C1358" s="450">
        <v>19012</v>
      </c>
      <c r="D1358" s="450" t="s">
        <v>113</v>
      </c>
      <c r="E1358" s="450" t="s">
        <v>14</v>
      </c>
      <c r="F1358" s="450" t="s">
        <v>15</v>
      </c>
      <c r="G1358" s="450" t="s">
        <v>110</v>
      </c>
      <c r="H1358" s="450"/>
    </row>
    <row r="1359" spans="1:8" x14ac:dyDescent="0.25">
      <c r="A1359" s="450">
        <v>2018</v>
      </c>
      <c r="B1359" s="450" t="s">
        <v>177</v>
      </c>
      <c r="C1359" s="450">
        <v>19020</v>
      </c>
      <c r="D1359" s="450" t="s">
        <v>114</v>
      </c>
      <c r="E1359" s="450" t="s">
        <v>14</v>
      </c>
      <c r="F1359" s="450" t="s">
        <v>15</v>
      </c>
      <c r="G1359" s="450" t="s">
        <v>110</v>
      </c>
      <c r="H1359" s="450"/>
    </row>
    <row r="1360" spans="1:8" x14ac:dyDescent="0.25">
      <c r="A1360" s="450">
        <v>2018</v>
      </c>
      <c r="B1360" s="450" t="s">
        <v>177</v>
      </c>
      <c r="C1360" s="450">
        <v>19021</v>
      </c>
      <c r="D1360" s="450" t="s">
        <v>115</v>
      </c>
      <c r="E1360" s="450" t="s">
        <v>14</v>
      </c>
      <c r="F1360" s="450" t="s">
        <v>15</v>
      </c>
      <c r="G1360" s="450" t="s">
        <v>110</v>
      </c>
      <c r="H1360" s="450"/>
    </row>
    <row r="1361" spans="1:7" x14ac:dyDescent="0.25">
      <c r="A1361" s="450">
        <v>2018</v>
      </c>
      <c r="B1361" s="450" t="s">
        <v>177</v>
      </c>
      <c r="C1361" s="450">
        <v>19022</v>
      </c>
      <c r="D1361" s="450" t="s">
        <v>116</v>
      </c>
      <c r="E1361" s="450" t="s">
        <v>14</v>
      </c>
      <c r="F1361" s="450" t="s">
        <v>15</v>
      </c>
      <c r="G1361" s="450" t="s">
        <v>110</v>
      </c>
    </row>
    <row r="1362" spans="1:7" x14ac:dyDescent="0.25">
      <c r="A1362" s="450">
        <v>2018</v>
      </c>
      <c r="B1362" s="450" t="s">
        <v>177</v>
      </c>
      <c r="C1362" s="450">
        <v>19023</v>
      </c>
      <c r="D1362" s="450" t="s">
        <v>117</v>
      </c>
      <c r="E1362" s="450" t="s">
        <v>14</v>
      </c>
      <c r="F1362" s="450" t="s">
        <v>15</v>
      </c>
      <c r="G1362" s="450" t="s">
        <v>110</v>
      </c>
    </row>
    <row r="1363" spans="1:7" x14ac:dyDescent="0.25">
      <c r="A1363" s="450">
        <v>2018</v>
      </c>
      <c r="B1363" s="450" t="s">
        <v>177</v>
      </c>
      <c r="C1363" s="450">
        <v>19029</v>
      </c>
      <c r="D1363" s="450" t="s">
        <v>118</v>
      </c>
      <c r="E1363" s="450" t="s">
        <v>14</v>
      </c>
      <c r="F1363" s="450" t="s">
        <v>15</v>
      </c>
      <c r="G1363" s="450" t="s">
        <v>110</v>
      </c>
    </row>
    <row r="1364" spans="1:7" x14ac:dyDescent="0.25">
      <c r="A1364" s="450">
        <v>2018</v>
      </c>
      <c r="B1364" s="450" t="s">
        <v>177</v>
      </c>
      <c r="C1364" s="450">
        <v>19030</v>
      </c>
      <c r="D1364" s="450" t="s">
        <v>119</v>
      </c>
      <c r="E1364" s="450" t="s">
        <v>14</v>
      </c>
      <c r="F1364" s="450" t="s">
        <v>15</v>
      </c>
      <c r="G1364" s="450" t="s">
        <v>110</v>
      </c>
    </row>
    <row r="1365" spans="1:7" x14ac:dyDescent="0.25">
      <c r="A1365" s="450">
        <v>2018</v>
      </c>
      <c r="B1365" s="450" t="s">
        <v>177</v>
      </c>
      <c r="C1365" s="450">
        <v>19031</v>
      </c>
      <c r="D1365" s="450" t="s">
        <v>120</v>
      </c>
      <c r="E1365" s="450" t="s">
        <v>14</v>
      </c>
      <c r="F1365" s="450" t="s">
        <v>15</v>
      </c>
      <c r="G1365" s="450" t="s">
        <v>110</v>
      </c>
    </row>
    <row r="1366" spans="1:7" x14ac:dyDescent="0.25">
      <c r="A1366" s="450">
        <v>2018</v>
      </c>
      <c r="B1366" s="450" t="s">
        <v>177</v>
      </c>
      <c r="C1366" s="450">
        <v>19032</v>
      </c>
      <c r="D1366" s="450" t="s">
        <v>121</v>
      </c>
      <c r="E1366" s="450" t="s">
        <v>14</v>
      </c>
      <c r="F1366" s="450" t="s">
        <v>15</v>
      </c>
      <c r="G1366" s="450" t="s">
        <v>110</v>
      </c>
    </row>
    <row r="1367" spans="1:7" x14ac:dyDescent="0.25">
      <c r="A1367" s="450">
        <v>2018</v>
      </c>
      <c r="B1367" s="450" t="s">
        <v>177</v>
      </c>
      <c r="C1367" s="450">
        <v>19040</v>
      </c>
      <c r="D1367" s="450" t="s">
        <v>122</v>
      </c>
      <c r="E1367" s="450" t="s">
        <v>14</v>
      </c>
      <c r="F1367" s="450" t="s">
        <v>15</v>
      </c>
      <c r="G1367" s="450" t="s">
        <v>110</v>
      </c>
    </row>
    <row r="1368" spans="1:7" x14ac:dyDescent="0.25">
      <c r="A1368" s="450">
        <v>2018</v>
      </c>
      <c r="B1368" s="450" t="s">
        <v>177</v>
      </c>
      <c r="C1368" s="450">
        <v>19050</v>
      </c>
      <c r="D1368" s="450" t="s">
        <v>123</v>
      </c>
      <c r="E1368" s="450" t="s">
        <v>14</v>
      </c>
      <c r="F1368" s="450" t="s">
        <v>15</v>
      </c>
      <c r="G1368" s="450" t="s">
        <v>110</v>
      </c>
    </row>
    <row r="1369" spans="1:7" x14ac:dyDescent="0.25">
      <c r="A1369" s="450">
        <v>2018</v>
      </c>
      <c r="B1369" s="450" t="s">
        <v>177</v>
      </c>
      <c r="C1369" s="450">
        <v>19060</v>
      </c>
      <c r="D1369" s="450" t="s">
        <v>124</v>
      </c>
      <c r="E1369" s="450" t="s">
        <v>14</v>
      </c>
      <c r="F1369" s="450" t="s">
        <v>15</v>
      </c>
      <c r="G1369" s="450" t="s">
        <v>110</v>
      </c>
    </row>
    <row r="1370" spans="1:7" x14ac:dyDescent="0.25">
      <c r="A1370" s="450">
        <v>2018</v>
      </c>
      <c r="B1370" s="450" t="s">
        <v>177</v>
      </c>
      <c r="C1370" s="450">
        <v>19061</v>
      </c>
      <c r="D1370" s="450" t="s">
        <v>125</v>
      </c>
      <c r="E1370" s="450" t="s">
        <v>14</v>
      </c>
      <c r="F1370" s="450" t="s">
        <v>15</v>
      </c>
      <c r="G1370" s="450" t="s">
        <v>110</v>
      </c>
    </row>
    <row r="1371" spans="1:7" x14ac:dyDescent="0.25">
      <c r="A1371" s="450">
        <v>2018</v>
      </c>
      <c r="B1371" s="450" t="s">
        <v>177</v>
      </c>
      <c r="C1371" s="450">
        <v>19062</v>
      </c>
      <c r="D1371" s="450" t="s">
        <v>126</v>
      </c>
      <c r="E1371" s="450" t="s">
        <v>14</v>
      </c>
      <c r="F1371" s="450" t="s">
        <v>15</v>
      </c>
      <c r="G1371" s="450" t="s">
        <v>110</v>
      </c>
    </row>
    <row r="1372" spans="1:7" x14ac:dyDescent="0.25">
      <c r="A1372" s="450">
        <v>2018</v>
      </c>
      <c r="B1372" s="450" t="s">
        <v>177</v>
      </c>
      <c r="C1372" s="450">
        <v>19063</v>
      </c>
      <c r="D1372" s="450" t="s">
        <v>127</v>
      </c>
      <c r="E1372" s="450" t="s">
        <v>14</v>
      </c>
      <c r="F1372" s="450" t="s">
        <v>15</v>
      </c>
      <c r="G1372" s="450" t="s">
        <v>110</v>
      </c>
    </row>
    <row r="1373" spans="1:7" x14ac:dyDescent="0.25">
      <c r="A1373" s="450">
        <v>2018</v>
      </c>
      <c r="B1373" s="450" t="s">
        <v>177</v>
      </c>
      <c r="C1373" s="450">
        <v>19070</v>
      </c>
      <c r="D1373" s="450" t="s">
        <v>128</v>
      </c>
      <c r="E1373" s="450" t="s">
        <v>14</v>
      </c>
      <c r="F1373" s="450" t="s">
        <v>15</v>
      </c>
      <c r="G1373" s="450" t="s">
        <v>110</v>
      </c>
    </row>
    <row r="1374" spans="1:7" x14ac:dyDescent="0.25">
      <c r="A1374" s="450">
        <v>2018</v>
      </c>
      <c r="B1374" s="450" t="s">
        <v>177</v>
      </c>
      <c r="C1374" s="450">
        <v>19080</v>
      </c>
      <c r="D1374" s="450" t="s">
        <v>129</v>
      </c>
      <c r="E1374" s="450" t="s">
        <v>14</v>
      </c>
      <c r="F1374" s="450" t="s">
        <v>15</v>
      </c>
      <c r="G1374" s="450" t="s">
        <v>110</v>
      </c>
    </row>
    <row r="1375" spans="1:7" x14ac:dyDescent="0.25">
      <c r="A1375" s="450">
        <v>2018</v>
      </c>
      <c r="B1375" s="450" t="s">
        <v>177</v>
      </c>
      <c r="C1375" s="450">
        <v>19090</v>
      </c>
      <c r="D1375" s="450" t="s">
        <v>130</v>
      </c>
      <c r="E1375" s="450" t="s">
        <v>14</v>
      </c>
      <c r="F1375" s="450" t="s">
        <v>15</v>
      </c>
      <c r="G1375" s="450" t="s">
        <v>110</v>
      </c>
    </row>
    <row r="1376" spans="1:7" x14ac:dyDescent="0.25">
      <c r="A1376" s="450">
        <v>2018</v>
      </c>
      <c r="B1376" s="450" t="s">
        <v>177</v>
      </c>
      <c r="C1376" s="450">
        <v>19095</v>
      </c>
      <c r="D1376" s="450" t="s">
        <v>131</v>
      </c>
      <c r="E1376" s="450" t="s">
        <v>14</v>
      </c>
      <c r="F1376" s="450" t="s">
        <v>15</v>
      </c>
      <c r="G1376" s="450" t="s">
        <v>110</v>
      </c>
    </row>
    <row r="1377" spans="1:7" x14ac:dyDescent="0.25">
      <c r="A1377" s="450">
        <v>2018</v>
      </c>
      <c r="B1377" s="450" t="s">
        <v>177</v>
      </c>
      <c r="C1377" s="450">
        <v>19900</v>
      </c>
      <c r="D1377" s="450" t="s">
        <v>132</v>
      </c>
      <c r="E1377" s="450" t="s">
        <v>14</v>
      </c>
      <c r="F1377" s="450" t="s">
        <v>15</v>
      </c>
      <c r="G1377" s="450" t="s">
        <v>110</v>
      </c>
    </row>
    <row r="1378" spans="1:7" x14ac:dyDescent="0.25">
      <c r="A1378" s="450">
        <v>2018</v>
      </c>
      <c r="B1378" s="450" t="s">
        <v>177</v>
      </c>
      <c r="C1378" s="450">
        <v>20000</v>
      </c>
      <c r="D1378" s="450" t="s">
        <v>133</v>
      </c>
      <c r="E1378" s="450" t="s">
        <v>14</v>
      </c>
      <c r="F1378" s="450" t="s">
        <v>15</v>
      </c>
      <c r="G1378" s="450" t="s">
        <v>110</v>
      </c>
    </row>
    <row r="1379" spans="1:7" x14ac:dyDescent="0.25">
      <c r="A1379" s="450">
        <v>2018</v>
      </c>
      <c r="B1379" s="450" t="s">
        <v>177</v>
      </c>
      <c r="C1379" s="450">
        <v>21000</v>
      </c>
      <c r="D1379" s="450" t="s">
        <v>134</v>
      </c>
      <c r="E1379" s="450" t="s">
        <v>14</v>
      </c>
      <c r="F1379" s="450" t="s">
        <v>15</v>
      </c>
      <c r="G1379" s="450" t="s">
        <v>110</v>
      </c>
    </row>
    <row r="1380" spans="1:7" x14ac:dyDescent="0.25">
      <c r="A1380" s="450">
        <v>2018</v>
      </c>
      <c r="B1380" s="450" t="s">
        <v>177</v>
      </c>
      <c r="C1380" s="450">
        <v>21100</v>
      </c>
      <c r="D1380" s="450" t="s">
        <v>135</v>
      </c>
      <c r="E1380" s="450" t="s">
        <v>14</v>
      </c>
      <c r="F1380" s="450" t="s">
        <v>15</v>
      </c>
      <c r="G1380" s="450" t="s">
        <v>110</v>
      </c>
    </row>
    <row r="1381" spans="1:7" x14ac:dyDescent="0.25">
      <c r="A1381" s="450">
        <v>2018</v>
      </c>
      <c r="B1381" s="450" t="s">
        <v>177</v>
      </c>
      <c r="C1381" s="450">
        <v>21200</v>
      </c>
      <c r="D1381" s="450" t="s">
        <v>136</v>
      </c>
      <c r="E1381" s="450" t="s">
        <v>14</v>
      </c>
      <c r="F1381" s="450" t="s">
        <v>15</v>
      </c>
      <c r="G1381" s="450" t="s">
        <v>110</v>
      </c>
    </row>
    <row r="1382" spans="1:7" x14ac:dyDescent="0.25">
      <c r="A1382" s="450">
        <v>2018</v>
      </c>
      <c r="B1382" s="450" t="s">
        <v>177</v>
      </c>
      <c r="C1382" s="450">
        <v>21300</v>
      </c>
      <c r="D1382" s="450" t="s">
        <v>137</v>
      </c>
      <c r="E1382" s="450" t="s">
        <v>14</v>
      </c>
      <c r="F1382" s="450" t="s">
        <v>15</v>
      </c>
      <c r="G1382" s="450" t="s">
        <v>110</v>
      </c>
    </row>
    <row r="1383" spans="1:7" x14ac:dyDescent="0.25">
      <c r="A1383" s="450">
        <v>2018</v>
      </c>
      <c r="B1383" s="450" t="s">
        <v>177</v>
      </c>
      <c r="C1383" s="450">
        <v>21900</v>
      </c>
      <c r="D1383" s="450" t="s">
        <v>138</v>
      </c>
      <c r="E1383" s="450" t="s">
        <v>14</v>
      </c>
      <c r="F1383" s="450" t="s">
        <v>15</v>
      </c>
      <c r="G1383" s="450" t="s">
        <v>110</v>
      </c>
    </row>
    <row r="1384" spans="1:7" x14ac:dyDescent="0.25">
      <c r="A1384" s="450">
        <v>2018</v>
      </c>
      <c r="B1384" s="450" t="s">
        <v>177</v>
      </c>
      <c r="C1384" s="450">
        <v>22000</v>
      </c>
      <c r="D1384" s="450" t="s">
        <v>139</v>
      </c>
      <c r="E1384" s="450" t="s">
        <v>14</v>
      </c>
      <c r="F1384" s="450" t="s">
        <v>15</v>
      </c>
      <c r="G1384" s="450" t="s">
        <v>110</v>
      </c>
    </row>
    <row r="1385" spans="1:7" x14ac:dyDescent="0.25">
      <c r="A1385" s="450">
        <v>2018</v>
      </c>
      <c r="B1385" s="450" t="s">
        <v>177</v>
      </c>
      <c r="C1385" s="450">
        <v>23000</v>
      </c>
      <c r="D1385" s="450" t="s">
        <v>140</v>
      </c>
      <c r="E1385" s="450" t="s">
        <v>14</v>
      </c>
      <c r="F1385" s="450" t="s">
        <v>15</v>
      </c>
      <c r="G1385" s="450" t="s">
        <v>110</v>
      </c>
    </row>
    <row r="1386" spans="1:7" x14ac:dyDescent="0.25">
      <c r="A1386" s="450">
        <v>2018</v>
      </c>
      <c r="B1386" s="450" t="s">
        <v>177</v>
      </c>
      <c r="C1386" s="450">
        <v>24000</v>
      </c>
      <c r="D1386" s="450" t="s">
        <v>141</v>
      </c>
      <c r="E1386" s="450" t="s">
        <v>14</v>
      </c>
      <c r="F1386" s="450" t="s">
        <v>15</v>
      </c>
      <c r="G1386" s="450" t="s">
        <v>110</v>
      </c>
    </row>
    <row r="1387" spans="1:7" x14ac:dyDescent="0.25">
      <c r="A1387" s="450">
        <v>2018</v>
      </c>
      <c r="B1387" s="450" t="s">
        <v>177</v>
      </c>
      <c r="C1387" s="450">
        <v>25000</v>
      </c>
      <c r="D1387" s="450" t="s">
        <v>142</v>
      </c>
      <c r="E1387" s="450" t="s">
        <v>14</v>
      </c>
      <c r="F1387" s="450" t="s">
        <v>15</v>
      </c>
      <c r="G1387" s="450" t="s">
        <v>110</v>
      </c>
    </row>
    <row r="1388" spans="1:7" x14ac:dyDescent="0.25">
      <c r="A1388" s="450">
        <v>2018</v>
      </c>
      <c r="B1388" s="450" t="s">
        <v>177</v>
      </c>
      <c r="C1388" s="450">
        <v>26000</v>
      </c>
      <c r="D1388" s="450" t="s">
        <v>143</v>
      </c>
      <c r="E1388" s="450" t="s">
        <v>14</v>
      </c>
      <c r="F1388" s="450" t="s">
        <v>15</v>
      </c>
      <c r="G1388" s="450" t="s">
        <v>110</v>
      </c>
    </row>
    <row r="1389" spans="1:7" x14ac:dyDescent="0.25">
      <c r="A1389" s="450">
        <v>2018</v>
      </c>
      <c r="B1389" s="450" t="s">
        <v>177</v>
      </c>
      <c r="C1389" s="450">
        <v>27000</v>
      </c>
      <c r="D1389" s="450" t="s">
        <v>144</v>
      </c>
      <c r="E1389" s="450" t="s">
        <v>14</v>
      </c>
      <c r="F1389" s="450" t="s">
        <v>15</v>
      </c>
      <c r="G1389" s="450" t="s">
        <v>110</v>
      </c>
    </row>
    <row r="1390" spans="1:7" x14ac:dyDescent="0.25">
      <c r="A1390" s="450">
        <v>2018</v>
      </c>
      <c r="B1390" s="450" t="s">
        <v>177</v>
      </c>
      <c r="C1390" s="450">
        <v>28000</v>
      </c>
      <c r="D1390" s="450" t="s">
        <v>145</v>
      </c>
      <c r="E1390" s="450" t="s">
        <v>14</v>
      </c>
      <c r="F1390" s="450" t="s">
        <v>15</v>
      </c>
      <c r="G1390" s="450" t="s">
        <v>110</v>
      </c>
    </row>
    <row r="1391" spans="1:7" x14ac:dyDescent="0.25">
      <c r="A1391" s="450">
        <v>2018</v>
      </c>
      <c r="B1391" s="450" t="s">
        <v>177</v>
      </c>
      <c r="C1391" s="450">
        <v>29000</v>
      </c>
      <c r="D1391" s="450" t="s">
        <v>146</v>
      </c>
      <c r="E1391" s="450" t="s">
        <v>14</v>
      </c>
      <c r="F1391" s="450" t="s">
        <v>15</v>
      </c>
      <c r="G1391" s="450" t="s">
        <v>110</v>
      </c>
    </row>
    <row r="1392" spans="1:7" x14ac:dyDescent="0.25">
      <c r="A1392" s="450">
        <v>2018</v>
      </c>
      <c r="B1392" s="450" t="s">
        <v>177</v>
      </c>
      <c r="C1392" s="450">
        <v>30000</v>
      </c>
      <c r="D1392" s="450" t="s">
        <v>147</v>
      </c>
      <c r="E1392" s="450" t="s">
        <v>14</v>
      </c>
      <c r="F1392" s="450" t="s">
        <v>15</v>
      </c>
      <c r="G1392" s="450" t="s">
        <v>110</v>
      </c>
    </row>
    <row r="1393" spans="1:7" x14ac:dyDescent="0.25">
      <c r="A1393" s="450">
        <v>2018</v>
      </c>
      <c r="B1393" s="450" t="s">
        <v>177</v>
      </c>
      <c r="C1393" s="450">
        <v>31000</v>
      </c>
      <c r="D1393" s="450" t="s">
        <v>148</v>
      </c>
      <c r="E1393" s="450" t="s">
        <v>14</v>
      </c>
      <c r="F1393" s="450" t="s">
        <v>15</v>
      </c>
      <c r="G1393" s="450" t="s">
        <v>110</v>
      </c>
    </row>
    <row r="1394" spans="1:7" x14ac:dyDescent="0.25">
      <c r="A1394" s="450">
        <v>2018</v>
      </c>
      <c r="B1394" s="450" t="s">
        <v>177</v>
      </c>
      <c r="C1394" s="450">
        <v>32000</v>
      </c>
      <c r="D1394" s="450" t="s">
        <v>149</v>
      </c>
      <c r="E1394" s="450" t="s">
        <v>14</v>
      </c>
      <c r="F1394" s="450" t="s">
        <v>15</v>
      </c>
      <c r="G1394" s="450" t="s">
        <v>110</v>
      </c>
    </row>
    <row r="1395" spans="1:7" x14ac:dyDescent="0.25">
      <c r="A1395" s="450">
        <v>2018</v>
      </c>
      <c r="B1395" s="450" t="s">
        <v>177</v>
      </c>
      <c r="C1395" s="450">
        <v>32100</v>
      </c>
      <c r="D1395" s="450" t="s">
        <v>150</v>
      </c>
      <c r="E1395" s="450" t="s">
        <v>14</v>
      </c>
      <c r="F1395" s="450" t="s">
        <v>15</v>
      </c>
      <c r="G1395" s="450" t="s">
        <v>110</v>
      </c>
    </row>
    <row r="1396" spans="1:7" x14ac:dyDescent="0.25">
      <c r="A1396" s="450">
        <v>2018</v>
      </c>
      <c r="B1396" s="450" t="s">
        <v>177</v>
      </c>
      <c r="C1396" s="450">
        <v>32200</v>
      </c>
      <c r="D1396" s="450" t="s">
        <v>151</v>
      </c>
      <c r="E1396" s="450" t="s">
        <v>14</v>
      </c>
      <c r="F1396" s="450" t="s">
        <v>15</v>
      </c>
      <c r="G1396" s="450" t="s">
        <v>110</v>
      </c>
    </row>
    <row r="1397" spans="1:7" x14ac:dyDescent="0.25">
      <c r="A1397" s="450">
        <v>2018</v>
      </c>
      <c r="B1397" s="450" t="s">
        <v>177</v>
      </c>
      <c r="C1397" s="450">
        <v>33000</v>
      </c>
      <c r="D1397" s="450" t="s">
        <v>152</v>
      </c>
      <c r="E1397" s="450" t="s">
        <v>14</v>
      </c>
      <c r="F1397" s="450" t="s">
        <v>15</v>
      </c>
      <c r="G1397" s="450" t="s">
        <v>110</v>
      </c>
    </row>
    <row r="1398" spans="1:7" x14ac:dyDescent="0.25">
      <c r="A1398" s="450">
        <v>2018</v>
      </c>
      <c r="B1398" s="450" t="s">
        <v>177</v>
      </c>
      <c r="C1398" s="450">
        <v>33100</v>
      </c>
      <c r="D1398" s="450" t="s">
        <v>153</v>
      </c>
      <c r="E1398" s="450" t="s">
        <v>14</v>
      </c>
      <c r="F1398" s="450" t="s">
        <v>15</v>
      </c>
      <c r="G1398" s="450" t="s">
        <v>110</v>
      </c>
    </row>
    <row r="1399" spans="1:7" x14ac:dyDescent="0.25">
      <c r="A1399" s="450">
        <v>2018</v>
      </c>
      <c r="B1399" s="450" t="s">
        <v>177</v>
      </c>
      <c r="C1399" s="450">
        <v>33110</v>
      </c>
      <c r="D1399" s="450" t="s">
        <v>154</v>
      </c>
      <c r="E1399" s="450" t="s">
        <v>14</v>
      </c>
      <c r="F1399" s="450" t="s">
        <v>15</v>
      </c>
      <c r="G1399" s="450" t="s">
        <v>110</v>
      </c>
    </row>
    <row r="1400" spans="1:7" x14ac:dyDescent="0.25">
      <c r="A1400" s="450">
        <v>2018</v>
      </c>
      <c r="B1400" s="450" t="s">
        <v>177</v>
      </c>
      <c r="C1400" s="450">
        <v>33120</v>
      </c>
      <c r="D1400" s="450" t="s">
        <v>155</v>
      </c>
      <c r="E1400" s="450" t="s">
        <v>14</v>
      </c>
      <c r="F1400" s="450" t="s">
        <v>15</v>
      </c>
      <c r="G1400" s="450" t="s">
        <v>110</v>
      </c>
    </row>
    <row r="1401" spans="1:7" x14ac:dyDescent="0.25">
      <c r="A1401" s="450">
        <v>2018</v>
      </c>
      <c r="B1401" s="450" t="s">
        <v>177</v>
      </c>
      <c r="C1401" s="450">
        <v>33200</v>
      </c>
      <c r="D1401" s="450" t="s">
        <v>156</v>
      </c>
      <c r="E1401" s="450" t="s">
        <v>14</v>
      </c>
      <c r="F1401" s="450" t="s">
        <v>15</v>
      </c>
      <c r="G1401" s="450" t="s">
        <v>110</v>
      </c>
    </row>
    <row r="1402" spans="1:7" x14ac:dyDescent="0.25">
      <c r="A1402" s="450">
        <v>2018</v>
      </c>
      <c r="B1402" s="450" t="s">
        <v>177</v>
      </c>
      <c r="C1402" s="450">
        <v>33210</v>
      </c>
      <c r="D1402" s="450" t="s">
        <v>157</v>
      </c>
      <c r="E1402" s="450" t="s">
        <v>14</v>
      </c>
      <c r="F1402" s="450" t="s">
        <v>15</v>
      </c>
      <c r="G1402" s="450" t="s">
        <v>110</v>
      </c>
    </row>
    <row r="1403" spans="1:7" x14ac:dyDescent="0.25">
      <c r="A1403" s="450">
        <v>2018</v>
      </c>
      <c r="B1403" s="450" t="s">
        <v>177</v>
      </c>
      <c r="C1403" s="450">
        <v>33220</v>
      </c>
      <c r="D1403" s="450" t="s">
        <v>158</v>
      </c>
      <c r="E1403" s="450" t="s">
        <v>14</v>
      </c>
      <c r="F1403" s="450" t="s">
        <v>15</v>
      </c>
      <c r="G1403" s="450" t="s">
        <v>110</v>
      </c>
    </row>
    <row r="1404" spans="1:7" x14ac:dyDescent="0.25">
      <c r="A1404" s="450">
        <v>2018</v>
      </c>
      <c r="B1404" s="450" t="s">
        <v>177</v>
      </c>
      <c r="C1404" s="450">
        <v>33900</v>
      </c>
      <c r="D1404" s="450" t="s">
        <v>159</v>
      </c>
      <c r="E1404" s="450" t="s">
        <v>14</v>
      </c>
      <c r="F1404" s="450" t="s">
        <v>15</v>
      </c>
      <c r="G1404" s="450" t="s">
        <v>110</v>
      </c>
    </row>
    <row r="1405" spans="1:7" x14ac:dyDescent="0.25">
      <c r="A1405" s="450">
        <v>2018</v>
      </c>
      <c r="B1405" s="450" t="s">
        <v>177</v>
      </c>
      <c r="C1405" s="450">
        <v>33910</v>
      </c>
      <c r="D1405" s="450" t="s">
        <v>160</v>
      </c>
      <c r="E1405" s="450" t="s">
        <v>14</v>
      </c>
      <c r="F1405" s="450" t="s">
        <v>15</v>
      </c>
      <c r="G1405" s="450" t="s">
        <v>110</v>
      </c>
    </row>
    <row r="1406" spans="1:7" x14ac:dyDescent="0.25">
      <c r="A1406" s="450">
        <v>2018</v>
      </c>
      <c r="B1406" s="450" t="s">
        <v>177</v>
      </c>
      <c r="C1406" s="450">
        <v>33920</v>
      </c>
      <c r="D1406" s="450" t="s">
        <v>161</v>
      </c>
      <c r="E1406" s="450" t="s">
        <v>14</v>
      </c>
      <c r="F1406" s="450" t="s">
        <v>15</v>
      </c>
      <c r="G1406" s="450" t="s">
        <v>110</v>
      </c>
    </row>
    <row r="1407" spans="1:7" x14ac:dyDescent="0.25">
      <c r="A1407" s="450">
        <v>2018</v>
      </c>
      <c r="B1407" s="450" t="s">
        <v>177</v>
      </c>
      <c r="C1407" s="450">
        <v>33921</v>
      </c>
      <c r="D1407" s="450" t="s">
        <v>162</v>
      </c>
      <c r="E1407" s="450" t="s">
        <v>14</v>
      </c>
      <c r="F1407" s="450" t="s">
        <v>15</v>
      </c>
      <c r="G1407" s="450" t="s">
        <v>110</v>
      </c>
    </row>
    <row r="1408" spans="1:7" x14ac:dyDescent="0.25">
      <c r="A1408" s="450">
        <v>2018</v>
      </c>
      <c r="B1408" s="450" t="s">
        <v>177</v>
      </c>
      <c r="C1408" s="450">
        <v>33922</v>
      </c>
      <c r="D1408" s="450" t="s">
        <v>163</v>
      </c>
      <c r="E1408" s="450" t="s">
        <v>14</v>
      </c>
      <c r="F1408" s="450" t="s">
        <v>15</v>
      </c>
      <c r="G1408" s="450" t="s">
        <v>110</v>
      </c>
    </row>
    <row r="1409" spans="1:8" x14ac:dyDescent="0.25">
      <c r="A1409" s="450">
        <v>2018</v>
      </c>
      <c r="B1409" s="450" t="s">
        <v>177</v>
      </c>
      <c r="C1409" s="450">
        <v>34000</v>
      </c>
      <c r="D1409" s="450" t="s">
        <v>164</v>
      </c>
      <c r="E1409" s="450" t="s">
        <v>14</v>
      </c>
      <c r="F1409" s="450" t="s">
        <v>15</v>
      </c>
      <c r="G1409" s="450" t="s">
        <v>110</v>
      </c>
      <c r="H1409" s="450"/>
    </row>
    <row r="1410" spans="1:8" x14ac:dyDescent="0.25">
      <c r="A1410" s="450">
        <v>2018</v>
      </c>
      <c r="B1410" s="450" t="s">
        <v>177</v>
      </c>
      <c r="C1410" s="450">
        <v>35000</v>
      </c>
      <c r="D1410" s="450" t="s">
        <v>165</v>
      </c>
      <c r="E1410" s="450" t="s">
        <v>14</v>
      </c>
      <c r="F1410" s="450" t="s">
        <v>15</v>
      </c>
      <c r="G1410" s="450" t="s">
        <v>110</v>
      </c>
      <c r="H1410" s="450"/>
    </row>
    <row r="1411" spans="1:8" x14ac:dyDescent="0.25">
      <c r="A1411" s="450">
        <v>2018</v>
      </c>
      <c r="B1411" s="450" t="s">
        <v>177</v>
      </c>
      <c r="C1411" s="450">
        <v>36000</v>
      </c>
      <c r="D1411" s="450" t="s">
        <v>166</v>
      </c>
      <c r="E1411" s="450" t="s">
        <v>14</v>
      </c>
      <c r="F1411" s="450" t="s">
        <v>15</v>
      </c>
      <c r="G1411" s="450" t="s">
        <v>110</v>
      </c>
      <c r="H1411" s="450"/>
    </row>
    <row r="1412" spans="1:8" x14ac:dyDescent="0.25">
      <c r="A1412" s="450">
        <v>2018</v>
      </c>
      <c r="B1412" s="450" t="s">
        <v>177</v>
      </c>
      <c r="C1412" s="450">
        <v>37000</v>
      </c>
      <c r="D1412" s="450" t="s">
        <v>167</v>
      </c>
      <c r="E1412" s="450" t="s">
        <v>14</v>
      </c>
      <c r="F1412" s="450" t="s">
        <v>15</v>
      </c>
      <c r="G1412" s="450" t="s">
        <v>110</v>
      </c>
      <c r="H1412" s="450"/>
    </row>
    <row r="1413" spans="1:8" x14ac:dyDescent="0.25">
      <c r="A1413" s="450">
        <v>2018</v>
      </c>
      <c r="B1413" s="450" t="s">
        <v>177</v>
      </c>
      <c r="C1413" s="450">
        <v>37100</v>
      </c>
      <c r="D1413" s="450" t="s">
        <v>168</v>
      </c>
      <c r="E1413" s="450" t="s">
        <v>14</v>
      </c>
      <c r="F1413" s="450" t="s">
        <v>15</v>
      </c>
      <c r="G1413" s="450" t="s">
        <v>110</v>
      </c>
      <c r="H1413" s="450"/>
    </row>
    <row r="1414" spans="1:8" x14ac:dyDescent="0.25">
      <c r="A1414" s="450">
        <v>2018</v>
      </c>
      <c r="B1414" s="450" t="s">
        <v>177</v>
      </c>
      <c r="C1414" s="450">
        <v>37200</v>
      </c>
      <c r="D1414" s="450" t="s">
        <v>169</v>
      </c>
      <c r="E1414" s="450" t="s">
        <v>14</v>
      </c>
      <c r="F1414" s="450" t="s">
        <v>15</v>
      </c>
      <c r="G1414" s="450" t="s">
        <v>110</v>
      </c>
      <c r="H1414" s="450"/>
    </row>
    <row r="1415" spans="1:8" x14ac:dyDescent="0.25">
      <c r="A1415" s="450">
        <v>2018</v>
      </c>
      <c r="B1415" s="450" t="s">
        <v>178</v>
      </c>
      <c r="C1415" s="450">
        <v>1000</v>
      </c>
      <c r="D1415" s="450" t="s">
        <v>1</v>
      </c>
      <c r="E1415" s="450" t="s">
        <v>14</v>
      </c>
      <c r="F1415" s="450" t="s">
        <v>15</v>
      </c>
      <c r="G1415" s="450">
        <v>12.12</v>
      </c>
      <c r="H1415" s="450" t="s">
        <v>16</v>
      </c>
    </row>
    <row r="1416" spans="1:8" x14ac:dyDescent="0.25">
      <c r="A1416" s="450">
        <v>2018</v>
      </c>
      <c r="B1416" s="450" t="s">
        <v>178</v>
      </c>
      <c r="C1416" s="450">
        <v>1100</v>
      </c>
      <c r="D1416" s="450" t="s">
        <v>2</v>
      </c>
      <c r="E1416" s="450" t="s">
        <v>14</v>
      </c>
      <c r="F1416" s="450" t="s">
        <v>15</v>
      </c>
      <c r="G1416" s="450">
        <v>0</v>
      </c>
      <c r="H1416" s="450" t="s">
        <v>16</v>
      </c>
    </row>
    <row r="1417" spans="1:8" x14ac:dyDescent="0.25">
      <c r="A1417" s="450">
        <v>2018</v>
      </c>
      <c r="B1417" s="450" t="s">
        <v>178</v>
      </c>
      <c r="C1417" s="450">
        <v>1110</v>
      </c>
      <c r="D1417" s="450" t="s">
        <v>3</v>
      </c>
      <c r="E1417" s="450" t="s">
        <v>14</v>
      </c>
      <c r="F1417" s="450" t="s">
        <v>15</v>
      </c>
      <c r="G1417" s="450" t="s">
        <v>110</v>
      </c>
      <c r="H1417" s="450"/>
    </row>
    <row r="1418" spans="1:8" x14ac:dyDescent="0.25">
      <c r="A1418" s="450">
        <v>2018</v>
      </c>
      <c r="B1418" s="450" t="s">
        <v>178</v>
      </c>
      <c r="C1418" s="450">
        <v>1120</v>
      </c>
      <c r="D1418" s="450" t="s">
        <v>4</v>
      </c>
      <c r="E1418" s="450" t="s">
        <v>14</v>
      </c>
      <c r="F1418" s="450" t="s">
        <v>15</v>
      </c>
      <c r="G1418" s="450" t="s">
        <v>110</v>
      </c>
      <c r="H1418" s="450"/>
    </row>
    <row r="1419" spans="1:8" x14ac:dyDescent="0.25">
      <c r="A1419" s="450">
        <v>2018</v>
      </c>
      <c r="B1419" s="450" t="s">
        <v>178</v>
      </c>
      <c r="C1419" s="450">
        <v>1200</v>
      </c>
      <c r="D1419" s="450" t="s">
        <v>5</v>
      </c>
      <c r="E1419" s="450" t="s">
        <v>14</v>
      </c>
      <c r="F1419" s="450" t="s">
        <v>15</v>
      </c>
      <c r="G1419" s="450">
        <v>0</v>
      </c>
      <c r="H1419" s="450" t="s">
        <v>16</v>
      </c>
    </row>
    <row r="1420" spans="1:8" x14ac:dyDescent="0.25">
      <c r="A1420" s="450">
        <v>2018</v>
      </c>
      <c r="B1420" s="450" t="s">
        <v>178</v>
      </c>
      <c r="C1420" s="450">
        <v>1300</v>
      </c>
      <c r="D1420" s="450" t="s">
        <v>17</v>
      </c>
      <c r="E1420" s="450" t="s">
        <v>14</v>
      </c>
      <c r="F1420" s="450" t="s">
        <v>15</v>
      </c>
      <c r="G1420" s="450">
        <v>0</v>
      </c>
      <c r="H1420" s="450" t="s">
        <v>16</v>
      </c>
    </row>
    <row r="1421" spans="1:8" x14ac:dyDescent="0.25">
      <c r="A1421" s="450">
        <v>2018</v>
      </c>
      <c r="B1421" s="450" t="s">
        <v>178</v>
      </c>
      <c r="C1421" s="450">
        <v>1400</v>
      </c>
      <c r="D1421" s="450" t="s">
        <v>18</v>
      </c>
      <c r="E1421" s="450" t="s">
        <v>14</v>
      </c>
      <c r="F1421" s="450" t="s">
        <v>15</v>
      </c>
      <c r="G1421" s="450">
        <v>0</v>
      </c>
      <c r="H1421" s="450" t="s">
        <v>16</v>
      </c>
    </row>
    <row r="1422" spans="1:8" x14ac:dyDescent="0.25">
      <c r="A1422" s="450">
        <v>2018</v>
      </c>
      <c r="B1422" s="450" t="s">
        <v>178</v>
      </c>
      <c r="C1422" s="450">
        <v>1500</v>
      </c>
      <c r="D1422" s="450" t="s">
        <v>19</v>
      </c>
      <c r="E1422" s="450" t="s">
        <v>14</v>
      </c>
      <c r="F1422" s="450" t="s">
        <v>15</v>
      </c>
      <c r="G1422" s="450">
        <v>0</v>
      </c>
      <c r="H1422" s="450" t="s">
        <v>16</v>
      </c>
    </row>
    <row r="1423" spans="1:8" x14ac:dyDescent="0.25">
      <c r="A1423" s="450">
        <v>2018</v>
      </c>
      <c r="B1423" s="450" t="s">
        <v>178</v>
      </c>
      <c r="C1423" s="450">
        <v>1600</v>
      </c>
      <c r="D1423" s="450" t="s">
        <v>20</v>
      </c>
      <c r="E1423" s="450" t="s">
        <v>14</v>
      </c>
      <c r="F1423" s="450" t="s">
        <v>15</v>
      </c>
      <c r="G1423" s="450">
        <v>12.12</v>
      </c>
      <c r="H1423" s="450" t="s">
        <v>16</v>
      </c>
    </row>
    <row r="1424" spans="1:8" x14ac:dyDescent="0.25">
      <c r="A1424" s="450">
        <v>2018</v>
      </c>
      <c r="B1424" s="450" t="s">
        <v>178</v>
      </c>
      <c r="C1424" s="450">
        <v>1900</v>
      </c>
      <c r="D1424" s="450" t="s">
        <v>21</v>
      </c>
      <c r="E1424" s="450" t="s">
        <v>14</v>
      </c>
      <c r="F1424" s="450" t="s">
        <v>15</v>
      </c>
      <c r="G1424" s="450">
        <v>0</v>
      </c>
      <c r="H1424" s="450" t="s">
        <v>16</v>
      </c>
    </row>
    <row r="1425" spans="1:8" x14ac:dyDescent="0.25">
      <c r="A1425" s="450">
        <v>2018</v>
      </c>
      <c r="B1425" s="450" t="s">
        <v>178</v>
      </c>
      <c r="C1425" s="450">
        <v>2000</v>
      </c>
      <c r="D1425" s="450" t="s">
        <v>22</v>
      </c>
      <c r="E1425" s="450" t="s">
        <v>14</v>
      </c>
      <c r="F1425" s="450" t="s">
        <v>15</v>
      </c>
      <c r="G1425" s="450">
        <v>112.48</v>
      </c>
      <c r="H1425" s="450" t="s">
        <v>16</v>
      </c>
    </row>
    <row r="1426" spans="1:8" x14ac:dyDescent="0.25">
      <c r="A1426" s="450">
        <v>2018</v>
      </c>
      <c r="B1426" s="450" t="s">
        <v>178</v>
      </c>
      <c r="C1426" s="450">
        <v>2100</v>
      </c>
      <c r="D1426" s="450" t="s">
        <v>23</v>
      </c>
      <c r="E1426" s="450" t="s">
        <v>14</v>
      </c>
      <c r="F1426" s="450" t="s">
        <v>15</v>
      </c>
      <c r="G1426" s="450">
        <v>21.08</v>
      </c>
      <c r="H1426" s="450" t="s">
        <v>16</v>
      </c>
    </row>
    <row r="1427" spans="1:8" x14ac:dyDescent="0.25">
      <c r="A1427" s="450">
        <v>2018</v>
      </c>
      <c r="B1427" s="450" t="s">
        <v>178</v>
      </c>
      <c r="C1427" s="450">
        <v>2110</v>
      </c>
      <c r="D1427" s="450" t="s">
        <v>24</v>
      </c>
      <c r="E1427" s="450" t="s">
        <v>14</v>
      </c>
      <c r="F1427" s="450" t="s">
        <v>15</v>
      </c>
      <c r="G1427" s="450" t="s">
        <v>110</v>
      </c>
      <c r="H1427" s="450"/>
    </row>
    <row r="1428" spans="1:8" x14ac:dyDescent="0.25">
      <c r="A1428" s="450">
        <v>2018</v>
      </c>
      <c r="B1428" s="450" t="s">
        <v>178</v>
      </c>
      <c r="C1428" s="450">
        <v>2120</v>
      </c>
      <c r="D1428" s="450" t="s">
        <v>25</v>
      </c>
      <c r="E1428" s="450" t="s">
        <v>14</v>
      </c>
      <c r="F1428" s="450" t="s">
        <v>15</v>
      </c>
      <c r="G1428" s="450" t="s">
        <v>110</v>
      </c>
      <c r="H1428" s="450"/>
    </row>
    <row r="1429" spans="1:8" x14ac:dyDescent="0.25">
      <c r="A1429" s="450">
        <v>2018</v>
      </c>
      <c r="B1429" s="450" t="s">
        <v>178</v>
      </c>
      <c r="C1429" s="450">
        <v>2130</v>
      </c>
      <c r="D1429" s="450" t="s">
        <v>26</v>
      </c>
      <c r="E1429" s="450" t="s">
        <v>14</v>
      </c>
      <c r="F1429" s="450" t="s">
        <v>15</v>
      </c>
      <c r="G1429" s="450" t="s">
        <v>110</v>
      </c>
      <c r="H1429" s="450"/>
    </row>
    <row r="1430" spans="1:8" x14ac:dyDescent="0.25">
      <c r="A1430" s="450">
        <v>2018</v>
      </c>
      <c r="B1430" s="450" t="s">
        <v>178</v>
      </c>
      <c r="C1430" s="450">
        <v>2190</v>
      </c>
      <c r="D1430" s="450" t="s">
        <v>27</v>
      </c>
      <c r="E1430" s="450" t="s">
        <v>14</v>
      </c>
      <c r="F1430" s="450" t="s">
        <v>15</v>
      </c>
      <c r="G1430" s="450" t="s">
        <v>110</v>
      </c>
      <c r="H1430" s="450"/>
    </row>
    <row r="1431" spans="1:8" x14ac:dyDescent="0.25">
      <c r="A1431" s="450">
        <v>2018</v>
      </c>
      <c r="B1431" s="450" t="s">
        <v>178</v>
      </c>
      <c r="C1431" s="450">
        <v>2200</v>
      </c>
      <c r="D1431" s="450" t="s">
        <v>28</v>
      </c>
      <c r="E1431" s="450" t="s">
        <v>14</v>
      </c>
      <c r="F1431" s="450" t="s">
        <v>15</v>
      </c>
      <c r="G1431" s="450">
        <v>7.71</v>
      </c>
      <c r="H1431" s="450" t="s">
        <v>16</v>
      </c>
    </row>
    <row r="1432" spans="1:8" x14ac:dyDescent="0.25">
      <c r="A1432" s="450">
        <v>2018</v>
      </c>
      <c r="B1432" s="450" t="s">
        <v>178</v>
      </c>
      <c r="C1432" s="450">
        <v>2300</v>
      </c>
      <c r="D1432" s="450" t="s">
        <v>29</v>
      </c>
      <c r="E1432" s="450" t="s">
        <v>14</v>
      </c>
      <c r="F1432" s="450" t="s">
        <v>15</v>
      </c>
      <c r="G1432" s="450">
        <v>0</v>
      </c>
      <c r="H1432" s="450" t="s">
        <v>16</v>
      </c>
    </row>
    <row r="1433" spans="1:8" x14ac:dyDescent="0.25">
      <c r="A1433" s="450">
        <v>2018</v>
      </c>
      <c r="B1433" s="450" t="s">
        <v>178</v>
      </c>
      <c r="C1433" s="450">
        <v>2400</v>
      </c>
      <c r="D1433" s="450" t="s">
        <v>30</v>
      </c>
      <c r="E1433" s="450" t="s">
        <v>14</v>
      </c>
      <c r="F1433" s="450" t="s">
        <v>15</v>
      </c>
      <c r="G1433" s="450">
        <v>16.63</v>
      </c>
      <c r="H1433" s="450" t="s">
        <v>16</v>
      </c>
    </row>
    <row r="1434" spans="1:8" x14ac:dyDescent="0.25">
      <c r="A1434" s="450">
        <v>2018</v>
      </c>
      <c r="B1434" s="450" t="s">
        <v>178</v>
      </c>
      <c r="C1434" s="450">
        <v>2900</v>
      </c>
      <c r="D1434" s="450" t="s">
        <v>31</v>
      </c>
      <c r="E1434" s="450" t="s">
        <v>14</v>
      </c>
      <c r="F1434" s="450" t="s">
        <v>15</v>
      </c>
      <c r="G1434" s="450">
        <v>67.069999999999993</v>
      </c>
      <c r="H1434" s="450" t="s">
        <v>16</v>
      </c>
    </row>
    <row r="1435" spans="1:8" x14ac:dyDescent="0.25">
      <c r="A1435" s="450">
        <v>2018</v>
      </c>
      <c r="B1435" s="450" t="s">
        <v>178</v>
      </c>
      <c r="C1435" s="450">
        <v>2910</v>
      </c>
      <c r="D1435" s="450" t="s">
        <v>32</v>
      </c>
      <c r="E1435" s="450" t="s">
        <v>14</v>
      </c>
      <c r="F1435" s="450" t="s">
        <v>15</v>
      </c>
      <c r="G1435" s="450" t="s">
        <v>110</v>
      </c>
      <c r="H1435" s="450"/>
    </row>
    <row r="1436" spans="1:8" x14ac:dyDescent="0.25">
      <c r="A1436" s="450">
        <v>2018</v>
      </c>
      <c r="B1436" s="450" t="s">
        <v>178</v>
      </c>
      <c r="C1436" s="450">
        <v>2920</v>
      </c>
      <c r="D1436" s="450" t="s">
        <v>33</v>
      </c>
      <c r="E1436" s="450" t="s">
        <v>14</v>
      </c>
      <c r="F1436" s="450" t="s">
        <v>15</v>
      </c>
      <c r="G1436" s="450" t="s">
        <v>110</v>
      </c>
      <c r="H1436" s="450"/>
    </row>
    <row r="1437" spans="1:8" x14ac:dyDescent="0.25">
      <c r="A1437" s="450">
        <v>2018</v>
      </c>
      <c r="B1437" s="450" t="s">
        <v>178</v>
      </c>
      <c r="C1437" s="450">
        <v>2930</v>
      </c>
      <c r="D1437" s="450" t="s">
        <v>34</v>
      </c>
      <c r="E1437" s="450" t="s">
        <v>14</v>
      </c>
      <c r="F1437" s="450" t="s">
        <v>15</v>
      </c>
      <c r="G1437" s="450" t="s">
        <v>110</v>
      </c>
      <c r="H1437" s="450"/>
    </row>
    <row r="1438" spans="1:8" x14ac:dyDescent="0.25">
      <c r="A1438" s="450">
        <v>2018</v>
      </c>
      <c r="B1438" s="450" t="s">
        <v>178</v>
      </c>
      <c r="C1438" s="450">
        <v>3000</v>
      </c>
      <c r="D1438" s="450" t="s">
        <v>35</v>
      </c>
      <c r="E1438" s="450" t="s">
        <v>14</v>
      </c>
      <c r="F1438" s="450" t="s">
        <v>15</v>
      </c>
      <c r="G1438" s="450">
        <v>7.19</v>
      </c>
      <c r="H1438" s="450" t="s">
        <v>16</v>
      </c>
    </row>
    <row r="1439" spans="1:8" x14ac:dyDescent="0.25">
      <c r="A1439" s="450">
        <v>2018</v>
      </c>
      <c r="B1439" s="450" t="s">
        <v>178</v>
      </c>
      <c r="C1439" s="450">
        <v>3100</v>
      </c>
      <c r="D1439" s="450" t="s">
        <v>36</v>
      </c>
      <c r="E1439" s="450" t="s">
        <v>14</v>
      </c>
      <c r="F1439" s="450" t="s">
        <v>15</v>
      </c>
      <c r="G1439" s="450" t="s">
        <v>110</v>
      </c>
      <c r="H1439" s="450"/>
    </row>
    <row r="1440" spans="1:8" x14ac:dyDescent="0.25">
      <c r="A1440" s="450">
        <v>2018</v>
      </c>
      <c r="B1440" s="450" t="s">
        <v>178</v>
      </c>
      <c r="C1440" s="450">
        <v>3200</v>
      </c>
      <c r="D1440" s="450" t="s">
        <v>37</v>
      </c>
      <c r="E1440" s="450" t="s">
        <v>14</v>
      </c>
      <c r="F1440" s="450" t="s">
        <v>15</v>
      </c>
      <c r="G1440" s="450" t="s">
        <v>110</v>
      </c>
      <c r="H1440" s="450"/>
    </row>
    <row r="1441" spans="1:8" x14ac:dyDescent="0.25">
      <c r="A1441" s="450">
        <v>2018</v>
      </c>
      <c r="B1441" s="450" t="s">
        <v>178</v>
      </c>
      <c r="C1441" s="450">
        <v>3900</v>
      </c>
      <c r="D1441" s="450" t="s">
        <v>38</v>
      </c>
      <c r="E1441" s="450" t="s">
        <v>14</v>
      </c>
      <c r="F1441" s="450" t="s">
        <v>15</v>
      </c>
      <c r="G1441" s="450" t="s">
        <v>110</v>
      </c>
      <c r="H1441" s="450"/>
    </row>
    <row r="1442" spans="1:8" x14ac:dyDescent="0.25">
      <c r="A1442" s="450">
        <v>2018</v>
      </c>
      <c r="B1442" s="450" t="s">
        <v>178</v>
      </c>
      <c r="C1442" s="450">
        <v>4000</v>
      </c>
      <c r="D1442" s="450" t="s">
        <v>39</v>
      </c>
      <c r="E1442" s="450" t="s">
        <v>14</v>
      </c>
      <c r="F1442" s="450" t="s">
        <v>15</v>
      </c>
      <c r="G1442" s="450">
        <v>10.5</v>
      </c>
      <c r="H1442" s="450" t="s">
        <v>16</v>
      </c>
    </row>
    <row r="1443" spans="1:8" x14ac:dyDescent="0.25">
      <c r="A1443" s="450">
        <v>2018</v>
      </c>
      <c r="B1443" s="450" t="s">
        <v>178</v>
      </c>
      <c r="C1443" s="450">
        <v>4100</v>
      </c>
      <c r="D1443" s="450" t="s">
        <v>40</v>
      </c>
      <c r="E1443" s="450" t="s">
        <v>14</v>
      </c>
      <c r="F1443" s="450" t="s">
        <v>15</v>
      </c>
      <c r="G1443" s="450">
        <v>10.5</v>
      </c>
      <c r="H1443" s="450" t="s">
        <v>16</v>
      </c>
    </row>
    <row r="1444" spans="1:8" x14ac:dyDescent="0.25">
      <c r="A1444" s="450">
        <v>2018</v>
      </c>
      <c r="B1444" s="450" t="s">
        <v>178</v>
      </c>
      <c r="C1444" s="450">
        <v>4110</v>
      </c>
      <c r="D1444" s="450" t="s">
        <v>41</v>
      </c>
      <c r="E1444" s="450" t="s">
        <v>14</v>
      </c>
      <c r="F1444" s="450" t="s">
        <v>15</v>
      </c>
      <c r="G1444" s="450" t="s">
        <v>110</v>
      </c>
      <c r="H1444" s="450"/>
    </row>
    <row r="1445" spans="1:8" x14ac:dyDescent="0.25">
      <c r="A1445" s="450">
        <v>2018</v>
      </c>
      <c r="B1445" s="450" t="s">
        <v>178</v>
      </c>
      <c r="C1445" s="450">
        <v>4120</v>
      </c>
      <c r="D1445" s="450" t="s">
        <v>42</v>
      </c>
      <c r="E1445" s="450" t="s">
        <v>14</v>
      </c>
      <c r="F1445" s="450" t="s">
        <v>15</v>
      </c>
      <c r="G1445" s="450" t="s">
        <v>110</v>
      </c>
      <c r="H1445" s="450"/>
    </row>
    <row r="1446" spans="1:8" x14ac:dyDescent="0.25">
      <c r="A1446" s="450">
        <v>2018</v>
      </c>
      <c r="B1446" s="450" t="s">
        <v>178</v>
      </c>
      <c r="C1446" s="450">
        <v>4190</v>
      </c>
      <c r="D1446" s="450" t="s">
        <v>43</v>
      </c>
      <c r="E1446" s="450" t="s">
        <v>14</v>
      </c>
      <c r="F1446" s="450" t="s">
        <v>15</v>
      </c>
      <c r="G1446" s="450" t="s">
        <v>110</v>
      </c>
      <c r="H1446" s="450"/>
    </row>
    <row r="1447" spans="1:8" x14ac:dyDescent="0.25">
      <c r="A1447" s="450">
        <v>2018</v>
      </c>
      <c r="B1447" s="450" t="s">
        <v>178</v>
      </c>
      <c r="C1447" s="450">
        <v>4200</v>
      </c>
      <c r="D1447" s="450" t="s">
        <v>44</v>
      </c>
      <c r="E1447" s="450" t="s">
        <v>14</v>
      </c>
      <c r="F1447" s="450" t="s">
        <v>15</v>
      </c>
      <c r="G1447" s="450">
        <v>0</v>
      </c>
      <c r="H1447" s="450" t="s">
        <v>16</v>
      </c>
    </row>
    <row r="1448" spans="1:8" x14ac:dyDescent="0.25">
      <c r="A1448" s="450">
        <v>2018</v>
      </c>
      <c r="B1448" s="450" t="s">
        <v>178</v>
      </c>
      <c r="C1448" s="450">
        <v>4210</v>
      </c>
      <c r="D1448" s="450" t="s">
        <v>45</v>
      </c>
      <c r="E1448" s="450" t="s">
        <v>14</v>
      </c>
      <c r="F1448" s="450" t="s">
        <v>15</v>
      </c>
      <c r="G1448" s="450" t="s">
        <v>110</v>
      </c>
      <c r="H1448" s="450"/>
    </row>
    <row r="1449" spans="1:8" x14ac:dyDescent="0.25">
      <c r="A1449" s="450">
        <v>2018</v>
      </c>
      <c r="B1449" s="450" t="s">
        <v>178</v>
      </c>
      <c r="C1449" s="450">
        <v>4220</v>
      </c>
      <c r="D1449" s="450" t="s">
        <v>46</v>
      </c>
      <c r="E1449" s="450" t="s">
        <v>14</v>
      </c>
      <c r="F1449" s="450" t="s">
        <v>15</v>
      </c>
      <c r="G1449" s="450" t="s">
        <v>110</v>
      </c>
      <c r="H1449" s="450"/>
    </row>
    <row r="1450" spans="1:8" x14ac:dyDescent="0.25">
      <c r="A1450" s="450">
        <v>2018</v>
      </c>
      <c r="B1450" s="450" t="s">
        <v>178</v>
      </c>
      <c r="C1450" s="450">
        <v>4230</v>
      </c>
      <c r="D1450" s="450" t="s">
        <v>47</v>
      </c>
      <c r="E1450" s="450" t="s">
        <v>14</v>
      </c>
      <c r="F1450" s="450" t="s">
        <v>15</v>
      </c>
      <c r="G1450" s="450" t="s">
        <v>110</v>
      </c>
      <c r="H1450" s="450"/>
    </row>
    <row r="1451" spans="1:8" x14ac:dyDescent="0.25">
      <c r="A1451" s="450">
        <v>2018</v>
      </c>
      <c r="B1451" s="450" t="s">
        <v>178</v>
      </c>
      <c r="C1451" s="450">
        <v>5000</v>
      </c>
      <c r="D1451" s="450" t="s">
        <v>48</v>
      </c>
      <c r="E1451" s="450" t="s">
        <v>14</v>
      </c>
      <c r="F1451" s="450" t="s">
        <v>15</v>
      </c>
      <c r="G1451" s="450">
        <v>3.24</v>
      </c>
      <c r="H1451" s="450" t="s">
        <v>16</v>
      </c>
    </row>
    <row r="1452" spans="1:8" x14ac:dyDescent="0.25">
      <c r="A1452" s="450">
        <v>2018</v>
      </c>
      <c r="B1452" s="450" t="s">
        <v>178</v>
      </c>
      <c r="C1452" s="450">
        <v>6000</v>
      </c>
      <c r="D1452" s="450" t="s">
        <v>49</v>
      </c>
      <c r="E1452" s="450" t="s">
        <v>14</v>
      </c>
      <c r="F1452" s="450" t="s">
        <v>15</v>
      </c>
      <c r="G1452" s="450">
        <v>151.63</v>
      </c>
      <c r="H1452" s="450" t="s">
        <v>16</v>
      </c>
    </row>
    <row r="1453" spans="1:8" x14ac:dyDescent="0.25">
      <c r="A1453" s="450">
        <v>2018</v>
      </c>
      <c r="B1453" s="450" t="s">
        <v>178</v>
      </c>
      <c r="C1453" s="450">
        <v>6100</v>
      </c>
      <c r="D1453" s="450" t="s">
        <v>50</v>
      </c>
      <c r="E1453" s="450" t="s">
        <v>14</v>
      </c>
      <c r="F1453" s="450" t="s">
        <v>15</v>
      </c>
      <c r="G1453" s="450">
        <v>11.52</v>
      </c>
      <c r="H1453" s="450" t="s">
        <v>16</v>
      </c>
    </row>
    <row r="1454" spans="1:8" x14ac:dyDescent="0.25">
      <c r="A1454" s="450">
        <v>2018</v>
      </c>
      <c r="B1454" s="450" t="s">
        <v>178</v>
      </c>
      <c r="C1454" s="450">
        <v>6110</v>
      </c>
      <c r="D1454" s="450" t="s">
        <v>51</v>
      </c>
      <c r="E1454" s="450" t="s">
        <v>14</v>
      </c>
      <c r="F1454" s="450" t="s">
        <v>15</v>
      </c>
      <c r="G1454" s="450" t="s">
        <v>110</v>
      </c>
      <c r="H1454" s="450"/>
    </row>
    <row r="1455" spans="1:8" x14ac:dyDescent="0.25">
      <c r="A1455" s="450">
        <v>2018</v>
      </c>
      <c r="B1455" s="450" t="s">
        <v>178</v>
      </c>
      <c r="C1455" s="450">
        <v>6120</v>
      </c>
      <c r="D1455" s="450" t="s">
        <v>52</v>
      </c>
      <c r="E1455" s="450" t="s">
        <v>14</v>
      </c>
      <c r="F1455" s="450" t="s">
        <v>15</v>
      </c>
      <c r="G1455" s="450" t="s">
        <v>110</v>
      </c>
      <c r="H1455" s="450"/>
    </row>
    <row r="1456" spans="1:8" x14ac:dyDescent="0.25">
      <c r="A1456" s="450">
        <v>2018</v>
      </c>
      <c r="B1456" s="450" t="s">
        <v>178</v>
      </c>
      <c r="C1456" s="450">
        <v>6130</v>
      </c>
      <c r="D1456" s="450" t="s">
        <v>53</v>
      </c>
      <c r="E1456" s="450" t="s">
        <v>14</v>
      </c>
      <c r="F1456" s="450" t="s">
        <v>15</v>
      </c>
      <c r="G1456" s="450" t="s">
        <v>110</v>
      </c>
      <c r="H1456" s="450"/>
    </row>
    <row r="1457" spans="1:8" x14ac:dyDescent="0.25">
      <c r="A1457" s="450">
        <v>2018</v>
      </c>
      <c r="B1457" s="450" t="s">
        <v>178</v>
      </c>
      <c r="C1457" s="450">
        <v>6190</v>
      </c>
      <c r="D1457" s="450" t="s">
        <v>54</v>
      </c>
      <c r="E1457" s="450" t="s">
        <v>14</v>
      </c>
      <c r="F1457" s="450" t="s">
        <v>15</v>
      </c>
      <c r="G1457" s="450" t="s">
        <v>110</v>
      </c>
      <c r="H1457" s="450"/>
    </row>
    <row r="1458" spans="1:8" x14ac:dyDescent="0.25">
      <c r="A1458" s="450">
        <v>2018</v>
      </c>
      <c r="B1458" s="450" t="s">
        <v>178</v>
      </c>
      <c r="C1458" s="450">
        <v>6200</v>
      </c>
      <c r="D1458" s="450" t="s">
        <v>55</v>
      </c>
      <c r="E1458" s="450" t="s">
        <v>14</v>
      </c>
      <c r="F1458" s="450" t="s">
        <v>15</v>
      </c>
      <c r="G1458" s="450">
        <v>0</v>
      </c>
      <c r="H1458" s="450" t="s">
        <v>16</v>
      </c>
    </row>
    <row r="1459" spans="1:8" x14ac:dyDescent="0.25">
      <c r="A1459" s="450">
        <v>2018</v>
      </c>
      <c r="B1459" s="450" t="s">
        <v>178</v>
      </c>
      <c r="C1459" s="450">
        <v>6210</v>
      </c>
      <c r="D1459" s="450" t="s">
        <v>56</v>
      </c>
      <c r="E1459" s="450" t="s">
        <v>14</v>
      </c>
      <c r="F1459" s="450" t="s">
        <v>15</v>
      </c>
      <c r="G1459" s="450" t="s">
        <v>110</v>
      </c>
      <c r="H1459" s="450"/>
    </row>
    <row r="1460" spans="1:8" x14ac:dyDescent="0.25">
      <c r="A1460" s="450">
        <v>2018</v>
      </c>
      <c r="B1460" s="450" t="s">
        <v>178</v>
      </c>
      <c r="C1460" s="450">
        <v>6220</v>
      </c>
      <c r="D1460" s="450" t="s">
        <v>57</v>
      </c>
      <c r="E1460" s="450" t="s">
        <v>14</v>
      </c>
      <c r="F1460" s="450" t="s">
        <v>15</v>
      </c>
      <c r="G1460" s="450" t="s">
        <v>110</v>
      </c>
      <c r="H1460" s="450"/>
    </row>
    <row r="1461" spans="1:8" x14ac:dyDescent="0.25">
      <c r="A1461" s="450">
        <v>2018</v>
      </c>
      <c r="B1461" s="450" t="s">
        <v>178</v>
      </c>
      <c r="C1461" s="450">
        <v>6230</v>
      </c>
      <c r="D1461" s="450" t="s">
        <v>58</v>
      </c>
      <c r="E1461" s="450" t="s">
        <v>14</v>
      </c>
      <c r="F1461" s="450" t="s">
        <v>15</v>
      </c>
      <c r="G1461" s="450" t="s">
        <v>110</v>
      </c>
      <c r="H1461" s="450"/>
    </row>
    <row r="1462" spans="1:8" x14ac:dyDescent="0.25">
      <c r="A1462" s="450">
        <v>2018</v>
      </c>
      <c r="B1462" s="450" t="s">
        <v>178</v>
      </c>
      <c r="C1462" s="450">
        <v>6290</v>
      </c>
      <c r="D1462" s="450" t="s">
        <v>59</v>
      </c>
      <c r="E1462" s="450" t="s">
        <v>14</v>
      </c>
      <c r="F1462" s="450" t="s">
        <v>15</v>
      </c>
      <c r="G1462" s="450" t="s">
        <v>110</v>
      </c>
      <c r="H1462" s="450"/>
    </row>
    <row r="1463" spans="1:8" x14ac:dyDescent="0.25">
      <c r="A1463" s="450">
        <v>2018</v>
      </c>
      <c r="B1463" s="450" t="s">
        <v>178</v>
      </c>
      <c r="C1463" s="450">
        <v>6300</v>
      </c>
      <c r="D1463" s="450" t="s">
        <v>60</v>
      </c>
      <c r="E1463" s="450" t="s">
        <v>14</v>
      </c>
      <c r="F1463" s="450" t="s">
        <v>15</v>
      </c>
      <c r="G1463" s="450">
        <v>140.11000000000001</v>
      </c>
      <c r="H1463" s="450" t="s">
        <v>16</v>
      </c>
    </row>
    <row r="1464" spans="1:8" x14ac:dyDescent="0.25">
      <c r="A1464" s="450">
        <v>2018</v>
      </c>
      <c r="B1464" s="450" t="s">
        <v>178</v>
      </c>
      <c r="C1464" s="450">
        <v>6400</v>
      </c>
      <c r="D1464" s="450" t="s">
        <v>61</v>
      </c>
      <c r="E1464" s="450" t="s">
        <v>14</v>
      </c>
      <c r="F1464" s="450" t="s">
        <v>15</v>
      </c>
      <c r="G1464" s="450">
        <v>0</v>
      </c>
      <c r="H1464" s="450" t="s">
        <v>16</v>
      </c>
    </row>
    <row r="1465" spans="1:8" x14ac:dyDescent="0.25">
      <c r="A1465" s="450">
        <v>2018</v>
      </c>
      <c r="B1465" s="450" t="s">
        <v>178</v>
      </c>
      <c r="C1465" s="450">
        <v>6410</v>
      </c>
      <c r="D1465" s="450" t="s">
        <v>62</v>
      </c>
      <c r="E1465" s="450" t="s">
        <v>14</v>
      </c>
      <c r="F1465" s="450" t="s">
        <v>15</v>
      </c>
      <c r="G1465" s="450" t="s">
        <v>110</v>
      </c>
      <c r="H1465" s="450"/>
    </row>
    <row r="1466" spans="1:8" x14ac:dyDescent="0.25">
      <c r="A1466" s="450">
        <v>2018</v>
      </c>
      <c r="B1466" s="450" t="s">
        <v>178</v>
      </c>
      <c r="C1466" s="450">
        <v>6490</v>
      </c>
      <c r="D1466" s="450" t="s">
        <v>63</v>
      </c>
      <c r="E1466" s="450" t="s">
        <v>14</v>
      </c>
      <c r="F1466" s="450" t="s">
        <v>15</v>
      </c>
      <c r="G1466" s="450" t="s">
        <v>110</v>
      </c>
      <c r="H1466" s="450"/>
    </row>
    <row r="1467" spans="1:8" x14ac:dyDescent="0.25">
      <c r="A1467" s="450">
        <v>2018</v>
      </c>
      <c r="B1467" s="450" t="s">
        <v>178</v>
      </c>
      <c r="C1467" s="450">
        <v>6500</v>
      </c>
      <c r="D1467" s="450" t="s">
        <v>64</v>
      </c>
      <c r="E1467" s="450" t="s">
        <v>14</v>
      </c>
      <c r="F1467" s="450" t="s">
        <v>15</v>
      </c>
      <c r="G1467" s="450">
        <v>0</v>
      </c>
      <c r="H1467" s="450" t="s">
        <v>16</v>
      </c>
    </row>
    <row r="1468" spans="1:8" x14ac:dyDescent="0.25">
      <c r="A1468" s="450">
        <v>2018</v>
      </c>
      <c r="B1468" s="450" t="s">
        <v>178</v>
      </c>
      <c r="C1468" s="450">
        <v>6510</v>
      </c>
      <c r="D1468" s="450" t="s">
        <v>65</v>
      </c>
      <c r="E1468" s="450" t="s">
        <v>14</v>
      </c>
      <c r="F1468" s="450" t="s">
        <v>15</v>
      </c>
      <c r="G1468" s="450" t="s">
        <v>110</v>
      </c>
      <c r="H1468" s="450"/>
    </row>
    <row r="1469" spans="1:8" x14ac:dyDescent="0.25">
      <c r="A1469" s="450">
        <v>2018</v>
      </c>
      <c r="B1469" s="450" t="s">
        <v>178</v>
      </c>
      <c r="C1469" s="450">
        <v>6590</v>
      </c>
      <c r="D1469" s="450" t="s">
        <v>66</v>
      </c>
      <c r="E1469" s="450" t="s">
        <v>14</v>
      </c>
      <c r="F1469" s="450" t="s">
        <v>15</v>
      </c>
      <c r="G1469" s="450" t="s">
        <v>110</v>
      </c>
      <c r="H1469" s="450"/>
    </row>
    <row r="1470" spans="1:8" x14ac:dyDescent="0.25">
      <c r="A1470" s="450">
        <v>2018</v>
      </c>
      <c r="B1470" s="450" t="s">
        <v>178</v>
      </c>
      <c r="C1470" s="450">
        <v>7000</v>
      </c>
      <c r="D1470" s="450" t="s">
        <v>67</v>
      </c>
      <c r="E1470" s="450" t="s">
        <v>14</v>
      </c>
      <c r="F1470" s="450" t="s">
        <v>15</v>
      </c>
      <c r="G1470" s="450">
        <v>0</v>
      </c>
      <c r="H1470" s="450" t="s">
        <v>16</v>
      </c>
    </row>
    <row r="1471" spans="1:8" x14ac:dyDescent="0.25">
      <c r="A1471" s="450">
        <v>2018</v>
      </c>
      <c r="B1471" s="450" t="s">
        <v>178</v>
      </c>
      <c r="C1471" s="450">
        <v>7100</v>
      </c>
      <c r="D1471" s="450" t="s">
        <v>68</v>
      </c>
      <c r="E1471" s="450" t="s">
        <v>14</v>
      </c>
      <c r="F1471" s="450" t="s">
        <v>15</v>
      </c>
      <c r="G1471" s="450" t="s">
        <v>110</v>
      </c>
      <c r="H1471" s="450"/>
    </row>
    <row r="1472" spans="1:8" x14ac:dyDescent="0.25">
      <c r="A1472" s="450">
        <v>2018</v>
      </c>
      <c r="B1472" s="450" t="s">
        <v>178</v>
      </c>
      <c r="C1472" s="450">
        <v>7200</v>
      </c>
      <c r="D1472" s="450" t="s">
        <v>69</v>
      </c>
      <c r="E1472" s="450" t="s">
        <v>14</v>
      </c>
      <c r="F1472" s="450" t="s">
        <v>15</v>
      </c>
      <c r="G1472" s="450" t="s">
        <v>110</v>
      </c>
      <c r="H1472" s="450"/>
    </row>
    <row r="1473" spans="1:8" x14ac:dyDescent="0.25">
      <c r="A1473" s="450">
        <v>2018</v>
      </c>
      <c r="B1473" s="450" t="s">
        <v>178</v>
      </c>
      <c r="C1473" s="450">
        <v>8000</v>
      </c>
      <c r="D1473" s="450" t="s">
        <v>70</v>
      </c>
      <c r="E1473" s="450" t="s">
        <v>14</v>
      </c>
      <c r="F1473" s="450" t="s">
        <v>15</v>
      </c>
      <c r="G1473" s="450">
        <v>0</v>
      </c>
      <c r="H1473" s="450" t="s">
        <v>16</v>
      </c>
    </row>
    <row r="1474" spans="1:8" x14ac:dyDescent="0.25">
      <c r="A1474" s="450">
        <v>2018</v>
      </c>
      <c r="B1474" s="450" t="s">
        <v>178</v>
      </c>
      <c r="C1474" s="450">
        <v>9000</v>
      </c>
      <c r="D1474" s="450" t="s">
        <v>71</v>
      </c>
      <c r="E1474" s="450" t="s">
        <v>14</v>
      </c>
      <c r="F1474" s="450" t="s">
        <v>15</v>
      </c>
      <c r="G1474" s="450">
        <v>0</v>
      </c>
      <c r="H1474" s="450" t="s">
        <v>16</v>
      </c>
    </row>
    <row r="1475" spans="1:8" x14ac:dyDescent="0.25">
      <c r="A1475" s="450">
        <v>2018</v>
      </c>
      <c r="B1475" s="450" t="s">
        <v>178</v>
      </c>
      <c r="C1475" s="450">
        <v>9100</v>
      </c>
      <c r="D1475" s="450" t="s">
        <v>72</v>
      </c>
      <c r="E1475" s="450" t="s">
        <v>14</v>
      </c>
      <c r="F1475" s="450" t="s">
        <v>15</v>
      </c>
      <c r="G1475" s="450" t="s">
        <v>110</v>
      </c>
      <c r="H1475" s="450"/>
    </row>
    <row r="1476" spans="1:8" x14ac:dyDescent="0.25">
      <c r="A1476" s="450">
        <v>2018</v>
      </c>
      <c r="B1476" s="450" t="s">
        <v>178</v>
      </c>
      <c r="C1476" s="450">
        <v>9200</v>
      </c>
      <c r="D1476" s="450" t="s">
        <v>73</v>
      </c>
      <c r="E1476" s="450" t="s">
        <v>14</v>
      </c>
      <c r="F1476" s="450" t="s">
        <v>15</v>
      </c>
      <c r="G1476" s="450" t="s">
        <v>110</v>
      </c>
      <c r="H1476" s="450"/>
    </row>
    <row r="1477" spans="1:8" x14ac:dyDescent="0.25">
      <c r="A1477" s="450">
        <v>2018</v>
      </c>
      <c r="B1477" s="450" t="s">
        <v>178</v>
      </c>
      <c r="C1477" s="450">
        <v>9900</v>
      </c>
      <c r="D1477" s="450" t="s">
        <v>74</v>
      </c>
      <c r="E1477" s="450" t="s">
        <v>14</v>
      </c>
      <c r="F1477" s="450" t="s">
        <v>15</v>
      </c>
      <c r="G1477" s="450" t="s">
        <v>110</v>
      </c>
      <c r="H1477" s="450"/>
    </row>
    <row r="1478" spans="1:8" x14ac:dyDescent="0.25">
      <c r="A1478" s="450">
        <v>2018</v>
      </c>
      <c r="B1478" s="450" t="s">
        <v>178</v>
      </c>
      <c r="C1478" s="450">
        <v>10000</v>
      </c>
      <c r="D1478" s="450" t="s">
        <v>75</v>
      </c>
      <c r="E1478" s="450" t="s">
        <v>14</v>
      </c>
      <c r="F1478" s="450" t="s">
        <v>15</v>
      </c>
      <c r="G1478" s="450">
        <v>297.14999999999998</v>
      </c>
      <c r="H1478" s="450" t="s">
        <v>16</v>
      </c>
    </row>
    <row r="1479" spans="1:8" x14ac:dyDescent="0.25">
      <c r="A1479" s="450">
        <v>2018</v>
      </c>
      <c r="B1479" s="450" t="s">
        <v>178</v>
      </c>
      <c r="C1479" s="450">
        <v>11000</v>
      </c>
      <c r="D1479" s="450" t="s">
        <v>76</v>
      </c>
      <c r="E1479" s="450" t="s">
        <v>14</v>
      </c>
      <c r="F1479" s="450" t="s">
        <v>15</v>
      </c>
      <c r="G1479" s="450">
        <v>389.94</v>
      </c>
      <c r="H1479" s="450" t="s">
        <v>16</v>
      </c>
    </row>
    <row r="1480" spans="1:8" x14ac:dyDescent="0.25">
      <c r="A1480" s="450">
        <v>2018</v>
      </c>
      <c r="B1480" s="450" t="s">
        <v>178</v>
      </c>
      <c r="C1480" s="450">
        <v>11100</v>
      </c>
      <c r="D1480" s="450" t="s">
        <v>77</v>
      </c>
      <c r="E1480" s="450" t="s">
        <v>14</v>
      </c>
      <c r="F1480" s="450" t="s">
        <v>15</v>
      </c>
      <c r="G1480" s="450">
        <v>220.68</v>
      </c>
      <c r="H1480" s="450" t="s">
        <v>16</v>
      </c>
    </row>
    <row r="1481" spans="1:8" x14ac:dyDescent="0.25">
      <c r="A1481" s="450">
        <v>2018</v>
      </c>
      <c r="B1481" s="450" t="s">
        <v>178</v>
      </c>
      <c r="C1481" s="450">
        <v>11200</v>
      </c>
      <c r="D1481" s="450" t="s">
        <v>78</v>
      </c>
      <c r="E1481" s="450" t="s">
        <v>14</v>
      </c>
      <c r="F1481" s="450" t="s">
        <v>15</v>
      </c>
      <c r="G1481" s="450">
        <v>0</v>
      </c>
      <c r="H1481" s="450" t="s">
        <v>16</v>
      </c>
    </row>
    <row r="1482" spans="1:8" x14ac:dyDescent="0.25">
      <c r="A1482" s="450">
        <v>2018</v>
      </c>
      <c r="B1482" s="450" t="s">
        <v>178</v>
      </c>
      <c r="C1482" s="450">
        <v>11300</v>
      </c>
      <c r="D1482" s="450" t="s">
        <v>79</v>
      </c>
      <c r="E1482" s="450" t="s">
        <v>14</v>
      </c>
      <c r="F1482" s="450" t="s">
        <v>15</v>
      </c>
      <c r="G1482" s="450">
        <v>0</v>
      </c>
      <c r="H1482" s="450" t="s">
        <v>16</v>
      </c>
    </row>
    <row r="1483" spans="1:8" x14ac:dyDescent="0.25">
      <c r="A1483" s="450">
        <v>2018</v>
      </c>
      <c r="B1483" s="450" t="s">
        <v>178</v>
      </c>
      <c r="C1483" s="450">
        <v>11400</v>
      </c>
      <c r="D1483" s="450" t="s">
        <v>80</v>
      </c>
      <c r="E1483" s="450" t="s">
        <v>14</v>
      </c>
      <c r="F1483" s="450" t="s">
        <v>15</v>
      </c>
      <c r="G1483" s="450">
        <v>169.26</v>
      </c>
      <c r="H1483" s="450" t="s">
        <v>16</v>
      </c>
    </row>
    <row r="1484" spans="1:8" x14ac:dyDescent="0.25">
      <c r="A1484" s="450">
        <v>2018</v>
      </c>
      <c r="B1484" s="450" t="s">
        <v>178</v>
      </c>
      <c r="C1484" s="450">
        <v>11500</v>
      </c>
      <c r="D1484" s="450" t="s">
        <v>81</v>
      </c>
      <c r="E1484" s="450" t="s">
        <v>14</v>
      </c>
      <c r="F1484" s="450" t="s">
        <v>15</v>
      </c>
      <c r="G1484" s="450">
        <v>0</v>
      </c>
      <c r="H1484" s="450" t="s">
        <v>16</v>
      </c>
    </row>
    <row r="1485" spans="1:8" x14ac:dyDescent="0.25">
      <c r="A1485" s="450">
        <v>2018</v>
      </c>
      <c r="B1485" s="450" t="s">
        <v>178</v>
      </c>
      <c r="C1485" s="450">
        <v>11900</v>
      </c>
      <c r="D1485" s="450" t="s">
        <v>82</v>
      </c>
      <c r="E1485" s="450" t="s">
        <v>14</v>
      </c>
      <c r="F1485" s="450" t="s">
        <v>15</v>
      </c>
      <c r="G1485" s="450">
        <v>0</v>
      </c>
      <c r="H1485" s="450" t="s">
        <v>16</v>
      </c>
    </row>
    <row r="1486" spans="1:8" x14ac:dyDescent="0.25">
      <c r="A1486" s="450">
        <v>2018</v>
      </c>
      <c r="B1486" s="450" t="s">
        <v>178</v>
      </c>
      <c r="C1486" s="450">
        <v>12000</v>
      </c>
      <c r="D1486" s="450" t="s">
        <v>83</v>
      </c>
      <c r="E1486" s="450" t="s">
        <v>14</v>
      </c>
      <c r="F1486" s="450" t="s">
        <v>15</v>
      </c>
      <c r="G1486" s="450">
        <v>100.78</v>
      </c>
      <c r="H1486" s="450" t="s">
        <v>16</v>
      </c>
    </row>
    <row r="1487" spans="1:8" x14ac:dyDescent="0.25">
      <c r="A1487" s="450">
        <v>2018</v>
      </c>
      <c r="B1487" s="450" t="s">
        <v>178</v>
      </c>
      <c r="C1487" s="450">
        <v>12100</v>
      </c>
      <c r="D1487" s="450" t="s">
        <v>84</v>
      </c>
      <c r="E1487" s="450" t="s">
        <v>14</v>
      </c>
      <c r="F1487" s="450" t="s">
        <v>15</v>
      </c>
      <c r="G1487" s="450">
        <v>94.58</v>
      </c>
      <c r="H1487" s="450" t="s">
        <v>16</v>
      </c>
    </row>
    <row r="1488" spans="1:8" x14ac:dyDescent="0.25">
      <c r="A1488" s="450">
        <v>2018</v>
      </c>
      <c r="B1488" s="450" t="s">
        <v>178</v>
      </c>
      <c r="C1488" s="450">
        <v>12200</v>
      </c>
      <c r="D1488" s="450" t="s">
        <v>85</v>
      </c>
      <c r="E1488" s="450" t="s">
        <v>14</v>
      </c>
      <c r="F1488" s="450" t="s">
        <v>15</v>
      </c>
      <c r="G1488" s="450">
        <v>0</v>
      </c>
      <c r="H1488" s="450" t="s">
        <v>16</v>
      </c>
    </row>
    <row r="1489" spans="1:8" x14ac:dyDescent="0.25">
      <c r="A1489" s="450">
        <v>2018</v>
      </c>
      <c r="B1489" s="450" t="s">
        <v>178</v>
      </c>
      <c r="C1489" s="450">
        <v>12900</v>
      </c>
      <c r="D1489" s="450" t="s">
        <v>86</v>
      </c>
      <c r="E1489" s="450" t="s">
        <v>14</v>
      </c>
      <c r="F1489" s="450" t="s">
        <v>15</v>
      </c>
      <c r="G1489" s="450">
        <v>6.2</v>
      </c>
      <c r="H1489" s="450" t="s">
        <v>16</v>
      </c>
    </row>
    <row r="1490" spans="1:8" x14ac:dyDescent="0.25">
      <c r="A1490" s="450">
        <v>2018</v>
      </c>
      <c r="B1490" s="450" t="s">
        <v>178</v>
      </c>
      <c r="C1490" s="450">
        <v>12910</v>
      </c>
      <c r="D1490" s="450" t="s">
        <v>87</v>
      </c>
      <c r="E1490" s="450" t="s">
        <v>14</v>
      </c>
      <c r="F1490" s="450" t="s">
        <v>15</v>
      </c>
      <c r="G1490" s="450" t="s">
        <v>110</v>
      </c>
      <c r="H1490" s="450"/>
    </row>
    <row r="1491" spans="1:8" x14ac:dyDescent="0.25">
      <c r="A1491" s="450">
        <v>2018</v>
      </c>
      <c r="B1491" s="450" t="s">
        <v>178</v>
      </c>
      <c r="C1491" s="450">
        <v>12920</v>
      </c>
      <c r="D1491" s="450" t="s">
        <v>88</v>
      </c>
      <c r="E1491" s="450" t="s">
        <v>14</v>
      </c>
      <c r="F1491" s="450" t="s">
        <v>15</v>
      </c>
      <c r="G1491" s="450" t="s">
        <v>110</v>
      </c>
      <c r="H1491" s="450"/>
    </row>
    <row r="1492" spans="1:8" x14ac:dyDescent="0.25">
      <c r="A1492" s="450">
        <v>2018</v>
      </c>
      <c r="B1492" s="450" t="s">
        <v>178</v>
      </c>
      <c r="C1492" s="450">
        <v>12930</v>
      </c>
      <c r="D1492" s="450" t="s">
        <v>89</v>
      </c>
      <c r="E1492" s="450" t="s">
        <v>14</v>
      </c>
      <c r="F1492" s="450" t="s">
        <v>15</v>
      </c>
      <c r="G1492" s="450" t="s">
        <v>110</v>
      </c>
      <c r="H1492" s="450"/>
    </row>
    <row r="1493" spans="1:8" x14ac:dyDescent="0.25">
      <c r="A1493" s="450">
        <v>2018</v>
      </c>
      <c r="B1493" s="450" t="s">
        <v>178</v>
      </c>
      <c r="C1493" s="450">
        <v>13000</v>
      </c>
      <c r="D1493" s="450" t="s">
        <v>90</v>
      </c>
      <c r="E1493" s="450" t="s">
        <v>14</v>
      </c>
      <c r="F1493" s="450" t="s">
        <v>15</v>
      </c>
      <c r="G1493" s="450">
        <v>490.71</v>
      </c>
      <c r="H1493" s="450" t="s">
        <v>16</v>
      </c>
    </row>
    <row r="1494" spans="1:8" x14ac:dyDescent="0.25">
      <c r="A1494" s="450">
        <v>2018</v>
      </c>
      <c r="B1494" s="450" t="s">
        <v>178</v>
      </c>
      <c r="C1494" s="450">
        <v>14000</v>
      </c>
      <c r="D1494" s="450" t="s">
        <v>91</v>
      </c>
      <c r="E1494" s="450" t="s">
        <v>14</v>
      </c>
      <c r="F1494" s="450" t="s">
        <v>15</v>
      </c>
      <c r="G1494" s="450">
        <v>787.87</v>
      </c>
      <c r="H1494" s="450" t="s">
        <v>16</v>
      </c>
    </row>
    <row r="1495" spans="1:8" x14ac:dyDescent="0.25">
      <c r="A1495" s="450">
        <v>2018</v>
      </c>
      <c r="B1495" s="450" t="s">
        <v>178</v>
      </c>
      <c r="C1495" s="450">
        <v>15000</v>
      </c>
      <c r="D1495" s="450" t="s">
        <v>92</v>
      </c>
      <c r="E1495" s="450" t="s">
        <v>14</v>
      </c>
      <c r="F1495" s="450" t="s">
        <v>15</v>
      </c>
      <c r="G1495" s="450">
        <v>0</v>
      </c>
      <c r="H1495" s="450" t="s">
        <v>16</v>
      </c>
    </row>
    <row r="1496" spans="1:8" x14ac:dyDescent="0.25">
      <c r="A1496" s="450">
        <v>2018</v>
      </c>
      <c r="B1496" s="450" t="s">
        <v>178</v>
      </c>
      <c r="C1496" s="450">
        <v>15100</v>
      </c>
      <c r="D1496" s="450" t="s">
        <v>93</v>
      </c>
      <c r="E1496" s="450" t="s">
        <v>14</v>
      </c>
      <c r="F1496" s="450" t="s">
        <v>15</v>
      </c>
      <c r="G1496" s="450" t="s">
        <v>110</v>
      </c>
      <c r="H1496" s="450"/>
    </row>
    <row r="1497" spans="1:8" x14ac:dyDescent="0.25">
      <c r="A1497" s="450">
        <v>2018</v>
      </c>
      <c r="B1497" s="450" t="s">
        <v>178</v>
      </c>
      <c r="C1497" s="450">
        <v>15200</v>
      </c>
      <c r="D1497" s="450" t="s">
        <v>94</v>
      </c>
      <c r="E1497" s="450" t="s">
        <v>14</v>
      </c>
      <c r="F1497" s="450" t="s">
        <v>15</v>
      </c>
      <c r="G1497" s="450" t="s">
        <v>110</v>
      </c>
      <c r="H1497" s="450"/>
    </row>
    <row r="1498" spans="1:8" x14ac:dyDescent="0.25">
      <c r="A1498" s="450">
        <v>2018</v>
      </c>
      <c r="B1498" s="450" t="s">
        <v>178</v>
      </c>
      <c r="C1498" s="450">
        <v>16000</v>
      </c>
      <c r="D1498" s="450" t="s">
        <v>95</v>
      </c>
      <c r="E1498" s="450" t="s">
        <v>14</v>
      </c>
      <c r="F1498" s="450" t="s">
        <v>15</v>
      </c>
      <c r="G1498" s="450">
        <v>787.87</v>
      </c>
      <c r="H1498" s="450" t="s">
        <v>16</v>
      </c>
    </row>
    <row r="1499" spans="1:8" x14ac:dyDescent="0.25">
      <c r="A1499" s="450">
        <v>2018</v>
      </c>
      <c r="B1499" s="450" t="s">
        <v>178</v>
      </c>
      <c r="C1499" s="450">
        <v>17000</v>
      </c>
      <c r="D1499" s="450" t="s">
        <v>96</v>
      </c>
      <c r="E1499" s="450" t="s">
        <v>14</v>
      </c>
      <c r="F1499" s="450" t="s">
        <v>15</v>
      </c>
      <c r="G1499" s="450">
        <v>0</v>
      </c>
      <c r="H1499" s="450" t="s">
        <v>16</v>
      </c>
    </row>
    <row r="1500" spans="1:8" x14ac:dyDescent="0.25">
      <c r="A1500" s="450">
        <v>2018</v>
      </c>
      <c r="B1500" s="450" t="s">
        <v>178</v>
      </c>
      <c r="C1500" s="450">
        <v>17100</v>
      </c>
      <c r="D1500" s="450" t="s">
        <v>97</v>
      </c>
      <c r="E1500" s="450" t="s">
        <v>14</v>
      </c>
      <c r="F1500" s="450" t="s">
        <v>15</v>
      </c>
      <c r="G1500" s="450">
        <v>0</v>
      </c>
      <c r="H1500" s="450" t="s">
        <v>16</v>
      </c>
    </row>
    <row r="1501" spans="1:8" x14ac:dyDescent="0.25">
      <c r="A1501" s="450">
        <v>2018</v>
      </c>
      <c r="B1501" s="450" t="s">
        <v>178</v>
      </c>
      <c r="C1501" s="450">
        <v>17110</v>
      </c>
      <c r="D1501" s="450" t="s">
        <v>98</v>
      </c>
      <c r="E1501" s="450" t="s">
        <v>14</v>
      </c>
      <c r="F1501" s="450" t="s">
        <v>15</v>
      </c>
      <c r="G1501" s="450" t="s">
        <v>110</v>
      </c>
      <c r="H1501" s="450"/>
    </row>
    <row r="1502" spans="1:8" x14ac:dyDescent="0.25">
      <c r="A1502" s="450">
        <v>2018</v>
      </c>
      <c r="B1502" s="450" t="s">
        <v>178</v>
      </c>
      <c r="C1502" s="450">
        <v>17120</v>
      </c>
      <c r="D1502" s="450" t="s">
        <v>99</v>
      </c>
      <c r="E1502" s="450" t="s">
        <v>14</v>
      </c>
      <c r="F1502" s="450" t="s">
        <v>15</v>
      </c>
      <c r="G1502" s="450" t="s">
        <v>110</v>
      </c>
      <c r="H1502" s="450"/>
    </row>
    <row r="1503" spans="1:8" x14ac:dyDescent="0.25">
      <c r="A1503" s="450">
        <v>2018</v>
      </c>
      <c r="B1503" s="450" t="s">
        <v>178</v>
      </c>
      <c r="C1503" s="450">
        <v>17130</v>
      </c>
      <c r="D1503" s="450" t="s">
        <v>100</v>
      </c>
      <c r="E1503" s="450" t="s">
        <v>14</v>
      </c>
      <c r="F1503" s="450" t="s">
        <v>15</v>
      </c>
      <c r="G1503" s="450" t="s">
        <v>110</v>
      </c>
      <c r="H1503" s="450"/>
    </row>
    <row r="1504" spans="1:8" x14ac:dyDescent="0.25">
      <c r="A1504" s="450">
        <v>2018</v>
      </c>
      <c r="B1504" s="450" t="s">
        <v>178</v>
      </c>
      <c r="C1504" s="450">
        <v>17140</v>
      </c>
      <c r="D1504" s="450" t="s">
        <v>101</v>
      </c>
      <c r="E1504" s="450" t="s">
        <v>14</v>
      </c>
      <c r="F1504" s="450" t="s">
        <v>15</v>
      </c>
      <c r="G1504" s="450" t="s">
        <v>110</v>
      </c>
      <c r="H1504" s="450"/>
    </row>
    <row r="1505" spans="1:8" x14ac:dyDescent="0.25">
      <c r="A1505" s="450">
        <v>2018</v>
      </c>
      <c r="B1505" s="450" t="s">
        <v>178</v>
      </c>
      <c r="C1505" s="450">
        <v>17150</v>
      </c>
      <c r="D1505" s="450" t="s">
        <v>102</v>
      </c>
      <c r="E1505" s="450" t="s">
        <v>14</v>
      </c>
      <c r="F1505" s="450" t="s">
        <v>15</v>
      </c>
      <c r="G1505" s="450" t="s">
        <v>110</v>
      </c>
      <c r="H1505" s="450"/>
    </row>
    <row r="1506" spans="1:8" x14ac:dyDescent="0.25">
      <c r="A1506" s="450">
        <v>2018</v>
      </c>
      <c r="B1506" s="450" t="s">
        <v>178</v>
      </c>
      <c r="C1506" s="450">
        <v>17160</v>
      </c>
      <c r="D1506" s="450" t="s">
        <v>103</v>
      </c>
      <c r="E1506" s="450" t="s">
        <v>14</v>
      </c>
      <c r="F1506" s="450" t="s">
        <v>15</v>
      </c>
      <c r="G1506" s="450" t="s">
        <v>110</v>
      </c>
      <c r="H1506" s="450"/>
    </row>
    <row r="1507" spans="1:8" x14ac:dyDescent="0.25">
      <c r="A1507" s="450">
        <v>2018</v>
      </c>
      <c r="B1507" s="450" t="s">
        <v>178</v>
      </c>
      <c r="C1507" s="450">
        <v>17161</v>
      </c>
      <c r="D1507" s="450" t="s">
        <v>104</v>
      </c>
      <c r="E1507" s="450" t="s">
        <v>14</v>
      </c>
      <c r="F1507" s="450" t="s">
        <v>15</v>
      </c>
      <c r="G1507" s="450" t="s">
        <v>110</v>
      </c>
      <c r="H1507" s="450"/>
    </row>
    <row r="1508" spans="1:8" x14ac:dyDescent="0.25">
      <c r="A1508" s="450">
        <v>2018</v>
      </c>
      <c r="B1508" s="450" t="s">
        <v>178</v>
      </c>
      <c r="C1508" s="450">
        <v>17162</v>
      </c>
      <c r="D1508" s="450" t="s">
        <v>105</v>
      </c>
      <c r="E1508" s="450" t="s">
        <v>14</v>
      </c>
      <c r="F1508" s="450" t="s">
        <v>15</v>
      </c>
      <c r="G1508" s="450" t="s">
        <v>110</v>
      </c>
      <c r="H1508" s="450"/>
    </row>
    <row r="1509" spans="1:8" x14ac:dyDescent="0.25">
      <c r="A1509" s="450">
        <v>2018</v>
      </c>
      <c r="B1509" s="450" t="s">
        <v>178</v>
      </c>
      <c r="C1509" s="450">
        <v>17190</v>
      </c>
      <c r="D1509" s="450" t="s">
        <v>106</v>
      </c>
      <c r="E1509" s="450" t="s">
        <v>14</v>
      </c>
      <c r="F1509" s="450" t="s">
        <v>15</v>
      </c>
      <c r="G1509" s="450" t="s">
        <v>110</v>
      </c>
      <c r="H1509" s="450"/>
    </row>
    <row r="1510" spans="1:8" x14ac:dyDescent="0.25">
      <c r="A1510" s="450">
        <v>2018</v>
      </c>
      <c r="B1510" s="450" t="s">
        <v>178</v>
      </c>
      <c r="C1510" s="450">
        <v>17900</v>
      </c>
      <c r="D1510" s="450" t="s">
        <v>107</v>
      </c>
      <c r="E1510" s="450" t="s">
        <v>14</v>
      </c>
      <c r="F1510" s="450" t="s">
        <v>15</v>
      </c>
      <c r="G1510" s="450">
        <v>0</v>
      </c>
      <c r="H1510" s="450" t="s">
        <v>16</v>
      </c>
    </row>
    <row r="1511" spans="1:8" x14ac:dyDescent="0.25">
      <c r="A1511" s="450">
        <v>2018</v>
      </c>
      <c r="B1511" s="450" t="s">
        <v>178</v>
      </c>
      <c r="C1511" s="450">
        <v>18000</v>
      </c>
      <c r="D1511" s="450" t="s">
        <v>108</v>
      </c>
      <c r="E1511" s="450" t="s">
        <v>14</v>
      </c>
      <c r="F1511" s="450" t="s">
        <v>15</v>
      </c>
      <c r="G1511" s="450">
        <v>787.87</v>
      </c>
      <c r="H1511" s="450" t="s">
        <v>16</v>
      </c>
    </row>
    <row r="1512" spans="1:8" x14ac:dyDescent="0.25">
      <c r="A1512" s="450">
        <v>2018</v>
      </c>
      <c r="B1512" s="450" t="s">
        <v>178</v>
      </c>
      <c r="C1512" s="450">
        <v>19000</v>
      </c>
      <c r="D1512" s="450" t="s">
        <v>109</v>
      </c>
      <c r="E1512" s="450" t="s">
        <v>14</v>
      </c>
      <c r="F1512" s="450" t="s">
        <v>15</v>
      </c>
      <c r="G1512" s="450" t="s">
        <v>110</v>
      </c>
      <c r="H1512" s="450"/>
    </row>
    <row r="1513" spans="1:8" x14ac:dyDescent="0.25">
      <c r="A1513" s="450">
        <v>2018</v>
      </c>
      <c r="B1513" s="450" t="s">
        <v>178</v>
      </c>
      <c r="C1513" s="450">
        <v>19010</v>
      </c>
      <c r="D1513" s="450" t="s">
        <v>111</v>
      </c>
      <c r="E1513" s="450" t="s">
        <v>14</v>
      </c>
      <c r="F1513" s="450" t="s">
        <v>15</v>
      </c>
      <c r="G1513" s="450" t="s">
        <v>110</v>
      </c>
      <c r="H1513" s="450"/>
    </row>
    <row r="1514" spans="1:8" x14ac:dyDescent="0.25">
      <c r="A1514" s="450">
        <v>2018</v>
      </c>
      <c r="B1514" s="450" t="s">
        <v>178</v>
      </c>
      <c r="C1514" s="450">
        <v>19011</v>
      </c>
      <c r="D1514" s="450" t="s">
        <v>112</v>
      </c>
      <c r="E1514" s="450" t="s">
        <v>14</v>
      </c>
      <c r="F1514" s="450" t="s">
        <v>15</v>
      </c>
      <c r="G1514" s="450" t="s">
        <v>110</v>
      </c>
      <c r="H1514" s="450"/>
    </row>
    <row r="1515" spans="1:8" x14ac:dyDescent="0.25">
      <c r="A1515" s="450">
        <v>2018</v>
      </c>
      <c r="B1515" s="450" t="s">
        <v>178</v>
      </c>
      <c r="C1515" s="450">
        <v>19012</v>
      </c>
      <c r="D1515" s="450" t="s">
        <v>113</v>
      </c>
      <c r="E1515" s="450" t="s">
        <v>14</v>
      </c>
      <c r="F1515" s="450" t="s">
        <v>15</v>
      </c>
      <c r="G1515" s="450" t="s">
        <v>110</v>
      </c>
      <c r="H1515" s="450"/>
    </row>
    <row r="1516" spans="1:8" x14ac:dyDescent="0.25">
      <c r="A1516" s="450">
        <v>2018</v>
      </c>
      <c r="B1516" s="450" t="s">
        <v>178</v>
      </c>
      <c r="C1516" s="450">
        <v>19020</v>
      </c>
      <c r="D1516" s="450" t="s">
        <v>114</v>
      </c>
      <c r="E1516" s="450" t="s">
        <v>14</v>
      </c>
      <c r="F1516" s="450" t="s">
        <v>15</v>
      </c>
      <c r="G1516" s="450" t="s">
        <v>110</v>
      </c>
      <c r="H1516" s="450"/>
    </row>
    <row r="1517" spans="1:8" x14ac:dyDescent="0.25">
      <c r="A1517" s="450">
        <v>2018</v>
      </c>
      <c r="B1517" s="450" t="s">
        <v>178</v>
      </c>
      <c r="C1517" s="450">
        <v>19021</v>
      </c>
      <c r="D1517" s="450" t="s">
        <v>115</v>
      </c>
      <c r="E1517" s="450" t="s">
        <v>14</v>
      </c>
      <c r="F1517" s="450" t="s">
        <v>15</v>
      </c>
      <c r="G1517" s="450" t="s">
        <v>110</v>
      </c>
      <c r="H1517" s="450"/>
    </row>
    <row r="1518" spans="1:8" x14ac:dyDescent="0.25">
      <c r="A1518" s="450">
        <v>2018</v>
      </c>
      <c r="B1518" s="450" t="s">
        <v>178</v>
      </c>
      <c r="C1518" s="450">
        <v>19022</v>
      </c>
      <c r="D1518" s="450" t="s">
        <v>116</v>
      </c>
      <c r="E1518" s="450" t="s">
        <v>14</v>
      </c>
      <c r="F1518" s="450" t="s">
        <v>15</v>
      </c>
      <c r="G1518" s="450" t="s">
        <v>110</v>
      </c>
      <c r="H1518" s="450"/>
    </row>
    <row r="1519" spans="1:8" x14ac:dyDescent="0.25">
      <c r="A1519" s="450">
        <v>2018</v>
      </c>
      <c r="B1519" s="450" t="s">
        <v>178</v>
      </c>
      <c r="C1519" s="450">
        <v>19023</v>
      </c>
      <c r="D1519" s="450" t="s">
        <v>117</v>
      </c>
      <c r="E1519" s="450" t="s">
        <v>14</v>
      </c>
      <c r="F1519" s="450" t="s">
        <v>15</v>
      </c>
      <c r="G1519" s="450" t="s">
        <v>110</v>
      </c>
      <c r="H1519" s="450"/>
    </row>
    <row r="1520" spans="1:8" x14ac:dyDescent="0.25">
      <c r="A1520" s="450">
        <v>2018</v>
      </c>
      <c r="B1520" s="450" t="s">
        <v>178</v>
      </c>
      <c r="C1520" s="450">
        <v>19029</v>
      </c>
      <c r="D1520" s="450" t="s">
        <v>118</v>
      </c>
      <c r="E1520" s="450" t="s">
        <v>14</v>
      </c>
      <c r="F1520" s="450" t="s">
        <v>15</v>
      </c>
      <c r="G1520" s="450" t="s">
        <v>110</v>
      </c>
      <c r="H1520" s="450"/>
    </row>
    <row r="1521" spans="1:7" x14ac:dyDescent="0.25">
      <c r="A1521" s="450">
        <v>2018</v>
      </c>
      <c r="B1521" s="450" t="s">
        <v>178</v>
      </c>
      <c r="C1521" s="450">
        <v>19030</v>
      </c>
      <c r="D1521" s="450" t="s">
        <v>119</v>
      </c>
      <c r="E1521" s="450" t="s">
        <v>14</v>
      </c>
      <c r="F1521" s="450" t="s">
        <v>15</v>
      </c>
      <c r="G1521" s="450" t="s">
        <v>110</v>
      </c>
    </row>
    <row r="1522" spans="1:7" x14ac:dyDescent="0.25">
      <c r="A1522" s="450">
        <v>2018</v>
      </c>
      <c r="B1522" s="450" t="s">
        <v>178</v>
      </c>
      <c r="C1522" s="450">
        <v>19031</v>
      </c>
      <c r="D1522" s="450" t="s">
        <v>120</v>
      </c>
      <c r="E1522" s="450" t="s">
        <v>14</v>
      </c>
      <c r="F1522" s="450" t="s">
        <v>15</v>
      </c>
      <c r="G1522" s="450" t="s">
        <v>110</v>
      </c>
    </row>
    <row r="1523" spans="1:7" x14ac:dyDescent="0.25">
      <c r="A1523" s="450">
        <v>2018</v>
      </c>
      <c r="B1523" s="450" t="s">
        <v>178</v>
      </c>
      <c r="C1523" s="450">
        <v>19032</v>
      </c>
      <c r="D1523" s="450" t="s">
        <v>121</v>
      </c>
      <c r="E1523" s="450" t="s">
        <v>14</v>
      </c>
      <c r="F1523" s="450" t="s">
        <v>15</v>
      </c>
      <c r="G1523" s="450" t="s">
        <v>110</v>
      </c>
    </row>
    <row r="1524" spans="1:7" x14ac:dyDescent="0.25">
      <c r="A1524" s="450">
        <v>2018</v>
      </c>
      <c r="B1524" s="450" t="s">
        <v>178</v>
      </c>
      <c r="C1524" s="450">
        <v>19040</v>
      </c>
      <c r="D1524" s="450" t="s">
        <v>122</v>
      </c>
      <c r="E1524" s="450" t="s">
        <v>14</v>
      </c>
      <c r="F1524" s="450" t="s">
        <v>15</v>
      </c>
      <c r="G1524" s="450" t="s">
        <v>110</v>
      </c>
    </row>
    <row r="1525" spans="1:7" x14ac:dyDescent="0.25">
      <c r="A1525" s="450">
        <v>2018</v>
      </c>
      <c r="B1525" s="450" t="s">
        <v>178</v>
      </c>
      <c r="C1525" s="450">
        <v>19050</v>
      </c>
      <c r="D1525" s="450" t="s">
        <v>123</v>
      </c>
      <c r="E1525" s="450" t="s">
        <v>14</v>
      </c>
      <c r="F1525" s="450" t="s">
        <v>15</v>
      </c>
      <c r="G1525" s="450" t="s">
        <v>110</v>
      </c>
    </row>
    <row r="1526" spans="1:7" x14ac:dyDescent="0.25">
      <c r="A1526" s="450">
        <v>2018</v>
      </c>
      <c r="B1526" s="450" t="s">
        <v>178</v>
      </c>
      <c r="C1526" s="450">
        <v>19060</v>
      </c>
      <c r="D1526" s="450" t="s">
        <v>124</v>
      </c>
      <c r="E1526" s="450" t="s">
        <v>14</v>
      </c>
      <c r="F1526" s="450" t="s">
        <v>15</v>
      </c>
      <c r="G1526" s="450" t="s">
        <v>110</v>
      </c>
    </row>
    <row r="1527" spans="1:7" x14ac:dyDescent="0.25">
      <c r="A1527" s="450">
        <v>2018</v>
      </c>
      <c r="B1527" s="450" t="s">
        <v>178</v>
      </c>
      <c r="C1527" s="450">
        <v>19061</v>
      </c>
      <c r="D1527" s="450" t="s">
        <v>125</v>
      </c>
      <c r="E1527" s="450" t="s">
        <v>14</v>
      </c>
      <c r="F1527" s="450" t="s">
        <v>15</v>
      </c>
      <c r="G1527" s="450" t="s">
        <v>110</v>
      </c>
    </row>
    <row r="1528" spans="1:7" x14ac:dyDescent="0.25">
      <c r="A1528" s="450">
        <v>2018</v>
      </c>
      <c r="B1528" s="450" t="s">
        <v>178</v>
      </c>
      <c r="C1528" s="450">
        <v>19062</v>
      </c>
      <c r="D1528" s="450" t="s">
        <v>126</v>
      </c>
      <c r="E1528" s="450" t="s">
        <v>14</v>
      </c>
      <c r="F1528" s="450" t="s">
        <v>15</v>
      </c>
      <c r="G1528" s="450" t="s">
        <v>110</v>
      </c>
    </row>
    <row r="1529" spans="1:7" x14ac:dyDescent="0.25">
      <c r="A1529" s="450">
        <v>2018</v>
      </c>
      <c r="B1529" s="450" t="s">
        <v>178</v>
      </c>
      <c r="C1529" s="450">
        <v>19063</v>
      </c>
      <c r="D1529" s="450" t="s">
        <v>127</v>
      </c>
      <c r="E1529" s="450" t="s">
        <v>14</v>
      </c>
      <c r="F1529" s="450" t="s">
        <v>15</v>
      </c>
      <c r="G1529" s="450" t="s">
        <v>110</v>
      </c>
    </row>
    <row r="1530" spans="1:7" x14ac:dyDescent="0.25">
      <c r="A1530" s="450">
        <v>2018</v>
      </c>
      <c r="B1530" s="450" t="s">
        <v>178</v>
      </c>
      <c r="C1530" s="450">
        <v>19070</v>
      </c>
      <c r="D1530" s="450" t="s">
        <v>128</v>
      </c>
      <c r="E1530" s="450" t="s">
        <v>14</v>
      </c>
      <c r="F1530" s="450" t="s">
        <v>15</v>
      </c>
      <c r="G1530" s="450" t="s">
        <v>110</v>
      </c>
    </row>
    <row r="1531" spans="1:7" x14ac:dyDescent="0.25">
      <c r="A1531" s="450">
        <v>2018</v>
      </c>
      <c r="B1531" s="450" t="s">
        <v>178</v>
      </c>
      <c r="C1531" s="450">
        <v>19080</v>
      </c>
      <c r="D1531" s="450" t="s">
        <v>129</v>
      </c>
      <c r="E1531" s="450" t="s">
        <v>14</v>
      </c>
      <c r="F1531" s="450" t="s">
        <v>15</v>
      </c>
      <c r="G1531" s="450" t="s">
        <v>110</v>
      </c>
    </row>
    <row r="1532" spans="1:7" x14ac:dyDescent="0.25">
      <c r="A1532" s="450">
        <v>2018</v>
      </c>
      <c r="B1532" s="450" t="s">
        <v>178</v>
      </c>
      <c r="C1532" s="450">
        <v>19090</v>
      </c>
      <c r="D1532" s="450" t="s">
        <v>130</v>
      </c>
      <c r="E1532" s="450" t="s">
        <v>14</v>
      </c>
      <c r="F1532" s="450" t="s">
        <v>15</v>
      </c>
      <c r="G1532" s="450" t="s">
        <v>110</v>
      </c>
    </row>
    <row r="1533" spans="1:7" x14ac:dyDescent="0.25">
      <c r="A1533" s="450">
        <v>2018</v>
      </c>
      <c r="B1533" s="450" t="s">
        <v>178</v>
      </c>
      <c r="C1533" s="450">
        <v>19095</v>
      </c>
      <c r="D1533" s="450" t="s">
        <v>131</v>
      </c>
      <c r="E1533" s="450" t="s">
        <v>14</v>
      </c>
      <c r="F1533" s="450" t="s">
        <v>15</v>
      </c>
      <c r="G1533" s="450" t="s">
        <v>110</v>
      </c>
    </row>
    <row r="1534" spans="1:7" x14ac:dyDescent="0.25">
      <c r="A1534" s="450">
        <v>2018</v>
      </c>
      <c r="B1534" s="450" t="s">
        <v>178</v>
      </c>
      <c r="C1534" s="450">
        <v>19900</v>
      </c>
      <c r="D1534" s="450" t="s">
        <v>132</v>
      </c>
      <c r="E1534" s="450" t="s">
        <v>14</v>
      </c>
      <c r="F1534" s="450" t="s">
        <v>15</v>
      </c>
      <c r="G1534" s="450" t="s">
        <v>110</v>
      </c>
    </row>
    <row r="1535" spans="1:7" x14ac:dyDescent="0.25">
      <c r="A1535" s="450">
        <v>2018</v>
      </c>
      <c r="B1535" s="450" t="s">
        <v>178</v>
      </c>
      <c r="C1535" s="450">
        <v>20000</v>
      </c>
      <c r="D1535" s="450" t="s">
        <v>133</v>
      </c>
      <c r="E1535" s="450" t="s">
        <v>14</v>
      </c>
      <c r="F1535" s="450" t="s">
        <v>15</v>
      </c>
      <c r="G1535" s="450" t="s">
        <v>110</v>
      </c>
    </row>
    <row r="1536" spans="1:7" x14ac:dyDescent="0.25">
      <c r="A1536" s="450">
        <v>2018</v>
      </c>
      <c r="B1536" s="450" t="s">
        <v>178</v>
      </c>
      <c r="C1536" s="450">
        <v>21000</v>
      </c>
      <c r="D1536" s="450" t="s">
        <v>134</v>
      </c>
      <c r="E1536" s="450" t="s">
        <v>14</v>
      </c>
      <c r="F1536" s="450" t="s">
        <v>15</v>
      </c>
      <c r="G1536" s="450" t="s">
        <v>110</v>
      </c>
    </row>
    <row r="1537" spans="1:7" x14ac:dyDescent="0.25">
      <c r="A1537" s="450">
        <v>2018</v>
      </c>
      <c r="B1537" s="450" t="s">
        <v>178</v>
      </c>
      <c r="C1537" s="450">
        <v>21100</v>
      </c>
      <c r="D1537" s="450" t="s">
        <v>135</v>
      </c>
      <c r="E1537" s="450" t="s">
        <v>14</v>
      </c>
      <c r="F1537" s="450" t="s">
        <v>15</v>
      </c>
      <c r="G1537" s="450" t="s">
        <v>110</v>
      </c>
    </row>
    <row r="1538" spans="1:7" x14ac:dyDescent="0.25">
      <c r="A1538" s="450">
        <v>2018</v>
      </c>
      <c r="B1538" s="450" t="s">
        <v>178</v>
      </c>
      <c r="C1538" s="450">
        <v>21200</v>
      </c>
      <c r="D1538" s="450" t="s">
        <v>136</v>
      </c>
      <c r="E1538" s="450" t="s">
        <v>14</v>
      </c>
      <c r="F1538" s="450" t="s">
        <v>15</v>
      </c>
      <c r="G1538" s="450" t="s">
        <v>110</v>
      </c>
    </row>
    <row r="1539" spans="1:7" x14ac:dyDescent="0.25">
      <c r="A1539" s="450">
        <v>2018</v>
      </c>
      <c r="B1539" s="450" t="s">
        <v>178</v>
      </c>
      <c r="C1539" s="450">
        <v>21300</v>
      </c>
      <c r="D1539" s="450" t="s">
        <v>137</v>
      </c>
      <c r="E1539" s="450" t="s">
        <v>14</v>
      </c>
      <c r="F1539" s="450" t="s">
        <v>15</v>
      </c>
      <c r="G1539" s="450" t="s">
        <v>110</v>
      </c>
    </row>
    <row r="1540" spans="1:7" x14ac:dyDescent="0.25">
      <c r="A1540" s="450">
        <v>2018</v>
      </c>
      <c r="B1540" s="450" t="s">
        <v>178</v>
      </c>
      <c r="C1540" s="450">
        <v>21900</v>
      </c>
      <c r="D1540" s="450" t="s">
        <v>138</v>
      </c>
      <c r="E1540" s="450" t="s">
        <v>14</v>
      </c>
      <c r="F1540" s="450" t="s">
        <v>15</v>
      </c>
      <c r="G1540" s="450" t="s">
        <v>110</v>
      </c>
    </row>
    <row r="1541" spans="1:7" x14ac:dyDescent="0.25">
      <c r="A1541" s="450">
        <v>2018</v>
      </c>
      <c r="B1541" s="450" t="s">
        <v>178</v>
      </c>
      <c r="C1541" s="450">
        <v>22000</v>
      </c>
      <c r="D1541" s="450" t="s">
        <v>139</v>
      </c>
      <c r="E1541" s="450" t="s">
        <v>14</v>
      </c>
      <c r="F1541" s="450" t="s">
        <v>15</v>
      </c>
      <c r="G1541" s="450" t="s">
        <v>110</v>
      </c>
    </row>
    <row r="1542" spans="1:7" x14ac:dyDescent="0.25">
      <c r="A1542" s="450">
        <v>2018</v>
      </c>
      <c r="B1542" s="450" t="s">
        <v>178</v>
      </c>
      <c r="C1542" s="450">
        <v>23000</v>
      </c>
      <c r="D1542" s="450" t="s">
        <v>140</v>
      </c>
      <c r="E1542" s="450" t="s">
        <v>14</v>
      </c>
      <c r="F1542" s="450" t="s">
        <v>15</v>
      </c>
      <c r="G1542" s="450" t="s">
        <v>110</v>
      </c>
    </row>
    <row r="1543" spans="1:7" x14ac:dyDescent="0.25">
      <c r="A1543" s="450">
        <v>2018</v>
      </c>
      <c r="B1543" s="450" t="s">
        <v>178</v>
      </c>
      <c r="C1543" s="450">
        <v>24000</v>
      </c>
      <c r="D1543" s="450" t="s">
        <v>141</v>
      </c>
      <c r="E1543" s="450" t="s">
        <v>14</v>
      </c>
      <c r="F1543" s="450" t="s">
        <v>15</v>
      </c>
      <c r="G1543" s="450" t="s">
        <v>110</v>
      </c>
    </row>
    <row r="1544" spans="1:7" x14ac:dyDescent="0.25">
      <c r="A1544" s="450">
        <v>2018</v>
      </c>
      <c r="B1544" s="450" t="s">
        <v>178</v>
      </c>
      <c r="C1544" s="450">
        <v>25000</v>
      </c>
      <c r="D1544" s="450" t="s">
        <v>142</v>
      </c>
      <c r="E1544" s="450" t="s">
        <v>14</v>
      </c>
      <c r="F1544" s="450" t="s">
        <v>15</v>
      </c>
      <c r="G1544" s="450" t="s">
        <v>110</v>
      </c>
    </row>
    <row r="1545" spans="1:7" x14ac:dyDescent="0.25">
      <c r="A1545" s="450">
        <v>2018</v>
      </c>
      <c r="B1545" s="450" t="s">
        <v>178</v>
      </c>
      <c r="C1545" s="450">
        <v>26000</v>
      </c>
      <c r="D1545" s="450" t="s">
        <v>143</v>
      </c>
      <c r="E1545" s="450" t="s">
        <v>14</v>
      </c>
      <c r="F1545" s="450" t="s">
        <v>15</v>
      </c>
      <c r="G1545" s="450" t="s">
        <v>110</v>
      </c>
    </row>
    <row r="1546" spans="1:7" x14ac:dyDescent="0.25">
      <c r="A1546" s="450">
        <v>2018</v>
      </c>
      <c r="B1546" s="450" t="s">
        <v>178</v>
      </c>
      <c r="C1546" s="450">
        <v>27000</v>
      </c>
      <c r="D1546" s="450" t="s">
        <v>144</v>
      </c>
      <c r="E1546" s="450" t="s">
        <v>14</v>
      </c>
      <c r="F1546" s="450" t="s">
        <v>15</v>
      </c>
      <c r="G1546" s="450" t="s">
        <v>110</v>
      </c>
    </row>
    <row r="1547" spans="1:7" x14ac:dyDescent="0.25">
      <c r="A1547" s="450">
        <v>2018</v>
      </c>
      <c r="B1547" s="450" t="s">
        <v>178</v>
      </c>
      <c r="C1547" s="450">
        <v>28000</v>
      </c>
      <c r="D1547" s="450" t="s">
        <v>145</v>
      </c>
      <c r="E1547" s="450" t="s">
        <v>14</v>
      </c>
      <c r="F1547" s="450" t="s">
        <v>15</v>
      </c>
      <c r="G1547" s="450" t="s">
        <v>110</v>
      </c>
    </row>
    <row r="1548" spans="1:7" x14ac:dyDescent="0.25">
      <c r="A1548" s="450">
        <v>2018</v>
      </c>
      <c r="B1548" s="450" t="s">
        <v>178</v>
      </c>
      <c r="C1548" s="450">
        <v>29000</v>
      </c>
      <c r="D1548" s="450" t="s">
        <v>146</v>
      </c>
      <c r="E1548" s="450" t="s">
        <v>14</v>
      </c>
      <c r="F1548" s="450" t="s">
        <v>15</v>
      </c>
      <c r="G1548" s="450" t="s">
        <v>110</v>
      </c>
    </row>
    <row r="1549" spans="1:7" x14ac:dyDescent="0.25">
      <c r="A1549" s="450">
        <v>2018</v>
      </c>
      <c r="B1549" s="450" t="s">
        <v>178</v>
      </c>
      <c r="C1549" s="450">
        <v>30000</v>
      </c>
      <c r="D1549" s="450" t="s">
        <v>147</v>
      </c>
      <c r="E1549" s="450" t="s">
        <v>14</v>
      </c>
      <c r="F1549" s="450" t="s">
        <v>15</v>
      </c>
      <c r="G1549" s="450" t="s">
        <v>110</v>
      </c>
    </row>
    <row r="1550" spans="1:7" x14ac:dyDescent="0.25">
      <c r="A1550" s="450">
        <v>2018</v>
      </c>
      <c r="B1550" s="450" t="s">
        <v>178</v>
      </c>
      <c r="C1550" s="450">
        <v>31000</v>
      </c>
      <c r="D1550" s="450" t="s">
        <v>148</v>
      </c>
      <c r="E1550" s="450" t="s">
        <v>14</v>
      </c>
      <c r="F1550" s="450" t="s">
        <v>15</v>
      </c>
      <c r="G1550" s="450" t="s">
        <v>110</v>
      </c>
    </row>
    <row r="1551" spans="1:7" x14ac:dyDescent="0.25">
      <c r="A1551" s="450">
        <v>2018</v>
      </c>
      <c r="B1551" s="450" t="s">
        <v>178</v>
      </c>
      <c r="C1551" s="450">
        <v>32000</v>
      </c>
      <c r="D1551" s="450" t="s">
        <v>149</v>
      </c>
      <c r="E1551" s="450" t="s">
        <v>14</v>
      </c>
      <c r="F1551" s="450" t="s">
        <v>15</v>
      </c>
      <c r="G1551" s="450" t="s">
        <v>110</v>
      </c>
    </row>
    <row r="1552" spans="1:7" x14ac:dyDescent="0.25">
      <c r="A1552" s="450">
        <v>2018</v>
      </c>
      <c r="B1552" s="450" t="s">
        <v>178</v>
      </c>
      <c r="C1552" s="450">
        <v>32100</v>
      </c>
      <c r="D1552" s="450" t="s">
        <v>150</v>
      </c>
      <c r="E1552" s="450" t="s">
        <v>14</v>
      </c>
      <c r="F1552" s="450" t="s">
        <v>15</v>
      </c>
      <c r="G1552" s="450" t="s">
        <v>110</v>
      </c>
    </row>
    <row r="1553" spans="1:7" x14ac:dyDescent="0.25">
      <c r="A1553" s="450">
        <v>2018</v>
      </c>
      <c r="B1553" s="450" t="s">
        <v>178</v>
      </c>
      <c r="C1553" s="450">
        <v>32200</v>
      </c>
      <c r="D1553" s="450" t="s">
        <v>151</v>
      </c>
      <c r="E1553" s="450" t="s">
        <v>14</v>
      </c>
      <c r="F1553" s="450" t="s">
        <v>15</v>
      </c>
      <c r="G1553" s="450" t="s">
        <v>110</v>
      </c>
    </row>
    <row r="1554" spans="1:7" x14ac:dyDescent="0.25">
      <c r="A1554" s="450">
        <v>2018</v>
      </c>
      <c r="B1554" s="450" t="s">
        <v>178</v>
      </c>
      <c r="C1554" s="450">
        <v>33000</v>
      </c>
      <c r="D1554" s="450" t="s">
        <v>152</v>
      </c>
      <c r="E1554" s="450" t="s">
        <v>14</v>
      </c>
      <c r="F1554" s="450" t="s">
        <v>15</v>
      </c>
      <c r="G1554" s="450" t="s">
        <v>110</v>
      </c>
    </row>
    <row r="1555" spans="1:7" x14ac:dyDescent="0.25">
      <c r="A1555" s="450">
        <v>2018</v>
      </c>
      <c r="B1555" s="450" t="s">
        <v>178</v>
      </c>
      <c r="C1555" s="450">
        <v>33100</v>
      </c>
      <c r="D1555" s="450" t="s">
        <v>153</v>
      </c>
      <c r="E1555" s="450" t="s">
        <v>14</v>
      </c>
      <c r="F1555" s="450" t="s">
        <v>15</v>
      </c>
      <c r="G1555" s="450" t="s">
        <v>110</v>
      </c>
    </row>
    <row r="1556" spans="1:7" x14ac:dyDescent="0.25">
      <c r="A1556" s="450">
        <v>2018</v>
      </c>
      <c r="B1556" s="450" t="s">
        <v>178</v>
      </c>
      <c r="C1556" s="450">
        <v>33110</v>
      </c>
      <c r="D1556" s="450" t="s">
        <v>154</v>
      </c>
      <c r="E1556" s="450" t="s">
        <v>14</v>
      </c>
      <c r="F1556" s="450" t="s">
        <v>15</v>
      </c>
      <c r="G1556" s="450" t="s">
        <v>110</v>
      </c>
    </row>
    <row r="1557" spans="1:7" x14ac:dyDescent="0.25">
      <c r="A1557" s="450">
        <v>2018</v>
      </c>
      <c r="B1557" s="450" t="s">
        <v>178</v>
      </c>
      <c r="C1557" s="450">
        <v>33120</v>
      </c>
      <c r="D1557" s="450" t="s">
        <v>155</v>
      </c>
      <c r="E1557" s="450" t="s">
        <v>14</v>
      </c>
      <c r="F1557" s="450" t="s">
        <v>15</v>
      </c>
      <c r="G1557" s="450" t="s">
        <v>110</v>
      </c>
    </row>
    <row r="1558" spans="1:7" x14ac:dyDescent="0.25">
      <c r="A1558" s="450">
        <v>2018</v>
      </c>
      <c r="B1558" s="450" t="s">
        <v>178</v>
      </c>
      <c r="C1558" s="450">
        <v>33200</v>
      </c>
      <c r="D1558" s="450" t="s">
        <v>156</v>
      </c>
      <c r="E1558" s="450" t="s">
        <v>14</v>
      </c>
      <c r="F1558" s="450" t="s">
        <v>15</v>
      </c>
      <c r="G1558" s="450" t="s">
        <v>110</v>
      </c>
    </row>
    <row r="1559" spans="1:7" x14ac:dyDescent="0.25">
      <c r="A1559" s="450">
        <v>2018</v>
      </c>
      <c r="B1559" s="450" t="s">
        <v>178</v>
      </c>
      <c r="C1559" s="450">
        <v>33210</v>
      </c>
      <c r="D1559" s="450" t="s">
        <v>157</v>
      </c>
      <c r="E1559" s="450" t="s">
        <v>14</v>
      </c>
      <c r="F1559" s="450" t="s">
        <v>15</v>
      </c>
      <c r="G1559" s="450" t="s">
        <v>110</v>
      </c>
    </row>
    <row r="1560" spans="1:7" x14ac:dyDescent="0.25">
      <c r="A1560" s="450">
        <v>2018</v>
      </c>
      <c r="B1560" s="450" t="s">
        <v>178</v>
      </c>
      <c r="C1560" s="450">
        <v>33220</v>
      </c>
      <c r="D1560" s="450" t="s">
        <v>158</v>
      </c>
      <c r="E1560" s="450" t="s">
        <v>14</v>
      </c>
      <c r="F1560" s="450" t="s">
        <v>15</v>
      </c>
      <c r="G1560" s="450" t="s">
        <v>110</v>
      </c>
    </row>
    <row r="1561" spans="1:7" x14ac:dyDescent="0.25">
      <c r="A1561" s="450">
        <v>2018</v>
      </c>
      <c r="B1561" s="450" t="s">
        <v>178</v>
      </c>
      <c r="C1561" s="450">
        <v>33900</v>
      </c>
      <c r="D1561" s="450" t="s">
        <v>159</v>
      </c>
      <c r="E1561" s="450" t="s">
        <v>14</v>
      </c>
      <c r="F1561" s="450" t="s">
        <v>15</v>
      </c>
      <c r="G1561" s="450" t="s">
        <v>110</v>
      </c>
    </row>
    <row r="1562" spans="1:7" x14ac:dyDescent="0.25">
      <c r="A1562" s="450">
        <v>2018</v>
      </c>
      <c r="B1562" s="450" t="s">
        <v>178</v>
      </c>
      <c r="C1562" s="450">
        <v>33910</v>
      </c>
      <c r="D1562" s="450" t="s">
        <v>160</v>
      </c>
      <c r="E1562" s="450" t="s">
        <v>14</v>
      </c>
      <c r="F1562" s="450" t="s">
        <v>15</v>
      </c>
      <c r="G1562" s="450" t="s">
        <v>110</v>
      </c>
    </row>
    <row r="1563" spans="1:7" x14ac:dyDescent="0.25">
      <c r="A1563" s="450">
        <v>2018</v>
      </c>
      <c r="B1563" s="450" t="s">
        <v>178</v>
      </c>
      <c r="C1563" s="450">
        <v>33920</v>
      </c>
      <c r="D1563" s="450" t="s">
        <v>161</v>
      </c>
      <c r="E1563" s="450" t="s">
        <v>14</v>
      </c>
      <c r="F1563" s="450" t="s">
        <v>15</v>
      </c>
      <c r="G1563" s="450" t="s">
        <v>110</v>
      </c>
    </row>
    <row r="1564" spans="1:7" x14ac:dyDescent="0.25">
      <c r="A1564" s="450">
        <v>2018</v>
      </c>
      <c r="B1564" s="450" t="s">
        <v>178</v>
      </c>
      <c r="C1564" s="450">
        <v>33921</v>
      </c>
      <c r="D1564" s="450" t="s">
        <v>162</v>
      </c>
      <c r="E1564" s="450" t="s">
        <v>14</v>
      </c>
      <c r="F1564" s="450" t="s">
        <v>15</v>
      </c>
      <c r="G1564" s="450" t="s">
        <v>110</v>
      </c>
    </row>
    <row r="1565" spans="1:7" x14ac:dyDescent="0.25">
      <c r="A1565" s="450">
        <v>2018</v>
      </c>
      <c r="B1565" s="450" t="s">
        <v>178</v>
      </c>
      <c r="C1565" s="450">
        <v>33922</v>
      </c>
      <c r="D1565" s="450" t="s">
        <v>163</v>
      </c>
      <c r="E1565" s="450" t="s">
        <v>14</v>
      </c>
      <c r="F1565" s="450" t="s">
        <v>15</v>
      </c>
      <c r="G1565" s="450" t="s">
        <v>110</v>
      </c>
    </row>
    <row r="1566" spans="1:7" x14ac:dyDescent="0.25">
      <c r="A1566" s="450">
        <v>2018</v>
      </c>
      <c r="B1566" s="450" t="s">
        <v>178</v>
      </c>
      <c r="C1566" s="450">
        <v>34000</v>
      </c>
      <c r="D1566" s="450" t="s">
        <v>164</v>
      </c>
      <c r="E1566" s="450" t="s">
        <v>14</v>
      </c>
      <c r="F1566" s="450" t="s">
        <v>15</v>
      </c>
      <c r="G1566" s="450" t="s">
        <v>110</v>
      </c>
    </row>
    <row r="1567" spans="1:7" x14ac:dyDescent="0.25">
      <c r="A1567" s="450">
        <v>2018</v>
      </c>
      <c r="B1567" s="450" t="s">
        <v>178</v>
      </c>
      <c r="C1567" s="450">
        <v>35000</v>
      </c>
      <c r="D1567" s="450" t="s">
        <v>165</v>
      </c>
      <c r="E1567" s="450" t="s">
        <v>14</v>
      </c>
      <c r="F1567" s="450" t="s">
        <v>15</v>
      </c>
      <c r="G1567" s="450" t="s">
        <v>110</v>
      </c>
    </row>
    <row r="1568" spans="1:7" x14ac:dyDescent="0.25">
      <c r="A1568" s="450">
        <v>2018</v>
      </c>
      <c r="B1568" s="450" t="s">
        <v>178</v>
      </c>
      <c r="C1568" s="450">
        <v>36000</v>
      </c>
      <c r="D1568" s="450" t="s">
        <v>166</v>
      </c>
      <c r="E1568" s="450" t="s">
        <v>14</v>
      </c>
      <c r="F1568" s="450" t="s">
        <v>15</v>
      </c>
      <c r="G1568" s="450" t="s">
        <v>110</v>
      </c>
    </row>
    <row r="1569" spans="1:8" x14ac:dyDescent="0.25">
      <c r="A1569" s="450">
        <v>2018</v>
      </c>
      <c r="B1569" s="450" t="s">
        <v>178</v>
      </c>
      <c r="C1569" s="450">
        <v>37000</v>
      </c>
      <c r="D1569" s="450" t="s">
        <v>167</v>
      </c>
      <c r="E1569" s="450" t="s">
        <v>14</v>
      </c>
      <c r="F1569" s="450" t="s">
        <v>15</v>
      </c>
      <c r="G1569" s="450" t="s">
        <v>110</v>
      </c>
      <c r="H1569" s="450"/>
    </row>
    <row r="1570" spans="1:8" x14ac:dyDescent="0.25">
      <c r="A1570" s="450">
        <v>2018</v>
      </c>
      <c r="B1570" s="450" t="s">
        <v>178</v>
      </c>
      <c r="C1570" s="450">
        <v>37100</v>
      </c>
      <c r="D1570" s="450" t="s">
        <v>168</v>
      </c>
      <c r="E1570" s="450" t="s">
        <v>14</v>
      </c>
      <c r="F1570" s="450" t="s">
        <v>15</v>
      </c>
      <c r="G1570" s="450" t="s">
        <v>110</v>
      </c>
      <c r="H1570" s="450"/>
    </row>
    <row r="1571" spans="1:8" x14ac:dyDescent="0.25">
      <c r="A1571" s="450">
        <v>2018</v>
      </c>
      <c r="B1571" s="450" t="s">
        <v>178</v>
      </c>
      <c r="C1571" s="450">
        <v>37200</v>
      </c>
      <c r="D1571" s="450" t="s">
        <v>169</v>
      </c>
      <c r="E1571" s="450" t="s">
        <v>14</v>
      </c>
      <c r="F1571" s="450" t="s">
        <v>15</v>
      </c>
      <c r="G1571" s="450" t="s">
        <v>110</v>
      </c>
      <c r="H1571" s="450"/>
    </row>
    <row r="1572" spans="1:8" x14ac:dyDescent="0.25">
      <c r="A1572" s="450">
        <v>2018</v>
      </c>
      <c r="B1572" s="450" t="s">
        <v>179</v>
      </c>
      <c r="C1572" s="450">
        <v>1000</v>
      </c>
      <c r="D1572" s="450" t="s">
        <v>1</v>
      </c>
      <c r="E1572" s="450" t="s">
        <v>14</v>
      </c>
      <c r="F1572" s="450" t="s">
        <v>15</v>
      </c>
      <c r="G1572" s="450">
        <v>6.6</v>
      </c>
      <c r="H1572" s="450" t="s">
        <v>16</v>
      </c>
    </row>
    <row r="1573" spans="1:8" x14ac:dyDescent="0.25">
      <c r="A1573" s="450">
        <v>2018</v>
      </c>
      <c r="B1573" s="450" t="s">
        <v>179</v>
      </c>
      <c r="C1573" s="450">
        <v>1100</v>
      </c>
      <c r="D1573" s="450" t="s">
        <v>2</v>
      </c>
      <c r="E1573" s="450" t="s">
        <v>14</v>
      </c>
      <c r="F1573" s="450" t="s">
        <v>15</v>
      </c>
      <c r="G1573" s="450">
        <v>6.2</v>
      </c>
      <c r="H1573" s="450" t="s">
        <v>16</v>
      </c>
    </row>
    <row r="1574" spans="1:8" x14ac:dyDescent="0.25">
      <c r="A1574" s="450">
        <v>2018</v>
      </c>
      <c r="B1574" s="450" t="s">
        <v>179</v>
      </c>
      <c r="C1574" s="450">
        <v>1110</v>
      </c>
      <c r="D1574" s="450" t="s">
        <v>3</v>
      </c>
      <c r="E1574" s="450" t="s">
        <v>14</v>
      </c>
      <c r="F1574" s="450" t="s">
        <v>15</v>
      </c>
      <c r="G1574" s="450" t="s">
        <v>110</v>
      </c>
      <c r="H1574" s="450"/>
    </row>
    <row r="1575" spans="1:8" x14ac:dyDescent="0.25">
      <c r="A1575" s="450">
        <v>2018</v>
      </c>
      <c r="B1575" s="450" t="s">
        <v>179</v>
      </c>
      <c r="C1575" s="450">
        <v>1120</v>
      </c>
      <c r="D1575" s="450" t="s">
        <v>4</v>
      </c>
      <c r="E1575" s="450" t="s">
        <v>14</v>
      </c>
      <c r="F1575" s="450" t="s">
        <v>15</v>
      </c>
      <c r="G1575" s="450" t="s">
        <v>110</v>
      </c>
      <c r="H1575" s="450"/>
    </row>
    <row r="1576" spans="1:8" x14ac:dyDescent="0.25">
      <c r="A1576" s="450">
        <v>2018</v>
      </c>
      <c r="B1576" s="450" t="s">
        <v>179</v>
      </c>
      <c r="C1576" s="450">
        <v>1200</v>
      </c>
      <c r="D1576" s="450" t="s">
        <v>5</v>
      </c>
      <c r="E1576" s="450" t="s">
        <v>14</v>
      </c>
      <c r="F1576" s="450" t="s">
        <v>15</v>
      </c>
      <c r="G1576" s="450">
        <v>0</v>
      </c>
      <c r="H1576" s="450" t="s">
        <v>16</v>
      </c>
    </row>
    <row r="1577" spans="1:8" x14ac:dyDescent="0.25">
      <c r="A1577" s="450">
        <v>2018</v>
      </c>
      <c r="B1577" s="450" t="s">
        <v>179</v>
      </c>
      <c r="C1577" s="450">
        <v>1300</v>
      </c>
      <c r="D1577" s="450" t="s">
        <v>17</v>
      </c>
      <c r="E1577" s="450" t="s">
        <v>14</v>
      </c>
      <c r="F1577" s="450" t="s">
        <v>15</v>
      </c>
      <c r="G1577" s="450">
        <v>0</v>
      </c>
      <c r="H1577" s="450" t="s">
        <v>16</v>
      </c>
    </row>
    <row r="1578" spans="1:8" x14ac:dyDescent="0.25">
      <c r="A1578" s="450">
        <v>2018</v>
      </c>
      <c r="B1578" s="450" t="s">
        <v>179</v>
      </c>
      <c r="C1578" s="450">
        <v>1400</v>
      </c>
      <c r="D1578" s="450" t="s">
        <v>18</v>
      </c>
      <c r="E1578" s="450" t="s">
        <v>14</v>
      </c>
      <c r="F1578" s="450" t="s">
        <v>15</v>
      </c>
      <c r="G1578" s="450">
        <v>0</v>
      </c>
      <c r="H1578" s="450" t="s">
        <v>16</v>
      </c>
    </row>
    <row r="1579" spans="1:8" x14ac:dyDescent="0.25">
      <c r="A1579" s="450">
        <v>2018</v>
      </c>
      <c r="B1579" s="450" t="s">
        <v>179</v>
      </c>
      <c r="C1579" s="450">
        <v>1500</v>
      </c>
      <c r="D1579" s="450" t="s">
        <v>19</v>
      </c>
      <c r="E1579" s="450" t="s">
        <v>14</v>
      </c>
      <c r="F1579" s="450" t="s">
        <v>15</v>
      </c>
      <c r="G1579" s="450">
        <v>0</v>
      </c>
      <c r="H1579" s="450" t="s">
        <v>16</v>
      </c>
    </row>
    <row r="1580" spans="1:8" x14ac:dyDescent="0.25">
      <c r="A1580" s="450">
        <v>2018</v>
      </c>
      <c r="B1580" s="450" t="s">
        <v>179</v>
      </c>
      <c r="C1580" s="450">
        <v>1600</v>
      </c>
      <c r="D1580" s="450" t="s">
        <v>20</v>
      </c>
      <c r="E1580" s="450" t="s">
        <v>14</v>
      </c>
      <c r="F1580" s="450" t="s">
        <v>15</v>
      </c>
      <c r="G1580" s="450">
        <v>0.4</v>
      </c>
      <c r="H1580" s="450" t="s">
        <v>16</v>
      </c>
    </row>
    <row r="1581" spans="1:8" x14ac:dyDescent="0.25">
      <c r="A1581" s="450">
        <v>2018</v>
      </c>
      <c r="B1581" s="450" t="s">
        <v>179</v>
      </c>
      <c r="C1581" s="450">
        <v>1900</v>
      </c>
      <c r="D1581" s="450" t="s">
        <v>21</v>
      </c>
      <c r="E1581" s="450" t="s">
        <v>14</v>
      </c>
      <c r="F1581" s="450" t="s">
        <v>15</v>
      </c>
      <c r="G1581" s="450">
        <v>0</v>
      </c>
      <c r="H1581" s="450" t="s">
        <v>16</v>
      </c>
    </row>
    <row r="1582" spans="1:8" x14ac:dyDescent="0.25">
      <c r="A1582" s="450">
        <v>2018</v>
      </c>
      <c r="B1582" s="450" t="s">
        <v>179</v>
      </c>
      <c r="C1582" s="450">
        <v>2000</v>
      </c>
      <c r="D1582" s="450" t="s">
        <v>22</v>
      </c>
      <c r="E1582" s="450" t="s">
        <v>14</v>
      </c>
      <c r="F1582" s="450" t="s">
        <v>15</v>
      </c>
      <c r="G1582" s="450">
        <v>117.8</v>
      </c>
      <c r="H1582" s="450" t="s">
        <v>16</v>
      </c>
    </row>
    <row r="1583" spans="1:8" x14ac:dyDescent="0.25">
      <c r="A1583" s="450">
        <v>2018</v>
      </c>
      <c r="B1583" s="450" t="s">
        <v>179</v>
      </c>
      <c r="C1583" s="450">
        <v>2100</v>
      </c>
      <c r="D1583" s="450" t="s">
        <v>23</v>
      </c>
      <c r="E1583" s="450" t="s">
        <v>14</v>
      </c>
      <c r="F1583" s="450" t="s">
        <v>15</v>
      </c>
      <c r="G1583" s="450">
        <v>5.4</v>
      </c>
      <c r="H1583" s="450" t="s">
        <v>16</v>
      </c>
    </row>
    <row r="1584" spans="1:8" x14ac:dyDescent="0.25">
      <c r="A1584" s="450">
        <v>2018</v>
      </c>
      <c r="B1584" s="450" t="s">
        <v>179</v>
      </c>
      <c r="C1584" s="450">
        <v>2110</v>
      </c>
      <c r="D1584" s="450" t="s">
        <v>24</v>
      </c>
      <c r="E1584" s="450" t="s">
        <v>14</v>
      </c>
      <c r="F1584" s="450" t="s">
        <v>15</v>
      </c>
      <c r="G1584" s="450" t="s">
        <v>110</v>
      </c>
      <c r="H1584" s="450"/>
    </row>
    <row r="1585" spans="1:8" x14ac:dyDescent="0.25">
      <c r="A1585" s="450">
        <v>2018</v>
      </c>
      <c r="B1585" s="450" t="s">
        <v>179</v>
      </c>
      <c r="C1585" s="450">
        <v>2120</v>
      </c>
      <c r="D1585" s="450" t="s">
        <v>25</v>
      </c>
      <c r="E1585" s="450" t="s">
        <v>14</v>
      </c>
      <c r="F1585" s="450" t="s">
        <v>15</v>
      </c>
      <c r="G1585" s="450" t="s">
        <v>110</v>
      </c>
      <c r="H1585" s="450"/>
    </row>
    <row r="1586" spans="1:8" x14ac:dyDescent="0.25">
      <c r="A1586" s="450">
        <v>2018</v>
      </c>
      <c r="B1586" s="450" t="s">
        <v>179</v>
      </c>
      <c r="C1586" s="450">
        <v>2130</v>
      </c>
      <c r="D1586" s="450" t="s">
        <v>26</v>
      </c>
      <c r="E1586" s="450" t="s">
        <v>14</v>
      </c>
      <c r="F1586" s="450" t="s">
        <v>15</v>
      </c>
      <c r="G1586" s="450" t="s">
        <v>110</v>
      </c>
      <c r="H1586" s="450"/>
    </row>
    <row r="1587" spans="1:8" x14ac:dyDescent="0.25">
      <c r="A1587" s="450">
        <v>2018</v>
      </c>
      <c r="B1587" s="450" t="s">
        <v>179</v>
      </c>
      <c r="C1587" s="450">
        <v>2190</v>
      </c>
      <c r="D1587" s="450" t="s">
        <v>27</v>
      </c>
      <c r="E1587" s="450" t="s">
        <v>14</v>
      </c>
      <c r="F1587" s="450" t="s">
        <v>15</v>
      </c>
      <c r="G1587" s="450" t="s">
        <v>110</v>
      </c>
      <c r="H1587" s="450"/>
    </row>
    <row r="1588" spans="1:8" x14ac:dyDescent="0.25">
      <c r="A1588" s="450">
        <v>2018</v>
      </c>
      <c r="B1588" s="450" t="s">
        <v>179</v>
      </c>
      <c r="C1588" s="450">
        <v>2200</v>
      </c>
      <c r="D1588" s="450" t="s">
        <v>28</v>
      </c>
      <c r="E1588" s="450" t="s">
        <v>14</v>
      </c>
      <c r="F1588" s="450" t="s">
        <v>15</v>
      </c>
      <c r="G1588" s="450">
        <v>38.700000000000003</v>
      </c>
      <c r="H1588" s="450" t="s">
        <v>16</v>
      </c>
    </row>
    <row r="1589" spans="1:8" x14ac:dyDescent="0.25">
      <c r="A1589" s="450">
        <v>2018</v>
      </c>
      <c r="B1589" s="450" t="s">
        <v>179</v>
      </c>
      <c r="C1589" s="450">
        <v>2300</v>
      </c>
      <c r="D1589" s="450" t="s">
        <v>29</v>
      </c>
      <c r="E1589" s="450" t="s">
        <v>14</v>
      </c>
      <c r="F1589" s="450" t="s">
        <v>15</v>
      </c>
      <c r="G1589" s="450">
        <v>0</v>
      </c>
      <c r="H1589" s="450" t="s">
        <v>16</v>
      </c>
    </row>
    <row r="1590" spans="1:8" x14ac:dyDescent="0.25">
      <c r="A1590" s="450">
        <v>2018</v>
      </c>
      <c r="B1590" s="450" t="s">
        <v>179</v>
      </c>
      <c r="C1590" s="450">
        <v>2400</v>
      </c>
      <c r="D1590" s="450" t="s">
        <v>30</v>
      </c>
      <c r="E1590" s="450" t="s">
        <v>14</v>
      </c>
      <c r="F1590" s="450" t="s">
        <v>15</v>
      </c>
      <c r="G1590" s="450">
        <v>0</v>
      </c>
      <c r="H1590" s="450" t="s">
        <v>16</v>
      </c>
    </row>
    <row r="1591" spans="1:8" x14ac:dyDescent="0.25">
      <c r="A1591" s="450">
        <v>2018</v>
      </c>
      <c r="B1591" s="450" t="s">
        <v>179</v>
      </c>
      <c r="C1591" s="450">
        <v>2900</v>
      </c>
      <c r="D1591" s="450" t="s">
        <v>31</v>
      </c>
      <c r="E1591" s="450" t="s">
        <v>14</v>
      </c>
      <c r="F1591" s="450" t="s">
        <v>15</v>
      </c>
      <c r="G1591" s="450">
        <v>73.7</v>
      </c>
      <c r="H1591" s="450" t="s">
        <v>16</v>
      </c>
    </row>
    <row r="1592" spans="1:8" x14ac:dyDescent="0.25">
      <c r="A1592" s="450">
        <v>2018</v>
      </c>
      <c r="B1592" s="450" t="s">
        <v>179</v>
      </c>
      <c r="C1592" s="450">
        <v>2910</v>
      </c>
      <c r="D1592" s="450" t="s">
        <v>32</v>
      </c>
      <c r="E1592" s="450" t="s">
        <v>14</v>
      </c>
      <c r="F1592" s="450" t="s">
        <v>15</v>
      </c>
      <c r="G1592" s="450" t="s">
        <v>110</v>
      </c>
      <c r="H1592" s="450"/>
    </row>
    <row r="1593" spans="1:8" x14ac:dyDescent="0.25">
      <c r="A1593" s="450">
        <v>2018</v>
      </c>
      <c r="B1593" s="450" t="s">
        <v>179</v>
      </c>
      <c r="C1593" s="450">
        <v>2920</v>
      </c>
      <c r="D1593" s="450" t="s">
        <v>33</v>
      </c>
      <c r="E1593" s="450" t="s">
        <v>14</v>
      </c>
      <c r="F1593" s="450" t="s">
        <v>15</v>
      </c>
      <c r="G1593" s="450" t="s">
        <v>110</v>
      </c>
      <c r="H1593" s="450"/>
    </row>
    <row r="1594" spans="1:8" x14ac:dyDescent="0.25">
      <c r="A1594" s="450">
        <v>2018</v>
      </c>
      <c r="B1594" s="450" t="s">
        <v>179</v>
      </c>
      <c r="C1594" s="450">
        <v>2930</v>
      </c>
      <c r="D1594" s="450" t="s">
        <v>34</v>
      </c>
      <c r="E1594" s="450" t="s">
        <v>14</v>
      </c>
      <c r="F1594" s="450" t="s">
        <v>15</v>
      </c>
      <c r="G1594" s="450" t="s">
        <v>110</v>
      </c>
      <c r="H1594" s="450"/>
    </row>
    <row r="1595" spans="1:8" x14ac:dyDescent="0.25">
      <c r="A1595" s="450">
        <v>2018</v>
      </c>
      <c r="B1595" s="450" t="s">
        <v>179</v>
      </c>
      <c r="C1595" s="450">
        <v>3000</v>
      </c>
      <c r="D1595" s="450" t="s">
        <v>35</v>
      </c>
      <c r="E1595" s="450" t="s">
        <v>14</v>
      </c>
      <c r="F1595" s="450" t="s">
        <v>15</v>
      </c>
      <c r="G1595" s="450">
        <v>0</v>
      </c>
      <c r="H1595" s="450" t="s">
        <v>16</v>
      </c>
    </row>
    <row r="1596" spans="1:8" x14ac:dyDescent="0.25">
      <c r="A1596" s="450">
        <v>2018</v>
      </c>
      <c r="B1596" s="450" t="s">
        <v>179</v>
      </c>
      <c r="C1596" s="450">
        <v>3100</v>
      </c>
      <c r="D1596" s="450" t="s">
        <v>36</v>
      </c>
      <c r="E1596" s="450" t="s">
        <v>14</v>
      </c>
      <c r="F1596" s="450" t="s">
        <v>15</v>
      </c>
      <c r="G1596" s="450" t="s">
        <v>110</v>
      </c>
      <c r="H1596" s="450"/>
    </row>
    <row r="1597" spans="1:8" x14ac:dyDescent="0.25">
      <c r="A1597" s="450">
        <v>2018</v>
      </c>
      <c r="B1597" s="450" t="s">
        <v>179</v>
      </c>
      <c r="C1597" s="450">
        <v>3200</v>
      </c>
      <c r="D1597" s="450" t="s">
        <v>37</v>
      </c>
      <c r="E1597" s="450" t="s">
        <v>14</v>
      </c>
      <c r="F1597" s="450" t="s">
        <v>15</v>
      </c>
      <c r="G1597" s="450" t="s">
        <v>110</v>
      </c>
      <c r="H1597" s="450"/>
    </row>
    <row r="1598" spans="1:8" x14ac:dyDescent="0.25">
      <c r="A1598" s="450">
        <v>2018</v>
      </c>
      <c r="B1598" s="450" t="s">
        <v>179</v>
      </c>
      <c r="C1598" s="450">
        <v>3900</v>
      </c>
      <c r="D1598" s="450" t="s">
        <v>38</v>
      </c>
      <c r="E1598" s="450" t="s">
        <v>14</v>
      </c>
      <c r="F1598" s="450" t="s">
        <v>15</v>
      </c>
      <c r="G1598" s="450" t="s">
        <v>110</v>
      </c>
      <c r="H1598" s="450"/>
    </row>
    <row r="1599" spans="1:8" x14ac:dyDescent="0.25">
      <c r="A1599" s="450">
        <v>2018</v>
      </c>
      <c r="B1599" s="450" t="s">
        <v>179</v>
      </c>
      <c r="C1599" s="450">
        <v>4000</v>
      </c>
      <c r="D1599" s="450" t="s">
        <v>39</v>
      </c>
      <c r="E1599" s="450" t="s">
        <v>14</v>
      </c>
      <c r="F1599" s="450" t="s">
        <v>15</v>
      </c>
      <c r="G1599" s="450">
        <v>13.2</v>
      </c>
      <c r="H1599" s="450" t="s">
        <v>16</v>
      </c>
    </row>
    <row r="1600" spans="1:8" x14ac:dyDescent="0.25">
      <c r="A1600" s="450">
        <v>2018</v>
      </c>
      <c r="B1600" s="450" t="s">
        <v>179</v>
      </c>
      <c r="C1600" s="450">
        <v>4100</v>
      </c>
      <c r="D1600" s="450" t="s">
        <v>40</v>
      </c>
      <c r="E1600" s="450" t="s">
        <v>14</v>
      </c>
      <c r="F1600" s="450" t="s">
        <v>15</v>
      </c>
      <c r="G1600" s="450">
        <v>13.2</v>
      </c>
      <c r="H1600" s="450" t="s">
        <v>16</v>
      </c>
    </row>
    <row r="1601" spans="1:8" x14ac:dyDescent="0.25">
      <c r="A1601" s="450">
        <v>2018</v>
      </c>
      <c r="B1601" s="450" t="s">
        <v>179</v>
      </c>
      <c r="C1601" s="450">
        <v>4110</v>
      </c>
      <c r="D1601" s="450" t="s">
        <v>41</v>
      </c>
      <c r="E1601" s="450" t="s">
        <v>14</v>
      </c>
      <c r="F1601" s="450" t="s">
        <v>15</v>
      </c>
      <c r="G1601" s="450" t="s">
        <v>110</v>
      </c>
      <c r="H1601" s="450"/>
    </row>
    <row r="1602" spans="1:8" x14ac:dyDescent="0.25">
      <c r="A1602" s="450">
        <v>2018</v>
      </c>
      <c r="B1602" s="450" t="s">
        <v>179</v>
      </c>
      <c r="C1602" s="450">
        <v>4120</v>
      </c>
      <c r="D1602" s="450" t="s">
        <v>42</v>
      </c>
      <c r="E1602" s="450" t="s">
        <v>14</v>
      </c>
      <c r="F1602" s="450" t="s">
        <v>15</v>
      </c>
      <c r="G1602" s="450" t="s">
        <v>110</v>
      </c>
      <c r="H1602" s="450"/>
    </row>
    <row r="1603" spans="1:8" x14ac:dyDescent="0.25">
      <c r="A1603" s="450">
        <v>2018</v>
      </c>
      <c r="B1603" s="450" t="s">
        <v>179</v>
      </c>
      <c r="C1603" s="450">
        <v>4190</v>
      </c>
      <c r="D1603" s="450" t="s">
        <v>43</v>
      </c>
      <c r="E1603" s="450" t="s">
        <v>14</v>
      </c>
      <c r="F1603" s="450" t="s">
        <v>15</v>
      </c>
      <c r="G1603" s="450" t="s">
        <v>110</v>
      </c>
      <c r="H1603" s="450"/>
    </row>
    <row r="1604" spans="1:8" x14ac:dyDescent="0.25">
      <c r="A1604" s="450">
        <v>2018</v>
      </c>
      <c r="B1604" s="450" t="s">
        <v>179</v>
      </c>
      <c r="C1604" s="450">
        <v>4200</v>
      </c>
      <c r="D1604" s="450" t="s">
        <v>44</v>
      </c>
      <c r="E1604" s="450" t="s">
        <v>14</v>
      </c>
      <c r="F1604" s="450" t="s">
        <v>15</v>
      </c>
      <c r="G1604" s="450">
        <v>0</v>
      </c>
      <c r="H1604" s="450" t="s">
        <v>16</v>
      </c>
    </row>
    <row r="1605" spans="1:8" x14ac:dyDescent="0.25">
      <c r="A1605" s="450">
        <v>2018</v>
      </c>
      <c r="B1605" s="450" t="s">
        <v>179</v>
      </c>
      <c r="C1605" s="450">
        <v>4210</v>
      </c>
      <c r="D1605" s="450" t="s">
        <v>45</v>
      </c>
      <c r="E1605" s="450" t="s">
        <v>14</v>
      </c>
      <c r="F1605" s="450" t="s">
        <v>15</v>
      </c>
      <c r="G1605" s="450" t="s">
        <v>110</v>
      </c>
      <c r="H1605" s="450"/>
    </row>
    <row r="1606" spans="1:8" x14ac:dyDescent="0.25">
      <c r="A1606" s="450">
        <v>2018</v>
      </c>
      <c r="B1606" s="450" t="s">
        <v>179</v>
      </c>
      <c r="C1606" s="450">
        <v>4220</v>
      </c>
      <c r="D1606" s="450" t="s">
        <v>46</v>
      </c>
      <c r="E1606" s="450" t="s">
        <v>14</v>
      </c>
      <c r="F1606" s="450" t="s">
        <v>15</v>
      </c>
      <c r="G1606" s="450" t="s">
        <v>110</v>
      </c>
      <c r="H1606" s="450"/>
    </row>
    <row r="1607" spans="1:8" x14ac:dyDescent="0.25">
      <c r="A1607" s="450">
        <v>2018</v>
      </c>
      <c r="B1607" s="450" t="s">
        <v>179</v>
      </c>
      <c r="C1607" s="450">
        <v>4230</v>
      </c>
      <c r="D1607" s="450" t="s">
        <v>47</v>
      </c>
      <c r="E1607" s="450" t="s">
        <v>14</v>
      </c>
      <c r="F1607" s="450" t="s">
        <v>15</v>
      </c>
      <c r="G1607" s="450" t="s">
        <v>110</v>
      </c>
      <c r="H1607" s="450"/>
    </row>
    <row r="1608" spans="1:8" x14ac:dyDescent="0.25">
      <c r="A1608" s="450">
        <v>2018</v>
      </c>
      <c r="B1608" s="450" t="s">
        <v>179</v>
      </c>
      <c r="C1608" s="450">
        <v>5000</v>
      </c>
      <c r="D1608" s="450" t="s">
        <v>48</v>
      </c>
      <c r="E1608" s="450" t="s">
        <v>14</v>
      </c>
      <c r="F1608" s="450" t="s">
        <v>15</v>
      </c>
      <c r="G1608" s="450">
        <v>1.7</v>
      </c>
      <c r="H1608" s="450" t="s">
        <v>16</v>
      </c>
    </row>
    <row r="1609" spans="1:8" x14ac:dyDescent="0.25">
      <c r="A1609" s="450">
        <v>2018</v>
      </c>
      <c r="B1609" s="450" t="s">
        <v>179</v>
      </c>
      <c r="C1609" s="450">
        <v>6000</v>
      </c>
      <c r="D1609" s="450" t="s">
        <v>49</v>
      </c>
      <c r="E1609" s="450" t="s">
        <v>14</v>
      </c>
      <c r="F1609" s="450" t="s">
        <v>15</v>
      </c>
      <c r="G1609" s="450">
        <v>148</v>
      </c>
      <c r="H1609" s="450" t="s">
        <v>16</v>
      </c>
    </row>
    <row r="1610" spans="1:8" x14ac:dyDescent="0.25">
      <c r="A1610" s="450">
        <v>2018</v>
      </c>
      <c r="B1610" s="450" t="s">
        <v>179</v>
      </c>
      <c r="C1610" s="450">
        <v>6100</v>
      </c>
      <c r="D1610" s="450" t="s">
        <v>50</v>
      </c>
      <c r="E1610" s="450" t="s">
        <v>14</v>
      </c>
      <c r="F1610" s="450" t="s">
        <v>15</v>
      </c>
      <c r="G1610" s="450">
        <v>11.3</v>
      </c>
      <c r="H1610" s="450" t="s">
        <v>16</v>
      </c>
    </row>
    <row r="1611" spans="1:8" x14ac:dyDescent="0.25">
      <c r="A1611" s="450">
        <v>2018</v>
      </c>
      <c r="B1611" s="450" t="s">
        <v>179</v>
      </c>
      <c r="C1611" s="450">
        <v>6110</v>
      </c>
      <c r="D1611" s="450" t="s">
        <v>51</v>
      </c>
      <c r="E1611" s="450" t="s">
        <v>14</v>
      </c>
      <c r="F1611" s="450" t="s">
        <v>15</v>
      </c>
      <c r="G1611" s="450" t="s">
        <v>110</v>
      </c>
      <c r="H1611" s="450"/>
    </row>
    <row r="1612" spans="1:8" x14ac:dyDescent="0.25">
      <c r="A1612" s="450">
        <v>2018</v>
      </c>
      <c r="B1612" s="450" t="s">
        <v>179</v>
      </c>
      <c r="C1612" s="450">
        <v>6120</v>
      </c>
      <c r="D1612" s="450" t="s">
        <v>52</v>
      </c>
      <c r="E1612" s="450" t="s">
        <v>14</v>
      </c>
      <c r="F1612" s="450" t="s">
        <v>15</v>
      </c>
      <c r="G1612" s="450" t="s">
        <v>110</v>
      </c>
      <c r="H1612" s="450"/>
    </row>
    <row r="1613" spans="1:8" x14ac:dyDescent="0.25">
      <c r="A1613" s="450">
        <v>2018</v>
      </c>
      <c r="B1613" s="450" t="s">
        <v>179</v>
      </c>
      <c r="C1613" s="450">
        <v>6130</v>
      </c>
      <c r="D1613" s="450" t="s">
        <v>53</v>
      </c>
      <c r="E1613" s="450" t="s">
        <v>14</v>
      </c>
      <c r="F1613" s="450" t="s">
        <v>15</v>
      </c>
      <c r="G1613" s="450" t="s">
        <v>110</v>
      </c>
      <c r="H1613" s="450"/>
    </row>
    <row r="1614" spans="1:8" x14ac:dyDescent="0.25">
      <c r="A1614" s="450">
        <v>2018</v>
      </c>
      <c r="B1614" s="450" t="s">
        <v>179</v>
      </c>
      <c r="C1614" s="450">
        <v>6190</v>
      </c>
      <c r="D1614" s="450" t="s">
        <v>54</v>
      </c>
      <c r="E1614" s="450" t="s">
        <v>14</v>
      </c>
      <c r="F1614" s="450" t="s">
        <v>15</v>
      </c>
      <c r="G1614" s="450" t="s">
        <v>110</v>
      </c>
      <c r="H1614" s="450"/>
    </row>
    <row r="1615" spans="1:8" x14ac:dyDescent="0.25">
      <c r="A1615" s="450">
        <v>2018</v>
      </c>
      <c r="B1615" s="450" t="s">
        <v>179</v>
      </c>
      <c r="C1615" s="450">
        <v>6200</v>
      </c>
      <c r="D1615" s="450" t="s">
        <v>55</v>
      </c>
      <c r="E1615" s="450" t="s">
        <v>14</v>
      </c>
      <c r="F1615" s="450" t="s">
        <v>15</v>
      </c>
      <c r="G1615" s="450">
        <v>0</v>
      </c>
      <c r="H1615" s="450" t="s">
        <v>16</v>
      </c>
    </row>
    <row r="1616" spans="1:8" x14ac:dyDescent="0.25">
      <c r="A1616" s="450">
        <v>2018</v>
      </c>
      <c r="B1616" s="450" t="s">
        <v>179</v>
      </c>
      <c r="C1616" s="450">
        <v>6210</v>
      </c>
      <c r="D1616" s="450" t="s">
        <v>56</v>
      </c>
      <c r="E1616" s="450" t="s">
        <v>14</v>
      </c>
      <c r="F1616" s="450" t="s">
        <v>15</v>
      </c>
      <c r="G1616" s="450" t="s">
        <v>110</v>
      </c>
      <c r="H1616" s="450"/>
    </row>
    <row r="1617" spans="1:8" x14ac:dyDescent="0.25">
      <c r="A1617" s="450">
        <v>2018</v>
      </c>
      <c r="B1617" s="450" t="s">
        <v>179</v>
      </c>
      <c r="C1617" s="450">
        <v>6220</v>
      </c>
      <c r="D1617" s="450" t="s">
        <v>57</v>
      </c>
      <c r="E1617" s="450" t="s">
        <v>14</v>
      </c>
      <c r="F1617" s="450" t="s">
        <v>15</v>
      </c>
      <c r="G1617" s="450" t="s">
        <v>110</v>
      </c>
      <c r="H1617" s="450"/>
    </row>
    <row r="1618" spans="1:8" x14ac:dyDescent="0.25">
      <c r="A1618" s="450">
        <v>2018</v>
      </c>
      <c r="B1618" s="450" t="s">
        <v>179</v>
      </c>
      <c r="C1618" s="450">
        <v>6230</v>
      </c>
      <c r="D1618" s="450" t="s">
        <v>58</v>
      </c>
      <c r="E1618" s="450" t="s">
        <v>14</v>
      </c>
      <c r="F1618" s="450" t="s">
        <v>15</v>
      </c>
      <c r="G1618" s="450" t="s">
        <v>110</v>
      </c>
      <c r="H1618" s="450"/>
    </row>
    <row r="1619" spans="1:8" x14ac:dyDescent="0.25">
      <c r="A1619" s="450">
        <v>2018</v>
      </c>
      <c r="B1619" s="450" t="s">
        <v>179</v>
      </c>
      <c r="C1619" s="450">
        <v>6290</v>
      </c>
      <c r="D1619" s="450" t="s">
        <v>59</v>
      </c>
      <c r="E1619" s="450" t="s">
        <v>14</v>
      </c>
      <c r="F1619" s="450" t="s">
        <v>15</v>
      </c>
      <c r="G1619" s="450" t="s">
        <v>110</v>
      </c>
      <c r="H1619" s="450"/>
    </row>
    <row r="1620" spans="1:8" x14ac:dyDescent="0.25">
      <c r="A1620" s="450">
        <v>2018</v>
      </c>
      <c r="B1620" s="450" t="s">
        <v>179</v>
      </c>
      <c r="C1620" s="450">
        <v>6300</v>
      </c>
      <c r="D1620" s="450" t="s">
        <v>60</v>
      </c>
      <c r="E1620" s="450" t="s">
        <v>14</v>
      </c>
      <c r="F1620" s="450" t="s">
        <v>15</v>
      </c>
      <c r="G1620" s="450">
        <v>136.69999999999999</v>
      </c>
      <c r="H1620" s="450" t="s">
        <v>16</v>
      </c>
    </row>
    <row r="1621" spans="1:8" x14ac:dyDescent="0.25">
      <c r="A1621" s="450">
        <v>2018</v>
      </c>
      <c r="B1621" s="450" t="s">
        <v>179</v>
      </c>
      <c r="C1621" s="450">
        <v>6400</v>
      </c>
      <c r="D1621" s="450" t="s">
        <v>61</v>
      </c>
      <c r="E1621" s="450" t="s">
        <v>14</v>
      </c>
      <c r="F1621" s="450" t="s">
        <v>15</v>
      </c>
      <c r="G1621" s="450">
        <v>0</v>
      </c>
      <c r="H1621" s="450" t="s">
        <v>16</v>
      </c>
    </row>
    <row r="1622" spans="1:8" x14ac:dyDescent="0.25">
      <c r="A1622" s="450">
        <v>2018</v>
      </c>
      <c r="B1622" s="450" t="s">
        <v>179</v>
      </c>
      <c r="C1622" s="450">
        <v>6410</v>
      </c>
      <c r="D1622" s="450" t="s">
        <v>62</v>
      </c>
      <c r="E1622" s="450" t="s">
        <v>14</v>
      </c>
      <c r="F1622" s="450" t="s">
        <v>15</v>
      </c>
      <c r="G1622" s="450" t="s">
        <v>110</v>
      </c>
      <c r="H1622" s="450"/>
    </row>
    <row r="1623" spans="1:8" x14ac:dyDescent="0.25">
      <c r="A1623" s="450">
        <v>2018</v>
      </c>
      <c r="B1623" s="450" t="s">
        <v>179</v>
      </c>
      <c r="C1623" s="450">
        <v>6490</v>
      </c>
      <c r="D1623" s="450" t="s">
        <v>63</v>
      </c>
      <c r="E1623" s="450" t="s">
        <v>14</v>
      </c>
      <c r="F1623" s="450" t="s">
        <v>15</v>
      </c>
      <c r="G1623" s="450" t="s">
        <v>110</v>
      </c>
      <c r="H1623" s="450"/>
    </row>
    <row r="1624" spans="1:8" x14ac:dyDescent="0.25">
      <c r="A1624" s="450">
        <v>2018</v>
      </c>
      <c r="B1624" s="450" t="s">
        <v>179</v>
      </c>
      <c r="C1624" s="450">
        <v>6500</v>
      </c>
      <c r="D1624" s="450" t="s">
        <v>64</v>
      </c>
      <c r="E1624" s="450" t="s">
        <v>14</v>
      </c>
      <c r="F1624" s="450" t="s">
        <v>15</v>
      </c>
      <c r="G1624" s="450">
        <v>0</v>
      </c>
      <c r="H1624" s="450" t="s">
        <v>16</v>
      </c>
    </row>
    <row r="1625" spans="1:8" x14ac:dyDescent="0.25">
      <c r="A1625" s="450">
        <v>2018</v>
      </c>
      <c r="B1625" s="450" t="s">
        <v>179</v>
      </c>
      <c r="C1625" s="450">
        <v>6510</v>
      </c>
      <c r="D1625" s="450" t="s">
        <v>65</v>
      </c>
      <c r="E1625" s="450" t="s">
        <v>14</v>
      </c>
      <c r="F1625" s="450" t="s">
        <v>15</v>
      </c>
      <c r="G1625" s="450" t="s">
        <v>110</v>
      </c>
      <c r="H1625" s="450"/>
    </row>
    <row r="1626" spans="1:8" x14ac:dyDescent="0.25">
      <c r="A1626" s="450">
        <v>2018</v>
      </c>
      <c r="B1626" s="450" t="s">
        <v>179</v>
      </c>
      <c r="C1626" s="450">
        <v>6590</v>
      </c>
      <c r="D1626" s="450" t="s">
        <v>66</v>
      </c>
      <c r="E1626" s="450" t="s">
        <v>14</v>
      </c>
      <c r="F1626" s="450" t="s">
        <v>15</v>
      </c>
      <c r="G1626" s="450" t="s">
        <v>110</v>
      </c>
      <c r="H1626" s="450"/>
    </row>
    <row r="1627" spans="1:8" x14ac:dyDescent="0.25">
      <c r="A1627" s="450">
        <v>2018</v>
      </c>
      <c r="B1627" s="450" t="s">
        <v>179</v>
      </c>
      <c r="C1627" s="450">
        <v>7000</v>
      </c>
      <c r="D1627" s="450" t="s">
        <v>67</v>
      </c>
      <c r="E1627" s="450" t="s">
        <v>14</v>
      </c>
      <c r="F1627" s="450" t="s">
        <v>15</v>
      </c>
      <c r="G1627" s="450">
        <v>0</v>
      </c>
      <c r="H1627" s="450" t="s">
        <v>16</v>
      </c>
    </row>
    <row r="1628" spans="1:8" x14ac:dyDescent="0.25">
      <c r="A1628" s="450">
        <v>2018</v>
      </c>
      <c r="B1628" s="450" t="s">
        <v>179</v>
      </c>
      <c r="C1628" s="450">
        <v>7100</v>
      </c>
      <c r="D1628" s="450" t="s">
        <v>68</v>
      </c>
      <c r="E1628" s="450" t="s">
        <v>14</v>
      </c>
      <c r="F1628" s="450" t="s">
        <v>15</v>
      </c>
      <c r="G1628" s="450" t="s">
        <v>110</v>
      </c>
      <c r="H1628" s="450"/>
    </row>
    <row r="1629" spans="1:8" x14ac:dyDescent="0.25">
      <c r="A1629" s="450">
        <v>2018</v>
      </c>
      <c r="B1629" s="450" t="s">
        <v>179</v>
      </c>
      <c r="C1629" s="450">
        <v>7200</v>
      </c>
      <c r="D1629" s="450" t="s">
        <v>69</v>
      </c>
      <c r="E1629" s="450" t="s">
        <v>14</v>
      </c>
      <c r="F1629" s="450" t="s">
        <v>15</v>
      </c>
      <c r="G1629" s="450" t="s">
        <v>110</v>
      </c>
      <c r="H1629" s="450"/>
    </row>
    <row r="1630" spans="1:8" x14ac:dyDescent="0.25">
      <c r="A1630" s="450">
        <v>2018</v>
      </c>
      <c r="B1630" s="450" t="s">
        <v>179</v>
      </c>
      <c r="C1630" s="450">
        <v>8000</v>
      </c>
      <c r="D1630" s="450" t="s">
        <v>70</v>
      </c>
      <c r="E1630" s="450" t="s">
        <v>14</v>
      </c>
      <c r="F1630" s="450" t="s">
        <v>15</v>
      </c>
      <c r="G1630" s="450">
        <v>0</v>
      </c>
      <c r="H1630" s="450" t="s">
        <v>16</v>
      </c>
    </row>
    <row r="1631" spans="1:8" x14ac:dyDescent="0.25">
      <c r="A1631" s="450">
        <v>2018</v>
      </c>
      <c r="B1631" s="450" t="s">
        <v>179</v>
      </c>
      <c r="C1631" s="450">
        <v>9000</v>
      </c>
      <c r="D1631" s="450" t="s">
        <v>71</v>
      </c>
      <c r="E1631" s="450" t="s">
        <v>14</v>
      </c>
      <c r="F1631" s="450" t="s">
        <v>15</v>
      </c>
      <c r="G1631" s="450">
        <v>0</v>
      </c>
      <c r="H1631" s="450" t="s">
        <v>16</v>
      </c>
    </row>
    <row r="1632" spans="1:8" x14ac:dyDescent="0.25">
      <c r="A1632" s="450">
        <v>2018</v>
      </c>
      <c r="B1632" s="450" t="s">
        <v>179</v>
      </c>
      <c r="C1632" s="450">
        <v>9100</v>
      </c>
      <c r="D1632" s="450" t="s">
        <v>72</v>
      </c>
      <c r="E1632" s="450" t="s">
        <v>14</v>
      </c>
      <c r="F1632" s="450" t="s">
        <v>15</v>
      </c>
      <c r="G1632" s="450" t="s">
        <v>110</v>
      </c>
      <c r="H1632" s="450"/>
    </row>
    <row r="1633" spans="1:8" x14ac:dyDescent="0.25">
      <c r="A1633" s="450">
        <v>2018</v>
      </c>
      <c r="B1633" s="450" t="s">
        <v>179</v>
      </c>
      <c r="C1633" s="450">
        <v>9200</v>
      </c>
      <c r="D1633" s="450" t="s">
        <v>73</v>
      </c>
      <c r="E1633" s="450" t="s">
        <v>14</v>
      </c>
      <c r="F1633" s="450" t="s">
        <v>15</v>
      </c>
      <c r="G1633" s="450" t="s">
        <v>110</v>
      </c>
      <c r="H1633" s="450"/>
    </row>
    <row r="1634" spans="1:8" x14ac:dyDescent="0.25">
      <c r="A1634" s="450">
        <v>2018</v>
      </c>
      <c r="B1634" s="450" t="s">
        <v>179</v>
      </c>
      <c r="C1634" s="450">
        <v>9900</v>
      </c>
      <c r="D1634" s="450" t="s">
        <v>74</v>
      </c>
      <c r="E1634" s="450" t="s">
        <v>14</v>
      </c>
      <c r="F1634" s="450" t="s">
        <v>15</v>
      </c>
      <c r="G1634" s="450" t="s">
        <v>110</v>
      </c>
      <c r="H1634" s="450"/>
    </row>
    <row r="1635" spans="1:8" x14ac:dyDescent="0.25">
      <c r="A1635" s="450">
        <v>2018</v>
      </c>
      <c r="B1635" s="450" t="s">
        <v>179</v>
      </c>
      <c r="C1635" s="450">
        <v>10000</v>
      </c>
      <c r="D1635" s="450" t="s">
        <v>75</v>
      </c>
      <c r="E1635" s="450" t="s">
        <v>14</v>
      </c>
      <c r="F1635" s="450" t="s">
        <v>15</v>
      </c>
      <c r="G1635" s="450">
        <v>287.3</v>
      </c>
      <c r="H1635" s="450" t="s">
        <v>16</v>
      </c>
    </row>
    <row r="1636" spans="1:8" x14ac:dyDescent="0.25">
      <c r="A1636" s="450">
        <v>2018</v>
      </c>
      <c r="B1636" s="450" t="s">
        <v>179</v>
      </c>
      <c r="C1636" s="450">
        <v>11000</v>
      </c>
      <c r="D1636" s="450" t="s">
        <v>76</v>
      </c>
      <c r="E1636" s="450" t="s">
        <v>14</v>
      </c>
      <c r="F1636" s="450" t="s">
        <v>15</v>
      </c>
      <c r="G1636" s="450">
        <v>739.66</v>
      </c>
      <c r="H1636" s="450" t="s">
        <v>16</v>
      </c>
    </row>
    <row r="1637" spans="1:8" x14ac:dyDescent="0.25">
      <c r="A1637" s="450">
        <v>2018</v>
      </c>
      <c r="B1637" s="450" t="s">
        <v>179</v>
      </c>
      <c r="C1637" s="450">
        <v>11100</v>
      </c>
      <c r="D1637" s="450" t="s">
        <v>77</v>
      </c>
      <c r="E1637" s="450" t="s">
        <v>14</v>
      </c>
      <c r="F1637" s="450" t="s">
        <v>15</v>
      </c>
      <c r="G1637" s="450">
        <v>612.86</v>
      </c>
      <c r="H1637" s="450" t="s">
        <v>16</v>
      </c>
    </row>
    <row r="1638" spans="1:8" x14ac:dyDescent="0.25">
      <c r="A1638" s="450">
        <v>2018</v>
      </c>
      <c r="B1638" s="450" t="s">
        <v>179</v>
      </c>
      <c r="C1638" s="450">
        <v>11200</v>
      </c>
      <c r="D1638" s="450" t="s">
        <v>78</v>
      </c>
      <c r="E1638" s="450" t="s">
        <v>14</v>
      </c>
      <c r="F1638" s="450" t="s">
        <v>15</v>
      </c>
      <c r="G1638" s="450">
        <v>0</v>
      </c>
      <c r="H1638" s="450" t="s">
        <v>16</v>
      </c>
    </row>
    <row r="1639" spans="1:8" x14ac:dyDescent="0.25">
      <c r="A1639" s="450">
        <v>2018</v>
      </c>
      <c r="B1639" s="450" t="s">
        <v>179</v>
      </c>
      <c r="C1639" s="450">
        <v>11300</v>
      </c>
      <c r="D1639" s="450" t="s">
        <v>79</v>
      </c>
      <c r="E1639" s="450" t="s">
        <v>14</v>
      </c>
      <c r="F1639" s="450" t="s">
        <v>15</v>
      </c>
      <c r="G1639" s="450">
        <v>0</v>
      </c>
      <c r="H1639" s="450" t="s">
        <v>16</v>
      </c>
    </row>
    <row r="1640" spans="1:8" x14ac:dyDescent="0.25">
      <c r="A1640" s="450">
        <v>2018</v>
      </c>
      <c r="B1640" s="450" t="s">
        <v>179</v>
      </c>
      <c r="C1640" s="450">
        <v>11400</v>
      </c>
      <c r="D1640" s="450" t="s">
        <v>80</v>
      </c>
      <c r="E1640" s="450" t="s">
        <v>14</v>
      </c>
      <c r="F1640" s="450" t="s">
        <v>15</v>
      </c>
      <c r="G1640" s="450">
        <v>121.9</v>
      </c>
      <c r="H1640" s="450" t="s">
        <v>16</v>
      </c>
    </row>
    <row r="1641" spans="1:8" x14ac:dyDescent="0.25">
      <c r="A1641" s="450">
        <v>2018</v>
      </c>
      <c r="B1641" s="450" t="s">
        <v>179</v>
      </c>
      <c r="C1641" s="450">
        <v>11500</v>
      </c>
      <c r="D1641" s="450" t="s">
        <v>81</v>
      </c>
      <c r="E1641" s="450" t="s">
        <v>14</v>
      </c>
      <c r="F1641" s="450" t="s">
        <v>15</v>
      </c>
      <c r="G1641" s="450">
        <v>4.9000000000000004</v>
      </c>
      <c r="H1641" s="450" t="s">
        <v>16</v>
      </c>
    </row>
    <row r="1642" spans="1:8" x14ac:dyDescent="0.25">
      <c r="A1642" s="450">
        <v>2018</v>
      </c>
      <c r="B1642" s="450" t="s">
        <v>179</v>
      </c>
      <c r="C1642" s="450">
        <v>11900</v>
      </c>
      <c r="D1642" s="450" t="s">
        <v>82</v>
      </c>
      <c r="E1642" s="450" t="s">
        <v>14</v>
      </c>
      <c r="F1642" s="450" t="s">
        <v>15</v>
      </c>
      <c r="G1642" s="450">
        <v>0</v>
      </c>
      <c r="H1642" s="450" t="s">
        <v>16</v>
      </c>
    </row>
    <row r="1643" spans="1:8" x14ac:dyDescent="0.25">
      <c r="A1643" s="450">
        <v>2018</v>
      </c>
      <c r="B1643" s="450" t="s">
        <v>179</v>
      </c>
      <c r="C1643" s="450">
        <v>12000</v>
      </c>
      <c r="D1643" s="450" t="s">
        <v>83</v>
      </c>
      <c r="E1643" s="450" t="s">
        <v>14</v>
      </c>
      <c r="F1643" s="450" t="s">
        <v>15</v>
      </c>
      <c r="G1643" s="450">
        <v>88.7</v>
      </c>
      <c r="H1643" s="450" t="s">
        <v>16</v>
      </c>
    </row>
    <row r="1644" spans="1:8" x14ac:dyDescent="0.25">
      <c r="A1644" s="450">
        <v>2018</v>
      </c>
      <c r="B1644" s="450" t="s">
        <v>179</v>
      </c>
      <c r="C1644" s="450">
        <v>12100</v>
      </c>
      <c r="D1644" s="450" t="s">
        <v>84</v>
      </c>
      <c r="E1644" s="450" t="s">
        <v>14</v>
      </c>
      <c r="F1644" s="450" t="s">
        <v>15</v>
      </c>
      <c r="G1644" s="450">
        <v>88.7</v>
      </c>
      <c r="H1644" s="450" t="s">
        <v>16</v>
      </c>
    </row>
    <row r="1645" spans="1:8" x14ac:dyDescent="0.25">
      <c r="A1645" s="450">
        <v>2018</v>
      </c>
      <c r="B1645" s="450" t="s">
        <v>179</v>
      </c>
      <c r="C1645" s="450">
        <v>12200</v>
      </c>
      <c r="D1645" s="450" t="s">
        <v>85</v>
      </c>
      <c r="E1645" s="450" t="s">
        <v>14</v>
      </c>
      <c r="F1645" s="450" t="s">
        <v>15</v>
      </c>
      <c r="G1645" s="450">
        <v>0</v>
      </c>
      <c r="H1645" s="450" t="s">
        <v>16</v>
      </c>
    </row>
    <row r="1646" spans="1:8" x14ac:dyDescent="0.25">
      <c r="A1646" s="450">
        <v>2018</v>
      </c>
      <c r="B1646" s="450" t="s">
        <v>179</v>
      </c>
      <c r="C1646" s="450">
        <v>12900</v>
      </c>
      <c r="D1646" s="450" t="s">
        <v>86</v>
      </c>
      <c r="E1646" s="450" t="s">
        <v>14</v>
      </c>
      <c r="F1646" s="450" t="s">
        <v>15</v>
      </c>
      <c r="G1646" s="450">
        <v>0</v>
      </c>
      <c r="H1646" s="450" t="s">
        <v>16</v>
      </c>
    </row>
    <row r="1647" spans="1:8" x14ac:dyDescent="0.25">
      <c r="A1647" s="450">
        <v>2018</v>
      </c>
      <c r="B1647" s="450" t="s">
        <v>179</v>
      </c>
      <c r="C1647" s="450">
        <v>12910</v>
      </c>
      <c r="D1647" s="450" t="s">
        <v>87</v>
      </c>
      <c r="E1647" s="450" t="s">
        <v>14</v>
      </c>
      <c r="F1647" s="450" t="s">
        <v>15</v>
      </c>
      <c r="G1647" s="450" t="s">
        <v>110</v>
      </c>
      <c r="H1647" s="450"/>
    </row>
    <row r="1648" spans="1:8" x14ac:dyDescent="0.25">
      <c r="A1648" s="450">
        <v>2018</v>
      </c>
      <c r="B1648" s="450" t="s">
        <v>179</v>
      </c>
      <c r="C1648" s="450">
        <v>12920</v>
      </c>
      <c r="D1648" s="450" t="s">
        <v>88</v>
      </c>
      <c r="E1648" s="450" t="s">
        <v>14</v>
      </c>
      <c r="F1648" s="450" t="s">
        <v>15</v>
      </c>
      <c r="G1648" s="450" t="s">
        <v>110</v>
      </c>
      <c r="H1648" s="450"/>
    </row>
    <row r="1649" spans="1:8" x14ac:dyDescent="0.25">
      <c r="A1649" s="450">
        <v>2018</v>
      </c>
      <c r="B1649" s="450" t="s">
        <v>179</v>
      </c>
      <c r="C1649" s="450">
        <v>12930</v>
      </c>
      <c r="D1649" s="450" t="s">
        <v>89</v>
      </c>
      <c r="E1649" s="450" t="s">
        <v>14</v>
      </c>
      <c r="F1649" s="450" t="s">
        <v>15</v>
      </c>
      <c r="G1649" s="450" t="s">
        <v>110</v>
      </c>
      <c r="H1649" s="450"/>
    </row>
    <row r="1650" spans="1:8" x14ac:dyDescent="0.25">
      <c r="A1650" s="450">
        <v>2018</v>
      </c>
      <c r="B1650" s="450" t="s">
        <v>179</v>
      </c>
      <c r="C1650" s="450">
        <v>13000</v>
      </c>
      <c r="D1650" s="450" t="s">
        <v>90</v>
      </c>
      <c r="E1650" s="450" t="s">
        <v>14</v>
      </c>
      <c r="F1650" s="450" t="s">
        <v>15</v>
      </c>
      <c r="G1650" s="450">
        <v>828.36</v>
      </c>
      <c r="H1650" s="450" t="s">
        <v>16</v>
      </c>
    </row>
    <row r="1651" spans="1:8" x14ac:dyDescent="0.25">
      <c r="A1651" s="450">
        <v>2018</v>
      </c>
      <c r="B1651" s="450" t="s">
        <v>179</v>
      </c>
      <c r="C1651" s="450">
        <v>14000</v>
      </c>
      <c r="D1651" s="450" t="s">
        <v>91</v>
      </c>
      <c r="E1651" s="450" t="s">
        <v>14</v>
      </c>
      <c r="F1651" s="450" t="s">
        <v>15</v>
      </c>
      <c r="G1651" s="3">
        <v>1115.6600000000001</v>
      </c>
      <c r="H1651" s="450" t="s">
        <v>16</v>
      </c>
    </row>
    <row r="1652" spans="1:8" x14ac:dyDescent="0.25">
      <c r="A1652" s="450">
        <v>2018</v>
      </c>
      <c r="B1652" s="450" t="s">
        <v>179</v>
      </c>
      <c r="C1652" s="450">
        <v>15000</v>
      </c>
      <c r="D1652" s="450" t="s">
        <v>92</v>
      </c>
      <c r="E1652" s="450" t="s">
        <v>14</v>
      </c>
      <c r="F1652" s="450" t="s">
        <v>15</v>
      </c>
      <c r="G1652" s="450">
        <v>0</v>
      </c>
      <c r="H1652" s="450" t="s">
        <v>16</v>
      </c>
    </row>
    <row r="1653" spans="1:8" x14ac:dyDescent="0.25">
      <c r="A1653" s="450">
        <v>2018</v>
      </c>
      <c r="B1653" s="450" t="s">
        <v>179</v>
      </c>
      <c r="C1653" s="450">
        <v>15100</v>
      </c>
      <c r="D1653" s="450" t="s">
        <v>93</v>
      </c>
      <c r="E1653" s="450" t="s">
        <v>14</v>
      </c>
      <c r="F1653" s="450" t="s">
        <v>15</v>
      </c>
      <c r="G1653" s="450" t="s">
        <v>110</v>
      </c>
      <c r="H1653" s="450"/>
    </row>
    <row r="1654" spans="1:8" x14ac:dyDescent="0.25">
      <c r="A1654" s="450">
        <v>2018</v>
      </c>
      <c r="B1654" s="450" t="s">
        <v>179</v>
      </c>
      <c r="C1654" s="450">
        <v>15200</v>
      </c>
      <c r="D1654" s="450" t="s">
        <v>94</v>
      </c>
      <c r="E1654" s="450" t="s">
        <v>14</v>
      </c>
      <c r="F1654" s="450" t="s">
        <v>15</v>
      </c>
      <c r="G1654" s="450" t="s">
        <v>110</v>
      </c>
      <c r="H1654" s="450"/>
    </row>
    <row r="1655" spans="1:8" x14ac:dyDescent="0.25">
      <c r="A1655" s="450">
        <v>2018</v>
      </c>
      <c r="B1655" s="450" t="s">
        <v>179</v>
      </c>
      <c r="C1655" s="450">
        <v>16000</v>
      </c>
      <c r="D1655" s="450" t="s">
        <v>95</v>
      </c>
      <c r="E1655" s="450" t="s">
        <v>14</v>
      </c>
      <c r="F1655" s="450" t="s">
        <v>15</v>
      </c>
      <c r="G1655" s="3">
        <v>1115.6600000000001</v>
      </c>
      <c r="H1655" s="450" t="s">
        <v>16</v>
      </c>
    </row>
    <row r="1656" spans="1:8" x14ac:dyDescent="0.25">
      <c r="A1656" s="450">
        <v>2018</v>
      </c>
      <c r="B1656" s="450" t="s">
        <v>179</v>
      </c>
      <c r="C1656" s="450">
        <v>17000</v>
      </c>
      <c r="D1656" s="450" t="s">
        <v>96</v>
      </c>
      <c r="E1656" s="450" t="s">
        <v>14</v>
      </c>
      <c r="F1656" s="450" t="s">
        <v>15</v>
      </c>
      <c r="G1656" s="450">
        <v>0</v>
      </c>
      <c r="H1656" s="450" t="s">
        <v>16</v>
      </c>
    </row>
    <row r="1657" spans="1:8" x14ac:dyDescent="0.25">
      <c r="A1657" s="450">
        <v>2018</v>
      </c>
      <c r="B1657" s="450" t="s">
        <v>179</v>
      </c>
      <c r="C1657" s="450">
        <v>17100</v>
      </c>
      <c r="D1657" s="450" t="s">
        <v>97</v>
      </c>
      <c r="E1657" s="450" t="s">
        <v>14</v>
      </c>
      <c r="F1657" s="450" t="s">
        <v>15</v>
      </c>
      <c r="G1657" s="450">
        <v>0</v>
      </c>
      <c r="H1657" s="450" t="s">
        <v>16</v>
      </c>
    </row>
    <row r="1658" spans="1:8" x14ac:dyDescent="0.25">
      <c r="A1658" s="450">
        <v>2018</v>
      </c>
      <c r="B1658" s="450" t="s">
        <v>179</v>
      </c>
      <c r="C1658" s="450">
        <v>17110</v>
      </c>
      <c r="D1658" s="450" t="s">
        <v>98</v>
      </c>
      <c r="E1658" s="450" t="s">
        <v>14</v>
      </c>
      <c r="F1658" s="450" t="s">
        <v>15</v>
      </c>
      <c r="G1658" s="450" t="s">
        <v>110</v>
      </c>
      <c r="H1658" s="450"/>
    </row>
    <row r="1659" spans="1:8" x14ac:dyDescent="0.25">
      <c r="A1659" s="450">
        <v>2018</v>
      </c>
      <c r="B1659" s="450" t="s">
        <v>179</v>
      </c>
      <c r="C1659" s="450">
        <v>17120</v>
      </c>
      <c r="D1659" s="450" t="s">
        <v>99</v>
      </c>
      <c r="E1659" s="450" t="s">
        <v>14</v>
      </c>
      <c r="F1659" s="450" t="s">
        <v>15</v>
      </c>
      <c r="G1659" s="450" t="s">
        <v>110</v>
      </c>
      <c r="H1659" s="450"/>
    </row>
    <row r="1660" spans="1:8" x14ac:dyDescent="0.25">
      <c r="A1660" s="450">
        <v>2018</v>
      </c>
      <c r="B1660" s="450" t="s">
        <v>179</v>
      </c>
      <c r="C1660" s="450">
        <v>17130</v>
      </c>
      <c r="D1660" s="450" t="s">
        <v>100</v>
      </c>
      <c r="E1660" s="450" t="s">
        <v>14</v>
      </c>
      <c r="F1660" s="450" t="s">
        <v>15</v>
      </c>
      <c r="G1660" s="450" t="s">
        <v>110</v>
      </c>
      <c r="H1660" s="450"/>
    </row>
    <row r="1661" spans="1:8" x14ac:dyDescent="0.25">
      <c r="A1661" s="450">
        <v>2018</v>
      </c>
      <c r="B1661" s="450" t="s">
        <v>179</v>
      </c>
      <c r="C1661" s="450">
        <v>17140</v>
      </c>
      <c r="D1661" s="450" t="s">
        <v>101</v>
      </c>
      <c r="E1661" s="450" t="s">
        <v>14</v>
      </c>
      <c r="F1661" s="450" t="s">
        <v>15</v>
      </c>
      <c r="G1661" s="450" t="s">
        <v>110</v>
      </c>
      <c r="H1661" s="450"/>
    </row>
    <row r="1662" spans="1:8" x14ac:dyDescent="0.25">
      <c r="A1662" s="450">
        <v>2018</v>
      </c>
      <c r="B1662" s="450" t="s">
        <v>179</v>
      </c>
      <c r="C1662" s="450">
        <v>17150</v>
      </c>
      <c r="D1662" s="450" t="s">
        <v>102</v>
      </c>
      <c r="E1662" s="450" t="s">
        <v>14</v>
      </c>
      <c r="F1662" s="450" t="s">
        <v>15</v>
      </c>
      <c r="G1662" s="450" t="s">
        <v>110</v>
      </c>
      <c r="H1662" s="450"/>
    </row>
    <row r="1663" spans="1:8" x14ac:dyDescent="0.25">
      <c r="A1663" s="450">
        <v>2018</v>
      </c>
      <c r="B1663" s="450" t="s">
        <v>179</v>
      </c>
      <c r="C1663" s="450">
        <v>17160</v>
      </c>
      <c r="D1663" s="450" t="s">
        <v>103</v>
      </c>
      <c r="E1663" s="450" t="s">
        <v>14</v>
      </c>
      <c r="F1663" s="450" t="s">
        <v>15</v>
      </c>
      <c r="G1663" s="450" t="s">
        <v>110</v>
      </c>
      <c r="H1663" s="450"/>
    </row>
    <row r="1664" spans="1:8" x14ac:dyDescent="0.25">
      <c r="A1664" s="450">
        <v>2018</v>
      </c>
      <c r="B1664" s="450" t="s">
        <v>179</v>
      </c>
      <c r="C1664" s="450">
        <v>17161</v>
      </c>
      <c r="D1664" s="450" t="s">
        <v>104</v>
      </c>
      <c r="E1664" s="450" t="s">
        <v>14</v>
      </c>
      <c r="F1664" s="450" t="s">
        <v>15</v>
      </c>
      <c r="G1664" s="450" t="s">
        <v>110</v>
      </c>
      <c r="H1664" s="450"/>
    </row>
    <row r="1665" spans="1:8" x14ac:dyDescent="0.25">
      <c r="A1665" s="450">
        <v>2018</v>
      </c>
      <c r="B1665" s="450" t="s">
        <v>179</v>
      </c>
      <c r="C1665" s="450">
        <v>17162</v>
      </c>
      <c r="D1665" s="450" t="s">
        <v>105</v>
      </c>
      <c r="E1665" s="450" t="s">
        <v>14</v>
      </c>
      <c r="F1665" s="450" t="s">
        <v>15</v>
      </c>
      <c r="G1665" s="450" t="s">
        <v>110</v>
      </c>
      <c r="H1665" s="450"/>
    </row>
    <row r="1666" spans="1:8" x14ac:dyDescent="0.25">
      <c r="A1666" s="450">
        <v>2018</v>
      </c>
      <c r="B1666" s="450" t="s">
        <v>179</v>
      </c>
      <c r="C1666" s="450">
        <v>17190</v>
      </c>
      <c r="D1666" s="450" t="s">
        <v>106</v>
      </c>
      <c r="E1666" s="450" t="s">
        <v>14</v>
      </c>
      <c r="F1666" s="450" t="s">
        <v>15</v>
      </c>
      <c r="G1666" s="450" t="s">
        <v>110</v>
      </c>
      <c r="H1666" s="450"/>
    </row>
    <row r="1667" spans="1:8" x14ac:dyDescent="0.25">
      <c r="A1667" s="450">
        <v>2018</v>
      </c>
      <c r="B1667" s="450" t="s">
        <v>179</v>
      </c>
      <c r="C1667" s="450">
        <v>17900</v>
      </c>
      <c r="D1667" s="450" t="s">
        <v>107</v>
      </c>
      <c r="E1667" s="450" t="s">
        <v>14</v>
      </c>
      <c r="F1667" s="450" t="s">
        <v>15</v>
      </c>
      <c r="G1667" s="450">
        <v>0</v>
      </c>
      <c r="H1667" s="450" t="s">
        <v>16</v>
      </c>
    </row>
    <row r="1668" spans="1:8" x14ac:dyDescent="0.25">
      <c r="A1668" s="450">
        <v>2018</v>
      </c>
      <c r="B1668" s="450" t="s">
        <v>179</v>
      </c>
      <c r="C1668" s="450">
        <v>18000</v>
      </c>
      <c r="D1668" s="450" t="s">
        <v>108</v>
      </c>
      <c r="E1668" s="450" t="s">
        <v>14</v>
      </c>
      <c r="F1668" s="450" t="s">
        <v>15</v>
      </c>
      <c r="G1668" s="3">
        <v>1115.6600000000001</v>
      </c>
      <c r="H1668" s="450" t="s">
        <v>16</v>
      </c>
    </row>
    <row r="1669" spans="1:8" x14ac:dyDescent="0.25">
      <c r="A1669" s="450">
        <v>2018</v>
      </c>
      <c r="B1669" s="450" t="s">
        <v>179</v>
      </c>
      <c r="C1669" s="450">
        <v>19000</v>
      </c>
      <c r="D1669" s="450" t="s">
        <v>109</v>
      </c>
      <c r="E1669" s="450" t="s">
        <v>14</v>
      </c>
      <c r="F1669" s="450" t="s">
        <v>15</v>
      </c>
      <c r="G1669" s="450" t="s">
        <v>110</v>
      </c>
      <c r="H1669" s="450"/>
    </row>
    <row r="1670" spans="1:8" x14ac:dyDescent="0.25">
      <c r="A1670" s="450">
        <v>2018</v>
      </c>
      <c r="B1670" s="450" t="s">
        <v>179</v>
      </c>
      <c r="C1670" s="450">
        <v>19010</v>
      </c>
      <c r="D1670" s="450" t="s">
        <v>111</v>
      </c>
      <c r="E1670" s="450" t="s">
        <v>14</v>
      </c>
      <c r="F1670" s="450" t="s">
        <v>15</v>
      </c>
      <c r="G1670" s="450" t="s">
        <v>110</v>
      </c>
      <c r="H1670" s="450"/>
    </row>
    <row r="1671" spans="1:8" x14ac:dyDescent="0.25">
      <c r="A1671" s="450">
        <v>2018</v>
      </c>
      <c r="B1671" s="450" t="s">
        <v>179</v>
      </c>
      <c r="C1671" s="450">
        <v>19011</v>
      </c>
      <c r="D1671" s="450" t="s">
        <v>112</v>
      </c>
      <c r="E1671" s="450" t="s">
        <v>14</v>
      </c>
      <c r="F1671" s="450" t="s">
        <v>15</v>
      </c>
      <c r="G1671" s="450" t="s">
        <v>110</v>
      </c>
      <c r="H1671" s="450"/>
    </row>
    <row r="1672" spans="1:8" x14ac:dyDescent="0.25">
      <c r="A1672" s="450">
        <v>2018</v>
      </c>
      <c r="B1672" s="450" t="s">
        <v>179</v>
      </c>
      <c r="C1672" s="450">
        <v>19012</v>
      </c>
      <c r="D1672" s="450" t="s">
        <v>113</v>
      </c>
      <c r="E1672" s="450" t="s">
        <v>14</v>
      </c>
      <c r="F1672" s="450" t="s">
        <v>15</v>
      </c>
      <c r="G1672" s="450" t="s">
        <v>110</v>
      </c>
      <c r="H1672" s="450"/>
    </row>
    <row r="1673" spans="1:8" x14ac:dyDescent="0.25">
      <c r="A1673" s="450">
        <v>2018</v>
      </c>
      <c r="B1673" s="450" t="s">
        <v>179</v>
      </c>
      <c r="C1673" s="450">
        <v>19020</v>
      </c>
      <c r="D1673" s="450" t="s">
        <v>114</v>
      </c>
      <c r="E1673" s="450" t="s">
        <v>14</v>
      </c>
      <c r="F1673" s="450" t="s">
        <v>15</v>
      </c>
      <c r="G1673" s="450" t="s">
        <v>110</v>
      </c>
      <c r="H1673" s="450"/>
    </row>
    <row r="1674" spans="1:8" x14ac:dyDescent="0.25">
      <c r="A1674" s="450">
        <v>2018</v>
      </c>
      <c r="B1674" s="450" t="s">
        <v>179</v>
      </c>
      <c r="C1674" s="450">
        <v>19021</v>
      </c>
      <c r="D1674" s="450" t="s">
        <v>115</v>
      </c>
      <c r="E1674" s="450" t="s">
        <v>14</v>
      </c>
      <c r="F1674" s="450" t="s">
        <v>15</v>
      </c>
      <c r="G1674" s="450" t="s">
        <v>110</v>
      </c>
      <c r="H1674" s="450"/>
    </row>
    <row r="1675" spans="1:8" x14ac:dyDescent="0.25">
      <c r="A1675" s="450">
        <v>2018</v>
      </c>
      <c r="B1675" s="450" t="s">
        <v>179</v>
      </c>
      <c r="C1675" s="450">
        <v>19022</v>
      </c>
      <c r="D1675" s="450" t="s">
        <v>116</v>
      </c>
      <c r="E1675" s="450" t="s">
        <v>14</v>
      </c>
      <c r="F1675" s="450" t="s">
        <v>15</v>
      </c>
      <c r="G1675" s="450" t="s">
        <v>110</v>
      </c>
      <c r="H1675" s="450"/>
    </row>
    <row r="1676" spans="1:8" x14ac:dyDescent="0.25">
      <c r="A1676" s="450">
        <v>2018</v>
      </c>
      <c r="B1676" s="450" t="s">
        <v>179</v>
      </c>
      <c r="C1676" s="450">
        <v>19023</v>
      </c>
      <c r="D1676" s="450" t="s">
        <v>117</v>
      </c>
      <c r="E1676" s="450" t="s">
        <v>14</v>
      </c>
      <c r="F1676" s="450" t="s">
        <v>15</v>
      </c>
      <c r="G1676" s="450" t="s">
        <v>110</v>
      </c>
      <c r="H1676" s="450"/>
    </row>
    <row r="1677" spans="1:8" x14ac:dyDescent="0.25">
      <c r="A1677" s="450">
        <v>2018</v>
      </c>
      <c r="B1677" s="450" t="s">
        <v>179</v>
      </c>
      <c r="C1677" s="450">
        <v>19029</v>
      </c>
      <c r="D1677" s="450" t="s">
        <v>118</v>
      </c>
      <c r="E1677" s="450" t="s">
        <v>14</v>
      </c>
      <c r="F1677" s="450" t="s">
        <v>15</v>
      </c>
      <c r="G1677" s="450" t="s">
        <v>110</v>
      </c>
      <c r="H1677" s="450"/>
    </row>
    <row r="1678" spans="1:8" x14ac:dyDescent="0.25">
      <c r="A1678" s="450">
        <v>2018</v>
      </c>
      <c r="B1678" s="450" t="s">
        <v>179</v>
      </c>
      <c r="C1678" s="450">
        <v>19030</v>
      </c>
      <c r="D1678" s="450" t="s">
        <v>119</v>
      </c>
      <c r="E1678" s="450" t="s">
        <v>14</v>
      </c>
      <c r="F1678" s="450" t="s">
        <v>15</v>
      </c>
      <c r="G1678" s="450" t="s">
        <v>110</v>
      </c>
      <c r="H1678" s="450"/>
    </row>
    <row r="1679" spans="1:8" x14ac:dyDescent="0.25">
      <c r="A1679" s="450">
        <v>2018</v>
      </c>
      <c r="B1679" s="450" t="s">
        <v>179</v>
      </c>
      <c r="C1679" s="450">
        <v>19031</v>
      </c>
      <c r="D1679" s="450" t="s">
        <v>120</v>
      </c>
      <c r="E1679" s="450" t="s">
        <v>14</v>
      </c>
      <c r="F1679" s="450" t="s">
        <v>15</v>
      </c>
      <c r="G1679" s="450" t="s">
        <v>110</v>
      </c>
      <c r="H1679" s="450"/>
    </row>
    <row r="1680" spans="1:8" x14ac:dyDescent="0.25">
      <c r="A1680" s="450">
        <v>2018</v>
      </c>
      <c r="B1680" s="450" t="s">
        <v>179</v>
      </c>
      <c r="C1680" s="450">
        <v>19032</v>
      </c>
      <c r="D1680" s="450" t="s">
        <v>121</v>
      </c>
      <c r="E1680" s="450" t="s">
        <v>14</v>
      </c>
      <c r="F1680" s="450" t="s">
        <v>15</v>
      </c>
      <c r="G1680" s="450" t="s">
        <v>110</v>
      </c>
      <c r="H1680" s="450"/>
    </row>
    <row r="1681" spans="1:7" x14ac:dyDescent="0.25">
      <c r="A1681" s="450">
        <v>2018</v>
      </c>
      <c r="B1681" s="450" t="s">
        <v>179</v>
      </c>
      <c r="C1681" s="450">
        <v>19040</v>
      </c>
      <c r="D1681" s="450" t="s">
        <v>122</v>
      </c>
      <c r="E1681" s="450" t="s">
        <v>14</v>
      </c>
      <c r="F1681" s="450" t="s">
        <v>15</v>
      </c>
      <c r="G1681" s="450" t="s">
        <v>110</v>
      </c>
    </row>
    <row r="1682" spans="1:7" x14ac:dyDescent="0.25">
      <c r="A1682" s="450">
        <v>2018</v>
      </c>
      <c r="B1682" s="450" t="s">
        <v>179</v>
      </c>
      <c r="C1682" s="450">
        <v>19050</v>
      </c>
      <c r="D1682" s="450" t="s">
        <v>123</v>
      </c>
      <c r="E1682" s="450" t="s">
        <v>14</v>
      </c>
      <c r="F1682" s="450" t="s">
        <v>15</v>
      </c>
      <c r="G1682" s="450" t="s">
        <v>110</v>
      </c>
    </row>
    <row r="1683" spans="1:7" x14ac:dyDescent="0.25">
      <c r="A1683" s="450">
        <v>2018</v>
      </c>
      <c r="B1683" s="450" t="s">
        <v>179</v>
      </c>
      <c r="C1683" s="450">
        <v>19060</v>
      </c>
      <c r="D1683" s="450" t="s">
        <v>124</v>
      </c>
      <c r="E1683" s="450" t="s">
        <v>14</v>
      </c>
      <c r="F1683" s="450" t="s">
        <v>15</v>
      </c>
      <c r="G1683" s="450" t="s">
        <v>110</v>
      </c>
    </row>
    <row r="1684" spans="1:7" x14ac:dyDescent="0.25">
      <c r="A1684" s="450">
        <v>2018</v>
      </c>
      <c r="B1684" s="450" t="s">
        <v>179</v>
      </c>
      <c r="C1684" s="450">
        <v>19061</v>
      </c>
      <c r="D1684" s="450" t="s">
        <v>125</v>
      </c>
      <c r="E1684" s="450" t="s">
        <v>14</v>
      </c>
      <c r="F1684" s="450" t="s">
        <v>15</v>
      </c>
      <c r="G1684" s="450" t="s">
        <v>110</v>
      </c>
    </row>
    <row r="1685" spans="1:7" x14ac:dyDescent="0.25">
      <c r="A1685" s="450">
        <v>2018</v>
      </c>
      <c r="B1685" s="450" t="s">
        <v>179</v>
      </c>
      <c r="C1685" s="450">
        <v>19062</v>
      </c>
      <c r="D1685" s="450" t="s">
        <v>126</v>
      </c>
      <c r="E1685" s="450" t="s">
        <v>14</v>
      </c>
      <c r="F1685" s="450" t="s">
        <v>15</v>
      </c>
      <c r="G1685" s="450" t="s">
        <v>110</v>
      </c>
    </row>
    <row r="1686" spans="1:7" x14ac:dyDescent="0.25">
      <c r="A1686" s="450">
        <v>2018</v>
      </c>
      <c r="B1686" s="450" t="s">
        <v>179</v>
      </c>
      <c r="C1686" s="450">
        <v>19063</v>
      </c>
      <c r="D1686" s="450" t="s">
        <v>127</v>
      </c>
      <c r="E1686" s="450" t="s">
        <v>14</v>
      </c>
      <c r="F1686" s="450" t="s">
        <v>15</v>
      </c>
      <c r="G1686" s="450" t="s">
        <v>110</v>
      </c>
    </row>
    <row r="1687" spans="1:7" x14ac:dyDescent="0.25">
      <c r="A1687" s="450">
        <v>2018</v>
      </c>
      <c r="B1687" s="450" t="s">
        <v>179</v>
      </c>
      <c r="C1687" s="450">
        <v>19070</v>
      </c>
      <c r="D1687" s="450" t="s">
        <v>128</v>
      </c>
      <c r="E1687" s="450" t="s">
        <v>14</v>
      </c>
      <c r="F1687" s="450" t="s">
        <v>15</v>
      </c>
      <c r="G1687" s="450" t="s">
        <v>110</v>
      </c>
    </row>
    <row r="1688" spans="1:7" x14ac:dyDescent="0.25">
      <c r="A1688" s="450">
        <v>2018</v>
      </c>
      <c r="B1688" s="450" t="s">
        <v>179</v>
      </c>
      <c r="C1688" s="450">
        <v>19080</v>
      </c>
      <c r="D1688" s="450" t="s">
        <v>129</v>
      </c>
      <c r="E1688" s="450" t="s">
        <v>14</v>
      </c>
      <c r="F1688" s="450" t="s">
        <v>15</v>
      </c>
      <c r="G1688" s="450" t="s">
        <v>110</v>
      </c>
    </row>
    <row r="1689" spans="1:7" x14ac:dyDescent="0.25">
      <c r="A1689" s="450">
        <v>2018</v>
      </c>
      <c r="B1689" s="450" t="s">
        <v>179</v>
      </c>
      <c r="C1689" s="450">
        <v>19090</v>
      </c>
      <c r="D1689" s="450" t="s">
        <v>130</v>
      </c>
      <c r="E1689" s="450" t="s">
        <v>14</v>
      </c>
      <c r="F1689" s="450" t="s">
        <v>15</v>
      </c>
      <c r="G1689" s="450" t="s">
        <v>110</v>
      </c>
    </row>
    <row r="1690" spans="1:7" x14ac:dyDescent="0.25">
      <c r="A1690" s="450">
        <v>2018</v>
      </c>
      <c r="B1690" s="450" t="s">
        <v>179</v>
      </c>
      <c r="C1690" s="450">
        <v>19095</v>
      </c>
      <c r="D1690" s="450" t="s">
        <v>131</v>
      </c>
      <c r="E1690" s="450" t="s">
        <v>14</v>
      </c>
      <c r="F1690" s="450" t="s">
        <v>15</v>
      </c>
      <c r="G1690" s="450" t="s">
        <v>110</v>
      </c>
    </row>
    <row r="1691" spans="1:7" x14ac:dyDescent="0.25">
      <c r="A1691" s="450">
        <v>2018</v>
      </c>
      <c r="B1691" s="450" t="s">
        <v>179</v>
      </c>
      <c r="C1691" s="450">
        <v>19900</v>
      </c>
      <c r="D1691" s="450" t="s">
        <v>132</v>
      </c>
      <c r="E1691" s="450" t="s">
        <v>14</v>
      </c>
      <c r="F1691" s="450" t="s">
        <v>15</v>
      </c>
      <c r="G1691" s="450" t="s">
        <v>110</v>
      </c>
    </row>
    <row r="1692" spans="1:7" x14ac:dyDescent="0.25">
      <c r="A1692" s="450">
        <v>2018</v>
      </c>
      <c r="B1692" s="450" t="s">
        <v>179</v>
      </c>
      <c r="C1692" s="450">
        <v>20000</v>
      </c>
      <c r="D1692" s="450" t="s">
        <v>133</v>
      </c>
      <c r="E1692" s="450" t="s">
        <v>14</v>
      </c>
      <c r="F1692" s="450" t="s">
        <v>15</v>
      </c>
      <c r="G1692" s="450" t="s">
        <v>110</v>
      </c>
    </row>
    <row r="1693" spans="1:7" x14ac:dyDescent="0.25">
      <c r="A1693" s="450">
        <v>2018</v>
      </c>
      <c r="B1693" s="450" t="s">
        <v>179</v>
      </c>
      <c r="C1693" s="450">
        <v>21000</v>
      </c>
      <c r="D1693" s="450" t="s">
        <v>134</v>
      </c>
      <c r="E1693" s="450" t="s">
        <v>14</v>
      </c>
      <c r="F1693" s="450" t="s">
        <v>15</v>
      </c>
      <c r="G1693" s="450" t="s">
        <v>110</v>
      </c>
    </row>
    <row r="1694" spans="1:7" x14ac:dyDescent="0.25">
      <c r="A1694" s="450">
        <v>2018</v>
      </c>
      <c r="B1694" s="450" t="s">
        <v>179</v>
      </c>
      <c r="C1694" s="450">
        <v>21100</v>
      </c>
      <c r="D1694" s="450" t="s">
        <v>135</v>
      </c>
      <c r="E1694" s="450" t="s">
        <v>14</v>
      </c>
      <c r="F1694" s="450" t="s">
        <v>15</v>
      </c>
      <c r="G1694" s="450" t="s">
        <v>110</v>
      </c>
    </row>
    <row r="1695" spans="1:7" x14ac:dyDescent="0.25">
      <c r="A1695" s="450">
        <v>2018</v>
      </c>
      <c r="B1695" s="450" t="s">
        <v>179</v>
      </c>
      <c r="C1695" s="450">
        <v>21200</v>
      </c>
      <c r="D1695" s="450" t="s">
        <v>136</v>
      </c>
      <c r="E1695" s="450" t="s">
        <v>14</v>
      </c>
      <c r="F1695" s="450" t="s">
        <v>15</v>
      </c>
      <c r="G1695" s="450" t="s">
        <v>110</v>
      </c>
    </row>
    <row r="1696" spans="1:7" x14ac:dyDescent="0.25">
      <c r="A1696" s="450">
        <v>2018</v>
      </c>
      <c r="B1696" s="450" t="s">
        <v>179</v>
      </c>
      <c r="C1696" s="450">
        <v>21300</v>
      </c>
      <c r="D1696" s="450" t="s">
        <v>137</v>
      </c>
      <c r="E1696" s="450" t="s">
        <v>14</v>
      </c>
      <c r="F1696" s="450" t="s">
        <v>15</v>
      </c>
      <c r="G1696" s="450" t="s">
        <v>110</v>
      </c>
    </row>
    <row r="1697" spans="1:7" x14ac:dyDescent="0.25">
      <c r="A1697" s="450">
        <v>2018</v>
      </c>
      <c r="B1697" s="450" t="s">
        <v>179</v>
      </c>
      <c r="C1697" s="450">
        <v>21900</v>
      </c>
      <c r="D1697" s="450" t="s">
        <v>138</v>
      </c>
      <c r="E1697" s="450" t="s">
        <v>14</v>
      </c>
      <c r="F1697" s="450" t="s">
        <v>15</v>
      </c>
      <c r="G1697" s="450" t="s">
        <v>110</v>
      </c>
    </row>
    <row r="1698" spans="1:7" x14ac:dyDescent="0.25">
      <c r="A1698" s="450">
        <v>2018</v>
      </c>
      <c r="B1698" s="450" t="s">
        <v>179</v>
      </c>
      <c r="C1698" s="450">
        <v>22000</v>
      </c>
      <c r="D1698" s="450" t="s">
        <v>139</v>
      </c>
      <c r="E1698" s="450" t="s">
        <v>14</v>
      </c>
      <c r="F1698" s="450" t="s">
        <v>15</v>
      </c>
      <c r="G1698" s="450" t="s">
        <v>110</v>
      </c>
    </row>
    <row r="1699" spans="1:7" x14ac:dyDescent="0.25">
      <c r="A1699" s="450">
        <v>2018</v>
      </c>
      <c r="B1699" s="450" t="s">
        <v>179</v>
      </c>
      <c r="C1699" s="450">
        <v>23000</v>
      </c>
      <c r="D1699" s="450" t="s">
        <v>140</v>
      </c>
      <c r="E1699" s="450" t="s">
        <v>14</v>
      </c>
      <c r="F1699" s="450" t="s">
        <v>15</v>
      </c>
      <c r="G1699" s="450" t="s">
        <v>110</v>
      </c>
    </row>
    <row r="1700" spans="1:7" x14ac:dyDescent="0.25">
      <c r="A1700" s="450">
        <v>2018</v>
      </c>
      <c r="B1700" s="450" t="s">
        <v>179</v>
      </c>
      <c r="C1700" s="450">
        <v>24000</v>
      </c>
      <c r="D1700" s="450" t="s">
        <v>141</v>
      </c>
      <c r="E1700" s="450" t="s">
        <v>14</v>
      </c>
      <c r="F1700" s="450" t="s">
        <v>15</v>
      </c>
      <c r="G1700" s="450" t="s">
        <v>110</v>
      </c>
    </row>
    <row r="1701" spans="1:7" x14ac:dyDescent="0.25">
      <c r="A1701" s="450">
        <v>2018</v>
      </c>
      <c r="B1701" s="450" t="s">
        <v>179</v>
      </c>
      <c r="C1701" s="450">
        <v>25000</v>
      </c>
      <c r="D1701" s="450" t="s">
        <v>142</v>
      </c>
      <c r="E1701" s="450" t="s">
        <v>14</v>
      </c>
      <c r="F1701" s="450" t="s">
        <v>15</v>
      </c>
      <c r="G1701" s="450" t="s">
        <v>110</v>
      </c>
    </row>
    <row r="1702" spans="1:7" x14ac:dyDescent="0.25">
      <c r="A1702" s="450">
        <v>2018</v>
      </c>
      <c r="B1702" s="450" t="s">
        <v>179</v>
      </c>
      <c r="C1702" s="450">
        <v>26000</v>
      </c>
      <c r="D1702" s="450" t="s">
        <v>143</v>
      </c>
      <c r="E1702" s="450" t="s">
        <v>14</v>
      </c>
      <c r="F1702" s="450" t="s">
        <v>15</v>
      </c>
      <c r="G1702" s="450" t="s">
        <v>110</v>
      </c>
    </row>
    <row r="1703" spans="1:7" x14ac:dyDescent="0.25">
      <c r="A1703" s="450">
        <v>2018</v>
      </c>
      <c r="B1703" s="450" t="s">
        <v>179</v>
      </c>
      <c r="C1703" s="450">
        <v>27000</v>
      </c>
      <c r="D1703" s="450" t="s">
        <v>144</v>
      </c>
      <c r="E1703" s="450" t="s">
        <v>14</v>
      </c>
      <c r="F1703" s="450" t="s">
        <v>15</v>
      </c>
      <c r="G1703" s="450" t="s">
        <v>110</v>
      </c>
    </row>
    <row r="1704" spans="1:7" x14ac:dyDescent="0.25">
      <c r="A1704" s="450">
        <v>2018</v>
      </c>
      <c r="B1704" s="450" t="s">
        <v>179</v>
      </c>
      <c r="C1704" s="450">
        <v>28000</v>
      </c>
      <c r="D1704" s="450" t="s">
        <v>145</v>
      </c>
      <c r="E1704" s="450" t="s">
        <v>14</v>
      </c>
      <c r="F1704" s="450" t="s">
        <v>15</v>
      </c>
      <c r="G1704" s="450" t="s">
        <v>110</v>
      </c>
    </row>
    <row r="1705" spans="1:7" x14ac:dyDescent="0.25">
      <c r="A1705" s="450">
        <v>2018</v>
      </c>
      <c r="B1705" s="450" t="s">
        <v>179</v>
      </c>
      <c r="C1705" s="450">
        <v>29000</v>
      </c>
      <c r="D1705" s="450" t="s">
        <v>146</v>
      </c>
      <c r="E1705" s="450" t="s">
        <v>14</v>
      </c>
      <c r="F1705" s="450" t="s">
        <v>15</v>
      </c>
      <c r="G1705" s="450" t="s">
        <v>110</v>
      </c>
    </row>
    <row r="1706" spans="1:7" x14ac:dyDescent="0.25">
      <c r="A1706" s="450">
        <v>2018</v>
      </c>
      <c r="B1706" s="450" t="s">
        <v>179</v>
      </c>
      <c r="C1706" s="450">
        <v>30000</v>
      </c>
      <c r="D1706" s="450" t="s">
        <v>147</v>
      </c>
      <c r="E1706" s="450" t="s">
        <v>14</v>
      </c>
      <c r="F1706" s="450" t="s">
        <v>15</v>
      </c>
      <c r="G1706" s="450" t="s">
        <v>110</v>
      </c>
    </row>
    <row r="1707" spans="1:7" x14ac:dyDescent="0.25">
      <c r="A1707" s="450">
        <v>2018</v>
      </c>
      <c r="B1707" s="450" t="s">
        <v>179</v>
      </c>
      <c r="C1707" s="450">
        <v>31000</v>
      </c>
      <c r="D1707" s="450" t="s">
        <v>148</v>
      </c>
      <c r="E1707" s="450" t="s">
        <v>14</v>
      </c>
      <c r="F1707" s="450" t="s">
        <v>15</v>
      </c>
      <c r="G1707" s="450" t="s">
        <v>110</v>
      </c>
    </row>
    <row r="1708" spans="1:7" x14ac:dyDescent="0.25">
      <c r="A1708" s="450">
        <v>2018</v>
      </c>
      <c r="B1708" s="450" t="s">
        <v>179</v>
      </c>
      <c r="C1708" s="450">
        <v>32000</v>
      </c>
      <c r="D1708" s="450" t="s">
        <v>149</v>
      </c>
      <c r="E1708" s="450" t="s">
        <v>14</v>
      </c>
      <c r="F1708" s="450" t="s">
        <v>15</v>
      </c>
      <c r="G1708" s="450" t="s">
        <v>110</v>
      </c>
    </row>
    <row r="1709" spans="1:7" x14ac:dyDescent="0.25">
      <c r="A1709" s="450">
        <v>2018</v>
      </c>
      <c r="B1709" s="450" t="s">
        <v>179</v>
      </c>
      <c r="C1709" s="450">
        <v>32100</v>
      </c>
      <c r="D1709" s="450" t="s">
        <v>150</v>
      </c>
      <c r="E1709" s="450" t="s">
        <v>14</v>
      </c>
      <c r="F1709" s="450" t="s">
        <v>15</v>
      </c>
      <c r="G1709" s="450" t="s">
        <v>110</v>
      </c>
    </row>
    <row r="1710" spans="1:7" x14ac:dyDescent="0.25">
      <c r="A1710" s="450">
        <v>2018</v>
      </c>
      <c r="B1710" s="450" t="s">
        <v>179</v>
      </c>
      <c r="C1710" s="450">
        <v>32200</v>
      </c>
      <c r="D1710" s="450" t="s">
        <v>151</v>
      </c>
      <c r="E1710" s="450" t="s">
        <v>14</v>
      </c>
      <c r="F1710" s="450" t="s">
        <v>15</v>
      </c>
      <c r="G1710" s="450" t="s">
        <v>110</v>
      </c>
    </row>
    <row r="1711" spans="1:7" x14ac:dyDescent="0.25">
      <c r="A1711" s="450">
        <v>2018</v>
      </c>
      <c r="B1711" s="450" t="s">
        <v>179</v>
      </c>
      <c r="C1711" s="450">
        <v>33000</v>
      </c>
      <c r="D1711" s="450" t="s">
        <v>152</v>
      </c>
      <c r="E1711" s="450" t="s">
        <v>14</v>
      </c>
      <c r="F1711" s="450" t="s">
        <v>15</v>
      </c>
      <c r="G1711" s="450" t="s">
        <v>110</v>
      </c>
    </row>
    <row r="1712" spans="1:7" x14ac:dyDescent="0.25">
      <c r="A1712" s="450">
        <v>2018</v>
      </c>
      <c r="B1712" s="450" t="s">
        <v>179</v>
      </c>
      <c r="C1712" s="450">
        <v>33100</v>
      </c>
      <c r="D1712" s="450" t="s">
        <v>153</v>
      </c>
      <c r="E1712" s="450" t="s">
        <v>14</v>
      </c>
      <c r="F1712" s="450" t="s">
        <v>15</v>
      </c>
      <c r="G1712" s="450" t="s">
        <v>110</v>
      </c>
    </row>
    <row r="1713" spans="1:7" x14ac:dyDescent="0.25">
      <c r="A1713" s="450">
        <v>2018</v>
      </c>
      <c r="B1713" s="450" t="s">
        <v>179</v>
      </c>
      <c r="C1713" s="450">
        <v>33110</v>
      </c>
      <c r="D1713" s="450" t="s">
        <v>154</v>
      </c>
      <c r="E1713" s="450" t="s">
        <v>14</v>
      </c>
      <c r="F1713" s="450" t="s">
        <v>15</v>
      </c>
      <c r="G1713" s="450" t="s">
        <v>110</v>
      </c>
    </row>
    <row r="1714" spans="1:7" x14ac:dyDescent="0.25">
      <c r="A1714" s="450">
        <v>2018</v>
      </c>
      <c r="B1714" s="450" t="s">
        <v>179</v>
      </c>
      <c r="C1714" s="450">
        <v>33120</v>
      </c>
      <c r="D1714" s="450" t="s">
        <v>155</v>
      </c>
      <c r="E1714" s="450" t="s">
        <v>14</v>
      </c>
      <c r="F1714" s="450" t="s">
        <v>15</v>
      </c>
      <c r="G1714" s="450" t="s">
        <v>110</v>
      </c>
    </row>
    <row r="1715" spans="1:7" x14ac:dyDescent="0.25">
      <c r="A1715" s="450">
        <v>2018</v>
      </c>
      <c r="B1715" s="450" t="s">
        <v>179</v>
      </c>
      <c r="C1715" s="450">
        <v>33200</v>
      </c>
      <c r="D1715" s="450" t="s">
        <v>156</v>
      </c>
      <c r="E1715" s="450" t="s">
        <v>14</v>
      </c>
      <c r="F1715" s="450" t="s">
        <v>15</v>
      </c>
      <c r="G1715" s="450" t="s">
        <v>110</v>
      </c>
    </row>
    <row r="1716" spans="1:7" x14ac:dyDescent="0.25">
      <c r="A1716" s="450">
        <v>2018</v>
      </c>
      <c r="B1716" s="450" t="s">
        <v>179</v>
      </c>
      <c r="C1716" s="450">
        <v>33210</v>
      </c>
      <c r="D1716" s="450" t="s">
        <v>157</v>
      </c>
      <c r="E1716" s="450" t="s">
        <v>14</v>
      </c>
      <c r="F1716" s="450" t="s">
        <v>15</v>
      </c>
      <c r="G1716" s="450" t="s">
        <v>110</v>
      </c>
    </row>
    <row r="1717" spans="1:7" x14ac:dyDescent="0.25">
      <c r="A1717" s="450">
        <v>2018</v>
      </c>
      <c r="B1717" s="450" t="s">
        <v>179</v>
      </c>
      <c r="C1717" s="450">
        <v>33220</v>
      </c>
      <c r="D1717" s="450" t="s">
        <v>158</v>
      </c>
      <c r="E1717" s="450" t="s">
        <v>14</v>
      </c>
      <c r="F1717" s="450" t="s">
        <v>15</v>
      </c>
      <c r="G1717" s="450" t="s">
        <v>110</v>
      </c>
    </row>
    <row r="1718" spans="1:7" x14ac:dyDescent="0.25">
      <c r="A1718" s="450">
        <v>2018</v>
      </c>
      <c r="B1718" s="450" t="s">
        <v>179</v>
      </c>
      <c r="C1718" s="450">
        <v>33900</v>
      </c>
      <c r="D1718" s="450" t="s">
        <v>159</v>
      </c>
      <c r="E1718" s="450" t="s">
        <v>14</v>
      </c>
      <c r="F1718" s="450" t="s">
        <v>15</v>
      </c>
      <c r="G1718" s="450" t="s">
        <v>110</v>
      </c>
    </row>
    <row r="1719" spans="1:7" x14ac:dyDescent="0.25">
      <c r="A1719" s="450">
        <v>2018</v>
      </c>
      <c r="B1719" s="450" t="s">
        <v>179</v>
      </c>
      <c r="C1719" s="450">
        <v>33910</v>
      </c>
      <c r="D1719" s="450" t="s">
        <v>160</v>
      </c>
      <c r="E1719" s="450" t="s">
        <v>14</v>
      </c>
      <c r="F1719" s="450" t="s">
        <v>15</v>
      </c>
      <c r="G1719" s="450" t="s">
        <v>110</v>
      </c>
    </row>
    <row r="1720" spans="1:7" x14ac:dyDescent="0.25">
      <c r="A1720" s="450">
        <v>2018</v>
      </c>
      <c r="B1720" s="450" t="s">
        <v>179</v>
      </c>
      <c r="C1720" s="450">
        <v>33920</v>
      </c>
      <c r="D1720" s="450" t="s">
        <v>161</v>
      </c>
      <c r="E1720" s="450" t="s">
        <v>14</v>
      </c>
      <c r="F1720" s="450" t="s">
        <v>15</v>
      </c>
      <c r="G1720" s="450" t="s">
        <v>110</v>
      </c>
    </row>
    <row r="1721" spans="1:7" x14ac:dyDescent="0.25">
      <c r="A1721" s="450">
        <v>2018</v>
      </c>
      <c r="B1721" s="450" t="s">
        <v>179</v>
      </c>
      <c r="C1721" s="450">
        <v>33921</v>
      </c>
      <c r="D1721" s="450" t="s">
        <v>162</v>
      </c>
      <c r="E1721" s="450" t="s">
        <v>14</v>
      </c>
      <c r="F1721" s="450" t="s">
        <v>15</v>
      </c>
      <c r="G1721" s="450" t="s">
        <v>110</v>
      </c>
    </row>
    <row r="1722" spans="1:7" x14ac:dyDescent="0.25">
      <c r="A1722" s="450">
        <v>2018</v>
      </c>
      <c r="B1722" s="450" t="s">
        <v>179</v>
      </c>
      <c r="C1722" s="450">
        <v>33922</v>
      </c>
      <c r="D1722" s="450" t="s">
        <v>163</v>
      </c>
      <c r="E1722" s="450" t="s">
        <v>14</v>
      </c>
      <c r="F1722" s="450" t="s">
        <v>15</v>
      </c>
      <c r="G1722" s="450" t="s">
        <v>110</v>
      </c>
    </row>
    <row r="1723" spans="1:7" x14ac:dyDescent="0.25">
      <c r="A1723" s="450">
        <v>2018</v>
      </c>
      <c r="B1723" s="450" t="s">
        <v>179</v>
      </c>
      <c r="C1723" s="450">
        <v>34000</v>
      </c>
      <c r="D1723" s="450" t="s">
        <v>164</v>
      </c>
      <c r="E1723" s="450" t="s">
        <v>14</v>
      </c>
      <c r="F1723" s="450" t="s">
        <v>15</v>
      </c>
      <c r="G1723" s="450" t="s">
        <v>110</v>
      </c>
    </row>
    <row r="1724" spans="1:7" x14ac:dyDescent="0.25">
      <c r="A1724" s="450">
        <v>2018</v>
      </c>
      <c r="B1724" s="450" t="s">
        <v>179</v>
      </c>
      <c r="C1724" s="450">
        <v>35000</v>
      </c>
      <c r="D1724" s="450" t="s">
        <v>165</v>
      </c>
      <c r="E1724" s="450" t="s">
        <v>14</v>
      </c>
      <c r="F1724" s="450" t="s">
        <v>15</v>
      </c>
      <c r="G1724" s="450" t="s">
        <v>110</v>
      </c>
    </row>
    <row r="1725" spans="1:7" x14ac:dyDescent="0.25">
      <c r="A1725" s="450">
        <v>2018</v>
      </c>
      <c r="B1725" s="450" t="s">
        <v>179</v>
      </c>
      <c r="C1725" s="450">
        <v>36000</v>
      </c>
      <c r="D1725" s="450" t="s">
        <v>166</v>
      </c>
      <c r="E1725" s="450" t="s">
        <v>14</v>
      </c>
      <c r="F1725" s="450" t="s">
        <v>15</v>
      </c>
      <c r="G1725" s="450" t="s">
        <v>110</v>
      </c>
    </row>
    <row r="1726" spans="1:7" x14ac:dyDescent="0.25">
      <c r="A1726" s="450">
        <v>2018</v>
      </c>
      <c r="B1726" s="450" t="s">
        <v>179</v>
      </c>
      <c r="C1726" s="450">
        <v>37000</v>
      </c>
      <c r="D1726" s="450" t="s">
        <v>167</v>
      </c>
      <c r="E1726" s="450" t="s">
        <v>14</v>
      </c>
      <c r="F1726" s="450" t="s">
        <v>15</v>
      </c>
      <c r="G1726" s="450" t="s">
        <v>110</v>
      </c>
    </row>
    <row r="1727" spans="1:7" x14ac:dyDescent="0.25">
      <c r="A1727" s="450">
        <v>2018</v>
      </c>
      <c r="B1727" s="450" t="s">
        <v>179</v>
      </c>
      <c r="C1727" s="450">
        <v>37100</v>
      </c>
      <c r="D1727" s="450" t="s">
        <v>168</v>
      </c>
      <c r="E1727" s="450" t="s">
        <v>14</v>
      </c>
      <c r="F1727" s="450" t="s">
        <v>15</v>
      </c>
      <c r="G1727" s="450" t="s">
        <v>110</v>
      </c>
    </row>
    <row r="1728" spans="1:7" x14ac:dyDescent="0.25">
      <c r="A1728" s="450">
        <v>2018</v>
      </c>
      <c r="B1728" s="450" t="s">
        <v>179</v>
      </c>
      <c r="C1728" s="450">
        <v>37200</v>
      </c>
      <c r="D1728" s="450" t="s">
        <v>169</v>
      </c>
      <c r="E1728" s="450" t="s">
        <v>14</v>
      </c>
      <c r="F1728" s="450" t="s">
        <v>15</v>
      </c>
      <c r="G1728" s="450" t="s">
        <v>110</v>
      </c>
    </row>
    <row r="1729" spans="1:8" x14ac:dyDescent="0.25">
      <c r="A1729" s="450">
        <v>2018</v>
      </c>
      <c r="B1729" s="450" t="s">
        <v>180</v>
      </c>
      <c r="C1729" s="450">
        <v>1000</v>
      </c>
      <c r="D1729" s="450" t="s">
        <v>1</v>
      </c>
      <c r="E1729" s="450" t="s">
        <v>14</v>
      </c>
      <c r="F1729" s="450" t="s">
        <v>15</v>
      </c>
      <c r="G1729" s="450">
        <v>0</v>
      </c>
      <c r="H1729" s="450" t="s">
        <v>16</v>
      </c>
    </row>
    <row r="1730" spans="1:8" x14ac:dyDescent="0.25">
      <c r="A1730" s="450">
        <v>2018</v>
      </c>
      <c r="B1730" s="450" t="s">
        <v>180</v>
      </c>
      <c r="C1730" s="450">
        <v>1100</v>
      </c>
      <c r="D1730" s="450" t="s">
        <v>2</v>
      </c>
      <c r="E1730" s="450" t="s">
        <v>14</v>
      </c>
      <c r="F1730" s="450" t="s">
        <v>15</v>
      </c>
      <c r="G1730" s="450">
        <v>0</v>
      </c>
      <c r="H1730" s="450" t="s">
        <v>16</v>
      </c>
    </row>
    <row r="1731" spans="1:8" x14ac:dyDescent="0.25">
      <c r="A1731" s="450">
        <v>2018</v>
      </c>
      <c r="B1731" s="450" t="s">
        <v>180</v>
      </c>
      <c r="C1731" s="450">
        <v>1110</v>
      </c>
      <c r="D1731" s="450" t="s">
        <v>3</v>
      </c>
      <c r="E1731" s="450" t="s">
        <v>14</v>
      </c>
      <c r="F1731" s="450" t="s">
        <v>15</v>
      </c>
      <c r="G1731" s="450" t="s">
        <v>110</v>
      </c>
      <c r="H1731" s="450"/>
    </row>
    <row r="1732" spans="1:8" x14ac:dyDescent="0.25">
      <c r="A1732" s="450">
        <v>2018</v>
      </c>
      <c r="B1732" s="450" t="s">
        <v>180</v>
      </c>
      <c r="C1732" s="450">
        <v>1120</v>
      </c>
      <c r="D1732" s="450" t="s">
        <v>4</v>
      </c>
      <c r="E1732" s="450" t="s">
        <v>14</v>
      </c>
      <c r="F1732" s="450" t="s">
        <v>15</v>
      </c>
      <c r="G1732" s="450" t="s">
        <v>110</v>
      </c>
      <c r="H1732" s="450"/>
    </row>
    <row r="1733" spans="1:8" x14ac:dyDescent="0.25">
      <c r="A1733" s="450">
        <v>2018</v>
      </c>
      <c r="B1733" s="450" t="s">
        <v>180</v>
      </c>
      <c r="C1733" s="450">
        <v>1200</v>
      </c>
      <c r="D1733" s="450" t="s">
        <v>5</v>
      </c>
      <c r="E1733" s="450" t="s">
        <v>14</v>
      </c>
      <c r="F1733" s="450" t="s">
        <v>15</v>
      </c>
      <c r="G1733" s="450">
        <v>0</v>
      </c>
      <c r="H1733" s="450" t="s">
        <v>16</v>
      </c>
    </row>
    <row r="1734" spans="1:8" x14ac:dyDescent="0.25">
      <c r="A1734" s="450">
        <v>2018</v>
      </c>
      <c r="B1734" s="450" t="s">
        <v>180</v>
      </c>
      <c r="C1734" s="450">
        <v>1300</v>
      </c>
      <c r="D1734" s="450" t="s">
        <v>17</v>
      </c>
      <c r="E1734" s="450" t="s">
        <v>14</v>
      </c>
      <c r="F1734" s="450" t="s">
        <v>15</v>
      </c>
      <c r="G1734" s="450">
        <v>0</v>
      </c>
      <c r="H1734" s="450" t="s">
        <v>16</v>
      </c>
    </row>
    <row r="1735" spans="1:8" x14ac:dyDescent="0.25">
      <c r="A1735" s="450">
        <v>2018</v>
      </c>
      <c r="B1735" s="450" t="s">
        <v>180</v>
      </c>
      <c r="C1735" s="450">
        <v>1400</v>
      </c>
      <c r="D1735" s="450" t="s">
        <v>18</v>
      </c>
      <c r="E1735" s="450" t="s">
        <v>14</v>
      </c>
      <c r="F1735" s="450" t="s">
        <v>15</v>
      </c>
      <c r="G1735" s="450">
        <v>0</v>
      </c>
      <c r="H1735" s="450" t="s">
        <v>16</v>
      </c>
    </row>
    <row r="1736" spans="1:8" x14ac:dyDescent="0.25">
      <c r="A1736" s="450">
        <v>2018</v>
      </c>
      <c r="B1736" s="450" t="s">
        <v>180</v>
      </c>
      <c r="C1736" s="450">
        <v>1500</v>
      </c>
      <c r="D1736" s="450" t="s">
        <v>19</v>
      </c>
      <c r="E1736" s="450" t="s">
        <v>14</v>
      </c>
      <c r="F1736" s="450" t="s">
        <v>15</v>
      </c>
      <c r="G1736" s="450">
        <v>0</v>
      </c>
      <c r="H1736" s="450" t="s">
        <v>16</v>
      </c>
    </row>
    <row r="1737" spans="1:8" x14ac:dyDescent="0.25">
      <c r="A1737" s="450">
        <v>2018</v>
      </c>
      <c r="B1737" s="450" t="s">
        <v>180</v>
      </c>
      <c r="C1737" s="450">
        <v>1600</v>
      </c>
      <c r="D1737" s="450" t="s">
        <v>20</v>
      </c>
      <c r="E1737" s="450" t="s">
        <v>14</v>
      </c>
      <c r="F1737" s="450" t="s">
        <v>15</v>
      </c>
      <c r="G1737" s="450">
        <v>0</v>
      </c>
      <c r="H1737" s="450" t="s">
        <v>16</v>
      </c>
    </row>
    <row r="1738" spans="1:8" x14ac:dyDescent="0.25">
      <c r="A1738" s="450">
        <v>2018</v>
      </c>
      <c r="B1738" s="450" t="s">
        <v>180</v>
      </c>
      <c r="C1738" s="450">
        <v>1900</v>
      </c>
      <c r="D1738" s="450" t="s">
        <v>21</v>
      </c>
      <c r="E1738" s="450" t="s">
        <v>14</v>
      </c>
      <c r="F1738" s="450" t="s">
        <v>15</v>
      </c>
      <c r="G1738" s="450">
        <v>0</v>
      </c>
      <c r="H1738" s="450" t="s">
        <v>16</v>
      </c>
    </row>
    <row r="1739" spans="1:8" x14ac:dyDescent="0.25">
      <c r="A1739" s="450">
        <v>2018</v>
      </c>
      <c r="B1739" s="450" t="s">
        <v>180</v>
      </c>
      <c r="C1739" s="450">
        <v>2000</v>
      </c>
      <c r="D1739" s="450" t="s">
        <v>22</v>
      </c>
      <c r="E1739" s="450" t="s">
        <v>14</v>
      </c>
      <c r="F1739" s="450" t="s">
        <v>15</v>
      </c>
      <c r="G1739" s="450">
        <v>17.690000000000001</v>
      </c>
      <c r="H1739" s="450" t="s">
        <v>16</v>
      </c>
    </row>
    <row r="1740" spans="1:8" x14ac:dyDescent="0.25">
      <c r="A1740" s="450">
        <v>2018</v>
      </c>
      <c r="B1740" s="450" t="s">
        <v>180</v>
      </c>
      <c r="C1740" s="450">
        <v>2100</v>
      </c>
      <c r="D1740" s="450" t="s">
        <v>23</v>
      </c>
      <c r="E1740" s="450" t="s">
        <v>14</v>
      </c>
      <c r="F1740" s="450" t="s">
        <v>15</v>
      </c>
      <c r="G1740" s="450">
        <v>0</v>
      </c>
      <c r="H1740" s="450" t="s">
        <v>16</v>
      </c>
    </row>
    <row r="1741" spans="1:8" x14ac:dyDescent="0.25">
      <c r="A1741" s="450">
        <v>2018</v>
      </c>
      <c r="B1741" s="450" t="s">
        <v>180</v>
      </c>
      <c r="C1741" s="450">
        <v>2110</v>
      </c>
      <c r="D1741" s="450" t="s">
        <v>24</v>
      </c>
      <c r="E1741" s="450" t="s">
        <v>14</v>
      </c>
      <c r="F1741" s="450" t="s">
        <v>15</v>
      </c>
      <c r="G1741" s="450" t="s">
        <v>110</v>
      </c>
      <c r="H1741" s="450"/>
    </row>
    <row r="1742" spans="1:8" x14ac:dyDescent="0.25">
      <c r="A1742" s="450">
        <v>2018</v>
      </c>
      <c r="B1742" s="450" t="s">
        <v>180</v>
      </c>
      <c r="C1742" s="450">
        <v>2120</v>
      </c>
      <c r="D1742" s="450" t="s">
        <v>25</v>
      </c>
      <c r="E1742" s="450" t="s">
        <v>14</v>
      </c>
      <c r="F1742" s="450" t="s">
        <v>15</v>
      </c>
      <c r="G1742" s="450" t="s">
        <v>110</v>
      </c>
      <c r="H1742" s="450"/>
    </row>
    <row r="1743" spans="1:8" x14ac:dyDescent="0.25">
      <c r="A1743" s="450">
        <v>2018</v>
      </c>
      <c r="B1743" s="450" t="s">
        <v>180</v>
      </c>
      <c r="C1743" s="450">
        <v>2130</v>
      </c>
      <c r="D1743" s="450" t="s">
        <v>26</v>
      </c>
      <c r="E1743" s="450" t="s">
        <v>14</v>
      </c>
      <c r="F1743" s="450" t="s">
        <v>15</v>
      </c>
      <c r="G1743" s="450" t="s">
        <v>110</v>
      </c>
      <c r="H1743" s="450"/>
    </row>
    <row r="1744" spans="1:8" x14ac:dyDescent="0.25">
      <c r="A1744" s="450">
        <v>2018</v>
      </c>
      <c r="B1744" s="450" t="s">
        <v>180</v>
      </c>
      <c r="C1744" s="450">
        <v>2190</v>
      </c>
      <c r="D1744" s="450" t="s">
        <v>27</v>
      </c>
      <c r="E1744" s="450" t="s">
        <v>14</v>
      </c>
      <c r="F1744" s="450" t="s">
        <v>15</v>
      </c>
      <c r="G1744" s="450" t="s">
        <v>110</v>
      </c>
      <c r="H1744" s="450"/>
    </row>
    <row r="1745" spans="1:8" x14ac:dyDescent="0.25">
      <c r="A1745" s="450">
        <v>2018</v>
      </c>
      <c r="B1745" s="450" t="s">
        <v>180</v>
      </c>
      <c r="C1745" s="450">
        <v>2200</v>
      </c>
      <c r="D1745" s="450" t="s">
        <v>28</v>
      </c>
      <c r="E1745" s="450" t="s">
        <v>14</v>
      </c>
      <c r="F1745" s="450" t="s">
        <v>15</v>
      </c>
      <c r="G1745" s="450">
        <v>6.08</v>
      </c>
      <c r="H1745" s="450" t="s">
        <v>16</v>
      </c>
    </row>
    <row r="1746" spans="1:8" x14ac:dyDescent="0.25">
      <c r="A1746" s="450">
        <v>2018</v>
      </c>
      <c r="B1746" s="450" t="s">
        <v>180</v>
      </c>
      <c r="C1746" s="450">
        <v>2300</v>
      </c>
      <c r="D1746" s="450" t="s">
        <v>29</v>
      </c>
      <c r="E1746" s="450" t="s">
        <v>14</v>
      </c>
      <c r="F1746" s="450" t="s">
        <v>15</v>
      </c>
      <c r="G1746" s="450">
        <v>5.98</v>
      </c>
      <c r="H1746" s="450" t="s">
        <v>16</v>
      </c>
    </row>
    <row r="1747" spans="1:8" x14ac:dyDescent="0.25">
      <c r="A1747" s="450">
        <v>2018</v>
      </c>
      <c r="B1747" s="450" t="s">
        <v>180</v>
      </c>
      <c r="C1747" s="450">
        <v>2400</v>
      </c>
      <c r="D1747" s="450" t="s">
        <v>30</v>
      </c>
      <c r="E1747" s="450" t="s">
        <v>14</v>
      </c>
      <c r="F1747" s="450" t="s">
        <v>15</v>
      </c>
      <c r="G1747" s="450">
        <v>5.64</v>
      </c>
      <c r="H1747" s="450" t="s">
        <v>16</v>
      </c>
    </row>
    <row r="1748" spans="1:8" x14ac:dyDescent="0.25">
      <c r="A1748" s="450">
        <v>2018</v>
      </c>
      <c r="B1748" s="450" t="s">
        <v>180</v>
      </c>
      <c r="C1748" s="450">
        <v>2900</v>
      </c>
      <c r="D1748" s="450" t="s">
        <v>31</v>
      </c>
      <c r="E1748" s="450" t="s">
        <v>14</v>
      </c>
      <c r="F1748" s="450" t="s">
        <v>15</v>
      </c>
      <c r="G1748" s="450">
        <v>0</v>
      </c>
      <c r="H1748" s="450" t="s">
        <v>16</v>
      </c>
    </row>
    <row r="1749" spans="1:8" x14ac:dyDescent="0.25">
      <c r="A1749" s="450">
        <v>2018</v>
      </c>
      <c r="B1749" s="450" t="s">
        <v>180</v>
      </c>
      <c r="C1749" s="450">
        <v>2910</v>
      </c>
      <c r="D1749" s="450" t="s">
        <v>32</v>
      </c>
      <c r="E1749" s="450" t="s">
        <v>14</v>
      </c>
      <c r="F1749" s="450" t="s">
        <v>15</v>
      </c>
      <c r="G1749" s="450" t="s">
        <v>110</v>
      </c>
      <c r="H1749" s="450"/>
    </row>
    <row r="1750" spans="1:8" x14ac:dyDescent="0.25">
      <c r="A1750" s="450">
        <v>2018</v>
      </c>
      <c r="B1750" s="450" t="s">
        <v>180</v>
      </c>
      <c r="C1750" s="450">
        <v>2920</v>
      </c>
      <c r="D1750" s="450" t="s">
        <v>33</v>
      </c>
      <c r="E1750" s="450" t="s">
        <v>14</v>
      </c>
      <c r="F1750" s="450" t="s">
        <v>15</v>
      </c>
      <c r="G1750" s="450" t="s">
        <v>110</v>
      </c>
      <c r="H1750" s="450"/>
    </row>
    <row r="1751" spans="1:8" x14ac:dyDescent="0.25">
      <c r="A1751" s="450">
        <v>2018</v>
      </c>
      <c r="B1751" s="450" t="s">
        <v>180</v>
      </c>
      <c r="C1751" s="450">
        <v>2930</v>
      </c>
      <c r="D1751" s="450" t="s">
        <v>34</v>
      </c>
      <c r="E1751" s="450" t="s">
        <v>14</v>
      </c>
      <c r="F1751" s="450" t="s">
        <v>15</v>
      </c>
      <c r="G1751" s="450" t="s">
        <v>110</v>
      </c>
      <c r="H1751" s="450"/>
    </row>
    <row r="1752" spans="1:8" x14ac:dyDescent="0.25">
      <c r="A1752" s="450">
        <v>2018</v>
      </c>
      <c r="B1752" s="450" t="s">
        <v>180</v>
      </c>
      <c r="C1752" s="450">
        <v>3000</v>
      </c>
      <c r="D1752" s="450" t="s">
        <v>35</v>
      </c>
      <c r="E1752" s="450" t="s">
        <v>14</v>
      </c>
      <c r="F1752" s="450" t="s">
        <v>15</v>
      </c>
      <c r="G1752" s="450">
        <v>0</v>
      </c>
      <c r="H1752" s="450" t="s">
        <v>16</v>
      </c>
    </row>
    <row r="1753" spans="1:8" x14ac:dyDescent="0.25">
      <c r="A1753" s="450">
        <v>2018</v>
      </c>
      <c r="B1753" s="450" t="s">
        <v>180</v>
      </c>
      <c r="C1753" s="450">
        <v>3100</v>
      </c>
      <c r="D1753" s="450" t="s">
        <v>36</v>
      </c>
      <c r="E1753" s="450" t="s">
        <v>14</v>
      </c>
      <c r="F1753" s="450" t="s">
        <v>15</v>
      </c>
      <c r="G1753" s="450" t="s">
        <v>110</v>
      </c>
      <c r="H1753" s="450"/>
    </row>
    <row r="1754" spans="1:8" x14ac:dyDescent="0.25">
      <c r="A1754" s="450">
        <v>2018</v>
      </c>
      <c r="B1754" s="450" t="s">
        <v>180</v>
      </c>
      <c r="C1754" s="450">
        <v>3200</v>
      </c>
      <c r="D1754" s="450" t="s">
        <v>37</v>
      </c>
      <c r="E1754" s="450" t="s">
        <v>14</v>
      </c>
      <c r="F1754" s="450" t="s">
        <v>15</v>
      </c>
      <c r="G1754" s="450" t="s">
        <v>110</v>
      </c>
      <c r="H1754" s="450"/>
    </row>
    <row r="1755" spans="1:8" x14ac:dyDescent="0.25">
      <c r="A1755" s="450">
        <v>2018</v>
      </c>
      <c r="B1755" s="450" t="s">
        <v>180</v>
      </c>
      <c r="C1755" s="450">
        <v>3900</v>
      </c>
      <c r="D1755" s="450" t="s">
        <v>38</v>
      </c>
      <c r="E1755" s="450" t="s">
        <v>14</v>
      </c>
      <c r="F1755" s="450" t="s">
        <v>15</v>
      </c>
      <c r="G1755" s="450" t="s">
        <v>110</v>
      </c>
      <c r="H1755" s="450"/>
    </row>
    <row r="1756" spans="1:8" x14ac:dyDescent="0.25">
      <c r="A1756" s="450">
        <v>2018</v>
      </c>
      <c r="B1756" s="450" t="s">
        <v>180</v>
      </c>
      <c r="C1756" s="450">
        <v>4000</v>
      </c>
      <c r="D1756" s="450" t="s">
        <v>39</v>
      </c>
      <c r="E1756" s="450" t="s">
        <v>14</v>
      </c>
      <c r="F1756" s="450" t="s">
        <v>15</v>
      </c>
      <c r="G1756" s="450">
        <v>2.44</v>
      </c>
      <c r="H1756" s="450" t="s">
        <v>16</v>
      </c>
    </row>
    <row r="1757" spans="1:8" x14ac:dyDescent="0.25">
      <c r="A1757" s="450">
        <v>2018</v>
      </c>
      <c r="B1757" s="450" t="s">
        <v>180</v>
      </c>
      <c r="C1757" s="450">
        <v>4100</v>
      </c>
      <c r="D1757" s="450" t="s">
        <v>40</v>
      </c>
      <c r="E1757" s="450" t="s">
        <v>14</v>
      </c>
      <c r="F1757" s="450" t="s">
        <v>15</v>
      </c>
      <c r="G1757" s="450">
        <v>2.44</v>
      </c>
      <c r="H1757" s="450" t="s">
        <v>16</v>
      </c>
    </row>
    <row r="1758" spans="1:8" x14ac:dyDescent="0.25">
      <c r="A1758" s="450">
        <v>2018</v>
      </c>
      <c r="B1758" s="450" t="s">
        <v>180</v>
      </c>
      <c r="C1758" s="450">
        <v>4110</v>
      </c>
      <c r="D1758" s="450" t="s">
        <v>41</v>
      </c>
      <c r="E1758" s="450" t="s">
        <v>14</v>
      </c>
      <c r="F1758" s="450" t="s">
        <v>15</v>
      </c>
      <c r="G1758" s="450" t="s">
        <v>110</v>
      </c>
      <c r="H1758" s="450"/>
    </row>
    <row r="1759" spans="1:8" x14ac:dyDescent="0.25">
      <c r="A1759" s="450">
        <v>2018</v>
      </c>
      <c r="B1759" s="450" t="s">
        <v>180</v>
      </c>
      <c r="C1759" s="450">
        <v>4120</v>
      </c>
      <c r="D1759" s="450" t="s">
        <v>42</v>
      </c>
      <c r="E1759" s="450" t="s">
        <v>14</v>
      </c>
      <c r="F1759" s="450" t="s">
        <v>15</v>
      </c>
      <c r="G1759" s="450" t="s">
        <v>110</v>
      </c>
      <c r="H1759" s="450"/>
    </row>
    <row r="1760" spans="1:8" x14ac:dyDescent="0.25">
      <c r="A1760" s="450">
        <v>2018</v>
      </c>
      <c r="B1760" s="450" t="s">
        <v>180</v>
      </c>
      <c r="C1760" s="450">
        <v>4190</v>
      </c>
      <c r="D1760" s="450" t="s">
        <v>43</v>
      </c>
      <c r="E1760" s="450" t="s">
        <v>14</v>
      </c>
      <c r="F1760" s="450" t="s">
        <v>15</v>
      </c>
      <c r="G1760" s="450" t="s">
        <v>110</v>
      </c>
      <c r="H1760" s="450"/>
    </row>
    <row r="1761" spans="1:8" x14ac:dyDescent="0.25">
      <c r="A1761" s="450">
        <v>2018</v>
      </c>
      <c r="B1761" s="450" t="s">
        <v>180</v>
      </c>
      <c r="C1761" s="450">
        <v>4200</v>
      </c>
      <c r="D1761" s="450" t="s">
        <v>44</v>
      </c>
      <c r="E1761" s="450" t="s">
        <v>14</v>
      </c>
      <c r="F1761" s="450" t="s">
        <v>15</v>
      </c>
      <c r="G1761" s="450">
        <v>0</v>
      </c>
      <c r="H1761" s="450" t="s">
        <v>16</v>
      </c>
    </row>
    <row r="1762" spans="1:8" x14ac:dyDescent="0.25">
      <c r="A1762" s="450">
        <v>2018</v>
      </c>
      <c r="B1762" s="450" t="s">
        <v>180</v>
      </c>
      <c r="C1762" s="450">
        <v>4210</v>
      </c>
      <c r="D1762" s="450" t="s">
        <v>45</v>
      </c>
      <c r="E1762" s="450" t="s">
        <v>14</v>
      </c>
      <c r="F1762" s="450" t="s">
        <v>15</v>
      </c>
      <c r="G1762" s="450" t="s">
        <v>110</v>
      </c>
      <c r="H1762" s="450"/>
    </row>
    <row r="1763" spans="1:8" x14ac:dyDescent="0.25">
      <c r="A1763" s="450">
        <v>2018</v>
      </c>
      <c r="B1763" s="450" t="s">
        <v>180</v>
      </c>
      <c r="C1763" s="450">
        <v>4220</v>
      </c>
      <c r="D1763" s="450" t="s">
        <v>46</v>
      </c>
      <c r="E1763" s="450" t="s">
        <v>14</v>
      </c>
      <c r="F1763" s="450" t="s">
        <v>15</v>
      </c>
      <c r="G1763" s="450" t="s">
        <v>110</v>
      </c>
      <c r="H1763" s="450"/>
    </row>
    <row r="1764" spans="1:8" x14ac:dyDescent="0.25">
      <c r="A1764" s="450">
        <v>2018</v>
      </c>
      <c r="B1764" s="450" t="s">
        <v>180</v>
      </c>
      <c r="C1764" s="450">
        <v>4230</v>
      </c>
      <c r="D1764" s="450" t="s">
        <v>47</v>
      </c>
      <c r="E1764" s="450" t="s">
        <v>14</v>
      </c>
      <c r="F1764" s="450" t="s">
        <v>15</v>
      </c>
      <c r="G1764" s="450" t="s">
        <v>110</v>
      </c>
      <c r="H1764" s="450"/>
    </row>
    <row r="1765" spans="1:8" x14ac:dyDescent="0.25">
      <c r="A1765" s="450">
        <v>2018</v>
      </c>
      <c r="B1765" s="450" t="s">
        <v>180</v>
      </c>
      <c r="C1765" s="450">
        <v>5000</v>
      </c>
      <c r="D1765" s="450" t="s">
        <v>48</v>
      </c>
      <c r="E1765" s="450" t="s">
        <v>14</v>
      </c>
      <c r="F1765" s="450" t="s">
        <v>15</v>
      </c>
      <c r="G1765" s="450">
        <v>0</v>
      </c>
      <c r="H1765" s="450" t="s">
        <v>16</v>
      </c>
    </row>
    <row r="1766" spans="1:8" x14ac:dyDescent="0.25">
      <c r="A1766" s="450">
        <v>2018</v>
      </c>
      <c r="B1766" s="450" t="s">
        <v>180</v>
      </c>
      <c r="C1766" s="450">
        <v>6000</v>
      </c>
      <c r="D1766" s="450" t="s">
        <v>49</v>
      </c>
      <c r="E1766" s="450" t="s">
        <v>14</v>
      </c>
      <c r="F1766" s="450" t="s">
        <v>15</v>
      </c>
      <c r="G1766" s="450">
        <v>3.87</v>
      </c>
      <c r="H1766" s="450" t="s">
        <v>16</v>
      </c>
    </row>
    <row r="1767" spans="1:8" x14ac:dyDescent="0.25">
      <c r="A1767" s="450">
        <v>2018</v>
      </c>
      <c r="B1767" s="450" t="s">
        <v>180</v>
      </c>
      <c r="C1767" s="450">
        <v>6100</v>
      </c>
      <c r="D1767" s="450" t="s">
        <v>50</v>
      </c>
      <c r="E1767" s="450" t="s">
        <v>14</v>
      </c>
      <c r="F1767" s="450" t="s">
        <v>15</v>
      </c>
      <c r="G1767" s="450">
        <v>3.68</v>
      </c>
      <c r="H1767" s="450" t="s">
        <v>16</v>
      </c>
    </row>
    <row r="1768" spans="1:8" x14ac:dyDescent="0.25">
      <c r="A1768" s="450">
        <v>2018</v>
      </c>
      <c r="B1768" s="450" t="s">
        <v>180</v>
      </c>
      <c r="C1768" s="450">
        <v>6110</v>
      </c>
      <c r="D1768" s="450" t="s">
        <v>51</v>
      </c>
      <c r="E1768" s="450" t="s">
        <v>14</v>
      </c>
      <c r="F1768" s="450" t="s">
        <v>15</v>
      </c>
      <c r="G1768" s="450" t="s">
        <v>110</v>
      </c>
      <c r="H1768" s="450"/>
    </row>
    <row r="1769" spans="1:8" x14ac:dyDescent="0.25">
      <c r="A1769" s="450">
        <v>2018</v>
      </c>
      <c r="B1769" s="450" t="s">
        <v>180</v>
      </c>
      <c r="C1769" s="450">
        <v>6120</v>
      </c>
      <c r="D1769" s="450" t="s">
        <v>52</v>
      </c>
      <c r="E1769" s="450" t="s">
        <v>14</v>
      </c>
      <c r="F1769" s="450" t="s">
        <v>15</v>
      </c>
      <c r="G1769" s="450" t="s">
        <v>110</v>
      </c>
      <c r="H1769" s="450"/>
    </row>
    <row r="1770" spans="1:8" x14ac:dyDescent="0.25">
      <c r="A1770" s="450">
        <v>2018</v>
      </c>
      <c r="B1770" s="450" t="s">
        <v>180</v>
      </c>
      <c r="C1770" s="450">
        <v>6130</v>
      </c>
      <c r="D1770" s="450" t="s">
        <v>53</v>
      </c>
      <c r="E1770" s="450" t="s">
        <v>14</v>
      </c>
      <c r="F1770" s="450" t="s">
        <v>15</v>
      </c>
      <c r="G1770" s="450" t="s">
        <v>110</v>
      </c>
      <c r="H1770" s="450"/>
    </row>
    <row r="1771" spans="1:8" x14ac:dyDescent="0.25">
      <c r="A1771" s="450">
        <v>2018</v>
      </c>
      <c r="B1771" s="450" t="s">
        <v>180</v>
      </c>
      <c r="C1771" s="450">
        <v>6190</v>
      </c>
      <c r="D1771" s="450" t="s">
        <v>54</v>
      </c>
      <c r="E1771" s="450" t="s">
        <v>14</v>
      </c>
      <c r="F1771" s="450" t="s">
        <v>15</v>
      </c>
      <c r="G1771" s="450" t="s">
        <v>110</v>
      </c>
      <c r="H1771" s="450"/>
    </row>
    <row r="1772" spans="1:8" x14ac:dyDescent="0.25">
      <c r="A1772" s="450">
        <v>2018</v>
      </c>
      <c r="B1772" s="450" t="s">
        <v>180</v>
      </c>
      <c r="C1772" s="450">
        <v>6200</v>
      </c>
      <c r="D1772" s="450" t="s">
        <v>55</v>
      </c>
      <c r="E1772" s="450" t="s">
        <v>14</v>
      </c>
      <c r="F1772" s="450" t="s">
        <v>15</v>
      </c>
      <c r="G1772" s="450">
        <v>0.15</v>
      </c>
      <c r="H1772" s="450" t="s">
        <v>16</v>
      </c>
    </row>
    <row r="1773" spans="1:8" x14ac:dyDescent="0.25">
      <c r="A1773" s="450">
        <v>2018</v>
      </c>
      <c r="B1773" s="450" t="s">
        <v>180</v>
      </c>
      <c r="C1773" s="450">
        <v>6210</v>
      </c>
      <c r="D1773" s="450" t="s">
        <v>56</v>
      </c>
      <c r="E1773" s="450" t="s">
        <v>14</v>
      </c>
      <c r="F1773" s="450" t="s">
        <v>15</v>
      </c>
      <c r="G1773" s="450" t="s">
        <v>110</v>
      </c>
      <c r="H1773" s="450"/>
    </row>
    <row r="1774" spans="1:8" x14ac:dyDescent="0.25">
      <c r="A1774" s="450">
        <v>2018</v>
      </c>
      <c r="B1774" s="450" t="s">
        <v>180</v>
      </c>
      <c r="C1774" s="450">
        <v>6220</v>
      </c>
      <c r="D1774" s="450" t="s">
        <v>57</v>
      </c>
      <c r="E1774" s="450" t="s">
        <v>14</v>
      </c>
      <c r="F1774" s="450" t="s">
        <v>15</v>
      </c>
      <c r="G1774" s="450" t="s">
        <v>110</v>
      </c>
      <c r="H1774" s="450"/>
    </row>
    <row r="1775" spans="1:8" x14ac:dyDescent="0.25">
      <c r="A1775" s="450">
        <v>2018</v>
      </c>
      <c r="B1775" s="450" t="s">
        <v>180</v>
      </c>
      <c r="C1775" s="450">
        <v>6230</v>
      </c>
      <c r="D1775" s="450" t="s">
        <v>58</v>
      </c>
      <c r="E1775" s="450" t="s">
        <v>14</v>
      </c>
      <c r="F1775" s="450" t="s">
        <v>15</v>
      </c>
      <c r="G1775" s="450" t="s">
        <v>110</v>
      </c>
      <c r="H1775" s="450"/>
    </row>
    <row r="1776" spans="1:8" x14ac:dyDescent="0.25">
      <c r="A1776" s="450">
        <v>2018</v>
      </c>
      <c r="B1776" s="450" t="s">
        <v>180</v>
      </c>
      <c r="C1776" s="450">
        <v>6290</v>
      </c>
      <c r="D1776" s="450" t="s">
        <v>59</v>
      </c>
      <c r="E1776" s="450" t="s">
        <v>14</v>
      </c>
      <c r="F1776" s="450" t="s">
        <v>15</v>
      </c>
      <c r="G1776" s="450" t="s">
        <v>110</v>
      </c>
      <c r="H1776" s="450"/>
    </row>
    <row r="1777" spans="1:8" x14ac:dyDescent="0.25">
      <c r="A1777" s="450">
        <v>2018</v>
      </c>
      <c r="B1777" s="450" t="s">
        <v>180</v>
      </c>
      <c r="C1777" s="450">
        <v>6300</v>
      </c>
      <c r="D1777" s="450" t="s">
        <v>60</v>
      </c>
      <c r="E1777" s="450" t="s">
        <v>14</v>
      </c>
      <c r="F1777" s="450" t="s">
        <v>15</v>
      </c>
      <c r="G1777" s="450">
        <v>0.03</v>
      </c>
      <c r="H1777" s="450" t="s">
        <v>16</v>
      </c>
    </row>
    <row r="1778" spans="1:8" x14ac:dyDescent="0.25">
      <c r="A1778" s="450">
        <v>2018</v>
      </c>
      <c r="B1778" s="450" t="s">
        <v>180</v>
      </c>
      <c r="C1778" s="450">
        <v>6400</v>
      </c>
      <c r="D1778" s="450" t="s">
        <v>61</v>
      </c>
      <c r="E1778" s="450" t="s">
        <v>14</v>
      </c>
      <c r="F1778" s="450" t="s">
        <v>15</v>
      </c>
      <c r="G1778" s="450">
        <v>0</v>
      </c>
      <c r="H1778" s="450" t="s">
        <v>16</v>
      </c>
    </row>
    <row r="1779" spans="1:8" x14ac:dyDescent="0.25">
      <c r="A1779" s="450">
        <v>2018</v>
      </c>
      <c r="B1779" s="450" t="s">
        <v>180</v>
      </c>
      <c r="C1779" s="450">
        <v>6410</v>
      </c>
      <c r="D1779" s="450" t="s">
        <v>62</v>
      </c>
      <c r="E1779" s="450" t="s">
        <v>14</v>
      </c>
      <c r="F1779" s="450" t="s">
        <v>15</v>
      </c>
      <c r="G1779" s="450" t="s">
        <v>110</v>
      </c>
      <c r="H1779" s="450"/>
    </row>
    <row r="1780" spans="1:8" x14ac:dyDescent="0.25">
      <c r="A1780" s="450">
        <v>2018</v>
      </c>
      <c r="B1780" s="450" t="s">
        <v>180</v>
      </c>
      <c r="C1780" s="450">
        <v>6490</v>
      </c>
      <c r="D1780" s="450" t="s">
        <v>63</v>
      </c>
      <c r="E1780" s="450" t="s">
        <v>14</v>
      </c>
      <c r="F1780" s="450" t="s">
        <v>15</v>
      </c>
      <c r="G1780" s="450" t="s">
        <v>110</v>
      </c>
      <c r="H1780" s="450"/>
    </row>
    <row r="1781" spans="1:8" x14ac:dyDescent="0.25">
      <c r="A1781" s="450">
        <v>2018</v>
      </c>
      <c r="B1781" s="450" t="s">
        <v>180</v>
      </c>
      <c r="C1781" s="450">
        <v>6500</v>
      </c>
      <c r="D1781" s="450" t="s">
        <v>64</v>
      </c>
      <c r="E1781" s="450" t="s">
        <v>14</v>
      </c>
      <c r="F1781" s="450" t="s">
        <v>15</v>
      </c>
      <c r="G1781" s="450">
        <v>0</v>
      </c>
      <c r="H1781" s="450" t="s">
        <v>16</v>
      </c>
    </row>
    <row r="1782" spans="1:8" x14ac:dyDescent="0.25">
      <c r="A1782" s="450">
        <v>2018</v>
      </c>
      <c r="B1782" s="450" t="s">
        <v>180</v>
      </c>
      <c r="C1782" s="450">
        <v>6510</v>
      </c>
      <c r="D1782" s="450" t="s">
        <v>65</v>
      </c>
      <c r="E1782" s="450" t="s">
        <v>14</v>
      </c>
      <c r="F1782" s="450" t="s">
        <v>15</v>
      </c>
      <c r="G1782" s="450" t="s">
        <v>110</v>
      </c>
      <c r="H1782" s="450"/>
    </row>
    <row r="1783" spans="1:8" x14ac:dyDescent="0.25">
      <c r="A1783" s="450">
        <v>2018</v>
      </c>
      <c r="B1783" s="450" t="s">
        <v>180</v>
      </c>
      <c r="C1783" s="450">
        <v>6590</v>
      </c>
      <c r="D1783" s="450" t="s">
        <v>66</v>
      </c>
      <c r="E1783" s="450" t="s">
        <v>14</v>
      </c>
      <c r="F1783" s="450" t="s">
        <v>15</v>
      </c>
      <c r="G1783" s="450" t="s">
        <v>110</v>
      </c>
      <c r="H1783" s="450"/>
    </row>
    <row r="1784" spans="1:8" x14ac:dyDescent="0.25">
      <c r="A1784" s="450">
        <v>2018</v>
      </c>
      <c r="B1784" s="450" t="s">
        <v>180</v>
      </c>
      <c r="C1784" s="450">
        <v>7000</v>
      </c>
      <c r="D1784" s="450" t="s">
        <v>67</v>
      </c>
      <c r="E1784" s="450" t="s">
        <v>14</v>
      </c>
      <c r="F1784" s="450" t="s">
        <v>15</v>
      </c>
      <c r="G1784" s="450">
        <v>0</v>
      </c>
      <c r="H1784" s="450" t="s">
        <v>16</v>
      </c>
    </row>
    <row r="1785" spans="1:8" x14ac:dyDescent="0.25">
      <c r="A1785" s="450">
        <v>2018</v>
      </c>
      <c r="B1785" s="450" t="s">
        <v>180</v>
      </c>
      <c r="C1785" s="450">
        <v>7100</v>
      </c>
      <c r="D1785" s="450" t="s">
        <v>68</v>
      </c>
      <c r="E1785" s="450" t="s">
        <v>14</v>
      </c>
      <c r="F1785" s="450" t="s">
        <v>15</v>
      </c>
      <c r="G1785" s="450" t="s">
        <v>110</v>
      </c>
      <c r="H1785" s="450"/>
    </row>
    <row r="1786" spans="1:8" x14ac:dyDescent="0.25">
      <c r="A1786" s="450">
        <v>2018</v>
      </c>
      <c r="B1786" s="450" t="s">
        <v>180</v>
      </c>
      <c r="C1786" s="450">
        <v>7200</v>
      </c>
      <c r="D1786" s="450" t="s">
        <v>69</v>
      </c>
      <c r="E1786" s="450" t="s">
        <v>14</v>
      </c>
      <c r="F1786" s="450" t="s">
        <v>15</v>
      </c>
      <c r="G1786" s="450" t="s">
        <v>110</v>
      </c>
      <c r="H1786" s="450"/>
    </row>
    <row r="1787" spans="1:8" x14ac:dyDescent="0.25">
      <c r="A1787" s="450">
        <v>2018</v>
      </c>
      <c r="B1787" s="450" t="s">
        <v>180</v>
      </c>
      <c r="C1787" s="450">
        <v>8000</v>
      </c>
      <c r="D1787" s="450" t="s">
        <v>70</v>
      </c>
      <c r="E1787" s="450" t="s">
        <v>14</v>
      </c>
      <c r="F1787" s="450" t="s">
        <v>15</v>
      </c>
      <c r="G1787" s="450">
        <v>1.18</v>
      </c>
      <c r="H1787" s="450" t="s">
        <v>16</v>
      </c>
    </row>
    <row r="1788" spans="1:8" x14ac:dyDescent="0.25">
      <c r="A1788" s="450">
        <v>2018</v>
      </c>
      <c r="B1788" s="450" t="s">
        <v>180</v>
      </c>
      <c r="C1788" s="450">
        <v>9000</v>
      </c>
      <c r="D1788" s="450" t="s">
        <v>71</v>
      </c>
      <c r="E1788" s="450" t="s">
        <v>14</v>
      </c>
      <c r="F1788" s="450" t="s">
        <v>15</v>
      </c>
      <c r="G1788" s="450">
        <v>0</v>
      </c>
      <c r="H1788" s="450" t="s">
        <v>16</v>
      </c>
    </row>
    <row r="1789" spans="1:8" x14ac:dyDescent="0.25">
      <c r="A1789" s="450">
        <v>2018</v>
      </c>
      <c r="B1789" s="450" t="s">
        <v>180</v>
      </c>
      <c r="C1789" s="450">
        <v>9100</v>
      </c>
      <c r="D1789" s="450" t="s">
        <v>72</v>
      </c>
      <c r="E1789" s="450" t="s">
        <v>14</v>
      </c>
      <c r="F1789" s="450" t="s">
        <v>15</v>
      </c>
      <c r="G1789" s="450" t="s">
        <v>110</v>
      </c>
      <c r="H1789" s="450"/>
    </row>
    <row r="1790" spans="1:8" x14ac:dyDescent="0.25">
      <c r="A1790" s="450">
        <v>2018</v>
      </c>
      <c r="B1790" s="450" t="s">
        <v>180</v>
      </c>
      <c r="C1790" s="450">
        <v>9200</v>
      </c>
      <c r="D1790" s="450" t="s">
        <v>73</v>
      </c>
      <c r="E1790" s="450" t="s">
        <v>14</v>
      </c>
      <c r="F1790" s="450" t="s">
        <v>15</v>
      </c>
      <c r="G1790" s="450" t="s">
        <v>110</v>
      </c>
      <c r="H1790" s="450"/>
    </row>
    <row r="1791" spans="1:8" x14ac:dyDescent="0.25">
      <c r="A1791" s="450">
        <v>2018</v>
      </c>
      <c r="B1791" s="450" t="s">
        <v>180</v>
      </c>
      <c r="C1791" s="450">
        <v>9900</v>
      </c>
      <c r="D1791" s="450" t="s">
        <v>74</v>
      </c>
      <c r="E1791" s="450" t="s">
        <v>14</v>
      </c>
      <c r="F1791" s="450" t="s">
        <v>15</v>
      </c>
      <c r="G1791" s="450" t="s">
        <v>110</v>
      </c>
      <c r="H1791" s="450"/>
    </row>
    <row r="1792" spans="1:8" x14ac:dyDescent="0.25">
      <c r="A1792" s="450">
        <v>2018</v>
      </c>
      <c r="B1792" s="450" t="s">
        <v>180</v>
      </c>
      <c r="C1792" s="450">
        <v>10000</v>
      </c>
      <c r="D1792" s="450" t="s">
        <v>75</v>
      </c>
      <c r="E1792" s="450" t="s">
        <v>14</v>
      </c>
      <c r="F1792" s="450" t="s">
        <v>15</v>
      </c>
      <c r="G1792" s="450">
        <v>25.18</v>
      </c>
      <c r="H1792" s="450" t="s">
        <v>16</v>
      </c>
    </row>
    <row r="1793" spans="1:8" x14ac:dyDescent="0.25">
      <c r="A1793" s="450">
        <v>2018</v>
      </c>
      <c r="B1793" s="450" t="s">
        <v>180</v>
      </c>
      <c r="C1793" s="450">
        <v>11000</v>
      </c>
      <c r="D1793" s="450" t="s">
        <v>76</v>
      </c>
      <c r="E1793" s="450" t="s">
        <v>14</v>
      </c>
      <c r="F1793" s="450" t="s">
        <v>15</v>
      </c>
      <c r="G1793" s="450">
        <v>59.67</v>
      </c>
      <c r="H1793" s="450" t="s">
        <v>16</v>
      </c>
    </row>
    <row r="1794" spans="1:8" x14ac:dyDescent="0.25">
      <c r="A1794" s="450">
        <v>2018</v>
      </c>
      <c r="B1794" s="450" t="s">
        <v>180</v>
      </c>
      <c r="C1794" s="450">
        <v>11100</v>
      </c>
      <c r="D1794" s="450" t="s">
        <v>77</v>
      </c>
      <c r="E1794" s="450" t="s">
        <v>14</v>
      </c>
      <c r="F1794" s="450" t="s">
        <v>15</v>
      </c>
      <c r="G1794" s="450">
        <v>49.35</v>
      </c>
      <c r="H1794" s="450" t="s">
        <v>16</v>
      </c>
    </row>
    <row r="1795" spans="1:8" x14ac:dyDescent="0.25">
      <c r="A1795" s="450">
        <v>2018</v>
      </c>
      <c r="B1795" s="450" t="s">
        <v>180</v>
      </c>
      <c r="C1795" s="450">
        <v>11200</v>
      </c>
      <c r="D1795" s="450" t="s">
        <v>78</v>
      </c>
      <c r="E1795" s="450" t="s">
        <v>14</v>
      </c>
      <c r="F1795" s="450" t="s">
        <v>15</v>
      </c>
      <c r="G1795" s="450">
        <v>3.36</v>
      </c>
      <c r="H1795" s="450" t="s">
        <v>16</v>
      </c>
    </row>
    <row r="1796" spans="1:8" x14ac:dyDescent="0.25">
      <c r="A1796" s="450">
        <v>2018</v>
      </c>
      <c r="B1796" s="450" t="s">
        <v>180</v>
      </c>
      <c r="C1796" s="450">
        <v>11300</v>
      </c>
      <c r="D1796" s="450" t="s">
        <v>79</v>
      </c>
      <c r="E1796" s="450" t="s">
        <v>14</v>
      </c>
      <c r="F1796" s="450" t="s">
        <v>15</v>
      </c>
      <c r="G1796" s="450">
        <v>0.09</v>
      </c>
      <c r="H1796" s="450" t="s">
        <v>16</v>
      </c>
    </row>
    <row r="1797" spans="1:8" x14ac:dyDescent="0.25">
      <c r="A1797" s="450">
        <v>2018</v>
      </c>
      <c r="B1797" s="450" t="s">
        <v>180</v>
      </c>
      <c r="C1797" s="450">
        <v>11400</v>
      </c>
      <c r="D1797" s="450" t="s">
        <v>80</v>
      </c>
      <c r="E1797" s="450" t="s">
        <v>14</v>
      </c>
      <c r="F1797" s="450" t="s">
        <v>15</v>
      </c>
      <c r="G1797" s="450">
        <v>6.82</v>
      </c>
      <c r="H1797" s="450" t="s">
        <v>16</v>
      </c>
    </row>
    <row r="1798" spans="1:8" x14ac:dyDescent="0.25">
      <c r="A1798" s="450">
        <v>2018</v>
      </c>
      <c r="B1798" s="450" t="s">
        <v>180</v>
      </c>
      <c r="C1798" s="450">
        <v>11500</v>
      </c>
      <c r="D1798" s="450" t="s">
        <v>81</v>
      </c>
      <c r="E1798" s="450" t="s">
        <v>14</v>
      </c>
      <c r="F1798" s="450" t="s">
        <v>15</v>
      </c>
      <c r="G1798" s="450">
        <v>0.05</v>
      </c>
      <c r="H1798" s="450" t="s">
        <v>16</v>
      </c>
    </row>
    <row r="1799" spans="1:8" x14ac:dyDescent="0.25">
      <c r="A1799" s="450">
        <v>2018</v>
      </c>
      <c r="B1799" s="450" t="s">
        <v>180</v>
      </c>
      <c r="C1799" s="450">
        <v>11900</v>
      </c>
      <c r="D1799" s="450" t="s">
        <v>82</v>
      </c>
      <c r="E1799" s="450" t="s">
        <v>14</v>
      </c>
      <c r="F1799" s="450" t="s">
        <v>15</v>
      </c>
      <c r="G1799" s="450">
        <v>0</v>
      </c>
      <c r="H1799" s="450" t="s">
        <v>16</v>
      </c>
    </row>
    <row r="1800" spans="1:8" x14ac:dyDescent="0.25">
      <c r="A1800" s="450">
        <v>2018</v>
      </c>
      <c r="B1800" s="450" t="s">
        <v>180</v>
      </c>
      <c r="C1800" s="450">
        <v>12000</v>
      </c>
      <c r="D1800" s="450" t="s">
        <v>83</v>
      </c>
      <c r="E1800" s="450" t="s">
        <v>14</v>
      </c>
      <c r="F1800" s="450" t="s">
        <v>15</v>
      </c>
      <c r="G1800" s="450">
        <v>0.69</v>
      </c>
      <c r="H1800" s="450" t="s">
        <v>16</v>
      </c>
    </row>
    <row r="1801" spans="1:8" x14ac:dyDescent="0.25">
      <c r="A1801" s="450">
        <v>2018</v>
      </c>
      <c r="B1801" s="450" t="s">
        <v>180</v>
      </c>
      <c r="C1801" s="450">
        <v>12100</v>
      </c>
      <c r="D1801" s="450" t="s">
        <v>84</v>
      </c>
      <c r="E1801" s="450" t="s">
        <v>14</v>
      </c>
      <c r="F1801" s="450" t="s">
        <v>15</v>
      </c>
      <c r="G1801" s="450">
        <v>0.55000000000000004</v>
      </c>
      <c r="H1801" s="450" t="s">
        <v>16</v>
      </c>
    </row>
    <row r="1802" spans="1:8" x14ac:dyDescent="0.25">
      <c r="A1802" s="450">
        <v>2018</v>
      </c>
      <c r="B1802" s="450" t="s">
        <v>180</v>
      </c>
      <c r="C1802" s="450">
        <v>12200</v>
      </c>
      <c r="D1802" s="450" t="s">
        <v>85</v>
      </c>
      <c r="E1802" s="450" t="s">
        <v>14</v>
      </c>
      <c r="F1802" s="450" t="s">
        <v>15</v>
      </c>
      <c r="G1802" s="450">
        <v>0</v>
      </c>
      <c r="H1802" s="450" t="s">
        <v>16</v>
      </c>
    </row>
    <row r="1803" spans="1:8" x14ac:dyDescent="0.25">
      <c r="A1803" s="450">
        <v>2018</v>
      </c>
      <c r="B1803" s="450" t="s">
        <v>180</v>
      </c>
      <c r="C1803" s="450">
        <v>12900</v>
      </c>
      <c r="D1803" s="450" t="s">
        <v>86</v>
      </c>
      <c r="E1803" s="450" t="s">
        <v>14</v>
      </c>
      <c r="F1803" s="450" t="s">
        <v>15</v>
      </c>
      <c r="G1803" s="450">
        <v>0.13</v>
      </c>
      <c r="H1803" s="450" t="s">
        <v>16</v>
      </c>
    </row>
    <row r="1804" spans="1:8" x14ac:dyDescent="0.25">
      <c r="A1804" s="450">
        <v>2018</v>
      </c>
      <c r="B1804" s="450" t="s">
        <v>180</v>
      </c>
      <c r="C1804" s="450">
        <v>12910</v>
      </c>
      <c r="D1804" s="450" t="s">
        <v>87</v>
      </c>
      <c r="E1804" s="450" t="s">
        <v>14</v>
      </c>
      <c r="F1804" s="450" t="s">
        <v>15</v>
      </c>
      <c r="G1804" s="450" t="s">
        <v>110</v>
      </c>
      <c r="H1804" s="450"/>
    </row>
    <row r="1805" spans="1:8" x14ac:dyDescent="0.25">
      <c r="A1805" s="450">
        <v>2018</v>
      </c>
      <c r="B1805" s="450" t="s">
        <v>180</v>
      </c>
      <c r="C1805" s="450">
        <v>12920</v>
      </c>
      <c r="D1805" s="450" t="s">
        <v>88</v>
      </c>
      <c r="E1805" s="450" t="s">
        <v>14</v>
      </c>
      <c r="F1805" s="450" t="s">
        <v>15</v>
      </c>
      <c r="G1805" s="450" t="s">
        <v>110</v>
      </c>
      <c r="H1805" s="450"/>
    </row>
    <row r="1806" spans="1:8" x14ac:dyDescent="0.25">
      <c r="A1806" s="450">
        <v>2018</v>
      </c>
      <c r="B1806" s="450" t="s">
        <v>180</v>
      </c>
      <c r="C1806" s="450">
        <v>12930</v>
      </c>
      <c r="D1806" s="450" t="s">
        <v>89</v>
      </c>
      <c r="E1806" s="450" t="s">
        <v>14</v>
      </c>
      <c r="F1806" s="450" t="s">
        <v>15</v>
      </c>
      <c r="G1806" s="450" t="s">
        <v>110</v>
      </c>
      <c r="H1806" s="450"/>
    </row>
    <row r="1807" spans="1:8" x14ac:dyDescent="0.25">
      <c r="A1807" s="450">
        <v>2018</v>
      </c>
      <c r="B1807" s="450" t="s">
        <v>180</v>
      </c>
      <c r="C1807" s="450">
        <v>13000</v>
      </c>
      <c r="D1807" s="450" t="s">
        <v>90</v>
      </c>
      <c r="E1807" s="450" t="s">
        <v>14</v>
      </c>
      <c r="F1807" s="450" t="s">
        <v>15</v>
      </c>
      <c r="G1807" s="450">
        <v>60.35</v>
      </c>
      <c r="H1807" s="450" t="s">
        <v>16</v>
      </c>
    </row>
    <row r="1808" spans="1:8" x14ac:dyDescent="0.25">
      <c r="A1808" s="450">
        <v>2018</v>
      </c>
      <c r="B1808" s="450" t="s">
        <v>180</v>
      </c>
      <c r="C1808" s="450">
        <v>14000</v>
      </c>
      <c r="D1808" s="450" t="s">
        <v>91</v>
      </c>
      <c r="E1808" s="450" t="s">
        <v>14</v>
      </c>
      <c r="F1808" s="450" t="s">
        <v>15</v>
      </c>
      <c r="G1808" s="450">
        <v>85.53</v>
      </c>
      <c r="H1808" s="450" t="s">
        <v>16</v>
      </c>
    </row>
    <row r="1809" spans="1:8" x14ac:dyDescent="0.25">
      <c r="A1809" s="450">
        <v>2018</v>
      </c>
      <c r="B1809" s="450" t="s">
        <v>180</v>
      </c>
      <c r="C1809" s="450">
        <v>15000</v>
      </c>
      <c r="D1809" s="450" t="s">
        <v>92</v>
      </c>
      <c r="E1809" s="450" t="s">
        <v>14</v>
      </c>
      <c r="F1809" s="450" t="s">
        <v>15</v>
      </c>
      <c r="G1809" s="450">
        <v>0</v>
      </c>
      <c r="H1809" s="450" t="s">
        <v>16</v>
      </c>
    </row>
    <row r="1810" spans="1:8" x14ac:dyDescent="0.25">
      <c r="A1810" s="450">
        <v>2018</v>
      </c>
      <c r="B1810" s="450" t="s">
        <v>180</v>
      </c>
      <c r="C1810" s="450">
        <v>15100</v>
      </c>
      <c r="D1810" s="450" t="s">
        <v>93</v>
      </c>
      <c r="E1810" s="450" t="s">
        <v>14</v>
      </c>
      <c r="F1810" s="450" t="s">
        <v>15</v>
      </c>
      <c r="G1810" s="450" t="s">
        <v>110</v>
      </c>
      <c r="H1810" s="450"/>
    </row>
    <row r="1811" spans="1:8" x14ac:dyDescent="0.25">
      <c r="A1811" s="450">
        <v>2018</v>
      </c>
      <c r="B1811" s="450" t="s">
        <v>180</v>
      </c>
      <c r="C1811" s="450">
        <v>15200</v>
      </c>
      <c r="D1811" s="450" t="s">
        <v>94</v>
      </c>
      <c r="E1811" s="450" t="s">
        <v>14</v>
      </c>
      <c r="F1811" s="450" t="s">
        <v>15</v>
      </c>
      <c r="G1811" s="450" t="s">
        <v>110</v>
      </c>
      <c r="H1811" s="450"/>
    </row>
    <row r="1812" spans="1:8" x14ac:dyDescent="0.25">
      <c r="A1812" s="450">
        <v>2018</v>
      </c>
      <c r="B1812" s="450" t="s">
        <v>180</v>
      </c>
      <c r="C1812" s="450">
        <v>16000</v>
      </c>
      <c r="D1812" s="450" t="s">
        <v>95</v>
      </c>
      <c r="E1812" s="450" t="s">
        <v>14</v>
      </c>
      <c r="F1812" s="450" t="s">
        <v>15</v>
      </c>
      <c r="G1812" s="450">
        <v>85.53</v>
      </c>
      <c r="H1812" s="450" t="s">
        <v>16</v>
      </c>
    </row>
    <row r="1813" spans="1:8" x14ac:dyDescent="0.25">
      <c r="A1813" s="450">
        <v>2018</v>
      </c>
      <c r="B1813" s="450" t="s">
        <v>180</v>
      </c>
      <c r="C1813" s="450">
        <v>17000</v>
      </c>
      <c r="D1813" s="450" t="s">
        <v>96</v>
      </c>
      <c r="E1813" s="450" t="s">
        <v>14</v>
      </c>
      <c r="F1813" s="450" t="s">
        <v>15</v>
      </c>
      <c r="G1813" s="450">
        <v>0</v>
      </c>
      <c r="H1813" s="450" t="s">
        <v>16</v>
      </c>
    </row>
    <row r="1814" spans="1:8" x14ac:dyDescent="0.25">
      <c r="A1814" s="450">
        <v>2018</v>
      </c>
      <c r="B1814" s="450" t="s">
        <v>180</v>
      </c>
      <c r="C1814" s="450">
        <v>17100</v>
      </c>
      <c r="D1814" s="450" t="s">
        <v>97</v>
      </c>
      <c r="E1814" s="450" t="s">
        <v>14</v>
      </c>
      <c r="F1814" s="450" t="s">
        <v>15</v>
      </c>
      <c r="G1814" s="450">
        <v>0</v>
      </c>
      <c r="H1814" s="450" t="s">
        <v>16</v>
      </c>
    </row>
    <row r="1815" spans="1:8" x14ac:dyDescent="0.25">
      <c r="A1815" s="450">
        <v>2018</v>
      </c>
      <c r="B1815" s="450" t="s">
        <v>180</v>
      </c>
      <c r="C1815" s="450">
        <v>17110</v>
      </c>
      <c r="D1815" s="450" t="s">
        <v>98</v>
      </c>
      <c r="E1815" s="450" t="s">
        <v>14</v>
      </c>
      <c r="F1815" s="450" t="s">
        <v>15</v>
      </c>
      <c r="G1815" s="450" t="s">
        <v>110</v>
      </c>
      <c r="H1815" s="450"/>
    </row>
    <row r="1816" spans="1:8" x14ac:dyDescent="0.25">
      <c r="A1816" s="450">
        <v>2018</v>
      </c>
      <c r="B1816" s="450" t="s">
        <v>180</v>
      </c>
      <c r="C1816" s="450">
        <v>17120</v>
      </c>
      <c r="D1816" s="450" t="s">
        <v>99</v>
      </c>
      <c r="E1816" s="450" t="s">
        <v>14</v>
      </c>
      <c r="F1816" s="450" t="s">
        <v>15</v>
      </c>
      <c r="G1816" s="450" t="s">
        <v>110</v>
      </c>
      <c r="H1816" s="450"/>
    </row>
    <row r="1817" spans="1:8" x14ac:dyDescent="0.25">
      <c r="A1817" s="450">
        <v>2018</v>
      </c>
      <c r="B1817" s="450" t="s">
        <v>180</v>
      </c>
      <c r="C1817" s="450">
        <v>17130</v>
      </c>
      <c r="D1817" s="450" t="s">
        <v>100</v>
      </c>
      <c r="E1817" s="450" t="s">
        <v>14</v>
      </c>
      <c r="F1817" s="450" t="s">
        <v>15</v>
      </c>
      <c r="G1817" s="450" t="s">
        <v>110</v>
      </c>
      <c r="H1817" s="450"/>
    </row>
    <row r="1818" spans="1:8" x14ac:dyDescent="0.25">
      <c r="A1818" s="450">
        <v>2018</v>
      </c>
      <c r="B1818" s="450" t="s">
        <v>180</v>
      </c>
      <c r="C1818" s="450">
        <v>17140</v>
      </c>
      <c r="D1818" s="450" t="s">
        <v>101</v>
      </c>
      <c r="E1818" s="450" t="s">
        <v>14</v>
      </c>
      <c r="F1818" s="450" t="s">
        <v>15</v>
      </c>
      <c r="G1818" s="450" t="s">
        <v>110</v>
      </c>
      <c r="H1818" s="450"/>
    </row>
    <row r="1819" spans="1:8" x14ac:dyDescent="0.25">
      <c r="A1819" s="450">
        <v>2018</v>
      </c>
      <c r="B1819" s="450" t="s">
        <v>180</v>
      </c>
      <c r="C1819" s="450">
        <v>17150</v>
      </c>
      <c r="D1819" s="450" t="s">
        <v>102</v>
      </c>
      <c r="E1819" s="450" t="s">
        <v>14</v>
      </c>
      <c r="F1819" s="450" t="s">
        <v>15</v>
      </c>
      <c r="G1819" s="450" t="s">
        <v>110</v>
      </c>
      <c r="H1819" s="450"/>
    </row>
    <row r="1820" spans="1:8" x14ac:dyDescent="0.25">
      <c r="A1820" s="450">
        <v>2018</v>
      </c>
      <c r="B1820" s="450" t="s">
        <v>180</v>
      </c>
      <c r="C1820" s="450">
        <v>17160</v>
      </c>
      <c r="D1820" s="450" t="s">
        <v>103</v>
      </c>
      <c r="E1820" s="450" t="s">
        <v>14</v>
      </c>
      <c r="F1820" s="450" t="s">
        <v>15</v>
      </c>
      <c r="G1820" s="450" t="s">
        <v>110</v>
      </c>
      <c r="H1820" s="450"/>
    </row>
    <row r="1821" spans="1:8" x14ac:dyDescent="0.25">
      <c r="A1821" s="450">
        <v>2018</v>
      </c>
      <c r="B1821" s="450" t="s">
        <v>180</v>
      </c>
      <c r="C1821" s="450">
        <v>17161</v>
      </c>
      <c r="D1821" s="450" t="s">
        <v>104</v>
      </c>
      <c r="E1821" s="450" t="s">
        <v>14</v>
      </c>
      <c r="F1821" s="450" t="s">
        <v>15</v>
      </c>
      <c r="G1821" s="450" t="s">
        <v>110</v>
      </c>
      <c r="H1821" s="450"/>
    </row>
    <row r="1822" spans="1:8" x14ac:dyDescent="0.25">
      <c r="A1822" s="450">
        <v>2018</v>
      </c>
      <c r="B1822" s="450" t="s">
        <v>180</v>
      </c>
      <c r="C1822" s="450">
        <v>17162</v>
      </c>
      <c r="D1822" s="450" t="s">
        <v>105</v>
      </c>
      <c r="E1822" s="450" t="s">
        <v>14</v>
      </c>
      <c r="F1822" s="450" t="s">
        <v>15</v>
      </c>
      <c r="G1822" s="450" t="s">
        <v>110</v>
      </c>
      <c r="H1822" s="450"/>
    </row>
    <row r="1823" spans="1:8" x14ac:dyDescent="0.25">
      <c r="A1823" s="450">
        <v>2018</v>
      </c>
      <c r="B1823" s="450" t="s">
        <v>180</v>
      </c>
      <c r="C1823" s="450">
        <v>17190</v>
      </c>
      <c r="D1823" s="450" t="s">
        <v>106</v>
      </c>
      <c r="E1823" s="450" t="s">
        <v>14</v>
      </c>
      <c r="F1823" s="450" t="s">
        <v>15</v>
      </c>
      <c r="G1823" s="450" t="s">
        <v>110</v>
      </c>
      <c r="H1823" s="450"/>
    </row>
    <row r="1824" spans="1:8" x14ac:dyDescent="0.25">
      <c r="A1824" s="450">
        <v>2018</v>
      </c>
      <c r="B1824" s="450" t="s">
        <v>180</v>
      </c>
      <c r="C1824" s="450">
        <v>17900</v>
      </c>
      <c r="D1824" s="450" t="s">
        <v>107</v>
      </c>
      <c r="E1824" s="450" t="s">
        <v>14</v>
      </c>
      <c r="F1824" s="450" t="s">
        <v>15</v>
      </c>
      <c r="G1824" s="450">
        <v>0</v>
      </c>
      <c r="H1824" s="450" t="s">
        <v>16</v>
      </c>
    </row>
    <row r="1825" spans="1:8" x14ac:dyDescent="0.25">
      <c r="A1825" s="450">
        <v>2018</v>
      </c>
      <c r="B1825" s="450" t="s">
        <v>180</v>
      </c>
      <c r="C1825" s="450">
        <v>18000</v>
      </c>
      <c r="D1825" s="450" t="s">
        <v>108</v>
      </c>
      <c r="E1825" s="450" t="s">
        <v>14</v>
      </c>
      <c r="F1825" s="450" t="s">
        <v>15</v>
      </c>
      <c r="G1825" s="450">
        <v>85.53</v>
      </c>
      <c r="H1825" s="450" t="s">
        <v>16</v>
      </c>
    </row>
    <row r="1826" spans="1:8" x14ac:dyDescent="0.25">
      <c r="A1826" s="450">
        <v>2018</v>
      </c>
      <c r="B1826" s="450" t="s">
        <v>180</v>
      </c>
      <c r="C1826" s="450">
        <v>19000</v>
      </c>
      <c r="D1826" s="450" t="s">
        <v>109</v>
      </c>
      <c r="E1826" s="450" t="s">
        <v>14</v>
      </c>
      <c r="F1826" s="450" t="s">
        <v>15</v>
      </c>
      <c r="G1826" s="450" t="s">
        <v>110</v>
      </c>
      <c r="H1826" s="450"/>
    </row>
    <row r="1827" spans="1:8" x14ac:dyDescent="0.25">
      <c r="A1827" s="450">
        <v>2018</v>
      </c>
      <c r="B1827" s="450" t="s">
        <v>180</v>
      </c>
      <c r="C1827" s="450">
        <v>19010</v>
      </c>
      <c r="D1827" s="450" t="s">
        <v>111</v>
      </c>
      <c r="E1827" s="450" t="s">
        <v>14</v>
      </c>
      <c r="F1827" s="450" t="s">
        <v>15</v>
      </c>
      <c r="G1827" s="450" t="s">
        <v>110</v>
      </c>
      <c r="H1827" s="450"/>
    </row>
    <row r="1828" spans="1:8" x14ac:dyDescent="0.25">
      <c r="A1828" s="450">
        <v>2018</v>
      </c>
      <c r="B1828" s="450" t="s">
        <v>180</v>
      </c>
      <c r="C1828" s="450">
        <v>19011</v>
      </c>
      <c r="D1828" s="450" t="s">
        <v>112</v>
      </c>
      <c r="E1828" s="450" t="s">
        <v>14</v>
      </c>
      <c r="F1828" s="450" t="s">
        <v>15</v>
      </c>
      <c r="G1828" s="450" t="s">
        <v>110</v>
      </c>
      <c r="H1828" s="450"/>
    </row>
    <row r="1829" spans="1:8" x14ac:dyDescent="0.25">
      <c r="A1829" s="450">
        <v>2018</v>
      </c>
      <c r="B1829" s="450" t="s">
        <v>180</v>
      </c>
      <c r="C1829" s="450">
        <v>19012</v>
      </c>
      <c r="D1829" s="450" t="s">
        <v>113</v>
      </c>
      <c r="E1829" s="450" t="s">
        <v>14</v>
      </c>
      <c r="F1829" s="450" t="s">
        <v>15</v>
      </c>
      <c r="G1829" s="450" t="s">
        <v>110</v>
      </c>
      <c r="H1829" s="450"/>
    </row>
    <row r="1830" spans="1:8" x14ac:dyDescent="0.25">
      <c r="A1830" s="450">
        <v>2018</v>
      </c>
      <c r="B1830" s="450" t="s">
        <v>180</v>
      </c>
      <c r="C1830" s="450">
        <v>19020</v>
      </c>
      <c r="D1830" s="450" t="s">
        <v>114</v>
      </c>
      <c r="E1830" s="450" t="s">
        <v>14</v>
      </c>
      <c r="F1830" s="450" t="s">
        <v>15</v>
      </c>
      <c r="G1830" s="450" t="s">
        <v>110</v>
      </c>
      <c r="H1830" s="450"/>
    </row>
    <row r="1831" spans="1:8" x14ac:dyDescent="0.25">
      <c r="A1831" s="450">
        <v>2018</v>
      </c>
      <c r="B1831" s="450" t="s">
        <v>180</v>
      </c>
      <c r="C1831" s="450">
        <v>19021</v>
      </c>
      <c r="D1831" s="450" t="s">
        <v>115</v>
      </c>
      <c r="E1831" s="450" t="s">
        <v>14</v>
      </c>
      <c r="F1831" s="450" t="s">
        <v>15</v>
      </c>
      <c r="G1831" s="450" t="s">
        <v>110</v>
      </c>
      <c r="H1831" s="450"/>
    </row>
    <row r="1832" spans="1:8" x14ac:dyDescent="0.25">
      <c r="A1832" s="450">
        <v>2018</v>
      </c>
      <c r="B1832" s="450" t="s">
        <v>180</v>
      </c>
      <c r="C1832" s="450">
        <v>19022</v>
      </c>
      <c r="D1832" s="450" t="s">
        <v>116</v>
      </c>
      <c r="E1832" s="450" t="s">
        <v>14</v>
      </c>
      <c r="F1832" s="450" t="s">
        <v>15</v>
      </c>
      <c r="G1832" s="450" t="s">
        <v>110</v>
      </c>
      <c r="H1832" s="450"/>
    </row>
    <row r="1833" spans="1:8" x14ac:dyDescent="0.25">
      <c r="A1833" s="450">
        <v>2018</v>
      </c>
      <c r="B1833" s="450" t="s">
        <v>180</v>
      </c>
      <c r="C1833" s="450">
        <v>19023</v>
      </c>
      <c r="D1833" s="450" t="s">
        <v>117</v>
      </c>
      <c r="E1833" s="450" t="s">
        <v>14</v>
      </c>
      <c r="F1833" s="450" t="s">
        <v>15</v>
      </c>
      <c r="G1833" s="450" t="s">
        <v>110</v>
      </c>
      <c r="H1833" s="450"/>
    </row>
    <row r="1834" spans="1:8" x14ac:dyDescent="0.25">
      <c r="A1834" s="450">
        <v>2018</v>
      </c>
      <c r="B1834" s="450" t="s">
        <v>180</v>
      </c>
      <c r="C1834" s="450">
        <v>19029</v>
      </c>
      <c r="D1834" s="450" t="s">
        <v>118</v>
      </c>
      <c r="E1834" s="450" t="s">
        <v>14</v>
      </c>
      <c r="F1834" s="450" t="s">
        <v>15</v>
      </c>
      <c r="G1834" s="450" t="s">
        <v>110</v>
      </c>
      <c r="H1834" s="450"/>
    </row>
    <row r="1835" spans="1:8" x14ac:dyDescent="0.25">
      <c r="A1835" s="450">
        <v>2018</v>
      </c>
      <c r="B1835" s="450" t="s">
        <v>180</v>
      </c>
      <c r="C1835" s="450">
        <v>19030</v>
      </c>
      <c r="D1835" s="450" t="s">
        <v>119</v>
      </c>
      <c r="E1835" s="450" t="s">
        <v>14</v>
      </c>
      <c r="F1835" s="450" t="s">
        <v>15</v>
      </c>
      <c r="G1835" s="450" t="s">
        <v>110</v>
      </c>
      <c r="H1835" s="450"/>
    </row>
    <row r="1836" spans="1:8" x14ac:dyDescent="0.25">
      <c r="A1836" s="450">
        <v>2018</v>
      </c>
      <c r="B1836" s="450" t="s">
        <v>180</v>
      </c>
      <c r="C1836" s="450">
        <v>19031</v>
      </c>
      <c r="D1836" s="450" t="s">
        <v>120</v>
      </c>
      <c r="E1836" s="450" t="s">
        <v>14</v>
      </c>
      <c r="F1836" s="450" t="s">
        <v>15</v>
      </c>
      <c r="G1836" s="450" t="s">
        <v>110</v>
      </c>
      <c r="H1836" s="450"/>
    </row>
    <row r="1837" spans="1:8" x14ac:dyDescent="0.25">
      <c r="A1837" s="450">
        <v>2018</v>
      </c>
      <c r="B1837" s="450" t="s">
        <v>180</v>
      </c>
      <c r="C1837" s="450">
        <v>19032</v>
      </c>
      <c r="D1837" s="450" t="s">
        <v>121</v>
      </c>
      <c r="E1837" s="450" t="s">
        <v>14</v>
      </c>
      <c r="F1837" s="450" t="s">
        <v>15</v>
      </c>
      <c r="G1837" s="450" t="s">
        <v>110</v>
      </c>
      <c r="H1837" s="450"/>
    </row>
    <row r="1838" spans="1:8" x14ac:dyDescent="0.25">
      <c r="A1838" s="450">
        <v>2018</v>
      </c>
      <c r="B1838" s="450" t="s">
        <v>180</v>
      </c>
      <c r="C1838" s="450">
        <v>19040</v>
      </c>
      <c r="D1838" s="450" t="s">
        <v>122</v>
      </c>
      <c r="E1838" s="450" t="s">
        <v>14</v>
      </c>
      <c r="F1838" s="450" t="s">
        <v>15</v>
      </c>
      <c r="G1838" s="450" t="s">
        <v>110</v>
      </c>
      <c r="H1838" s="450"/>
    </row>
    <row r="1839" spans="1:8" x14ac:dyDescent="0.25">
      <c r="A1839" s="450">
        <v>2018</v>
      </c>
      <c r="B1839" s="450" t="s">
        <v>180</v>
      </c>
      <c r="C1839" s="450">
        <v>19050</v>
      </c>
      <c r="D1839" s="450" t="s">
        <v>123</v>
      </c>
      <c r="E1839" s="450" t="s">
        <v>14</v>
      </c>
      <c r="F1839" s="450" t="s">
        <v>15</v>
      </c>
      <c r="G1839" s="450" t="s">
        <v>110</v>
      </c>
      <c r="H1839" s="450"/>
    </row>
    <row r="1840" spans="1:8" x14ac:dyDescent="0.25">
      <c r="A1840" s="450">
        <v>2018</v>
      </c>
      <c r="B1840" s="450" t="s">
        <v>180</v>
      </c>
      <c r="C1840" s="450">
        <v>19060</v>
      </c>
      <c r="D1840" s="450" t="s">
        <v>124</v>
      </c>
      <c r="E1840" s="450" t="s">
        <v>14</v>
      </c>
      <c r="F1840" s="450" t="s">
        <v>15</v>
      </c>
      <c r="G1840" s="450" t="s">
        <v>110</v>
      </c>
      <c r="H1840" s="450"/>
    </row>
    <row r="1841" spans="1:7" x14ac:dyDescent="0.25">
      <c r="A1841" s="450">
        <v>2018</v>
      </c>
      <c r="B1841" s="450" t="s">
        <v>180</v>
      </c>
      <c r="C1841" s="450">
        <v>19061</v>
      </c>
      <c r="D1841" s="450" t="s">
        <v>125</v>
      </c>
      <c r="E1841" s="450" t="s">
        <v>14</v>
      </c>
      <c r="F1841" s="450" t="s">
        <v>15</v>
      </c>
      <c r="G1841" s="450" t="s">
        <v>110</v>
      </c>
    </row>
    <row r="1842" spans="1:7" x14ac:dyDescent="0.25">
      <c r="A1842" s="450">
        <v>2018</v>
      </c>
      <c r="B1842" s="450" t="s">
        <v>180</v>
      </c>
      <c r="C1842" s="450">
        <v>19062</v>
      </c>
      <c r="D1842" s="450" t="s">
        <v>126</v>
      </c>
      <c r="E1842" s="450" t="s">
        <v>14</v>
      </c>
      <c r="F1842" s="450" t="s">
        <v>15</v>
      </c>
      <c r="G1842" s="450" t="s">
        <v>110</v>
      </c>
    </row>
    <row r="1843" spans="1:7" x14ac:dyDescent="0.25">
      <c r="A1843" s="450">
        <v>2018</v>
      </c>
      <c r="B1843" s="450" t="s">
        <v>180</v>
      </c>
      <c r="C1843" s="450">
        <v>19063</v>
      </c>
      <c r="D1843" s="450" t="s">
        <v>127</v>
      </c>
      <c r="E1843" s="450" t="s">
        <v>14</v>
      </c>
      <c r="F1843" s="450" t="s">
        <v>15</v>
      </c>
      <c r="G1843" s="450" t="s">
        <v>110</v>
      </c>
    </row>
    <row r="1844" spans="1:7" x14ac:dyDescent="0.25">
      <c r="A1844" s="450">
        <v>2018</v>
      </c>
      <c r="B1844" s="450" t="s">
        <v>180</v>
      </c>
      <c r="C1844" s="450">
        <v>19070</v>
      </c>
      <c r="D1844" s="450" t="s">
        <v>128</v>
      </c>
      <c r="E1844" s="450" t="s">
        <v>14</v>
      </c>
      <c r="F1844" s="450" t="s">
        <v>15</v>
      </c>
      <c r="G1844" s="450" t="s">
        <v>110</v>
      </c>
    </row>
    <row r="1845" spans="1:7" x14ac:dyDescent="0.25">
      <c r="A1845" s="450">
        <v>2018</v>
      </c>
      <c r="B1845" s="450" t="s">
        <v>180</v>
      </c>
      <c r="C1845" s="450">
        <v>19080</v>
      </c>
      <c r="D1845" s="450" t="s">
        <v>129</v>
      </c>
      <c r="E1845" s="450" t="s">
        <v>14</v>
      </c>
      <c r="F1845" s="450" t="s">
        <v>15</v>
      </c>
      <c r="G1845" s="450" t="s">
        <v>110</v>
      </c>
    </row>
    <row r="1846" spans="1:7" x14ac:dyDescent="0.25">
      <c r="A1846" s="450">
        <v>2018</v>
      </c>
      <c r="B1846" s="450" t="s">
        <v>180</v>
      </c>
      <c r="C1846" s="450">
        <v>19090</v>
      </c>
      <c r="D1846" s="450" t="s">
        <v>130</v>
      </c>
      <c r="E1846" s="450" t="s">
        <v>14</v>
      </c>
      <c r="F1846" s="450" t="s">
        <v>15</v>
      </c>
      <c r="G1846" s="450" t="s">
        <v>110</v>
      </c>
    </row>
    <row r="1847" spans="1:7" x14ac:dyDescent="0.25">
      <c r="A1847" s="450">
        <v>2018</v>
      </c>
      <c r="B1847" s="450" t="s">
        <v>180</v>
      </c>
      <c r="C1847" s="450">
        <v>19095</v>
      </c>
      <c r="D1847" s="450" t="s">
        <v>131</v>
      </c>
      <c r="E1847" s="450" t="s">
        <v>14</v>
      </c>
      <c r="F1847" s="450" t="s">
        <v>15</v>
      </c>
      <c r="G1847" s="450" t="s">
        <v>110</v>
      </c>
    </row>
    <row r="1848" spans="1:7" x14ac:dyDescent="0.25">
      <c r="A1848" s="450">
        <v>2018</v>
      </c>
      <c r="B1848" s="450" t="s">
        <v>180</v>
      </c>
      <c r="C1848" s="450">
        <v>19900</v>
      </c>
      <c r="D1848" s="450" t="s">
        <v>132</v>
      </c>
      <c r="E1848" s="450" t="s">
        <v>14</v>
      </c>
      <c r="F1848" s="450" t="s">
        <v>15</v>
      </c>
      <c r="G1848" s="450" t="s">
        <v>110</v>
      </c>
    </row>
    <row r="1849" spans="1:7" x14ac:dyDescent="0.25">
      <c r="A1849" s="450">
        <v>2018</v>
      </c>
      <c r="B1849" s="450" t="s">
        <v>180</v>
      </c>
      <c r="C1849" s="450">
        <v>20000</v>
      </c>
      <c r="D1849" s="450" t="s">
        <v>133</v>
      </c>
      <c r="E1849" s="450" t="s">
        <v>14</v>
      </c>
      <c r="F1849" s="450" t="s">
        <v>15</v>
      </c>
      <c r="G1849" s="450" t="s">
        <v>110</v>
      </c>
    </row>
    <row r="1850" spans="1:7" x14ac:dyDescent="0.25">
      <c r="A1850" s="450">
        <v>2018</v>
      </c>
      <c r="B1850" s="450" t="s">
        <v>180</v>
      </c>
      <c r="C1850" s="450">
        <v>21000</v>
      </c>
      <c r="D1850" s="450" t="s">
        <v>134</v>
      </c>
      <c r="E1850" s="450" t="s">
        <v>14</v>
      </c>
      <c r="F1850" s="450" t="s">
        <v>15</v>
      </c>
      <c r="G1850" s="450" t="s">
        <v>110</v>
      </c>
    </row>
    <row r="1851" spans="1:7" x14ac:dyDescent="0.25">
      <c r="A1851" s="450">
        <v>2018</v>
      </c>
      <c r="B1851" s="450" t="s">
        <v>180</v>
      </c>
      <c r="C1851" s="450">
        <v>21100</v>
      </c>
      <c r="D1851" s="450" t="s">
        <v>135</v>
      </c>
      <c r="E1851" s="450" t="s">
        <v>14</v>
      </c>
      <c r="F1851" s="450" t="s">
        <v>15</v>
      </c>
      <c r="G1851" s="450" t="s">
        <v>110</v>
      </c>
    </row>
    <row r="1852" spans="1:7" x14ac:dyDescent="0.25">
      <c r="A1852" s="450">
        <v>2018</v>
      </c>
      <c r="B1852" s="450" t="s">
        <v>180</v>
      </c>
      <c r="C1852" s="450">
        <v>21200</v>
      </c>
      <c r="D1852" s="450" t="s">
        <v>136</v>
      </c>
      <c r="E1852" s="450" t="s">
        <v>14</v>
      </c>
      <c r="F1852" s="450" t="s">
        <v>15</v>
      </c>
      <c r="G1852" s="450" t="s">
        <v>110</v>
      </c>
    </row>
    <row r="1853" spans="1:7" x14ac:dyDescent="0.25">
      <c r="A1853" s="450">
        <v>2018</v>
      </c>
      <c r="B1853" s="450" t="s">
        <v>180</v>
      </c>
      <c r="C1853" s="450">
        <v>21300</v>
      </c>
      <c r="D1853" s="450" t="s">
        <v>137</v>
      </c>
      <c r="E1853" s="450" t="s">
        <v>14</v>
      </c>
      <c r="F1853" s="450" t="s">
        <v>15</v>
      </c>
      <c r="G1853" s="450" t="s">
        <v>110</v>
      </c>
    </row>
    <row r="1854" spans="1:7" x14ac:dyDescent="0.25">
      <c r="A1854" s="450">
        <v>2018</v>
      </c>
      <c r="B1854" s="450" t="s">
        <v>180</v>
      </c>
      <c r="C1854" s="450">
        <v>21900</v>
      </c>
      <c r="D1854" s="450" t="s">
        <v>138</v>
      </c>
      <c r="E1854" s="450" t="s">
        <v>14</v>
      </c>
      <c r="F1854" s="450" t="s">
        <v>15</v>
      </c>
      <c r="G1854" s="450" t="s">
        <v>110</v>
      </c>
    </row>
    <row r="1855" spans="1:7" x14ac:dyDescent="0.25">
      <c r="A1855" s="450">
        <v>2018</v>
      </c>
      <c r="B1855" s="450" t="s">
        <v>180</v>
      </c>
      <c r="C1855" s="450">
        <v>22000</v>
      </c>
      <c r="D1855" s="450" t="s">
        <v>139</v>
      </c>
      <c r="E1855" s="450" t="s">
        <v>14</v>
      </c>
      <c r="F1855" s="450" t="s">
        <v>15</v>
      </c>
      <c r="G1855" s="450" t="s">
        <v>110</v>
      </c>
    </row>
    <row r="1856" spans="1:7" x14ac:dyDescent="0.25">
      <c r="A1856" s="450">
        <v>2018</v>
      </c>
      <c r="B1856" s="450" t="s">
        <v>180</v>
      </c>
      <c r="C1856" s="450">
        <v>23000</v>
      </c>
      <c r="D1856" s="450" t="s">
        <v>140</v>
      </c>
      <c r="E1856" s="450" t="s">
        <v>14</v>
      </c>
      <c r="F1856" s="450" t="s">
        <v>15</v>
      </c>
      <c r="G1856" s="450" t="s">
        <v>110</v>
      </c>
    </row>
    <row r="1857" spans="1:7" x14ac:dyDescent="0.25">
      <c r="A1857" s="450">
        <v>2018</v>
      </c>
      <c r="B1857" s="450" t="s">
        <v>180</v>
      </c>
      <c r="C1857" s="450">
        <v>24000</v>
      </c>
      <c r="D1857" s="450" t="s">
        <v>141</v>
      </c>
      <c r="E1857" s="450" t="s">
        <v>14</v>
      </c>
      <c r="F1857" s="450" t="s">
        <v>15</v>
      </c>
      <c r="G1857" s="450" t="s">
        <v>110</v>
      </c>
    </row>
    <row r="1858" spans="1:7" x14ac:dyDescent="0.25">
      <c r="A1858" s="450">
        <v>2018</v>
      </c>
      <c r="B1858" s="450" t="s">
        <v>180</v>
      </c>
      <c r="C1858" s="450">
        <v>25000</v>
      </c>
      <c r="D1858" s="450" t="s">
        <v>142</v>
      </c>
      <c r="E1858" s="450" t="s">
        <v>14</v>
      </c>
      <c r="F1858" s="450" t="s">
        <v>15</v>
      </c>
      <c r="G1858" s="450" t="s">
        <v>110</v>
      </c>
    </row>
    <row r="1859" spans="1:7" x14ac:dyDescent="0.25">
      <c r="A1859" s="450">
        <v>2018</v>
      </c>
      <c r="B1859" s="450" t="s">
        <v>180</v>
      </c>
      <c r="C1859" s="450">
        <v>26000</v>
      </c>
      <c r="D1859" s="450" t="s">
        <v>143</v>
      </c>
      <c r="E1859" s="450" t="s">
        <v>14</v>
      </c>
      <c r="F1859" s="450" t="s">
        <v>15</v>
      </c>
      <c r="G1859" s="450" t="s">
        <v>110</v>
      </c>
    </row>
    <row r="1860" spans="1:7" x14ac:dyDescent="0.25">
      <c r="A1860" s="450">
        <v>2018</v>
      </c>
      <c r="B1860" s="450" t="s">
        <v>180</v>
      </c>
      <c r="C1860" s="450">
        <v>27000</v>
      </c>
      <c r="D1860" s="450" t="s">
        <v>144</v>
      </c>
      <c r="E1860" s="450" t="s">
        <v>14</v>
      </c>
      <c r="F1860" s="450" t="s">
        <v>15</v>
      </c>
      <c r="G1860" s="450" t="s">
        <v>110</v>
      </c>
    </row>
    <row r="1861" spans="1:7" x14ac:dyDescent="0.25">
      <c r="A1861" s="450">
        <v>2018</v>
      </c>
      <c r="B1861" s="450" t="s">
        <v>180</v>
      </c>
      <c r="C1861" s="450">
        <v>28000</v>
      </c>
      <c r="D1861" s="450" t="s">
        <v>145</v>
      </c>
      <c r="E1861" s="450" t="s">
        <v>14</v>
      </c>
      <c r="F1861" s="450" t="s">
        <v>15</v>
      </c>
      <c r="G1861" s="450" t="s">
        <v>110</v>
      </c>
    </row>
    <row r="1862" spans="1:7" x14ac:dyDescent="0.25">
      <c r="A1862" s="450">
        <v>2018</v>
      </c>
      <c r="B1862" s="450" t="s">
        <v>180</v>
      </c>
      <c r="C1862" s="450">
        <v>29000</v>
      </c>
      <c r="D1862" s="450" t="s">
        <v>146</v>
      </c>
      <c r="E1862" s="450" t="s">
        <v>14</v>
      </c>
      <c r="F1862" s="450" t="s">
        <v>15</v>
      </c>
      <c r="G1862" s="450" t="s">
        <v>110</v>
      </c>
    </row>
    <row r="1863" spans="1:7" x14ac:dyDescent="0.25">
      <c r="A1863" s="450">
        <v>2018</v>
      </c>
      <c r="B1863" s="450" t="s">
        <v>180</v>
      </c>
      <c r="C1863" s="450">
        <v>30000</v>
      </c>
      <c r="D1863" s="450" t="s">
        <v>147</v>
      </c>
      <c r="E1863" s="450" t="s">
        <v>14</v>
      </c>
      <c r="F1863" s="450" t="s">
        <v>15</v>
      </c>
      <c r="G1863" s="450" t="s">
        <v>110</v>
      </c>
    </row>
    <row r="1864" spans="1:7" x14ac:dyDescent="0.25">
      <c r="A1864" s="450">
        <v>2018</v>
      </c>
      <c r="B1864" s="450" t="s">
        <v>180</v>
      </c>
      <c r="C1864" s="450">
        <v>31000</v>
      </c>
      <c r="D1864" s="450" t="s">
        <v>148</v>
      </c>
      <c r="E1864" s="450" t="s">
        <v>14</v>
      </c>
      <c r="F1864" s="450" t="s">
        <v>15</v>
      </c>
      <c r="G1864" s="450" t="s">
        <v>110</v>
      </c>
    </row>
    <row r="1865" spans="1:7" x14ac:dyDescent="0.25">
      <c r="A1865" s="450">
        <v>2018</v>
      </c>
      <c r="B1865" s="450" t="s">
        <v>180</v>
      </c>
      <c r="C1865" s="450">
        <v>32000</v>
      </c>
      <c r="D1865" s="450" t="s">
        <v>149</v>
      </c>
      <c r="E1865" s="450" t="s">
        <v>14</v>
      </c>
      <c r="F1865" s="450" t="s">
        <v>15</v>
      </c>
      <c r="G1865" s="450" t="s">
        <v>110</v>
      </c>
    </row>
    <row r="1866" spans="1:7" x14ac:dyDescent="0.25">
      <c r="A1866" s="450">
        <v>2018</v>
      </c>
      <c r="B1866" s="450" t="s">
        <v>180</v>
      </c>
      <c r="C1866" s="450">
        <v>32100</v>
      </c>
      <c r="D1866" s="450" t="s">
        <v>150</v>
      </c>
      <c r="E1866" s="450" t="s">
        <v>14</v>
      </c>
      <c r="F1866" s="450" t="s">
        <v>15</v>
      </c>
      <c r="G1866" s="450" t="s">
        <v>110</v>
      </c>
    </row>
    <row r="1867" spans="1:7" x14ac:dyDescent="0.25">
      <c r="A1867" s="450">
        <v>2018</v>
      </c>
      <c r="B1867" s="450" t="s">
        <v>180</v>
      </c>
      <c r="C1867" s="450">
        <v>32200</v>
      </c>
      <c r="D1867" s="450" t="s">
        <v>151</v>
      </c>
      <c r="E1867" s="450" t="s">
        <v>14</v>
      </c>
      <c r="F1867" s="450" t="s">
        <v>15</v>
      </c>
      <c r="G1867" s="450" t="s">
        <v>110</v>
      </c>
    </row>
    <row r="1868" spans="1:7" x14ac:dyDescent="0.25">
      <c r="A1868" s="450">
        <v>2018</v>
      </c>
      <c r="B1868" s="450" t="s">
        <v>180</v>
      </c>
      <c r="C1868" s="450">
        <v>33000</v>
      </c>
      <c r="D1868" s="450" t="s">
        <v>152</v>
      </c>
      <c r="E1868" s="450" t="s">
        <v>14</v>
      </c>
      <c r="F1868" s="450" t="s">
        <v>15</v>
      </c>
      <c r="G1868" s="450" t="s">
        <v>110</v>
      </c>
    </row>
    <row r="1869" spans="1:7" x14ac:dyDescent="0.25">
      <c r="A1869" s="450">
        <v>2018</v>
      </c>
      <c r="B1869" s="450" t="s">
        <v>180</v>
      </c>
      <c r="C1869" s="450">
        <v>33100</v>
      </c>
      <c r="D1869" s="450" t="s">
        <v>153</v>
      </c>
      <c r="E1869" s="450" t="s">
        <v>14</v>
      </c>
      <c r="F1869" s="450" t="s">
        <v>15</v>
      </c>
      <c r="G1869" s="450" t="s">
        <v>110</v>
      </c>
    </row>
    <row r="1870" spans="1:7" x14ac:dyDescent="0.25">
      <c r="A1870" s="450">
        <v>2018</v>
      </c>
      <c r="B1870" s="450" t="s">
        <v>180</v>
      </c>
      <c r="C1870" s="450">
        <v>33110</v>
      </c>
      <c r="D1870" s="450" t="s">
        <v>154</v>
      </c>
      <c r="E1870" s="450" t="s">
        <v>14</v>
      </c>
      <c r="F1870" s="450" t="s">
        <v>15</v>
      </c>
      <c r="G1870" s="450" t="s">
        <v>110</v>
      </c>
    </row>
    <row r="1871" spans="1:7" x14ac:dyDescent="0.25">
      <c r="A1871" s="450">
        <v>2018</v>
      </c>
      <c r="B1871" s="450" t="s">
        <v>180</v>
      </c>
      <c r="C1871" s="450">
        <v>33120</v>
      </c>
      <c r="D1871" s="450" t="s">
        <v>155</v>
      </c>
      <c r="E1871" s="450" t="s">
        <v>14</v>
      </c>
      <c r="F1871" s="450" t="s">
        <v>15</v>
      </c>
      <c r="G1871" s="450" t="s">
        <v>110</v>
      </c>
    </row>
    <row r="1872" spans="1:7" x14ac:dyDescent="0.25">
      <c r="A1872" s="450">
        <v>2018</v>
      </c>
      <c r="B1872" s="450" t="s">
        <v>180</v>
      </c>
      <c r="C1872" s="450">
        <v>33200</v>
      </c>
      <c r="D1872" s="450" t="s">
        <v>156</v>
      </c>
      <c r="E1872" s="450" t="s">
        <v>14</v>
      </c>
      <c r="F1872" s="450" t="s">
        <v>15</v>
      </c>
      <c r="G1872" s="450" t="s">
        <v>110</v>
      </c>
    </row>
    <row r="1873" spans="1:8" x14ac:dyDescent="0.25">
      <c r="A1873" s="450">
        <v>2018</v>
      </c>
      <c r="B1873" s="450" t="s">
        <v>180</v>
      </c>
      <c r="C1873" s="450">
        <v>33210</v>
      </c>
      <c r="D1873" s="450" t="s">
        <v>157</v>
      </c>
      <c r="E1873" s="450" t="s">
        <v>14</v>
      </c>
      <c r="F1873" s="450" t="s">
        <v>15</v>
      </c>
      <c r="G1873" s="450" t="s">
        <v>110</v>
      </c>
      <c r="H1873" s="450"/>
    </row>
    <row r="1874" spans="1:8" x14ac:dyDescent="0.25">
      <c r="A1874" s="450">
        <v>2018</v>
      </c>
      <c r="B1874" s="450" t="s">
        <v>180</v>
      </c>
      <c r="C1874" s="450">
        <v>33220</v>
      </c>
      <c r="D1874" s="450" t="s">
        <v>158</v>
      </c>
      <c r="E1874" s="450" t="s">
        <v>14</v>
      </c>
      <c r="F1874" s="450" t="s">
        <v>15</v>
      </c>
      <c r="G1874" s="450" t="s">
        <v>110</v>
      </c>
      <c r="H1874" s="450"/>
    </row>
    <row r="1875" spans="1:8" x14ac:dyDescent="0.25">
      <c r="A1875" s="450">
        <v>2018</v>
      </c>
      <c r="B1875" s="450" t="s">
        <v>180</v>
      </c>
      <c r="C1875" s="450">
        <v>33900</v>
      </c>
      <c r="D1875" s="450" t="s">
        <v>159</v>
      </c>
      <c r="E1875" s="450" t="s">
        <v>14</v>
      </c>
      <c r="F1875" s="450" t="s">
        <v>15</v>
      </c>
      <c r="G1875" s="450" t="s">
        <v>110</v>
      </c>
      <c r="H1875" s="450"/>
    </row>
    <row r="1876" spans="1:8" x14ac:dyDescent="0.25">
      <c r="A1876" s="450">
        <v>2018</v>
      </c>
      <c r="B1876" s="450" t="s">
        <v>180</v>
      </c>
      <c r="C1876" s="450">
        <v>33910</v>
      </c>
      <c r="D1876" s="450" t="s">
        <v>160</v>
      </c>
      <c r="E1876" s="450" t="s">
        <v>14</v>
      </c>
      <c r="F1876" s="450" t="s">
        <v>15</v>
      </c>
      <c r="G1876" s="450" t="s">
        <v>110</v>
      </c>
      <c r="H1876" s="450"/>
    </row>
    <row r="1877" spans="1:8" x14ac:dyDescent="0.25">
      <c r="A1877" s="450">
        <v>2018</v>
      </c>
      <c r="B1877" s="450" t="s">
        <v>180</v>
      </c>
      <c r="C1877" s="450">
        <v>33920</v>
      </c>
      <c r="D1877" s="450" t="s">
        <v>161</v>
      </c>
      <c r="E1877" s="450" t="s">
        <v>14</v>
      </c>
      <c r="F1877" s="450" t="s">
        <v>15</v>
      </c>
      <c r="G1877" s="450" t="s">
        <v>110</v>
      </c>
      <c r="H1877" s="450"/>
    </row>
    <row r="1878" spans="1:8" x14ac:dyDescent="0.25">
      <c r="A1878" s="450">
        <v>2018</v>
      </c>
      <c r="B1878" s="450" t="s">
        <v>180</v>
      </c>
      <c r="C1878" s="450">
        <v>33921</v>
      </c>
      <c r="D1878" s="450" t="s">
        <v>162</v>
      </c>
      <c r="E1878" s="450" t="s">
        <v>14</v>
      </c>
      <c r="F1878" s="450" t="s">
        <v>15</v>
      </c>
      <c r="G1878" s="450" t="s">
        <v>110</v>
      </c>
      <c r="H1878" s="450"/>
    </row>
    <row r="1879" spans="1:8" x14ac:dyDescent="0.25">
      <c r="A1879" s="450">
        <v>2018</v>
      </c>
      <c r="B1879" s="450" t="s">
        <v>180</v>
      </c>
      <c r="C1879" s="450">
        <v>33922</v>
      </c>
      <c r="D1879" s="450" t="s">
        <v>163</v>
      </c>
      <c r="E1879" s="450" t="s">
        <v>14</v>
      </c>
      <c r="F1879" s="450" t="s">
        <v>15</v>
      </c>
      <c r="G1879" s="450" t="s">
        <v>110</v>
      </c>
      <c r="H1879" s="450"/>
    </row>
    <row r="1880" spans="1:8" x14ac:dyDescent="0.25">
      <c r="A1880" s="450">
        <v>2018</v>
      </c>
      <c r="B1880" s="450" t="s">
        <v>180</v>
      </c>
      <c r="C1880" s="450">
        <v>34000</v>
      </c>
      <c r="D1880" s="450" t="s">
        <v>164</v>
      </c>
      <c r="E1880" s="450" t="s">
        <v>14</v>
      </c>
      <c r="F1880" s="450" t="s">
        <v>15</v>
      </c>
      <c r="G1880" s="450" t="s">
        <v>110</v>
      </c>
      <c r="H1880" s="450"/>
    </row>
    <row r="1881" spans="1:8" x14ac:dyDescent="0.25">
      <c r="A1881" s="450">
        <v>2018</v>
      </c>
      <c r="B1881" s="450" t="s">
        <v>180</v>
      </c>
      <c r="C1881" s="450">
        <v>35000</v>
      </c>
      <c r="D1881" s="450" t="s">
        <v>165</v>
      </c>
      <c r="E1881" s="450" t="s">
        <v>14</v>
      </c>
      <c r="F1881" s="450" t="s">
        <v>15</v>
      </c>
      <c r="G1881" s="450" t="s">
        <v>110</v>
      </c>
      <c r="H1881" s="450"/>
    </row>
    <row r="1882" spans="1:8" x14ac:dyDescent="0.25">
      <c r="A1882" s="450">
        <v>2018</v>
      </c>
      <c r="B1882" s="450" t="s">
        <v>180</v>
      </c>
      <c r="C1882" s="450">
        <v>36000</v>
      </c>
      <c r="D1882" s="450" t="s">
        <v>166</v>
      </c>
      <c r="E1882" s="450" t="s">
        <v>14</v>
      </c>
      <c r="F1882" s="450" t="s">
        <v>15</v>
      </c>
      <c r="G1882" s="450" t="s">
        <v>110</v>
      </c>
      <c r="H1882" s="450"/>
    </row>
    <row r="1883" spans="1:8" x14ac:dyDescent="0.25">
      <c r="A1883" s="450">
        <v>2018</v>
      </c>
      <c r="B1883" s="450" t="s">
        <v>180</v>
      </c>
      <c r="C1883" s="450">
        <v>37000</v>
      </c>
      <c r="D1883" s="450" t="s">
        <v>167</v>
      </c>
      <c r="E1883" s="450" t="s">
        <v>14</v>
      </c>
      <c r="F1883" s="450" t="s">
        <v>15</v>
      </c>
      <c r="G1883" s="450" t="s">
        <v>110</v>
      </c>
      <c r="H1883" s="450"/>
    </row>
    <row r="1884" spans="1:8" x14ac:dyDescent="0.25">
      <c r="A1884" s="450">
        <v>2018</v>
      </c>
      <c r="B1884" s="450" t="s">
        <v>180</v>
      </c>
      <c r="C1884" s="450">
        <v>37100</v>
      </c>
      <c r="D1884" s="450" t="s">
        <v>168</v>
      </c>
      <c r="E1884" s="450" t="s">
        <v>14</v>
      </c>
      <c r="F1884" s="450" t="s">
        <v>15</v>
      </c>
      <c r="G1884" s="450" t="s">
        <v>110</v>
      </c>
      <c r="H1884" s="450"/>
    </row>
    <row r="1885" spans="1:8" x14ac:dyDescent="0.25">
      <c r="A1885" s="450">
        <v>2018</v>
      </c>
      <c r="B1885" s="450" t="s">
        <v>180</v>
      </c>
      <c r="C1885" s="450">
        <v>37200</v>
      </c>
      <c r="D1885" s="450" t="s">
        <v>169</v>
      </c>
      <c r="E1885" s="450" t="s">
        <v>14</v>
      </c>
      <c r="F1885" s="450" t="s">
        <v>15</v>
      </c>
      <c r="G1885" s="450" t="s">
        <v>110</v>
      </c>
      <c r="H1885" s="450"/>
    </row>
    <row r="1886" spans="1:8" x14ac:dyDescent="0.25">
      <c r="A1886" s="450">
        <v>2018</v>
      </c>
      <c r="B1886" s="450" t="s">
        <v>181</v>
      </c>
      <c r="C1886" s="450">
        <v>1000</v>
      </c>
      <c r="D1886" s="450" t="s">
        <v>1</v>
      </c>
      <c r="E1886" s="450" t="s">
        <v>14</v>
      </c>
      <c r="F1886" s="450" t="s">
        <v>15</v>
      </c>
      <c r="G1886" s="450">
        <v>120.42</v>
      </c>
      <c r="H1886" s="450" t="s">
        <v>16</v>
      </c>
    </row>
    <row r="1887" spans="1:8" x14ac:dyDescent="0.25">
      <c r="A1887" s="450">
        <v>2018</v>
      </c>
      <c r="B1887" s="450" t="s">
        <v>181</v>
      </c>
      <c r="C1887" s="450">
        <v>1100</v>
      </c>
      <c r="D1887" s="450" t="s">
        <v>2</v>
      </c>
      <c r="E1887" s="450" t="s">
        <v>14</v>
      </c>
      <c r="F1887" s="450" t="s">
        <v>15</v>
      </c>
      <c r="G1887" s="450">
        <v>99.52</v>
      </c>
      <c r="H1887" s="450" t="s">
        <v>16</v>
      </c>
    </row>
    <row r="1888" spans="1:8" x14ac:dyDescent="0.25">
      <c r="A1888" s="450">
        <v>2018</v>
      </c>
      <c r="B1888" s="450" t="s">
        <v>181</v>
      </c>
      <c r="C1888" s="450">
        <v>1110</v>
      </c>
      <c r="D1888" s="450" t="s">
        <v>3</v>
      </c>
      <c r="E1888" s="450" t="s">
        <v>14</v>
      </c>
      <c r="F1888" s="450" t="s">
        <v>15</v>
      </c>
      <c r="G1888" s="450" t="s">
        <v>110</v>
      </c>
      <c r="H1888" s="450"/>
    </row>
    <row r="1889" spans="1:8" x14ac:dyDescent="0.25">
      <c r="A1889" s="450">
        <v>2018</v>
      </c>
      <c r="B1889" s="450" t="s">
        <v>181</v>
      </c>
      <c r="C1889" s="450">
        <v>1120</v>
      </c>
      <c r="D1889" s="450" t="s">
        <v>4</v>
      </c>
      <c r="E1889" s="450" t="s">
        <v>14</v>
      </c>
      <c r="F1889" s="450" t="s">
        <v>15</v>
      </c>
      <c r="G1889" s="450" t="s">
        <v>110</v>
      </c>
      <c r="H1889" s="450"/>
    </row>
    <row r="1890" spans="1:8" x14ac:dyDescent="0.25">
      <c r="A1890" s="450">
        <v>2018</v>
      </c>
      <c r="B1890" s="450" t="s">
        <v>181</v>
      </c>
      <c r="C1890" s="450">
        <v>1200</v>
      </c>
      <c r="D1890" s="450" t="s">
        <v>5</v>
      </c>
      <c r="E1890" s="450" t="s">
        <v>14</v>
      </c>
      <c r="F1890" s="450" t="s">
        <v>15</v>
      </c>
      <c r="G1890" s="450">
        <v>0</v>
      </c>
      <c r="H1890" s="450" t="s">
        <v>16</v>
      </c>
    </row>
    <row r="1891" spans="1:8" x14ac:dyDescent="0.25">
      <c r="A1891" s="450">
        <v>2018</v>
      </c>
      <c r="B1891" s="450" t="s">
        <v>181</v>
      </c>
      <c r="C1891" s="450">
        <v>1300</v>
      </c>
      <c r="D1891" s="450" t="s">
        <v>17</v>
      </c>
      <c r="E1891" s="450" t="s">
        <v>14</v>
      </c>
      <c r="F1891" s="450" t="s">
        <v>15</v>
      </c>
      <c r="G1891" s="450">
        <v>0</v>
      </c>
      <c r="H1891" s="450" t="s">
        <v>16</v>
      </c>
    </row>
    <row r="1892" spans="1:8" x14ac:dyDescent="0.25">
      <c r="A1892" s="450">
        <v>2018</v>
      </c>
      <c r="B1892" s="450" t="s">
        <v>181</v>
      </c>
      <c r="C1892" s="450">
        <v>1400</v>
      </c>
      <c r="D1892" s="450" t="s">
        <v>18</v>
      </c>
      <c r="E1892" s="450" t="s">
        <v>14</v>
      </c>
      <c r="F1892" s="450" t="s">
        <v>15</v>
      </c>
      <c r="G1892" s="450">
        <v>0</v>
      </c>
      <c r="H1892" s="450" t="s">
        <v>16</v>
      </c>
    </row>
    <row r="1893" spans="1:8" x14ac:dyDescent="0.25">
      <c r="A1893" s="450">
        <v>2018</v>
      </c>
      <c r="B1893" s="450" t="s">
        <v>181</v>
      </c>
      <c r="C1893" s="450">
        <v>1500</v>
      </c>
      <c r="D1893" s="450" t="s">
        <v>19</v>
      </c>
      <c r="E1893" s="450" t="s">
        <v>14</v>
      </c>
      <c r="F1893" s="450" t="s">
        <v>15</v>
      </c>
      <c r="G1893" s="450">
        <v>0</v>
      </c>
      <c r="H1893" s="450" t="s">
        <v>16</v>
      </c>
    </row>
    <row r="1894" spans="1:8" x14ac:dyDescent="0.25">
      <c r="A1894" s="450">
        <v>2018</v>
      </c>
      <c r="B1894" s="450" t="s">
        <v>181</v>
      </c>
      <c r="C1894" s="450">
        <v>1600</v>
      </c>
      <c r="D1894" s="450" t="s">
        <v>20</v>
      </c>
      <c r="E1894" s="450" t="s">
        <v>14</v>
      </c>
      <c r="F1894" s="450" t="s">
        <v>15</v>
      </c>
      <c r="G1894" s="450">
        <v>20.9</v>
      </c>
      <c r="H1894" s="450" t="s">
        <v>16</v>
      </c>
    </row>
    <row r="1895" spans="1:8" x14ac:dyDescent="0.25">
      <c r="A1895" s="450">
        <v>2018</v>
      </c>
      <c r="B1895" s="450" t="s">
        <v>181</v>
      </c>
      <c r="C1895" s="450">
        <v>1900</v>
      </c>
      <c r="D1895" s="450" t="s">
        <v>21</v>
      </c>
      <c r="E1895" s="450" t="s">
        <v>14</v>
      </c>
      <c r="F1895" s="450" t="s">
        <v>15</v>
      </c>
      <c r="G1895" s="450">
        <v>0</v>
      </c>
      <c r="H1895" s="450" t="s">
        <v>16</v>
      </c>
    </row>
    <row r="1896" spans="1:8" x14ac:dyDescent="0.25">
      <c r="A1896" s="450">
        <v>2018</v>
      </c>
      <c r="B1896" s="450" t="s">
        <v>181</v>
      </c>
      <c r="C1896" s="450">
        <v>2000</v>
      </c>
      <c r="D1896" s="450" t="s">
        <v>22</v>
      </c>
      <c r="E1896" s="450" t="s">
        <v>14</v>
      </c>
      <c r="F1896" s="450" t="s">
        <v>15</v>
      </c>
      <c r="G1896" s="450">
        <v>0</v>
      </c>
      <c r="H1896" s="450" t="s">
        <v>16</v>
      </c>
    </row>
    <row r="1897" spans="1:8" x14ac:dyDescent="0.25">
      <c r="A1897" s="450">
        <v>2018</v>
      </c>
      <c r="B1897" s="450" t="s">
        <v>181</v>
      </c>
      <c r="C1897" s="450">
        <v>2100</v>
      </c>
      <c r="D1897" s="450" t="s">
        <v>23</v>
      </c>
      <c r="E1897" s="450" t="s">
        <v>14</v>
      </c>
      <c r="F1897" s="450" t="s">
        <v>15</v>
      </c>
      <c r="G1897" s="450">
        <v>0</v>
      </c>
      <c r="H1897" s="450" t="s">
        <v>16</v>
      </c>
    </row>
    <row r="1898" spans="1:8" x14ac:dyDescent="0.25">
      <c r="A1898" s="450">
        <v>2018</v>
      </c>
      <c r="B1898" s="450" t="s">
        <v>181</v>
      </c>
      <c r="C1898" s="450">
        <v>2110</v>
      </c>
      <c r="D1898" s="450" t="s">
        <v>24</v>
      </c>
      <c r="E1898" s="450" t="s">
        <v>14</v>
      </c>
      <c r="F1898" s="450" t="s">
        <v>15</v>
      </c>
      <c r="G1898" s="450" t="s">
        <v>110</v>
      </c>
      <c r="H1898" s="450"/>
    </row>
    <row r="1899" spans="1:8" x14ac:dyDescent="0.25">
      <c r="A1899" s="450">
        <v>2018</v>
      </c>
      <c r="B1899" s="450" t="s">
        <v>181</v>
      </c>
      <c r="C1899" s="450">
        <v>2120</v>
      </c>
      <c r="D1899" s="450" t="s">
        <v>25</v>
      </c>
      <c r="E1899" s="450" t="s">
        <v>14</v>
      </c>
      <c r="F1899" s="450" t="s">
        <v>15</v>
      </c>
      <c r="G1899" s="450" t="s">
        <v>110</v>
      </c>
      <c r="H1899" s="450"/>
    </row>
    <row r="1900" spans="1:8" x14ac:dyDescent="0.25">
      <c r="A1900" s="450">
        <v>2018</v>
      </c>
      <c r="B1900" s="450" t="s">
        <v>181</v>
      </c>
      <c r="C1900" s="450">
        <v>2130</v>
      </c>
      <c r="D1900" s="450" t="s">
        <v>26</v>
      </c>
      <c r="E1900" s="450" t="s">
        <v>14</v>
      </c>
      <c r="F1900" s="450" t="s">
        <v>15</v>
      </c>
      <c r="G1900" s="450" t="s">
        <v>110</v>
      </c>
      <c r="H1900" s="450"/>
    </row>
    <row r="1901" spans="1:8" x14ac:dyDescent="0.25">
      <c r="A1901" s="450">
        <v>2018</v>
      </c>
      <c r="B1901" s="450" t="s">
        <v>181</v>
      </c>
      <c r="C1901" s="450">
        <v>2190</v>
      </c>
      <c r="D1901" s="450" t="s">
        <v>27</v>
      </c>
      <c r="E1901" s="450" t="s">
        <v>14</v>
      </c>
      <c r="F1901" s="450" t="s">
        <v>15</v>
      </c>
      <c r="G1901" s="450" t="s">
        <v>110</v>
      </c>
      <c r="H1901" s="450"/>
    </row>
    <row r="1902" spans="1:8" x14ac:dyDescent="0.25">
      <c r="A1902" s="450">
        <v>2018</v>
      </c>
      <c r="B1902" s="450" t="s">
        <v>181</v>
      </c>
      <c r="C1902" s="450">
        <v>2200</v>
      </c>
      <c r="D1902" s="450" t="s">
        <v>28</v>
      </c>
      <c r="E1902" s="450" t="s">
        <v>14</v>
      </c>
      <c r="F1902" s="450" t="s">
        <v>15</v>
      </c>
      <c r="G1902" s="450">
        <v>0</v>
      </c>
      <c r="H1902" s="450" t="s">
        <v>16</v>
      </c>
    </row>
    <row r="1903" spans="1:8" x14ac:dyDescent="0.25">
      <c r="A1903" s="450">
        <v>2018</v>
      </c>
      <c r="B1903" s="450" t="s">
        <v>181</v>
      </c>
      <c r="C1903" s="450">
        <v>2300</v>
      </c>
      <c r="D1903" s="450" t="s">
        <v>29</v>
      </c>
      <c r="E1903" s="450" t="s">
        <v>14</v>
      </c>
      <c r="F1903" s="450" t="s">
        <v>15</v>
      </c>
      <c r="G1903" s="450">
        <v>0</v>
      </c>
      <c r="H1903" s="450" t="s">
        <v>16</v>
      </c>
    </row>
    <row r="1904" spans="1:8" x14ac:dyDescent="0.25">
      <c r="A1904" s="450">
        <v>2018</v>
      </c>
      <c r="B1904" s="450" t="s">
        <v>181</v>
      </c>
      <c r="C1904" s="450">
        <v>2400</v>
      </c>
      <c r="D1904" s="450" t="s">
        <v>30</v>
      </c>
      <c r="E1904" s="450" t="s">
        <v>14</v>
      </c>
      <c r="F1904" s="450" t="s">
        <v>15</v>
      </c>
      <c r="G1904" s="450">
        <v>0</v>
      </c>
      <c r="H1904" s="450" t="s">
        <v>16</v>
      </c>
    </row>
    <row r="1905" spans="1:8" x14ac:dyDescent="0.25">
      <c r="A1905" s="450">
        <v>2018</v>
      </c>
      <c r="B1905" s="450" t="s">
        <v>181</v>
      </c>
      <c r="C1905" s="450">
        <v>2900</v>
      </c>
      <c r="D1905" s="450" t="s">
        <v>31</v>
      </c>
      <c r="E1905" s="450" t="s">
        <v>14</v>
      </c>
      <c r="F1905" s="450" t="s">
        <v>15</v>
      </c>
      <c r="G1905" s="450">
        <v>0</v>
      </c>
      <c r="H1905" s="450" t="s">
        <v>16</v>
      </c>
    </row>
    <row r="1906" spans="1:8" x14ac:dyDescent="0.25">
      <c r="A1906" s="450">
        <v>2018</v>
      </c>
      <c r="B1906" s="450" t="s">
        <v>181</v>
      </c>
      <c r="C1906" s="450">
        <v>2910</v>
      </c>
      <c r="D1906" s="450" t="s">
        <v>32</v>
      </c>
      <c r="E1906" s="450" t="s">
        <v>14</v>
      </c>
      <c r="F1906" s="450" t="s">
        <v>15</v>
      </c>
      <c r="G1906" s="450" t="s">
        <v>110</v>
      </c>
      <c r="H1906" s="450"/>
    </row>
    <row r="1907" spans="1:8" x14ac:dyDescent="0.25">
      <c r="A1907" s="450">
        <v>2018</v>
      </c>
      <c r="B1907" s="450" t="s">
        <v>181</v>
      </c>
      <c r="C1907" s="450">
        <v>2920</v>
      </c>
      <c r="D1907" s="450" t="s">
        <v>33</v>
      </c>
      <c r="E1907" s="450" t="s">
        <v>14</v>
      </c>
      <c r="F1907" s="450" t="s">
        <v>15</v>
      </c>
      <c r="G1907" s="450" t="s">
        <v>110</v>
      </c>
      <c r="H1907" s="450"/>
    </row>
    <row r="1908" spans="1:8" x14ac:dyDescent="0.25">
      <c r="A1908" s="450">
        <v>2018</v>
      </c>
      <c r="B1908" s="450" t="s">
        <v>181</v>
      </c>
      <c r="C1908" s="450">
        <v>2930</v>
      </c>
      <c r="D1908" s="450" t="s">
        <v>34</v>
      </c>
      <c r="E1908" s="450" t="s">
        <v>14</v>
      </c>
      <c r="F1908" s="450" t="s">
        <v>15</v>
      </c>
      <c r="G1908" s="450" t="s">
        <v>110</v>
      </c>
      <c r="H1908" s="450"/>
    </row>
    <row r="1909" spans="1:8" x14ac:dyDescent="0.25">
      <c r="A1909" s="450">
        <v>2018</v>
      </c>
      <c r="B1909" s="450" t="s">
        <v>181</v>
      </c>
      <c r="C1909" s="450">
        <v>3000</v>
      </c>
      <c r="D1909" s="450" t="s">
        <v>35</v>
      </c>
      <c r="E1909" s="450" t="s">
        <v>14</v>
      </c>
      <c r="F1909" s="450" t="s">
        <v>15</v>
      </c>
      <c r="G1909" s="450">
        <v>0</v>
      </c>
      <c r="H1909" s="450" t="s">
        <v>16</v>
      </c>
    </row>
    <row r="1910" spans="1:8" x14ac:dyDescent="0.25">
      <c r="A1910" s="450">
        <v>2018</v>
      </c>
      <c r="B1910" s="450" t="s">
        <v>181</v>
      </c>
      <c r="C1910" s="450">
        <v>3100</v>
      </c>
      <c r="D1910" s="450" t="s">
        <v>36</v>
      </c>
      <c r="E1910" s="450" t="s">
        <v>14</v>
      </c>
      <c r="F1910" s="450" t="s">
        <v>15</v>
      </c>
      <c r="G1910" s="450" t="s">
        <v>110</v>
      </c>
      <c r="H1910" s="450"/>
    </row>
    <row r="1911" spans="1:8" x14ac:dyDescent="0.25">
      <c r="A1911" s="450">
        <v>2018</v>
      </c>
      <c r="B1911" s="450" t="s">
        <v>181</v>
      </c>
      <c r="C1911" s="450">
        <v>3200</v>
      </c>
      <c r="D1911" s="450" t="s">
        <v>37</v>
      </c>
      <c r="E1911" s="450" t="s">
        <v>14</v>
      </c>
      <c r="F1911" s="450" t="s">
        <v>15</v>
      </c>
      <c r="G1911" s="450" t="s">
        <v>110</v>
      </c>
      <c r="H1911" s="450"/>
    </row>
    <row r="1912" spans="1:8" x14ac:dyDescent="0.25">
      <c r="A1912" s="450">
        <v>2018</v>
      </c>
      <c r="B1912" s="450" t="s">
        <v>181</v>
      </c>
      <c r="C1912" s="450">
        <v>3900</v>
      </c>
      <c r="D1912" s="450" t="s">
        <v>38</v>
      </c>
      <c r="E1912" s="450" t="s">
        <v>14</v>
      </c>
      <c r="F1912" s="450" t="s">
        <v>15</v>
      </c>
      <c r="G1912" s="450" t="s">
        <v>110</v>
      </c>
      <c r="H1912" s="450"/>
    </row>
    <row r="1913" spans="1:8" x14ac:dyDescent="0.25">
      <c r="A1913" s="450">
        <v>2018</v>
      </c>
      <c r="B1913" s="450" t="s">
        <v>181</v>
      </c>
      <c r="C1913" s="450">
        <v>4000</v>
      </c>
      <c r="D1913" s="450" t="s">
        <v>39</v>
      </c>
      <c r="E1913" s="450" t="s">
        <v>14</v>
      </c>
      <c r="F1913" s="450" t="s">
        <v>15</v>
      </c>
      <c r="G1913" s="450">
        <v>0</v>
      </c>
      <c r="H1913" s="450" t="s">
        <v>16</v>
      </c>
    </row>
    <row r="1914" spans="1:8" x14ac:dyDescent="0.25">
      <c r="A1914" s="450">
        <v>2018</v>
      </c>
      <c r="B1914" s="450" t="s">
        <v>181</v>
      </c>
      <c r="C1914" s="450">
        <v>4100</v>
      </c>
      <c r="D1914" s="450" t="s">
        <v>40</v>
      </c>
      <c r="E1914" s="450" t="s">
        <v>14</v>
      </c>
      <c r="F1914" s="450" t="s">
        <v>15</v>
      </c>
      <c r="G1914" s="450">
        <v>0</v>
      </c>
      <c r="H1914" s="450" t="s">
        <v>16</v>
      </c>
    </row>
    <row r="1915" spans="1:8" x14ac:dyDescent="0.25">
      <c r="A1915" s="450">
        <v>2018</v>
      </c>
      <c r="B1915" s="450" t="s">
        <v>181</v>
      </c>
      <c r="C1915" s="450">
        <v>4110</v>
      </c>
      <c r="D1915" s="450" t="s">
        <v>41</v>
      </c>
      <c r="E1915" s="450" t="s">
        <v>14</v>
      </c>
      <c r="F1915" s="450" t="s">
        <v>15</v>
      </c>
      <c r="G1915" s="450" t="s">
        <v>110</v>
      </c>
      <c r="H1915" s="450"/>
    </row>
    <row r="1916" spans="1:8" x14ac:dyDescent="0.25">
      <c r="A1916" s="450">
        <v>2018</v>
      </c>
      <c r="B1916" s="450" t="s">
        <v>181</v>
      </c>
      <c r="C1916" s="450">
        <v>4120</v>
      </c>
      <c r="D1916" s="450" t="s">
        <v>42</v>
      </c>
      <c r="E1916" s="450" t="s">
        <v>14</v>
      </c>
      <c r="F1916" s="450" t="s">
        <v>15</v>
      </c>
      <c r="G1916" s="450" t="s">
        <v>110</v>
      </c>
      <c r="H1916" s="450"/>
    </row>
    <row r="1917" spans="1:8" x14ac:dyDescent="0.25">
      <c r="A1917" s="450">
        <v>2018</v>
      </c>
      <c r="B1917" s="450" t="s">
        <v>181</v>
      </c>
      <c r="C1917" s="450">
        <v>4190</v>
      </c>
      <c r="D1917" s="450" t="s">
        <v>43</v>
      </c>
      <c r="E1917" s="450" t="s">
        <v>14</v>
      </c>
      <c r="F1917" s="450" t="s">
        <v>15</v>
      </c>
      <c r="G1917" s="450" t="s">
        <v>110</v>
      </c>
      <c r="H1917" s="450"/>
    </row>
    <row r="1918" spans="1:8" x14ac:dyDescent="0.25">
      <c r="A1918" s="450">
        <v>2018</v>
      </c>
      <c r="B1918" s="450" t="s">
        <v>181</v>
      </c>
      <c r="C1918" s="450">
        <v>4200</v>
      </c>
      <c r="D1918" s="450" t="s">
        <v>44</v>
      </c>
      <c r="E1918" s="450" t="s">
        <v>14</v>
      </c>
      <c r="F1918" s="450" t="s">
        <v>15</v>
      </c>
      <c r="G1918" s="450">
        <v>0</v>
      </c>
      <c r="H1918" s="450" t="s">
        <v>16</v>
      </c>
    </row>
    <row r="1919" spans="1:8" x14ac:dyDescent="0.25">
      <c r="A1919" s="450">
        <v>2018</v>
      </c>
      <c r="B1919" s="450" t="s">
        <v>181</v>
      </c>
      <c r="C1919" s="450">
        <v>4210</v>
      </c>
      <c r="D1919" s="450" t="s">
        <v>45</v>
      </c>
      <c r="E1919" s="450" t="s">
        <v>14</v>
      </c>
      <c r="F1919" s="450" t="s">
        <v>15</v>
      </c>
      <c r="G1919" s="450" t="s">
        <v>110</v>
      </c>
      <c r="H1919" s="450"/>
    </row>
    <row r="1920" spans="1:8" x14ac:dyDescent="0.25">
      <c r="A1920" s="450">
        <v>2018</v>
      </c>
      <c r="B1920" s="450" t="s">
        <v>181</v>
      </c>
      <c r="C1920" s="450">
        <v>4220</v>
      </c>
      <c r="D1920" s="450" t="s">
        <v>46</v>
      </c>
      <c r="E1920" s="450" t="s">
        <v>14</v>
      </c>
      <c r="F1920" s="450" t="s">
        <v>15</v>
      </c>
      <c r="G1920" s="450" t="s">
        <v>110</v>
      </c>
      <c r="H1920" s="450"/>
    </row>
    <row r="1921" spans="1:8" x14ac:dyDescent="0.25">
      <c r="A1921" s="450">
        <v>2018</v>
      </c>
      <c r="B1921" s="450" t="s">
        <v>181</v>
      </c>
      <c r="C1921" s="450">
        <v>4230</v>
      </c>
      <c r="D1921" s="450" t="s">
        <v>47</v>
      </c>
      <c r="E1921" s="450" t="s">
        <v>14</v>
      </c>
      <c r="F1921" s="450" t="s">
        <v>15</v>
      </c>
      <c r="G1921" s="450" t="s">
        <v>110</v>
      </c>
      <c r="H1921" s="450"/>
    </row>
    <row r="1922" spans="1:8" x14ac:dyDescent="0.25">
      <c r="A1922" s="450">
        <v>2018</v>
      </c>
      <c r="B1922" s="450" t="s">
        <v>181</v>
      </c>
      <c r="C1922" s="450">
        <v>5000</v>
      </c>
      <c r="D1922" s="450" t="s">
        <v>48</v>
      </c>
      <c r="E1922" s="450" t="s">
        <v>14</v>
      </c>
      <c r="F1922" s="450" t="s">
        <v>15</v>
      </c>
      <c r="G1922" s="450">
        <v>0</v>
      </c>
      <c r="H1922" s="450" t="s">
        <v>16</v>
      </c>
    </row>
    <row r="1923" spans="1:8" x14ac:dyDescent="0.25">
      <c r="A1923" s="450">
        <v>2018</v>
      </c>
      <c r="B1923" s="450" t="s">
        <v>181</v>
      </c>
      <c r="C1923" s="450">
        <v>6000</v>
      </c>
      <c r="D1923" s="450" t="s">
        <v>49</v>
      </c>
      <c r="E1923" s="450" t="s">
        <v>14</v>
      </c>
      <c r="F1923" s="450" t="s">
        <v>15</v>
      </c>
      <c r="G1923" s="450">
        <v>0</v>
      </c>
      <c r="H1923" s="450" t="s">
        <v>16</v>
      </c>
    </row>
    <row r="1924" spans="1:8" x14ac:dyDescent="0.25">
      <c r="A1924" s="450">
        <v>2018</v>
      </c>
      <c r="B1924" s="450" t="s">
        <v>181</v>
      </c>
      <c r="C1924" s="450">
        <v>6100</v>
      </c>
      <c r="D1924" s="450" t="s">
        <v>50</v>
      </c>
      <c r="E1924" s="450" t="s">
        <v>14</v>
      </c>
      <c r="F1924" s="450" t="s">
        <v>15</v>
      </c>
      <c r="G1924" s="450">
        <v>0</v>
      </c>
      <c r="H1924" s="450" t="s">
        <v>16</v>
      </c>
    </row>
    <row r="1925" spans="1:8" x14ac:dyDescent="0.25">
      <c r="A1925" s="450">
        <v>2018</v>
      </c>
      <c r="B1925" s="450" t="s">
        <v>181</v>
      </c>
      <c r="C1925" s="450">
        <v>6110</v>
      </c>
      <c r="D1925" s="450" t="s">
        <v>51</v>
      </c>
      <c r="E1925" s="450" t="s">
        <v>14</v>
      </c>
      <c r="F1925" s="450" t="s">
        <v>15</v>
      </c>
      <c r="G1925" s="450" t="s">
        <v>110</v>
      </c>
      <c r="H1925" s="450"/>
    </row>
    <row r="1926" spans="1:8" x14ac:dyDescent="0.25">
      <c r="A1926" s="450">
        <v>2018</v>
      </c>
      <c r="B1926" s="450" t="s">
        <v>181</v>
      </c>
      <c r="C1926" s="450">
        <v>6120</v>
      </c>
      <c r="D1926" s="450" t="s">
        <v>52</v>
      </c>
      <c r="E1926" s="450" t="s">
        <v>14</v>
      </c>
      <c r="F1926" s="450" t="s">
        <v>15</v>
      </c>
      <c r="G1926" s="450" t="s">
        <v>110</v>
      </c>
      <c r="H1926" s="450"/>
    </row>
    <row r="1927" spans="1:8" x14ac:dyDescent="0.25">
      <c r="A1927" s="450">
        <v>2018</v>
      </c>
      <c r="B1927" s="450" t="s">
        <v>181</v>
      </c>
      <c r="C1927" s="450">
        <v>6130</v>
      </c>
      <c r="D1927" s="450" t="s">
        <v>53</v>
      </c>
      <c r="E1927" s="450" t="s">
        <v>14</v>
      </c>
      <c r="F1927" s="450" t="s">
        <v>15</v>
      </c>
      <c r="G1927" s="450" t="s">
        <v>110</v>
      </c>
      <c r="H1927" s="450"/>
    </row>
    <row r="1928" spans="1:8" x14ac:dyDescent="0.25">
      <c r="A1928" s="450">
        <v>2018</v>
      </c>
      <c r="B1928" s="450" t="s">
        <v>181</v>
      </c>
      <c r="C1928" s="450">
        <v>6190</v>
      </c>
      <c r="D1928" s="450" t="s">
        <v>54</v>
      </c>
      <c r="E1928" s="450" t="s">
        <v>14</v>
      </c>
      <c r="F1928" s="450" t="s">
        <v>15</v>
      </c>
      <c r="G1928" s="450" t="s">
        <v>110</v>
      </c>
      <c r="H1928" s="450"/>
    </row>
    <row r="1929" spans="1:8" x14ac:dyDescent="0.25">
      <c r="A1929" s="450">
        <v>2018</v>
      </c>
      <c r="B1929" s="450" t="s">
        <v>181</v>
      </c>
      <c r="C1929" s="450">
        <v>6200</v>
      </c>
      <c r="D1929" s="450" t="s">
        <v>55</v>
      </c>
      <c r="E1929" s="450" t="s">
        <v>14</v>
      </c>
      <c r="F1929" s="450" t="s">
        <v>15</v>
      </c>
      <c r="G1929" s="450">
        <v>0</v>
      </c>
      <c r="H1929" s="450" t="s">
        <v>16</v>
      </c>
    </row>
    <row r="1930" spans="1:8" x14ac:dyDescent="0.25">
      <c r="A1930" s="450">
        <v>2018</v>
      </c>
      <c r="B1930" s="450" t="s">
        <v>181</v>
      </c>
      <c r="C1930" s="450">
        <v>6210</v>
      </c>
      <c r="D1930" s="450" t="s">
        <v>56</v>
      </c>
      <c r="E1930" s="450" t="s">
        <v>14</v>
      </c>
      <c r="F1930" s="450" t="s">
        <v>15</v>
      </c>
      <c r="G1930" s="450" t="s">
        <v>110</v>
      </c>
      <c r="H1930" s="450"/>
    </row>
    <row r="1931" spans="1:8" x14ac:dyDescent="0.25">
      <c r="A1931" s="450">
        <v>2018</v>
      </c>
      <c r="B1931" s="450" t="s">
        <v>181</v>
      </c>
      <c r="C1931" s="450">
        <v>6220</v>
      </c>
      <c r="D1931" s="450" t="s">
        <v>57</v>
      </c>
      <c r="E1931" s="450" t="s">
        <v>14</v>
      </c>
      <c r="F1931" s="450" t="s">
        <v>15</v>
      </c>
      <c r="G1931" s="450" t="s">
        <v>110</v>
      </c>
      <c r="H1931" s="450"/>
    </row>
    <row r="1932" spans="1:8" x14ac:dyDescent="0.25">
      <c r="A1932" s="450">
        <v>2018</v>
      </c>
      <c r="B1932" s="450" t="s">
        <v>181</v>
      </c>
      <c r="C1932" s="450">
        <v>6230</v>
      </c>
      <c r="D1932" s="450" t="s">
        <v>58</v>
      </c>
      <c r="E1932" s="450" t="s">
        <v>14</v>
      </c>
      <c r="F1932" s="450" t="s">
        <v>15</v>
      </c>
      <c r="G1932" s="450" t="s">
        <v>110</v>
      </c>
      <c r="H1932" s="450"/>
    </row>
    <row r="1933" spans="1:8" x14ac:dyDescent="0.25">
      <c r="A1933" s="450">
        <v>2018</v>
      </c>
      <c r="B1933" s="450" t="s">
        <v>181</v>
      </c>
      <c r="C1933" s="450">
        <v>6290</v>
      </c>
      <c r="D1933" s="450" t="s">
        <v>59</v>
      </c>
      <c r="E1933" s="450" t="s">
        <v>14</v>
      </c>
      <c r="F1933" s="450" t="s">
        <v>15</v>
      </c>
      <c r="G1933" s="450" t="s">
        <v>110</v>
      </c>
      <c r="H1933" s="450"/>
    </row>
    <row r="1934" spans="1:8" x14ac:dyDescent="0.25">
      <c r="A1934" s="450">
        <v>2018</v>
      </c>
      <c r="B1934" s="450" t="s">
        <v>181</v>
      </c>
      <c r="C1934" s="450">
        <v>6300</v>
      </c>
      <c r="D1934" s="450" t="s">
        <v>60</v>
      </c>
      <c r="E1934" s="450" t="s">
        <v>14</v>
      </c>
      <c r="F1934" s="450" t="s">
        <v>15</v>
      </c>
      <c r="G1934" s="450">
        <v>0</v>
      </c>
      <c r="H1934" s="450" t="s">
        <v>16</v>
      </c>
    </row>
    <row r="1935" spans="1:8" x14ac:dyDescent="0.25">
      <c r="A1935" s="450">
        <v>2018</v>
      </c>
      <c r="B1935" s="450" t="s">
        <v>181</v>
      </c>
      <c r="C1935" s="450">
        <v>6400</v>
      </c>
      <c r="D1935" s="450" t="s">
        <v>61</v>
      </c>
      <c r="E1935" s="450" t="s">
        <v>14</v>
      </c>
      <c r="F1935" s="450" t="s">
        <v>15</v>
      </c>
      <c r="G1935" s="450">
        <v>0</v>
      </c>
      <c r="H1935" s="450" t="s">
        <v>16</v>
      </c>
    </row>
    <row r="1936" spans="1:8" x14ac:dyDescent="0.25">
      <c r="A1936" s="450">
        <v>2018</v>
      </c>
      <c r="B1936" s="450" t="s">
        <v>181</v>
      </c>
      <c r="C1936" s="450">
        <v>6410</v>
      </c>
      <c r="D1936" s="450" t="s">
        <v>62</v>
      </c>
      <c r="E1936" s="450" t="s">
        <v>14</v>
      </c>
      <c r="F1936" s="450" t="s">
        <v>15</v>
      </c>
      <c r="G1936" s="450" t="s">
        <v>110</v>
      </c>
      <c r="H1936" s="450"/>
    </row>
    <row r="1937" spans="1:8" x14ac:dyDescent="0.25">
      <c r="A1937" s="450">
        <v>2018</v>
      </c>
      <c r="B1937" s="450" t="s">
        <v>181</v>
      </c>
      <c r="C1937" s="450">
        <v>6490</v>
      </c>
      <c r="D1937" s="450" t="s">
        <v>63</v>
      </c>
      <c r="E1937" s="450" t="s">
        <v>14</v>
      </c>
      <c r="F1937" s="450" t="s">
        <v>15</v>
      </c>
      <c r="G1937" s="450" t="s">
        <v>110</v>
      </c>
      <c r="H1937" s="450"/>
    </row>
    <row r="1938" spans="1:8" x14ac:dyDescent="0.25">
      <c r="A1938" s="450">
        <v>2018</v>
      </c>
      <c r="B1938" s="450" t="s">
        <v>181</v>
      </c>
      <c r="C1938" s="450">
        <v>6500</v>
      </c>
      <c r="D1938" s="450" t="s">
        <v>64</v>
      </c>
      <c r="E1938" s="450" t="s">
        <v>14</v>
      </c>
      <c r="F1938" s="450" t="s">
        <v>15</v>
      </c>
      <c r="G1938" s="450">
        <v>0</v>
      </c>
      <c r="H1938" s="450" t="s">
        <v>16</v>
      </c>
    </row>
    <row r="1939" spans="1:8" x14ac:dyDescent="0.25">
      <c r="A1939" s="450">
        <v>2018</v>
      </c>
      <c r="B1939" s="450" t="s">
        <v>181</v>
      </c>
      <c r="C1939" s="450">
        <v>6510</v>
      </c>
      <c r="D1939" s="450" t="s">
        <v>65</v>
      </c>
      <c r="E1939" s="450" t="s">
        <v>14</v>
      </c>
      <c r="F1939" s="450" t="s">
        <v>15</v>
      </c>
      <c r="G1939" s="450" t="s">
        <v>110</v>
      </c>
      <c r="H1939" s="450"/>
    </row>
    <row r="1940" spans="1:8" x14ac:dyDescent="0.25">
      <c r="A1940" s="450">
        <v>2018</v>
      </c>
      <c r="B1940" s="450" t="s">
        <v>181</v>
      </c>
      <c r="C1940" s="450">
        <v>6590</v>
      </c>
      <c r="D1940" s="450" t="s">
        <v>66</v>
      </c>
      <c r="E1940" s="450" t="s">
        <v>14</v>
      </c>
      <c r="F1940" s="450" t="s">
        <v>15</v>
      </c>
      <c r="G1940" s="450" t="s">
        <v>110</v>
      </c>
      <c r="H1940" s="450"/>
    </row>
    <row r="1941" spans="1:8" x14ac:dyDescent="0.25">
      <c r="A1941" s="450">
        <v>2018</v>
      </c>
      <c r="B1941" s="450" t="s">
        <v>181</v>
      </c>
      <c r="C1941" s="450">
        <v>7000</v>
      </c>
      <c r="D1941" s="450" t="s">
        <v>67</v>
      </c>
      <c r="E1941" s="450" t="s">
        <v>14</v>
      </c>
      <c r="F1941" s="450" t="s">
        <v>15</v>
      </c>
      <c r="G1941" s="450">
        <v>0</v>
      </c>
      <c r="H1941" s="450" t="s">
        <v>16</v>
      </c>
    </row>
    <row r="1942" spans="1:8" x14ac:dyDescent="0.25">
      <c r="A1942" s="450">
        <v>2018</v>
      </c>
      <c r="B1942" s="450" t="s">
        <v>181</v>
      </c>
      <c r="C1942" s="450">
        <v>7100</v>
      </c>
      <c r="D1942" s="450" t="s">
        <v>68</v>
      </c>
      <c r="E1942" s="450" t="s">
        <v>14</v>
      </c>
      <c r="F1942" s="450" t="s">
        <v>15</v>
      </c>
      <c r="G1942" s="450" t="s">
        <v>110</v>
      </c>
      <c r="H1942" s="450"/>
    </row>
    <row r="1943" spans="1:8" x14ac:dyDescent="0.25">
      <c r="A1943" s="450">
        <v>2018</v>
      </c>
      <c r="B1943" s="450" t="s">
        <v>181</v>
      </c>
      <c r="C1943" s="450">
        <v>7200</v>
      </c>
      <c r="D1943" s="450" t="s">
        <v>69</v>
      </c>
      <c r="E1943" s="450" t="s">
        <v>14</v>
      </c>
      <c r="F1943" s="450" t="s">
        <v>15</v>
      </c>
      <c r="G1943" s="450" t="s">
        <v>110</v>
      </c>
      <c r="H1943" s="450"/>
    </row>
    <row r="1944" spans="1:8" x14ac:dyDescent="0.25">
      <c r="A1944" s="450">
        <v>2018</v>
      </c>
      <c r="B1944" s="450" t="s">
        <v>181</v>
      </c>
      <c r="C1944" s="450">
        <v>8000</v>
      </c>
      <c r="D1944" s="450" t="s">
        <v>70</v>
      </c>
      <c r="E1944" s="450" t="s">
        <v>14</v>
      </c>
      <c r="F1944" s="450" t="s">
        <v>15</v>
      </c>
      <c r="G1944" s="450">
        <v>53.23</v>
      </c>
      <c r="H1944" s="450" t="s">
        <v>16</v>
      </c>
    </row>
    <row r="1945" spans="1:8" x14ac:dyDescent="0.25">
      <c r="A1945" s="450">
        <v>2018</v>
      </c>
      <c r="B1945" s="450" t="s">
        <v>181</v>
      </c>
      <c r="C1945" s="450">
        <v>9000</v>
      </c>
      <c r="D1945" s="450" t="s">
        <v>71</v>
      </c>
      <c r="E1945" s="450" t="s">
        <v>14</v>
      </c>
      <c r="F1945" s="450" t="s">
        <v>15</v>
      </c>
      <c r="G1945" s="450">
        <v>0</v>
      </c>
      <c r="H1945" s="450" t="s">
        <v>16</v>
      </c>
    </row>
    <row r="1946" spans="1:8" x14ac:dyDescent="0.25">
      <c r="A1946" s="450">
        <v>2018</v>
      </c>
      <c r="B1946" s="450" t="s">
        <v>181</v>
      </c>
      <c r="C1946" s="450">
        <v>9100</v>
      </c>
      <c r="D1946" s="450" t="s">
        <v>72</v>
      </c>
      <c r="E1946" s="450" t="s">
        <v>14</v>
      </c>
      <c r="F1946" s="450" t="s">
        <v>15</v>
      </c>
      <c r="G1946" s="450" t="s">
        <v>110</v>
      </c>
      <c r="H1946" s="450"/>
    </row>
    <row r="1947" spans="1:8" x14ac:dyDescent="0.25">
      <c r="A1947" s="450">
        <v>2018</v>
      </c>
      <c r="B1947" s="450" t="s">
        <v>181</v>
      </c>
      <c r="C1947" s="450">
        <v>9200</v>
      </c>
      <c r="D1947" s="450" t="s">
        <v>73</v>
      </c>
      <c r="E1947" s="450" t="s">
        <v>14</v>
      </c>
      <c r="F1947" s="450" t="s">
        <v>15</v>
      </c>
      <c r="G1947" s="450" t="s">
        <v>110</v>
      </c>
      <c r="H1947" s="450"/>
    </row>
    <row r="1948" spans="1:8" x14ac:dyDescent="0.25">
      <c r="A1948" s="450">
        <v>2018</v>
      </c>
      <c r="B1948" s="450" t="s">
        <v>181</v>
      </c>
      <c r="C1948" s="450">
        <v>9900</v>
      </c>
      <c r="D1948" s="450" t="s">
        <v>74</v>
      </c>
      <c r="E1948" s="450" t="s">
        <v>14</v>
      </c>
      <c r="F1948" s="450" t="s">
        <v>15</v>
      </c>
      <c r="G1948" s="450" t="s">
        <v>110</v>
      </c>
      <c r="H1948" s="450"/>
    </row>
    <row r="1949" spans="1:8" x14ac:dyDescent="0.25">
      <c r="A1949" s="450">
        <v>2018</v>
      </c>
      <c r="B1949" s="450" t="s">
        <v>181</v>
      </c>
      <c r="C1949" s="450">
        <v>10000</v>
      </c>
      <c r="D1949" s="450" t="s">
        <v>75</v>
      </c>
      <c r="E1949" s="450" t="s">
        <v>14</v>
      </c>
      <c r="F1949" s="450" t="s">
        <v>15</v>
      </c>
      <c r="G1949" s="450">
        <v>173.65</v>
      </c>
      <c r="H1949" s="450" t="s">
        <v>16</v>
      </c>
    </row>
    <row r="1950" spans="1:8" x14ac:dyDescent="0.25">
      <c r="A1950" s="450">
        <v>2018</v>
      </c>
      <c r="B1950" s="450" t="s">
        <v>181</v>
      </c>
      <c r="C1950" s="450">
        <v>11000</v>
      </c>
      <c r="D1950" s="450" t="s">
        <v>76</v>
      </c>
      <c r="E1950" s="450" t="s">
        <v>14</v>
      </c>
      <c r="F1950" s="450" t="s">
        <v>15</v>
      </c>
      <c r="G1950" s="450">
        <v>0.25</v>
      </c>
      <c r="H1950" s="450" t="s">
        <v>16</v>
      </c>
    </row>
    <row r="1951" spans="1:8" x14ac:dyDescent="0.25">
      <c r="A1951" s="450">
        <v>2018</v>
      </c>
      <c r="B1951" s="450" t="s">
        <v>181</v>
      </c>
      <c r="C1951" s="450">
        <v>11100</v>
      </c>
      <c r="D1951" s="450" t="s">
        <v>77</v>
      </c>
      <c r="E1951" s="450" t="s">
        <v>14</v>
      </c>
      <c r="F1951" s="450" t="s">
        <v>15</v>
      </c>
      <c r="G1951" s="450">
        <v>0.25</v>
      </c>
      <c r="H1951" s="450" t="s">
        <v>16</v>
      </c>
    </row>
    <row r="1952" spans="1:8" x14ac:dyDescent="0.25">
      <c r="A1952" s="450">
        <v>2018</v>
      </c>
      <c r="B1952" s="450" t="s">
        <v>181</v>
      </c>
      <c r="C1952" s="450">
        <v>11200</v>
      </c>
      <c r="D1952" s="450" t="s">
        <v>78</v>
      </c>
      <c r="E1952" s="450" t="s">
        <v>14</v>
      </c>
      <c r="F1952" s="450" t="s">
        <v>15</v>
      </c>
      <c r="G1952" s="450">
        <v>0</v>
      </c>
      <c r="H1952" s="450" t="s">
        <v>16</v>
      </c>
    </row>
    <row r="1953" spans="1:8" x14ac:dyDescent="0.25">
      <c r="A1953" s="450">
        <v>2018</v>
      </c>
      <c r="B1953" s="450" t="s">
        <v>181</v>
      </c>
      <c r="C1953" s="450">
        <v>11300</v>
      </c>
      <c r="D1953" s="450" t="s">
        <v>79</v>
      </c>
      <c r="E1953" s="450" t="s">
        <v>14</v>
      </c>
      <c r="F1953" s="450" t="s">
        <v>15</v>
      </c>
      <c r="G1953" s="450">
        <v>0</v>
      </c>
      <c r="H1953" s="450" t="s">
        <v>16</v>
      </c>
    </row>
    <row r="1954" spans="1:8" x14ac:dyDescent="0.25">
      <c r="A1954" s="450">
        <v>2018</v>
      </c>
      <c r="B1954" s="450" t="s">
        <v>181</v>
      </c>
      <c r="C1954" s="450">
        <v>11400</v>
      </c>
      <c r="D1954" s="450" t="s">
        <v>80</v>
      </c>
      <c r="E1954" s="450" t="s">
        <v>14</v>
      </c>
      <c r="F1954" s="450" t="s">
        <v>15</v>
      </c>
      <c r="G1954" s="450">
        <v>0</v>
      </c>
      <c r="H1954" s="450" t="s">
        <v>16</v>
      </c>
    </row>
    <row r="1955" spans="1:8" x14ac:dyDescent="0.25">
      <c r="A1955" s="450">
        <v>2018</v>
      </c>
      <c r="B1955" s="450" t="s">
        <v>181</v>
      </c>
      <c r="C1955" s="450">
        <v>11500</v>
      </c>
      <c r="D1955" s="450" t="s">
        <v>81</v>
      </c>
      <c r="E1955" s="450" t="s">
        <v>14</v>
      </c>
      <c r="F1955" s="450" t="s">
        <v>15</v>
      </c>
      <c r="G1955" s="450">
        <v>0</v>
      </c>
      <c r="H1955" s="450" t="s">
        <v>16</v>
      </c>
    </row>
    <row r="1956" spans="1:8" x14ac:dyDescent="0.25">
      <c r="A1956" s="450">
        <v>2018</v>
      </c>
      <c r="B1956" s="450" t="s">
        <v>181</v>
      </c>
      <c r="C1956" s="450">
        <v>11900</v>
      </c>
      <c r="D1956" s="450" t="s">
        <v>82</v>
      </c>
      <c r="E1956" s="450" t="s">
        <v>14</v>
      </c>
      <c r="F1956" s="450" t="s">
        <v>15</v>
      </c>
      <c r="G1956" s="450">
        <v>0</v>
      </c>
      <c r="H1956" s="450" t="s">
        <v>16</v>
      </c>
    </row>
    <row r="1957" spans="1:8" x14ac:dyDescent="0.25">
      <c r="A1957" s="450">
        <v>2018</v>
      </c>
      <c r="B1957" s="450" t="s">
        <v>181</v>
      </c>
      <c r="C1957" s="450">
        <v>12000</v>
      </c>
      <c r="D1957" s="450" t="s">
        <v>83</v>
      </c>
      <c r="E1957" s="450" t="s">
        <v>14</v>
      </c>
      <c r="F1957" s="450" t="s">
        <v>15</v>
      </c>
      <c r="G1957" s="450">
        <v>0</v>
      </c>
      <c r="H1957" s="450" t="s">
        <v>16</v>
      </c>
    </row>
    <row r="1958" spans="1:8" x14ac:dyDescent="0.25">
      <c r="A1958" s="450">
        <v>2018</v>
      </c>
      <c r="B1958" s="450" t="s">
        <v>181</v>
      </c>
      <c r="C1958" s="450">
        <v>12100</v>
      </c>
      <c r="D1958" s="450" t="s">
        <v>84</v>
      </c>
      <c r="E1958" s="450" t="s">
        <v>14</v>
      </c>
      <c r="F1958" s="450" t="s">
        <v>15</v>
      </c>
      <c r="G1958" s="450">
        <v>0</v>
      </c>
      <c r="H1958" s="450" t="s">
        <v>16</v>
      </c>
    </row>
    <row r="1959" spans="1:8" x14ac:dyDescent="0.25">
      <c r="A1959" s="450">
        <v>2018</v>
      </c>
      <c r="B1959" s="450" t="s">
        <v>181</v>
      </c>
      <c r="C1959" s="450">
        <v>12200</v>
      </c>
      <c r="D1959" s="450" t="s">
        <v>85</v>
      </c>
      <c r="E1959" s="450" t="s">
        <v>14</v>
      </c>
      <c r="F1959" s="450" t="s">
        <v>15</v>
      </c>
      <c r="G1959" s="450">
        <v>0</v>
      </c>
      <c r="H1959" s="450" t="s">
        <v>16</v>
      </c>
    </row>
    <row r="1960" spans="1:8" x14ac:dyDescent="0.25">
      <c r="A1960" s="450">
        <v>2018</v>
      </c>
      <c r="B1960" s="450" t="s">
        <v>181</v>
      </c>
      <c r="C1960" s="450">
        <v>12900</v>
      </c>
      <c r="D1960" s="450" t="s">
        <v>86</v>
      </c>
      <c r="E1960" s="450" t="s">
        <v>14</v>
      </c>
      <c r="F1960" s="450" t="s">
        <v>15</v>
      </c>
      <c r="G1960" s="450">
        <v>0</v>
      </c>
      <c r="H1960" s="450" t="s">
        <v>16</v>
      </c>
    </row>
    <row r="1961" spans="1:8" x14ac:dyDescent="0.25">
      <c r="A1961" s="450">
        <v>2018</v>
      </c>
      <c r="B1961" s="450" t="s">
        <v>181</v>
      </c>
      <c r="C1961" s="450">
        <v>12910</v>
      </c>
      <c r="D1961" s="450" t="s">
        <v>87</v>
      </c>
      <c r="E1961" s="450" t="s">
        <v>14</v>
      </c>
      <c r="F1961" s="450" t="s">
        <v>15</v>
      </c>
      <c r="G1961" s="450" t="s">
        <v>110</v>
      </c>
      <c r="H1961" s="450"/>
    </row>
    <row r="1962" spans="1:8" x14ac:dyDescent="0.25">
      <c r="A1962" s="450">
        <v>2018</v>
      </c>
      <c r="B1962" s="450" t="s">
        <v>181</v>
      </c>
      <c r="C1962" s="450">
        <v>12920</v>
      </c>
      <c r="D1962" s="450" t="s">
        <v>88</v>
      </c>
      <c r="E1962" s="450" t="s">
        <v>14</v>
      </c>
      <c r="F1962" s="450" t="s">
        <v>15</v>
      </c>
      <c r="G1962" s="450" t="s">
        <v>110</v>
      </c>
      <c r="H1962" s="450"/>
    </row>
    <row r="1963" spans="1:8" x14ac:dyDescent="0.25">
      <c r="A1963" s="450">
        <v>2018</v>
      </c>
      <c r="B1963" s="450" t="s">
        <v>181</v>
      </c>
      <c r="C1963" s="450">
        <v>12930</v>
      </c>
      <c r="D1963" s="450" t="s">
        <v>89</v>
      </c>
      <c r="E1963" s="450" t="s">
        <v>14</v>
      </c>
      <c r="F1963" s="450" t="s">
        <v>15</v>
      </c>
      <c r="G1963" s="450" t="s">
        <v>110</v>
      </c>
      <c r="H1963" s="450"/>
    </row>
    <row r="1964" spans="1:8" x14ac:dyDescent="0.25">
      <c r="A1964" s="450">
        <v>2018</v>
      </c>
      <c r="B1964" s="450" t="s">
        <v>181</v>
      </c>
      <c r="C1964" s="450">
        <v>13000</v>
      </c>
      <c r="D1964" s="450" t="s">
        <v>90</v>
      </c>
      <c r="E1964" s="450" t="s">
        <v>14</v>
      </c>
      <c r="F1964" s="450" t="s">
        <v>15</v>
      </c>
      <c r="G1964" s="450">
        <v>0.25</v>
      </c>
      <c r="H1964" s="450" t="s">
        <v>16</v>
      </c>
    </row>
    <row r="1965" spans="1:8" x14ac:dyDescent="0.25">
      <c r="A1965" s="450">
        <v>2018</v>
      </c>
      <c r="B1965" s="450" t="s">
        <v>181</v>
      </c>
      <c r="C1965" s="450">
        <v>14000</v>
      </c>
      <c r="D1965" s="450" t="s">
        <v>91</v>
      </c>
      <c r="E1965" s="450" t="s">
        <v>14</v>
      </c>
      <c r="F1965" s="450" t="s">
        <v>15</v>
      </c>
      <c r="G1965" s="450">
        <v>173.9</v>
      </c>
      <c r="H1965" s="450" t="s">
        <v>16</v>
      </c>
    </row>
    <row r="1966" spans="1:8" x14ac:dyDescent="0.25">
      <c r="A1966" s="450">
        <v>2018</v>
      </c>
      <c r="B1966" s="450" t="s">
        <v>181</v>
      </c>
      <c r="C1966" s="450">
        <v>15000</v>
      </c>
      <c r="D1966" s="450" t="s">
        <v>92</v>
      </c>
      <c r="E1966" s="450" t="s">
        <v>14</v>
      </c>
      <c r="F1966" s="450" t="s">
        <v>15</v>
      </c>
      <c r="G1966" s="450">
        <v>0</v>
      </c>
      <c r="H1966" s="450" t="s">
        <v>16</v>
      </c>
    </row>
    <row r="1967" spans="1:8" x14ac:dyDescent="0.25">
      <c r="A1967" s="450">
        <v>2018</v>
      </c>
      <c r="B1967" s="450" t="s">
        <v>181</v>
      </c>
      <c r="C1967" s="450">
        <v>15100</v>
      </c>
      <c r="D1967" s="450" t="s">
        <v>93</v>
      </c>
      <c r="E1967" s="450" t="s">
        <v>14</v>
      </c>
      <c r="F1967" s="450" t="s">
        <v>15</v>
      </c>
      <c r="G1967" s="450" t="s">
        <v>110</v>
      </c>
      <c r="H1967" s="450"/>
    </row>
    <row r="1968" spans="1:8" x14ac:dyDescent="0.25">
      <c r="A1968" s="450">
        <v>2018</v>
      </c>
      <c r="B1968" s="450" t="s">
        <v>181</v>
      </c>
      <c r="C1968" s="450">
        <v>15200</v>
      </c>
      <c r="D1968" s="450" t="s">
        <v>94</v>
      </c>
      <c r="E1968" s="450" t="s">
        <v>14</v>
      </c>
      <c r="F1968" s="450" t="s">
        <v>15</v>
      </c>
      <c r="G1968" s="450" t="s">
        <v>110</v>
      </c>
      <c r="H1968" s="450"/>
    </row>
    <row r="1969" spans="1:8" x14ac:dyDescent="0.25">
      <c r="A1969" s="450">
        <v>2018</v>
      </c>
      <c r="B1969" s="450" t="s">
        <v>181</v>
      </c>
      <c r="C1969" s="450">
        <v>16000</v>
      </c>
      <c r="D1969" s="450" t="s">
        <v>95</v>
      </c>
      <c r="E1969" s="450" t="s">
        <v>14</v>
      </c>
      <c r="F1969" s="450" t="s">
        <v>15</v>
      </c>
      <c r="G1969" s="450">
        <v>173.9</v>
      </c>
      <c r="H1969" s="450" t="s">
        <v>16</v>
      </c>
    </row>
    <row r="1970" spans="1:8" x14ac:dyDescent="0.25">
      <c r="A1970" s="450">
        <v>2018</v>
      </c>
      <c r="B1970" s="450" t="s">
        <v>181</v>
      </c>
      <c r="C1970" s="450">
        <v>17000</v>
      </c>
      <c r="D1970" s="450" t="s">
        <v>96</v>
      </c>
      <c r="E1970" s="450" t="s">
        <v>14</v>
      </c>
      <c r="F1970" s="450" t="s">
        <v>15</v>
      </c>
      <c r="G1970" s="450">
        <v>0</v>
      </c>
      <c r="H1970" s="450" t="s">
        <v>16</v>
      </c>
    </row>
    <row r="1971" spans="1:8" x14ac:dyDescent="0.25">
      <c r="A1971" s="450">
        <v>2018</v>
      </c>
      <c r="B1971" s="450" t="s">
        <v>181</v>
      </c>
      <c r="C1971" s="450">
        <v>17100</v>
      </c>
      <c r="D1971" s="450" t="s">
        <v>97</v>
      </c>
      <c r="E1971" s="450" t="s">
        <v>14</v>
      </c>
      <c r="F1971" s="450" t="s">
        <v>15</v>
      </c>
      <c r="G1971" s="450">
        <v>0</v>
      </c>
      <c r="H1971" s="450" t="s">
        <v>16</v>
      </c>
    </row>
    <row r="1972" spans="1:8" x14ac:dyDescent="0.25">
      <c r="A1972" s="450">
        <v>2018</v>
      </c>
      <c r="B1972" s="450" t="s">
        <v>181</v>
      </c>
      <c r="C1972" s="450">
        <v>17110</v>
      </c>
      <c r="D1972" s="450" t="s">
        <v>98</v>
      </c>
      <c r="E1972" s="450" t="s">
        <v>14</v>
      </c>
      <c r="F1972" s="450" t="s">
        <v>15</v>
      </c>
      <c r="G1972" s="450" t="s">
        <v>110</v>
      </c>
      <c r="H1972" s="450"/>
    </row>
    <row r="1973" spans="1:8" x14ac:dyDescent="0.25">
      <c r="A1973" s="450">
        <v>2018</v>
      </c>
      <c r="B1973" s="450" t="s">
        <v>181</v>
      </c>
      <c r="C1973" s="450">
        <v>17120</v>
      </c>
      <c r="D1973" s="450" t="s">
        <v>99</v>
      </c>
      <c r="E1973" s="450" t="s">
        <v>14</v>
      </c>
      <c r="F1973" s="450" t="s">
        <v>15</v>
      </c>
      <c r="G1973" s="450" t="s">
        <v>110</v>
      </c>
      <c r="H1973" s="450"/>
    </row>
    <row r="1974" spans="1:8" x14ac:dyDescent="0.25">
      <c r="A1974" s="450">
        <v>2018</v>
      </c>
      <c r="B1974" s="450" t="s">
        <v>181</v>
      </c>
      <c r="C1974" s="450">
        <v>17130</v>
      </c>
      <c r="D1974" s="450" t="s">
        <v>100</v>
      </c>
      <c r="E1974" s="450" t="s">
        <v>14</v>
      </c>
      <c r="F1974" s="450" t="s">
        <v>15</v>
      </c>
      <c r="G1974" s="450" t="s">
        <v>110</v>
      </c>
      <c r="H1974" s="450"/>
    </row>
    <row r="1975" spans="1:8" x14ac:dyDescent="0.25">
      <c r="A1975" s="450">
        <v>2018</v>
      </c>
      <c r="B1975" s="450" t="s">
        <v>181</v>
      </c>
      <c r="C1975" s="450">
        <v>17140</v>
      </c>
      <c r="D1975" s="450" t="s">
        <v>101</v>
      </c>
      <c r="E1975" s="450" t="s">
        <v>14</v>
      </c>
      <c r="F1975" s="450" t="s">
        <v>15</v>
      </c>
      <c r="G1975" s="450" t="s">
        <v>110</v>
      </c>
      <c r="H1975" s="450"/>
    </row>
    <row r="1976" spans="1:8" x14ac:dyDescent="0.25">
      <c r="A1976" s="450">
        <v>2018</v>
      </c>
      <c r="B1976" s="450" t="s">
        <v>181</v>
      </c>
      <c r="C1976" s="450">
        <v>17150</v>
      </c>
      <c r="D1976" s="450" t="s">
        <v>102</v>
      </c>
      <c r="E1976" s="450" t="s">
        <v>14</v>
      </c>
      <c r="F1976" s="450" t="s">
        <v>15</v>
      </c>
      <c r="G1976" s="450" t="s">
        <v>110</v>
      </c>
      <c r="H1976" s="450"/>
    </row>
    <row r="1977" spans="1:8" x14ac:dyDescent="0.25">
      <c r="A1977" s="450">
        <v>2018</v>
      </c>
      <c r="B1977" s="450" t="s">
        <v>181</v>
      </c>
      <c r="C1977" s="450">
        <v>17160</v>
      </c>
      <c r="D1977" s="450" t="s">
        <v>103</v>
      </c>
      <c r="E1977" s="450" t="s">
        <v>14</v>
      </c>
      <c r="F1977" s="450" t="s">
        <v>15</v>
      </c>
      <c r="G1977" s="450" t="s">
        <v>110</v>
      </c>
      <c r="H1977" s="450"/>
    </row>
    <row r="1978" spans="1:8" x14ac:dyDescent="0.25">
      <c r="A1978" s="450">
        <v>2018</v>
      </c>
      <c r="B1978" s="450" t="s">
        <v>181</v>
      </c>
      <c r="C1978" s="450">
        <v>17161</v>
      </c>
      <c r="D1978" s="450" t="s">
        <v>104</v>
      </c>
      <c r="E1978" s="450" t="s">
        <v>14</v>
      </c>
      <c r="F1978" s="450" t="s">
        <v>15</v>
      </c>
      <c r="G1978" s="450" t="s">
        <v>110</v>
      </c>
      <c r="H1978" s="450"/>
    </row>
    <row r="1979" spans="1:8" x14ac:dyDescent="0.25">
      <c r="A1979" s="450">
        <v>2018</v>
      </c>
      <c r="B1979" s="450" t="s">
        <v>181</v>
      </c>
      <c r="C1979" s="450">
        <v>17162</v>
      </c>
      <c r="D1979" s="450" t="s">
        <v>105</v>
      </c>
      <c r="E1979" s="450" t="s">
        <v>14</v>
      </c>
      <c r="F1979" s="450" t="s">
        <v>15</v>
      </c>
      <c r="G1979" s="450" t="s">
        <v>110</v>
      </c>
      <c r="H1979" s="450"/>
    </row>
    <row r="1980" spans="1:8" x14ac:dyDescent="0.25">
      <c r="A1980" s="450">
        <v>2018</v>
      </c>
      <c r="B1980" s="450" t="s">
        <v>181</v>
      </c>
      <c r="C1980" s="450">
        <v>17190</v>
      </c>
      <c r="D1980" s="450" t="s">
        <v>106</v>
      </c>
      <c r="E1980" s="450" t="s">
        <v>14</v>
      </c>
      <c r="F1980" s="450" t="s">
        <v>15</v>
      </c>
      <c r="G1980" s="450" t="s">
        <v>110</v>
      </c>
      <c r="H1980" s="450"/>
    </row>
    <row r="1981" spans="1:8" x14ac:dyDescent="0.25">
      <c r="A1981" s="450">
        <v>2018</v>
      </c>
      <c r="B1981" s="450" t="s">
        <v>181</v>
      </c>
      <c r="C1981" s="450">
        <v>17900</v>
      </c>
      <c r="D1981" s="450" t="s">
        <v>107</v>
      </c>
      <c r="E1981" s="450" t="s">
        <v>14</v>
      </c>
      <c r="F1981" s="450" t="s">
        <v>15</v>
      </c>
      <c r="G1981" s="450">
        <v>0</v>
      </c>
      <c r="H1981" s="450" t="s">
        <v>16</v>
      </c>
    </row>
    <row r="1982" spans="1:8" x14ac:dyDescent="0.25">
      <c r="A1982" s="450">
        <v>2018</v>
      </c>
      <c r="B1982" s="450" t="s">
        <v>181</v>
      </c>
      <c r="C1982" s="450">
        <v>18000</v>
      </c>
      <c r="D1982" s="450" t="s">
        <v>108</v>
      </c>
      <c r="E1982" s="450" t="s">
        <v>14</v>
      </c>
      <c r="F1982" s="450" t="s">
        <v>15</v>
      </c>
      <c r="G1982" s="450">
        <v>173.9</v>
      </c>
      <c r="H1982" s="450" t="s">
        <v>16</v>
      </c>
    </row>
    <row r="1983" spans="1:8" x14ac:dyDescent="0.25">
      <c r="A1983" s="450">
        <v>2018</v>
      </c>
      <c r="B1983" s="450" t="s">
        <v>181</v>
      </c>
      <c r="C1983" s="450">
        <v>19000</v>
      </c>
      <c r="D1983" s="450" t="s">
        <v>109</v>
      </c>
      <c r="E1983" s="450" t="s">
        <v>14</v>
      </c>
      <c r="F1983" s="450" t="s">
        <v>15</v>
      </c>
      <c r="G1983" s="450" t="s">
        <v>110</v>
      </c>
      <c r="H1983" s="450"/>
    </row>
    <row r="1984" spans="1:8" x14ac:dyDescent="0.25">
      <c r="A1984" s="450">
        <v>2018</v>
      </c>
      <c r="B1984" s="450" t="s">
        <v>181</v>
      </c>
      <c r="C1984" s="450">
        <v>19010</v>
      </c>
      <c r="D1984" s="450" t="s">
        <v>111</v>
      </c>
      <c r="E1984" s="450" t="s">
        <v>14</v>
      </c>
      <c r="F1984" s="450" t="s">
        <v>15</v>
      </c>
      <c r="G1984" s="450" t="s">
        <v>110</v>
      </c>
      <c r="H1984" s="450"/>
    </row>
    <row r="1985" spans="1:7" x14ac:dyDescent="0.25">
      <c r="A1985" s="450">
        <v>2018</v>
      </c>
      <c r="B1985" s="450" t="s">
        <v>181</v>
      </c>
      <c r="C1985" s="450">
        <v>19011</v>
      </c>
      <c r="D1985" s="450" t="s">
        <v>112</v>
      </c>
      <c r="E1985" s="450" t="s">
        <v>14</v>
      </c>
      <c r="F1985" s="450" t="s">
        <v>15</v>
      </c>
      <c r="G1985" s="450" t="s">
        <v>110</v>
      </c>
    </row>
    <row r="1986" spans="1:7" x14ac:dyDescent="0.25">
      <c r="A1986" s="450">
        <v>2018</v>
      </c>
      <c r="B1986" s="450" t="s">
        <v>181</v>
      </c>
      <c r="C1986" s="450">
        <v>19012</v>
      </c>
      <c r="D1986" s="450" t="s">
        <v>113</v>
      </c>
      <c r="E1986" s="450" t="s">
        <v>14</v>
      </c>
      <c r="F1986" s="450" t="s">
        <v>15</v>
      </c>
      <c r="G1986" s="450" t="s">
        <v>110</v>
      </c>
    </row>
    <row r="1987" spans="1:7" x14ac:dyDescent="0.25">
      <c r="A1987" s="450">
        <v>2018</v>
      </c>
      <c r="B1987" s="450" t="s">
        <v>181</v>
      </c>
      <c r="C1987" s="450">
        <v>19020</v>
      </c>
      <c r="D1987" s="450" t="s">
        <v>114</v>
      </c>
      <c r="E1987" s="450" t="s">
        <v>14</v>
      </c>
      <c r="F1987" s="450" t="s">
        <v>15</v>
      </c>
      <c r="G1987" s="450" t="s">
        <v>110</v>
      </c>
    </row>
    <row r="1988" spans="1:7" x14ac:dyDescent="0.25">
      <c r="A1988" s="450">
        <v>2018</v>
      </c>
      <c r="B1988" s="450" t="s">
        <v>181</v>
      </c>
      <c r="C1988" s="450">
        <v>19021</v>
      </c>
      <c r="D1988" s="450" t="s">
        <v>115</v>
      </c>
      <c r="E1988" s="450" t="s">
        <v>14</v>
      </c>
      <c r="F1988" s="450" t="s">
        <v>15</v>
      </c>
      <c r="G1988" s="450" t="s">
        <v>110</v>
      </c>
    </row>
    <row r="1989" spans="1:7" x14ac:dyDescent="0.25">
      <c r="A1989" s="450">
        <v>2018</v>
      </c>
      <c r="B1989" s="450" t="s">
        <v>181</v>
      </c>
      <c r="C1989" s="450">
        <v>19022</v>
      </c>
      <c r="D1989" s="450" t="s">
        <v>116</v>
      </c>
      <c r="E1989" s="450" t="s">
        <v>14</v>
      </c>
      <c r="F1989" s="450" t="s">
        <v>15</v>
      </c>
      <c r="G1989" s="450" t="s">
        <v>110</v>
      </c>
    </row>
    <row r="1990" spans="1:7" x14ac:dyDescent="0.25">
      <c r="A1990" s="450">
        <v>2018</v>
      </c>
      <c r="B1990" s="450" t="s">
        <v>181</v>
      </c>
      <c r="C1990" s="450">
        <v>19023</v>
      </c>
      <c r="D1990" s="450" t="s">
        <v>117</v>
      </c>
      <c r="E1990" s="450" t="s">
        <v>14</v>
      </c>
      <c r="F1990" s="450" t="s">
        <v>15</v>
      </c>
      <c r="G1990" s="450" t="s">
        <v>110</v>
      </c>
    </row>
    <row r="1991" spans="1:7" x14ac:dyDescent="0.25">
      <c r="A1991" s="450">
        <v>2018</v>
      </c>
      <c r="B1991" s="450" t="s">
        <v>181</v>
      </c>
      <c r="C1991" s="450">
        <v>19029</v>
      </c>
      <c r="D1991" s="450" t="s">
        <v>118</v>
      </c>
      <c r="E1991" s="450" t="s">
        <v>14</v>
      </c>
      <c r="F1991" s="450" t="s">
        <v>15</v>
      </c>
      <c r="G1991" s="450" t="s">
        <v>110</v>
      </c>
    </row>
    <row r="1992" spans="1:7" x14ac:dyDescent="0.25">
      <c r="A1992" s="450">
        <v>2018</v>
      </c>
      <c r="B1992" s="450" t="s">
        <v>181</v>
      </c>
      <c r="C1992" s="450">
        <v>19030</v>
      </c>
      <c r="D1992" s="450" t="s">
        <v>119</v>
      </c>
      <c r="E1992" s="450" t="s">
        <v>14</v>
      </c>
      <c r="F1992" s="450" t="s">
        <v>15</v>
      </c>
      <c r="G1992" s="450" t="s">
        <v>110</v>
      </c>
    </row>
    <row r="1993" spans="1:7" x14ac:dyDescent="0.25">
      <c r="A1993" s="450">
        <v>2018</v>
      </c>
      <c r="B1993" s="450" t="s">
        <v>181</v>
      </c>
      <c r="C1993" s="450">
        <v>19031</v>
      </c>
      <c r="D1993" s="450" t="s">
        <v>120</v>
      </c>
      <c r="E1993" s="450" t="s">
        <v>14</v>
      </c>
      <c r="F1993" s="450" t="s">
        <v>15</v>
      </c>
      <c r="G1993" s="450" t="s">
        <v>110</v>
      </c>
    </row>
    <row r="1994" spans="1:7" x14ac:dyDescent="0.25">
      <c r="A1994" s="450">
        <v>2018</v>
      </c>
      <c r="B1994" s="450" t="s">
        <v>181</v>
      </c>
      <c r="C1994" s="450">
        <v>19032</v>
      </c>
      <c r="D1994" s="450" t="s">
        <v>121</v>
      </c>
      <c r="E1994" s="450" t="s">
        <v>14</v>
      </c>
      <c r="F1994" s="450" t="s">
        <v>15</v>
      </c>
      <c r="G1994" s="450" t="s">
        <v>110</v>
      </c>
    </row>
    <row r="1995" spans="1:7" x14ac:dyDescent="0.25">
      <c r="A1995" s="450">
        <v>2018</v>
      </c>
      <c r="B1995" s="450" t="s">
        <v>181</v>
      </c>
      <c r="C1995" s="450">
        <v>19040</v>
      </c>
      <c r="D1995" s="450" t="s">
        <v>122</v>
      </c>
      <c r="E1995" s="450" t="s">
        <v>14</v>
      </c>
      <c r="F1995" s="450" t="s">
        <v>15</v>
      </c>
      <c r="G1995" s="450" t="s">
        <v>110</v>
      </c>
    </row>
    <row r="1996" spans="1:7" x14ac:dyDescent="0.25">
      <c r="A1996" s="450">
        <v>2018</v>
      </c>
      <c r="B1996" s="450" t="s">
        <v>181</v>
      </c>
      <c r="C1996" s="450">
        <v>19050</v>
      </c>
      <c r="D1996" s="450" t="s">
        <v>123</v>
      </c>
      <c r="E1996" s="450" t="s">
        <v>14</v>
      </c>
      <c r="F1996" s="450" t="s">
        <v>15</v>
      </c>
      <c r="G1996" s="450" t="s">
        <v>110</v>
      </c>
    </row>
    <row r="1997" spans="1:7" x14ac:dyDescent="0.25">
      <c r="A1997" s="450">
        <v>2018</v>
      </c>
      <c r="B1997" s="450" t="s">
        <v>181</v>
      </c>
      <c r="C1997" s="450">
        <v>19060</v>
      </c>
      <c r="D1997" s="450" t="s">
        <v>124</v>
      </c>
      <c r="E1997" s="450" t="s">
        <v>14</v>
      </c>
      <c r="F1997" s="450" t="s">
        <v>15</v>
      </c>
      <c r="G1997" s="450" t="s">
        <v>110</v>
      </c>
    </row>
    <row r="1998" spans="1:7" x14ac:dyDescent="0.25">
      <c r="A1998" s="450">
        <v>2018</v>
      </c>
      <c r="B1998" s="450" t="s">
        <v>181</v>
      </c>
      <c r="C1998" s="450">
        <v>19061</v>
      </c>
      <c r="D1998" s="450" t="s">
        <v>125</v>
      </c>
      <c r="E1998" s="450" t="s">
        <v>14</v>
      </c>
      <c r="F1998" s="450" t="s">
        <v>15</v>
      </c>
      <c r="G1998" s="450" t="s">
        <v>110</v>
      </c>
    </row>
    <row r="1999" spans="1:7" x14ac:dyDescent="0.25">
      <c r="A1999" s="450">
        <v>2018</v>
      </c>
      <c r="B1999" s="450" t="s">
        <v>181</v>
      </c>
      <c r="C1999" s="450">
        <v>19062</v>
      </c>
      <c r="D1999" s="450" t="s">
        <v>126</v>
      </c>
      <c r="E1999" s="450" t="s">
        <v>14</v>
      </c>
      <c r="F1999" s="450" t="s">
        <v>15</v>
      </c>
      <c r="G1999" s="450" t="s">
        <v>110</v>
      </c>
    </row>
    <row r="2000" spans="1:7" x14ac:dyDescent="0.25">
      <c r="A2000" s="450">
        <v>2018</v>
      </c>
      <c r="B2000" s="450" t="s">
        <v>181</v>
      </c>
      <c r="C2000" s="450">
        <v>19063</v>
      </c>
      <c r="D2000" s="450" t="s">
        <v>127</v>
      </c>
      <c r="E2000" s="450" t="s">
        <v>14</v>
      </c>
      <c r="F2000" s="450" t="s">
        <v>15</v>
      </c>
      <c r="G2000" s="450" t="s">
        <v>110</v>
      </c>
    </row>
    <row r="2001" spans="1:7" x14ac:dyDescent="0.25">
      <c r="A2001" s="450">
        <v>2018</v>
      </c>
      <c r="B2001" s="450" t="s">
        <v>181</v>
      </c>
      <c r="C2001" s="450">
        <v>19070</v>
      </c>
      <c r="D2001" s="450" t="s">
        <v>128</v>
      </c>
      <c r="E2001" s="450" t="s">
        <v>14</v>
      </c>
      <c r="F2001" s="450" t="s">
        <v>15</v>
      </c>
      <c r="G2001" s="450" t="s">
        <v>110</v>
      </c>
    </row>
    <row r="2002" spans="1:7" x14ac:dyDescent="0.25">
      <c r="A2002" s="450">
        <v>2018</v>
      </c>
      <c r="B2002" s="450" t="s">
        <v>181</v>
      </c>
      <c r="C2002" s="450">
        <v>19080</v>
      </c>
      <c r="D2002" s="450" t="s">
        <v>129</v>
      </c>
      <c r="E2002" s="450" t="s">
        <v>14</v>
      </c>
      <c r="F2002" s="450" t="s">
        <v>15</v>
      </c>
      <c r="G2002" s="450" t="s">
        <v>110</v>
      </c>
    </row>
    <row r="2003" spans="1:7" x14ac:dyDescent="0.25">
      <c r="A2003" s="450">
        <v>2018</v>
      </c>
      <c r="B2003" s="450" t="s">
        <v>181</v>
      </c>
      <c r="C2003" s="450">
        <v>19090</v>
      </c>
      <c r="D2003" s="450" t="s">
        <v>130</v>
      </c>
      <c r="E2003" s="450" t="s">
        <v>14</v>
      </c>
      <c r="F2003" s="450" t="s">
        <v>15</v>
      </c>
      <c r="G2003" s="450" t="s">
        <v>110</v>
      </c>
    </row>
    <row r="2004" spans="1:7" x14ac:dyDescent="0.25">
      <c r="A2004" s="450">
        <v>2018</v>
      </c>
      <c r="B2004" s="450" t="s">
        <v>181</v>
      </c>
      <c r="C2004" s="450">
        <v>19095</v>
      </c>
      <c r="D2004" s="450" t="s">
        <v>131</v>
      </c>
      <c r="E2004" s="450" t="s">
        <v>14</v>
      </c>
      <c r="F2004" s="450" t="s">
        <v>15</v>
      </c>
      <c r="G2004" s="450" t="s">
        <v>110</v>
      </c>
    </row>
    <row r="2005" spans="1:7" x14ac:dyDescent="0.25">
      <c r="A2005" s="450">
        <v>2018</v>
      </c>
      <c r="B2005" s="450" t="s">
        <v>181</v>
      </c>
      <c r="C2005" s="450">
        <v>19900</v>
      </c>
      <c r="D2005" s="450" t="s">
        <v>132</v>
      </c>
      <c r="E2005" s="450" t="s">
        <v>14</v>
      </c>
      <c r="F2005" s="450" t="s">
        <v>15</v>
      </c>
      <c r="G2005" s="450" t="s">
        <v>110</v>
      </c>
    </row>
    <row r="2006" spans="1:7" x14ac:dyDescent="0.25">
      <c r="A2006" s="450">
        <v>2018</v>
      </c>
      <c r="B2006" s="450" t="s">
        <v>181</v>
      </c>
      <c r="C2006" s="450">
        <v>20000</v>
      </c>
      <c r="D2006" s="450" t="s">
        <v>133</v>
      </c>
      <c r="E2006" s="450" t="s">
        <v>14</v>
      </c>
      <c r="F2006" s="450" t="s">
        <v>15</v>
      </c>
      <c r="G2006" s="450" t="s">
        <v>110</v>
      </c>
    </row>
    <row r="2007" spans="1:7" x14ac:dyDescent="0.25">
      <c r="A2007" s="450">
        <v>2018</v>
      </c>
      <c r="B2007" s="450" t="s">
        <v>181</v>
      </c>
      <c r="C2007" s="450">
        <v>21000</v>
      </c>
      <c r="D2007" s="450" t="s">
        <v>134</v>
      </c>
      <c r="E2007" s="450" t="s">
        <v>14</v>
      </c>
      <c r="F2007" s="450" t="s">
        <v>15</v>
      </c>
      <c r="G2007" s="450" t="s">
        <v>110</v>
      </c>
    </row>
    <row r="2008" spans="1:7" x14ac:dyDescent="0.25">
      <c r="A2008" s="450">
        <v>2018</v>
      </c>
      <c r="B2008" s="450" t="s">
        <v>181</v>
      </c>
      <c r="C2008" s="450">
        <v>21100</v>
      </c>
      <c r="D2008" s="450" t="s">
        <v>135</v>
      </c>
      <c r="E2008" s="450" t="s">
        <v>14</v>
      </c>
      <c r="F2008" s="450" t="s">
        <v>15</v>
      </c>
      <c r="G2008" s="450" t="s">
        <v>110</v>
      </c>
    </row>
    <row r="2009" spans="1:7" x14ac:dyDescent="0.25">
      <c r="A2009" s="450">
        <v>2018</v>
      </c>
      <c r="B2009" s="450" t="s">
        <v>181</v>
      </c>
      <c r="C2009" s="450">
        <v>21200</v>
      </c>
      <c r="D2009" s="450" t="s">
        <v>136</v>
      </c>
      <c r="E2009" s="450" t="s">
        <v>14</v>
      </c>
      <c r="F2009" s="450" t="s">
        <v>15</v>
      </c>
      <c r="G2009" s="450" t="s">
        <v>110</v>
      </c>
    </row>
    <row r="2010" spans="1:7" x14ac:dyDescent="0.25">
      <c r="A2010" s="450">
        <v>2018</v>
      </c>
      <c r="B2010" s="450" t="s">
        <v>181</v>
      </c>
      <c r="C2010" s="450">
        <v>21300</v>
      </c>
      <c r="D2010" s="450" t="s">
        <v>137</v>
      </c>
      <c r="E2010" s="450" t="s">
        <v>14</v>
      </c>
      <c r="F2010" s="450" t="s">
        <v>15</v>
      </c>
      <c r="G2010" s="450" t="s">
        <v>110</v>
      </c>
    </row>
    <row r="2011" spans="1:7" x14ac:dyDescent="0.25">
      <c r="A2011" s="450">
        <v>2018</v>
      </c>
      <c r="B2011" s="450" t="s">
        <v>181</v>
      </c>
      <c r="C2011" s="450">
        <v>21900</v>
      </c>
      <c r="D2011" s="450" t="s">
        <v>138</v>
      </c>
      <c r="E2011" s="450" t="s">
        <v>14</v>
      </c>
      <c r="F2011" s="450" t="s">
        <v>15</v>
      </c>
      <c r="G2011" s="450" t="s">
        <v>110</v>
      </c>
    </row>
    <row r="2012" spans="1:7" x14ac:dyDescent="0.25">
      <c r="A2012" s="450">
        <v>2018</v>
      </c>
      <c r="B2012" s="450" t="s">
        <v>181</v>
      </c>
      <c r="C2012" s="450">
        <v>22000</v>
      </c>
      <c r="D2012" s="450" t="s">
        <v>139</v>
      </c>
      <c r="E2012" s="450" t="s">
        <v>14</v>
      </c>
      <c r="F2012" s="450" t="s">
        <v>15</v>
      </c>
      <c r="G2012" s="450" t="s">
        <v>110</v>
      </c>
    </row>
    <row r="2013" spans="1:7" x14ac:dyDescent="0.25">
      <c r="A2013" s="450">
        <v>2018</v>
      </c>
      <c r="B2013" s="450" t="s">
        <v>181</v>
      </c>
      <c r="C2013" s="450">
        <v>23000</v>
      </c>
      <c r="D2013" s="450" t="s">
        <v>140</v>
      </c>
      <c r="E2013" s="450" t="s">
        <v>14</v>
      </c>
      <c r="F2013" s="450" t="s">
        <v>15</v>
      </c>
      <c r="G2013" s="450" t="s">
        <v>110</v>
      </c>
    </row>
    <row r="2014" spans="1:7" x14ac:dyDescent="0.25">
      <c r="A2014" s="450">
        <v>2018</v>
      </c>
      <c r="B2014" s="450" t="s">
        <v>181</v>
      </c>
      <c r="C2014" s="450">
        <v>24000</v>
      </c>
      <c r="D2014" s="450" t="s">
        <v>141</v>
      </c>
      <c r="E2014" s="450" t="s">
        <v>14</v>
      </c>
      <c r="F2014" s="450" t="s">
        <v>15</v>
      </c>
      <c r="G2014" s="450" t="s">
        <v>110</v>
      </c>
    </row>
    <row r="2015" spans="1:7" x14ac:dyDescent="0.25">
      <c r="A2015" s="450">
        <v>2018</v>
      </c>
      <c r="B2015" s="450" t="s">
        <v>181</v>
      </c>
      <c r="C2015" s="450">
        <v>25000</v>
      </c>
      <c r="D2015" s="450" t="s">
        <v>142</v>
      </c>
      <c r="E2015" s="450" t="s">
        <v>14</v>
      </c>
      <c r="F2015" s="450" t="s">
        <v>15</v>
      </c>
      <c r="G2015" s="450" t="s">
        <v>110</v>
      </c>
    </row>
    <row r="2016" spans="1:7" x14ac:dyDescent="0.25">
      <c r="A2016" s="450">
        <v>2018</v>
      </c>
      <c r="B2016" s="450" t="s">
        <v>181</v>
      </c>
      <c r="C2016" s="450">
        <v>26000</v>
      </c>
      <c r="D2016" s="450" t="s">
        <v>143</v>
      </c>
      <c r="E2016" s="450" t="s">
        <v>14</v>
      </c>
      <c r="F2016" s="450" t="s">
        <v>15</v>
      </c>
      <c r="G2016" s="450" t="s">
        <v>110</v>
      </c>
    </row>
    <row r="2017" spans="1:7" x14ac:dyDescent="0.25">
      <c r="A2017" s="450">
        <v>2018</v>
      </c>
      <c r="B2017" s="450" t="s">
        <v>181</v>
      </c>
      <c r="C2017" s="450">
        <v>27000</v>
      </c>
      <c r="D2017" s="450" t="s">
        <v>144</v>
      </c>
      <c r="E2017" s="450" t="s">
        <v>14</v>
      </c>
      <c r="F2017" s="450" t="s">
        <v>15</v>
      </c>
      <c r="G2017" s="450" t="s">
        <v>110</v>
      </c>
    </row>
    <row r="2018" spans="1:7" x14ac:dyDescent="0.25">
      <c r="A2018" s="450">
        <v>2018</v>
      </c>
      <c r="B2018" s="450" t="s">
        <v>181</v>
      </c>
      <c r="C2018" s="450">
        <v>28000</v>
      </c>
      <c r="D2018" s="450" t="s">
        <v>145</v>
      </c>
      <c r="E2018" s="450" t="s">
        <v>14</v>
      </c>
      <c r="F2018" s="450" t="s">
        <v>15</v>
      </c>
      <c r="G2018" s="450" t="s">
        <v>110</v>
      </c>
    </row>
    <row r="2019" spans="1:7" x14ac:dyDescent="0.25">
      <c r="A2019" s="450">
        <v>2018</v>
      </c>
      <c r="B2019" s="450" t="s">
        <v>181</v>
      </c>
      <c r="C2019" s="450">
        <v>29000</v>
      </c>
      <c r="D2019" s="450" t="s">
        <v>146</v>
      </c>
      <c r="E2019" s="450" t="s">
        <v>14</v>
      </c>
      <c r="F2019" s="450" t="s">
        <v>15</v>
      </c>
      <c r="G2019" s="450" t="s">
        <v>110</v>
      </c>
    </row>
    <row r="2020" spans="1:7" x14ac:dyDescent="0.25">
      <c r="A2020" s="450">
        <v>2018</v>
      </c>
      <c r="B2020" s="450" t="s">
        <v>181</v>
      </c>
      <c r="C2020" s="450">
        <v>30000</v>
      </c>
      <c r="D2020" s="450" t="s">
        <v>147</v>
      </c>
      <c r="E2020" s="450" t="s">
        <v>14</v>
      </c>
      <c r="F2020" s="450" t="s">
        <v>15</v>
      </c>
      <c r="G2020" s="450" t="s">
        <v>110</v>
      </c>
    </row>
    <row r="2021" spans="1:7" x14ac:dyDescent="0.25">
      <c r="A2021" s="450">
        <v>2018</v>
      </c>
      <c r="B2021" s="450" t="s">
        <v>181</v>
      </c>
      <c r="C2021" s="450">
        <v>31000</v>
      </c>
      <c r="D2021" s="450" t="s">
        <v>148</v>
      </c>
      <c r="E2021" s="450" t="s">
        <v>14</v>
      </c>
      <c r="F2021" s="450" t="s">
        <v>15</v>
      </c>
      <c r="G2021" s="450" t="s">
        <v>110</v>
      </c>
    </row>
    <row r="2022" spans="1:7" x14ac:dyDescent="0.25">
      <c r="A2022" s="450">
        <v>2018</v>
      </c>
      <c r="B2022" s="450" t="s">
        <v>181</v>
      </c>
      <c r="C2022" s="450">
        <v>32000</v>
      </c>
      <c r="D2022" s="450" t="s">
        <v>149</v>
      </c>
      <c r="E2022" s="450" t="s">
        <v>14</v>
      </c>
      <c r="F2022" s="450" t="s">
        <v>15</v>
      </c>
      <c r="G2022" s="450" t="s">
        <v>110</v>
      </c>
    </row>
    <row r="2023" spans="1:7" x14ac:dyDescent="0.25">
      <c r="A2023" s="450">
        <v>2018</v>
      </c>
      <c r="B2023" s="450" t="s">
        <v>181</v>
      </c>
      <c r="C2023" s="450">
        <v>32100</v>
      </c>
      <c r="D2023" s="450" t="s">
        <v>150</v>
      </c>
      <c r="E2023" s="450" t="s">
        <v>14</v>
      </c>
      <c r="F2023" s="450" t="s">
        <v>15</v>
      </c>
      <c r="G2023" s="450" t="s">
        <v>110</v>
      </c>
    </row>
    <row r="2024" spans="1:7" x14ac:dyDescent="0.25">
      <c r="A2024" s="450">
        <v>2018</v>
      </c>
      <c r="B2024" s="450" t="s">
        <v>181</v>
      </c>
      <c r="C2024" s="450">
        <v>32200</v>
      </c>
      <c r="D2024" s="450" t="s">
        <v>151</v>
      </c>
      <c r="E2024" s="450" t="s">
        <v>14</v>
      </c>
      <c r="F2024" s="450" t="s">
        <v>15</v>
      </c>
      <c r="G2024" s="450" t="s">
        <v>110</v>
      </c>
    </row>
    <row r="2025" spans="1:7" x14ac:dyDescent="0.25">
      <c r="A2025" s="450">
        <v>2018</v>
      </c>
      <c r="B2025" s="450" t="s">
        <v>181</v>
      </c>
      <c r="C2025" s="450">
        <v>33000</v>
      </c>
      <c r="D2025" s="450" t="s">
        <v>152</v>
      </c>
      <c r="E2025" s="450" t="s">
        <v>14</v>
      </c>
      <c r="F2025" s="450" t="s">
        <v>15</v>
      </c>
      <c r="G2025" s="450" t="s">
        <v>110</v>
      </c>
    </row>
    <row r="2026" spans="1:7" x14ac:dyDescent="0.25">
      <c r="A2026" s="450">
        <v>2018</v>
      </c>
      <c r="B2026" s="450" t="s">
        <v>181</v>
      </c>
      <c r="C2026" s="450">
        <v>33100</v>
      </c>
      <c r="D2026" s="450" t="s">
        <v>153</v>
      </c>
      <c r="E2026" s="450" t="s">
        <v>14</v>
      </c>
      <c r="F2026" s="450" t="s">
        <v>15</v>
      </c>
      <c r="G2026" s="450" t="s">
        <v>110</v>
      </c>
    </row>
    <row r="2027" spans="1:7" x14ac:dyDescent="0.25">
      <c r="A2027" s="450">
        <v>2018</v>
      </c>
      <c r="B2027" s="450" t="s">
        <v>181</v>
      </c>
      <c r="C2027" s="450">
        <v>33110</v>
      </c>
      <c r="D2027" s="450" t="s">
        <v>154</v>
      </c>
      <c r="E2027" s="450" t="s">
        <v>14</v>
      </c>
      <c r="F2027" s="450" t="s">
        <v>15</v>
      </c>
      <c r="G2027" s="450" t="s">
        <v>110</v>
      </c>
    </row>
    <row r="2028" spans="1:7" x14ac:dyDescent="0.25">
      <c r="A2028" s="450">
        <v>2018</v>
      </c>
      <c r="B2028" s="450" t="s">
        <v>181</v>
      </c>
      <c r="C2028" s="450">
        <v>33120</v>
      </c>
      <c r="D2028" s="450" t="s">
        <v>155</v>
      </c>
      <c r="E2028" s="450" t="s">
        <v>14</v>
      </c>
      <c r="F2028" s="450" t="s">
        <v>15</v>
      </c>
      <c r="G2028" s="450" t="s">
        <v>110</v>
      </c>
    </row>
    <row r="2029" spans="1:7" x14ac:dyDescent="0.25">
      <c r="A2029" s="450">
        <v>2018</v>
      </c>
      <c r="B2029" s="450" t="s">
        <v>181</v>
      </c>
      <c r="C2029" s="450">
        <v>33200</v>
      </c>
      <c r="D2029" s="450" t="s">
        <v>156</v>
      </c>
      <c r="E2029" s="450" t="s">
        <v>14</v>
      </c>
      <c r="F2029" s="450" t="s">
        <v>15</v>
      </c>
      <c r="G2029" s="450" t="s">
        <v>110</v>
      </c>
    </row>
    <row r="2030" spans="1:7" x14ac:dyDescent="0.25">
      <c r="A2030" s="450">
        <v>2018</v>
      </c>
      <c r="B2030" s="450" t="s">
        <v>181</v>
      </c>
      <c r="C2030" s="450">
        <v>33210</v>
      </c>
      <c r="D2030" s="450" t="s">
        <v>157</v>
      </c>
      <c r="E2030" s="450" t="s">
        <v>14</v>
      </c>
      <c r="F2030" s="450" t="s">
        <v>15</v>
      </c>
      <c r="G2030" s="450" t="s">
        <v>110</v>
      </c>
    </row>
    <row r="2031" spans="1:7" x14ac:dyDescent="0.25">
      <c r="A2031" s="450">
        <v>2018</v>
      </c>
      <c r="B2031" s="450" t="s">
        <v>181</v>
      </c>
      <c r="C2031" s="450">
        <v>33220</v>
      </c>
      <c r="D2031" s="450" t="s">
        <v>158</v>
      </c>
      <c r="E2031" s="450" t="s">
        <v>14</v>
      </c>
      <c r="F2031" s="450" t="s">
        <v>15</v>
      </c>
      <c r="G2031" s="450" t="s">
        <v>110</v>
      </c>
    </row>
    <row r="2032" spans="1:7" x14ac:dyDescent="0.25">
      <c r="A2032" s="450">
        <v>2018</v>
      </c>
      <c r="B2032" s="450" t="s">
        <v>181</v>
      </c>
      <c r="C2032" s="450">
        <v>33900</v>
      </c>
      <c r="D2032" s="450" t="s">
        <v>159</v>
      </c>
      <c r="E2032" s="450" t="s">
        <v>14</v>
      </c>
      <c r="F2032" s="450" t="s">
        <v>15</v>
      </c>
      <c r="G2032" s="450" t="s">
        <v>110</v>
      </c>
    </row>
    <row r="2033" spans="1:8" x14ac:dyDescent="0.25">
      <c r="A2033" s="450">
        <v>2018</v>
      </c>
      <c r="B2033" s="450" t="s">
        <v>181</v>
      </c>
      <c r="C2033" s="450">
        <v>33910</v>
      </c>
      <c r="D2033" s="450" t="s">
        <v>160</v>
      </c>
      <c r="E2033" s="450" t="s">
        <v>14</v>
      </c>
      <c r="F2033" s="450" t="s">
        <v>15</v>
      </c>
      <c r="G2033" s="450" t="s">
        <v>110</v>
      </c>
      <c r="H2033" s="450"/>
    </row>
    <row r="2034" spans="1:8" x14ac:dyDescent="0.25">
      <c r="A2034" s="450">
        <v>2018</v>
      </c>
      <c r="B2034" s="450" t="s">
        <v>181</v>
      </c>
      <c r="C2034" s="450">
        <v>33920</v>
      </c>
      <c r="D2034" s="450" t="s">
        <v>161</v>
      </c>
      <c r="E2034" s="450" t="s">
        <v>14</v>
      </c>
      <c r="F2034" s="450" t="s">
        <v>15</v>
      </c>
      <c r="G2034" s="450" t="s">
        <v>110</v>
      </c>
      <c r="H2034" s="450"/>
    </row>
    <row r="2035" spans="1:8" x14ac:dyDescent="0.25">
      <c r="A2035" s="450">
        <v>2018</v>
      </c>
      <c r="B2035" s="450" t="s">
        <v>181</v>
      </c>
      <c r="C2035" s="450">
        <v>33921</v>
      </c>
      <c r="D2035" s="450" t="s">
        <v>162</v>
      </c>
      <c r="E2035" s="450" t="s">
        <v>14</v>
      </c>
      <c r="F2035" s="450" t="s">
        <v>15</v>
      </c>
      <c r="G2035" s="450" t="s">
        <v>110</v>
      </c>
      <c r="H2035" s="450"/>
    </row>
    <row r="2036" spans="1:8" x14ac:dyDescent="0.25">
      <c r="A2036" s="450">
        <v>2018</v>
      </c>
      <c r="B2036" s="450" t="s">
        <v>181</v>
      </c>
      <c r="C2036" s="450">
        <v>33922</v>
      </c>
      <c r="D2036" s="450" t="s">
        <v>163</v>
      </c>
      <c r="E2036" s="450" t="s">
        <v>14</v>
      </c>
      <c r="F2036" s="450" t="s">
        <v>15</v>
      </c>
      <c r="G2036" s="450" t="s">
        <v>110</v>
      </c>
      <c r="H2036" s="450"/>
    </row>
    <row r="2037" spans="1:8" x14ac:dyDescent="0.25">
      <c r="A2037" s="450">
        <v>2018</v>
      </c>
      <c r="B2037" s="450" t="s">
        <v>181</v>
      </c>
      <c r="C2037" s="450">
        <v>34000</v>
      </c>
      <c r="D2037" s="450" t="s">
        <v>164</v>
      </c>
      <c r="E2037" s="450" t="s">
        <v>14</v>
      </c>
      <c r="F2037" s="450" t="s">
        <v>15</v>
      </c>
      <c r="G2037" s="450" t="s">
        <v>110</v>
      </c>
      <c r="H2037" s="450"/>
    </row>
    <row r="2038" spans="1:8" x14ac:dyDescent="0.25">
      <c r="A2038" s="450">
        <v>2018</v>
      </c>
      <c r="B2038" s="450" t="s">
        <v>181</v>
      </c>
      <c r="C2038" s="450">
        <v>35000</v>
      </c>
      <c r="D2038" s="450" t="s">
        <v>165</v>
      </c>
      <c r="E2038" s="450" t="s">
        <v>14</v>
      </c>
      <c r="F2038" s="450" t="s">
        <v>15</v>
      </c>
      <c r="G2038" s="450" t="s">
        <v>110</v>
      </c>
      <c r="H2038" s="450"/>
    </row>
    <row r="2039" spans="1:8" x14ac:dyDescent="0.25">
      <c r="A2039" s="450">
        <v>2018</v>
      </c>
      <c r="B2039" s="450" t="s">
        <v>181</v>
      </c>
      <c r="C2039" s="450">
        <v>36000</v>
      </c>
      <c r="D2039" s="450" t="s">
        <v>166</v>
      </c>
      <c r="E2039" s="450" t="s">
        <v>14</v>
      </c>
      <c r="F2039" s="450" t="s">
        <v>15</v>
      </c>
      <c r="G2039" s="450" t="s">
        <v>110</v>
      </c>
      <c r="H2039" s="450"/>
    </row>
    <row r="2040" spans="1:8" x14ac:dyDescent="0.25">
      <c r="A2040" s="450">
        <v>2018</v>
      </c>
      <c r="B2040" s="450" t="s">
        <v>181</v>
      </c>
      <c r="C2040" s="450">
        <v>37000</v>
      </c>
      <c r="D2040" s="450" t="s">
        <v>167</v>
      </c>
      <c r="E2040" s="450" t="s">
        <v>14</v>
      </c>
      <c r="F2040" s="450" t="s">
        <v>15</v>
      </c>
      <c r="G2040" s="450" t="s">
        <v>110</v>
      </c>
      <c r="H2040" s="450"/>
    </row>
    <row r="2041" spans="1:8" x14ac:dyDescent="0.25">
      <c r="A2041" s="450">
        <v>2018</v>
      </c>
      <c r="B2041" s="450" t="s">
        <v>181</v>
      </c>
      <c r="C2041" s="450">
        <v>37100</v>
      </c>
      <c r="D2041" s="450" t="s">
        <v>168</v>
      </c>
      <c r="E2041" s="450" t="s">
        <v>14</v>
      </c>
      <c r="F2041" s="450" t="s">
        <v>15</v>
      </c>
      <c r="G2041" s="450" t="s">
        <v>110</v>
      </c>
      <c r="H2041" s="450"/>
    </row>
    <row r="2042" spans="1:8" x14ac:dyDescent="0.25">
      <c r="A2042" s="450">
        <v>2018</v>
      </c>
      <c r="B2042" s="450" t="s">
        <v>181</v>
      </c>
      <c r="C2042" s="450">
        <v>37200</v>
      </c>
      <c r="D2042" s="450" t="s">
        <v>169</v>
      </c>
      <c r="E2042" s="450" t="s">
        <v>14</v>
      </c>
      <c r="F2042" s="450" t="s">
        <v>15</v>
      </c>
      <c r="G2042" s="450" t="s">
        <v>110</v>
      </c>
      <c r="H2042" s="450"/>
    </row>
    <row r="2043" spans="1:8" x14ac:dyDescent="0.25">
      <c r="A2043" s="450">
        <v>2018</v>
      </c>
      <c r="B2043" s="450" t="s">
        <v>182</v>
      </c>
      <c r="C2043" s="450">
        <v>1000</v>
      </c>
      <c r="D2043" s="450" t="s">
        <v>1</v>
      </c>
      <c r="E2043" s="450" t="s">
        <v>14</v>
      </c>
      <c r="F2043" s="450" t="s">
        <v>15</v>
      </c>
      <c r="G2043" s="450">
        <v>0</v>
      </c>
      <c r="H2043" s="450" t="s">
        <v>16</v>
      </c>
    </row>
    <row r="2044" spans="1:8" x14ac:dyDescent="0.25">
      <c r="A2044" s="450">
        <v>2018</v>
      </c>
      <c r="B2044" s="450" t="s">
        <v>182</v>
      </c>
      <c r="C2044" s="450">
        <v>1100</v>
      </c>
      <c r="D2044" s="450" t="s">
        <v>2</v>
      </c>
      <c r="E2044" s="450" t="s">
        <v>14</v>
      </c>
      <c r="F2044" s="450" t="s">
        <v>15</v>
      </c>
      <c r="G2044" s="450">
        <v>0</v>
      </c>
      <c r="H2044" s="450" t="s">
        <v>16</v>
      </c>
    </row>
    <row r="2045" spans="1:8" x14ac:dyDescent="0.25">
      <c r="A2045" s="450">
        <v>2018</v>
      </c>
      <c r="B2045" s="450" t="s">
        <v>182</v>
      </c>
      <c r="C2045" s="450">
        <v>1110</v>
      </c>
      <c r="D2045" s="450" t="s">
        <v>3</v>
      </c>
      <c r="E2045" s="450" t="s">
        <v>14</v>
      </c>
      <c r="F2045" s="450" t="s">
        <v>15</v>
      </c>
      <c r="G2045" s="450" t="s">
        <v>110</v>
      </c>
      <c r="H2045" s="450"/>
    </row>
    <row r="2046" spans="1:8" x14ac:dyDescent="0.25">
      <c r="A2046" s="450">
        <v>2018</v>
      </c>
      <c r="B2046" s="450" t="s">
        <v>182</v>
      </c>
      <c r="C2046" s="450">
        <v>1120</v>
      </c>
      <c r="D2046" s="450" t="s">
        <v>4</v>
      </c>
      <c r="E2046" s="450" t="s">
        <v>14</v>
      </c>
      <c r="F2046" s="450" t="s">
        <v>15</v>
      </c>
      <c r="G2046" s="450" t="s">
        <v>110</v>
      </c>
      <c r="H2046" s="450"/>
    </row>
    <row r="2047" spans="1:8" x14ac:dyDescent="0.25">
      <c r="A2047" s="450">
        <v>2018</v>
      </c>
      <c r="B2047" s="450" t="s">
        <v>182</v>
      </c>
      <c r="C2047" s="450">
        <v>1200</v>
      </c>
      <c r="D2047" s="450" t="s">
        <v>5</v>
      </c>
      <c r="E2047" s="450" t="s">
        <v>14</v>
      </c>
      <c r="F2047" s="450" t="s">
        <v>15</v>
      </c>
      <c r="G2047" s="450">
        <v>0</v>
      </c>
      <c r="H2047" s="450" t="s">
        <v>16</v>
      </c>
    </row>
    <row r="2048" spans="1:8" x14ac:dyDescent="0.25">
      <c r="A2048" s="450">
        <v>2018</v>
      </c>
      <c r="B2048" s="450" t="s">
        <v>182</v>
      </c>
      <c r="C2048" s="450">
        <v>1300</v>
      </c>
      <c r="D2048" s="450" t="s">
        <v>17</v>
      </c>
      <c r="E2048" s="450" t="s">
        <v>14</v>
      </c>
      <c r="F2048" s="450" t="s">
        <v>15</v>
      </c>
      <c r="G2048" s="450">
        <v>0</v>
      </c>
      <c r="H2048" s="450" t="s">
        <v>16</v>
      </c>
    </row>
    <row r="2049" spans="1:8" x14ac:dyDescent="0.25">
      <c r="A2049" s="450">
        <v>2018</v>
      </c>
      <c r="B2049" s="450" t="s">
        <v>182</v>
      </c>
      <c r="C2049" s="450">
        <v>1400</v>
      </c>
      <c r="D2049" s="450" t="s">
        <v>18</v>
      </c>
      <c r="E2049" s="450" t="s">
        <v>14</v>
      </c>
      <c r="F2049" s="450" t="s">
        <v>15</v>
      </c>
      <c r="G2049" s="450">
        <v>0</v>
      </c>
      <c r="H2049" s="450" t="s">
        <v>16</v>
      </c>
    </row>
    <row r="2050" spans="1:8" x14ac:dyDescent="0.25">
      <c r="A2050" s="450">
        <v>2018</v>
      </c>
      <c r="B2050" s="450" t="s">
        <v>182</v>
      </c>
      <c r="C2050" s="450">
        <v>1500</v>
      </c>
      <c r="D2050" s="450" t="s">
        <v>19</v>
      </c>
      <c r="E2050" s="450" t="s">
        <v>14</v>
      </c>
      <c r="F2050" s="450" t="s">
        <v>15</v>
      </c>
      <c r="G2050" s="450">
        <v>0</v>
      </c>
      <c r="H2050" s="450" t="s">
        <v>16</v>
      </c>
    </row>
    <row r="2051" spans="1:8" x14ac:dyDescent="0.25">
      <c r="A2051" s="450">
        <v>2018</v>
      </c>
      <c r="B2051" s="450" t="s">
        <v>182</v>
      </c>
      <c r="C2051" s="450">
        <v>1600</v>
      </c>
      <c r="D2051" s="450" t="s">
        <v>20</v>
      </c>
      <c r="E2051" s="450" t="s">
        <v>14</v>
      </c>
      <c r="F2051" s="450" t="s">
        <v>15</v>
      </c>
      <c r="G2051" s="450">
        <v>0</v>
      </c>
      <c r="H2051" s="450" t="s">
        <v>16</v>
      </c>
    </row>
    <row r="2052" spans="1:8" x14ac:dyDescent="0.25">
      <c r="A2052" s="450">
        <v>2018</v>
      </c>
      <c r="B2052" s="450" t="s">
        <v>182</v>
      </c>
      <c r="C2052" s="450">
        <v>1900</v>
      </c>
      <c r="D2052" s="450" t="s">
        <v>21</v>
      </c>
      <c r="E2052" s="450" t="s">
        <v>14</v>
      </c>
      <c r="F2052" s="450" t="s">
        <v>15</v>
      </c>
      <c r="G2052" s="450">
        <v>0</v>
      </c>
      <c r="H2052" s="450" t="s">
        <v>16</v>
      </c>
    </row>
    <row r="2053" spans="1:8" x14ac:dyDescent="0.25">
      <c r="A2053" s="450">
        <v>2018</v>
      </c>
      <c r="B2053" s="450" t="s">
        <v>182</v>
      </c>
      <c r="C2053" s="450">
        <v>2000</v>
      </c>
      <c r="D2053" s="450" t="s">
        <v>22</v>
      </c>
      <c r="E2053" s="450" t="s">
        <v>14</v>
      </c>
      <c r="F2053" s="450" t="s">
        <v>15</v>
      </c>
      <c r="G2053" s="450">
        <v>0</v>
      </c>
      <c r="H2053" s="450" t="s">
        <v>16</v>
      </c>
    </row>
    <row r="2054" spans="1:8" x14ac:dyDescent="0.25">
      <c r="A2054" s="450">
        <v>2018</v>
      </c>
      <c r="B2054" s="450" t="s">
        <v>182</v>
      </c>
      <c r="C2054" s="450">
        <v>2100</v>
      </c>
      <c r="D2054" s="450" t="s">
        <v>23</v>
      </c>
      <c r="E2054" s="450" t="s">
        <v>14</v>
      </c>
      <c r="F2054" s="450" t="s">
        <v>15</v>
      </c>
      <c r="G2054" s="450">
        <v>0</v>
      </c>
      <c r="H2054" s="450" t="s">
        <v>16</v>
      </c>
    </row>
    <row r="2055" spans="1:8" x14ac:dyDescent="0.25">
      <c r="A2055" s="450">
        <v>2018</v>
      </c>
      <c r="B2055" s="450" t="s">
        <v>182</v>
      </c>
      <c r="C2055" s="450">
        <v>2110</v>
      </c>
      <c r="D2055" s="450" t="s">
        <v>24</v>
      </c>
      <c r="E2055" s="450" t="s">
        <v>14</v>
      </c>
      <c r="F2055" s="450" t="s">
        <v>15</v>
      </c>
      <c r="G2055" s="450" t="s">
        <v>110</v>
      </c>
      <c r="H2055" s="450"/>
    </row>
    <row r="2056" spans="1:8" x14ac:dyDescent="0.25">
      <c r="A2056" s="450">
        <v>2018</v>
      </c>
      <c r="B2056" s="450" t="s">
        <v>182</v>
      </c>
      <c r="C2056" s="450">
        <v>2120</v>
      </c>
      <c r="D2056" s="450" t="s">
        <v>25</v>
      </c>
      <c r="E2056" s="450" t="s">
        <v>14</v>
      </c>
      <c r="F2056" s="450" t="s">
        <v>15</v>
      </c>
      <c r="G2056" s="450" t="s">
        <v>110</v>
      </c>
      <c r="H2056" s="450"/>
    </row>
    <row r="2057" spans="1:8" x14ac:dyDescent="0.25">
      <c r="A2057" s="450">
        <v>2018</v>
      </c>
      <c r="B2057" s="450" t="s">
        <v>182</v>
      </c>
      <c r="C2057" s="450">
        <v>2130</v>
      </c>
      <c r="D2057" s="450" t="s">
        <v>26</v>
      </c>
      <c r="E2057" s="450" t="s">
        <v>14</v>
      </c>
      <c r="F2057" s="450" t="s">
        <v>15</v>
      </c>
      <c r="G2057" s="450" t="s">
        <v>110</v>
      </c>
      <c r="H2057" s="450"/>
    </row>
    <row r="2058" spans="1:8" x14ac:dyDescent="0.25">
      <c r="A2058" s="450">
        <v>2018</v>
      </c>
      <c r="B2058" s="450" t="s">
        <v>182</v>
      </c>
      <c r="C2058" s="450">
        <v>2190</v>
      </c>
      <c r="D2058" s="450" t="s">
        <v>27</v>
      </c>
      <c r="E2058" s="450" t="s">
        <v>14</v>
      </c>
      <c r="F2058" s="450" t="s">
        <v>15</v>
      </c>
      <c r="G2058" s="450" t="s">
        <v>110</v>
      </c>
      <c r="H2058" s="450"/>
    </row>
    <row r="2059" spans="1:8" x14ac:dyDescent="0.25">
      <c r="A2059" s="450">
        <v>2018</v>
      </c>
      <c r="B2059" s="450" t="s">
        <v>182</v>
      </c>
      <c r="C2059" s="450">
        <v>2200</v>
      </c>
      <c r="D2059" s="450" t="s">
        <v>28</v>
      </c>
      <c r="E2059" s="450" t="s">
        <v>14</v>
      </c>
      <c r="F2059" s="450" t="s">
        <v>15</v>
      </c>
      <c r="G2059" s="450">
        <v>0</v>
      </c>
      <c r="H2059" s="450" t="s">
        <v>16</v>
      </c>
    </row>
    <row r="2060" spans="1:8" x14ac:dyDescent="0.25">
      <c r="A2060" s="450">
        <v>2018</v>
      </c>
      <c r="B2060" s="450" t="s">
        <v>182</v>
      </c>
      <c r="C2060" s="450">
        <v>2300</v>
      </c>
      <c r="D2060" s="450" t="s">
        <v>29</v>
      </c>
      <c r="E2060" s="450" t="s">
        <v>14</v>
      </c>
      <c r="F2060" s="450" t="s">
        <v>15</v>
      </c>
      <c r="G2060" s="450">
        <v>0</v>
      </c>
      <c r="H2060" s="450" t="s">
        <v>16</v>
      </c>
    </row>
    <row r="2061" spans="1:8" x14ac:dyDescent="0.25">
      <c r="A2061" s="450">
        <v>2018</v>
      </c>
      <c r="B2061" s="450" t="s">
        <v>182</v>
      </c>
      <c r="C2061" s="450">
        <v>2400</v>
      </c>
      <c r="D2061" s="450" t="s">
        <v>30</v>
      </c>
      <c r="E2061" s="450" t="s">
        <v>14</v>
      </c>
      <c r="F2061" s="450" t="s">
        <v>15</v>
      </c>
      <c r="G2061" s="450">
        <v>0</v>
      </c>
      <c r="H2061" s="450" t="s">
        <v>16</v>
      </c>
    </row>
    <row r="2062" spans="1:8" x14ac:dyDescent="0.25">
      <c r="A2062" s="450">
        <v>2018</v>
      </c>
      <c r="B2062" s="450" t="s">
        <v>182</v>
      </c>
      <c r="C2062" s="450">
        <v>2900</v>
      </c>
      <c r="D2062" s="450" t="s">
        <v>31</v>
      </c>
      <c r="E2062" s="450" t="s">
        <v>14</v>
      </c>
      <c r="F2062" s="450" t="s">
        <v>15</v>
      </c>
      <c r="G2062" s="450">
        <v>0</v>
      </c>
      <c r="H2062" s="450" t="s">
        <v>16</v>
      </c>
    </row>
    <row r="2063" spans="1:8" x14ac:dyDescent="0.25">
      <c r="A2063" s="450">
        <v>2018</v>
      </c>
      <c r="B2063" s="450" t="s">
        <v>182</v>
      </c>
      <c r="C2063" s="450">
        <v>2910</v>
      </c>
      <c r="D2063" s="450" t="s">
        <v>32</v>
      </c>
      <c r="E2063" s="450" t="s">
        <v>14</v>
      </c>
      <c r="F2063" s="450" t="s">
        <v>15</v>
      </c>
      <c r="G2063" s="450" t="s">
        <v>110</v>
      </c>
      <c r="H2063" s="450"/>
    </row>
    <row r="2064" spans="1:8" x14ac:dyDescent="0.25">
      <c r="A2064" s="450">
        <v>2018</v>
      </c>
      <c r="B2064" s="450" t="s">
        <v>182</v>
      </c>
      <c r="C2064" s="450">
        <v>2920</v>
      </c>
      <c r="D2064" s="450" t="s">
        <v>33</v>
      </c>
      <c r="E2064" s="450" t="s">
        <v>14</v>
      </c>
      <c r="F2064" s="450" t="s">
        <v>15</v>
      </c>
      <c r="G2064" s="450" t="s">
        <v>110</v>
      </c>
      <c r="H2064" s="450"/>
    </row>
    <row r="2065" spans="1:8" x14ac:dyDescent="0.25">
      <c r="A2065" s="450">
        <v>2018</v>
      </c>
      <c r="B2065" s="450" t="s">
        <v>182</v>
      </c>
      <c r="C2065" s="450">
        <v>2930</v>
      </c>
      <c r="D2065" s="450" t="s">
        <v>34</v>
      </c>
      <c r="E2065" s="450" t="s">
        <v>14</v>
      </c>
      <c r="F2065" s="450" t="s">
        <v>15</v>
      </c>
      <c r="G2065" s="450" t="s">
        <v>110</v>
      </c>
      <c r="H2065" s="450"/>
    </row>
    <row r="2066" spans="1:8" x14ac:dyDescent="0.25">
      <c r="A2066" s="450">
        <v>2018</v>
      </c>
      <c r="B2066" s="450" t="s">
        <v>182</v>
      </c>
      <c r="C2066" s="450">
        <v>3000</v>
      </c>
      <c r="D2066" s="450" t="s">
        <v>35</v>
      </c>
      <c r="E2066" s="450" t="s">
        <v>14</v>
      </c>
      <c r="F2066" s="450" t="s">
        <v>15</v>
      </c>
      <c r="G2066" s="450">
        <v>0</v>
      </c>
      <c r="H2066" s="450" t="s">
        <v>16</v>
      </c>
    </row>
    <row r="2067" spans="1:8" x14ac:dyDescent="0.25">
      <c r="A2067" s="450">
        <v>2018</v>
      </c>
      <c r="B2067" s="450" t="s">
        <v>182</v>
      </c>
      <c r="C2067" s="450">
        <v>3100</v>
      </c>
      <c r="D2067" s="450" t="s">
        <v>36</v>
      </c>
      <c r="E2067" s="450" t="s">
        <v>14</v>
      </c>
      <c r="F2067" s="450" t="s">
        <v>15</v>
      </c>
      <c r="G2067" s="450" t="s">
        <v>110</v>
      </c>
      <c r="H2067" s="450"/>
    </row>
    <row r="2068" spans="1:8" x14ac:dyDescent="0.25">
      <c r="A2068" s="450">
        <v>2018</v>
      </c>
      <c r="B2068" s="450" t="s">
        <v>182</v>
      </c>
      <c r="C2068" s="450">
        <v>3200</v>
      </c>
      <c r="D2068" s="450" t="s">
        <v>37</v>
      </c>
      <c r="E2068" s="450" t="s">
        <v>14</v>
      </c>
      <c r="F2068" s="450" t="s">
        <v>15</v>
      </c>
      <c r="G2068" s="450" t="s">
        <v>110</v>
      </c>
      <c r="H2068" s="450"/>
    </row>
    <row r="2069" spans="1:8" x14ac:dyDescent="0.25">
      <c r="A2069" s="450">
        <v>2018</v>
      </c>
      <c r="B2069" s="450" t="s">
        <v>182</v>
      </c>
      <c r="C2069" s="450">
        <v>3900</v>
      </c>
      <c r="D2069" s="450" t="s">
        <v>38</v>
      </c>
      <c r="E2069" s="450" t="s">
        <v>14</v>
      </c>
      <c r="F2069" s="450" t="s">
        <v>15</v>
      </c>
      <c r="G2069" s="450" t="s">
        <v>110</v>
      </c>
      <c r="H2069" s="450"/>
    </row>
    <row r="2070" spans="1:8" x14ac:dyDescent="0.25">
      <c r="A2070" s="450">
        <v>2018</v>
      </c>
      <c r="B2070" s="450" t="s">
        <v>182</v>
      </c>
      <c r="C2070" s="450">
        <v>4000</v>
      </c>
      <c r="D2070" s="450" t="s">
        <v>39</v>
      </c>
      <c r="E2070" s="450" t="s">
        <v>14</v>
      </c>
      <c r="F2070" s="450" t="s">
        <v>15</v>
      </c>
      <c r="G2070" s="450">
        <v>0</v>
      </c>
      <c r="H2070" s="450" t="s">
        <v>16</v>
      </c>
    </row>
    <row r="2071" spans="1:8" x14ac:dyDescent="0.25">
      <c r="A2071" s="450">
        <v>2018</v>
      </c>
      <c r="B2071" s="450" t="s">
        <v>182</v>
      </c>
      <c r="C2071" s="450">
        <v>4100</v>
      </c>
      <c r="D2071" s="450" t="s">
        <v>40</v>
      </c>
      <c r="E2071" s="450" t="s">
        <v>14</v>
      </c>
      <c r="F2071" s="450" t="s">
        <v>15</v>
      </c>
      <c r="G2071" s="450">
        <v>0</v>
      </c>
      <c r="H2071" s="450" t="s">
        <v>16</v>
      </c>
    </row>
    <row r="2072" spans="1:8" x14ac:dyDescent="0.25">
      <c r="A2072" s="450">
        <v>2018</v>
      </c>
      <c r="B2072" s="450" t="s">
        <v>182</v>
      </c>
      <c r="C2072" s="450">
        <v>4110</v>
      </c>
      <c r="D2072" s="450" t="s">
        <v>41</v>
      </c>
      <c r="E2072" s="450" t="s">
        <v>14</v>
      </c>
      <c r="F2072" s="450" t="s">
        <v>15</v>
      </c>
      <c r="G2072" s="450" t="s">
        <v>110</v>
      </c>
      <c r="H2072" s="450"/>
    </row>
    <row r="2073" spans="1:8" x14ac:dyDescent="0.25">
      <c r="A2073" s="450">
        <v>2018</v>
      </c>
      <c r="B2073" s="450" t="s">
        <v>182</v>
      </c>
      <c r="C2073" s="450">
        <v>4120</v>
      </c>
      <c r="D2073" s="450" t="s">
        <v>42</v>
      </c>
      <c r="E2073" s="450" t="s">
        <v>14</v>
      </c>
      <c r="F2073" s="450" t="s">
        <v>15</v>
      </c>
      <c r="G2073" s="450" t="s">
        <v>110</v>
      </c>
      <c r="H2073" s="450"/>
    </row>
    <row r="2074" spans="1:8" x14ac:dyDescent="0.25">
      <c r="A2074" s="450">
        <v>2018</v>
      </c>
      <c r="B2074" s="450" t="s">
        <v>182</v>
      </c>
      <c r="C2074" s="450">
        <v>4190</v>
      </c>
      <c r="D2074" s="450" t="s">
        <v>43</v>
      </c>
      <c r="E2074" s="450" t="s">
        <v>14</v>
      </c>
      <c r="F2074" s="450" t="s">
        <v>15</v>
      </c>
      <c r="G2074" s="450" t="s">
        <v>110</v>
      </c>
      <c r="H2074" s="450"/>
    </row>
    <row r="2075" spans="1:8" x14ac:dyDescent="0.25">
      <c r="A2075" s="450">
        <v>2018</v>
      </c>
      <c r="B2075" s="450" t="s">
        <v>182</v>
      </c>
      <c r="C2075" s="450">
        <v>4200</v>
      </c>
      <c r="D2075" s="450" t="s">
        <v>44</v>
      </c>
      <c r="E2075" s="450" t="s">
        <v>14</v>
      </c>
      <c r="F2075" s="450" t="s">
        <v>15</v>
      </c>
      <c r="G2075" s="450">
        <v>0</v>
      </c>
      <c r="H2075" s="450" t="s">
        <v>16</v>
      </c>
    </row>
    <row r="2076" spans="1:8" x14ac:dyDescent="0.25">
      <c r="A2076" s="450">
        <v>2018</v>
      </c>
      <c r="B2076" s="450" t="s">
        <v>182</v>
      </c>
      <c r="C2076" s="450">
        <v>4210</v>
      </c>
      <c r="D2076" s="450" t="s">
        <v>45</v>
      </c>
      <c r="E2076" s="450" t="s">
        <v>14</v>
      </c>
      <c r="F2076" s="450" t="s">
        <v>15</v>
      </c>
      <c r="G2076" s="450" t="s">
        <v>110</v>
      </c>
      <c r="H2076" s="450"/>
    </row>
    <row r="2077" spans="1:8" x14ac:dyDescent="0.25">
      <c r="A2077" s="450">
        <v>2018</v>
      </c>
      <c r="B2077" s="450" t="s">
        <v>182</v>
      </c>
      <c r="C2077" s="450">
        <v>4220</v>
      </c>
      <c r="D2077" s="450" t="s">
        <v>46</v>
      </c>
      <c r="E2077" s="450" t="s">
        <v>14</v>
      </c>
      <c r="F2077" s="450" t="s">
        <v>15</v>
      </c>
      <c r="G2077" s="450" t="s">
        <v>110</v>
      </c>
      <c r="H2077" s="450"/>
    </row>
    <row r="2078" spans="1:8" x14ac:dyDescent="0.25">
      <c r="A2078" s="450">
        <v>2018</v>
      </c>
      <c r="B2078" s="450" t="s">
        <v>182</v>
      </c>
      <c r="C2078" s="450">
        <v>4230</v>
      </c>
      <c r="D2078" s="450" t="s">
        <v>47</v>
      </c>
      <c r="E2078" s="450" t="s">
        <v>14</v>
      </c>
      <c r="F2078" s="450" t="s">
        <v>15</v>
      </c>
      <c r="G2078" s="450" t="s">
        <v>110</v>
      </c>
      <c r="H2078" s="450"/>
    </row>
    <row r="2079" spans="1:8" x14ac:dyDescent="0.25">
      <c r="A2079" s="450">
        <v>2018</v>
      </c>
      <c r="B2079" s="450" t="s">
        <v>182</v>
      </c>
      <c r="C2079" s="450">
        <v>5000</v>
      </c>
      <c r="D2079" s="450" t="s">
        <v>48</v>
      </c>
      <c r="E2079" s="450" t="s">
        <v>14</v>
      </c>
      <c r="F2079" s="450" t="s">
        <v>15</v>
      </c>
      <c r="G2079" s="450">
        <v>0</v>
      </c>
      <c r="H2079" s="450" t="s">
        <v>16</v>
      </c>
    </row>
    <row r="2080" spans="1:8" x14ac:dyDescent="0.25">
      <c r="A2080" s="450">
        <v>2018</v>
      </c>
      <c r="B2080" s="450" t="s">
        <v>182</v>
      </c>
      <c r="C2080" s="450">
        <v>6000</v>
      </c>
      <c r="D2080" s="450" t="s">
        <v>49</v>
      </c>
      <c r="E2080" s="450" t="s">
        <v>14</v>
      </c>
      <c r="F2080" s="450" t="s">
        <v>15</v>
      </c>
      <c r="G2080" s="450">
        <v>0</v>
      </c>
      <c r="H2080" s="450" t="s">
        <v>16</v>
      </c>
    </row>
    <row r="2081" spans="1:8" x14ac:dyDescent="0.25">
      <c r="A2081" s="450">
        <v>2018</v>
      </c>
      <c r="B2081" s="450" t="s">
        <v>182</v>
      </c>
      <c r="C2081" s="450">
        <v>6100</v>
      </c>
      <c r="D2081" s="450" t="s">
        <v>50</v>
      </c>
      <c r="E2081" s="450" t="s">
        <v>14</v>
      </c>
      <c r="F2081" s="450" t="s">
        <v>15</v>
      </c>
      <c r="G2081" s="450">
        <v>0</v>
      </c>
      <c r="H2081" s="450" t="s">
        <v>16</v>
      </c>
    </row>
    <row r="2082" spans="1:8" x14ac:dyDescent="0.25">
      <c r="A2082" s="450">
        <v>2018</v>
      </c>
      <c r="B2082" s="450" t="s">
        <v>182</v>
      </c>
      <c r="C2082" s="450">
        <v>6110</v>
      </c>
      <c r="D2082" s="450" t="s">
        <v>51</v>
      </c>
      <c r="E2082" s="450" t="s">
        <v>14</v>
      </c>
      <c r="F2082" s="450" t="s">
        <v>15</v>
      </c>
      <c r="G2082" s="450" t="s">
        <v>110</v>
      </c>
      <c r="H2082" s="450"/>
    </row>
    <row r="2083" spans="1:8" x14ac:dyDescent="0.25">
      <c r="A2083" s="450">
        <v>2018</v>
      </c>
      <c r="B2083" s="450" t="s">
        <v>182</v>
      </c>
      <c r="C2083" s="450">
        <v>6120</v>
      </c>
      <c r="D2083" s="450" t="s">
        <v>52</v>
      </c>
      <c r="E2083" s="450" t="s">
        <v>14</v>
      </c>
      <c r="F2083" s="450" t="s">
        <v>15</v>
      </c>
      <c r="G2083" s="450" t="s">
        <v>110</v>
      </c>
      <c r="H2083" s="450"/>
    </row>
    <row r="2084" spans="1:8" x14ac:dyDescent="0.25">
      <c r="A2084" s="450">
        <v>2018</v>
      </c>
      <c r="B2084" s="450" t="s">
        <v>182</v>
      </c>
      <c r="C2084" s="450">
        <v>6130</v>
      </c>
      <c r="D2084" s="450" t="s">
        <v>53</v>
      </c>
      <c r="E2084" s="450" t="s">
        <v>14</v>
      </c>
      <c r="F2084" s="450" t="s">
        <v>15</v>
      </c>
      <c r="G2084" s="450" t="s">
        <v>110</v>
      </c>
      <c r="H2084" s="450"/>
    </row>
    <row r="2085" spans="1:8" x14ac:dyDescent="0.25">
      <c r="A2085" s="450">
        <v>2018</v>
      </c>
      <c r="B2085" s="450" t="s">
        <v>182</v>
      </c>
      <c r="C2085" s="450">
        <v>6190</v>
      </c>
      <c r="D2085" s="450" t="s">
        <v>54</v>
      </c>
      <c r="E2085" s="450" t="s">
        <v>14</v>
      </c>
      <c r="F2085" s="450" t="s">
        <v>15</v>
      </c>
      <c r="G2085" s="450" t="s">
        <v>110</v>
      </c>
      <c r="H2085" s="450"/>
    </row>
    <row r="2086" spans="1:8" x14ac:dyDescent="0.25">
      <c r="A2086" s="450">
        <v>2018</v>
      </c>
      <c r="B2086" s="450" t="s">
        <v>182</v>
      </c>
      <c r="C2086" s="450">
        <v>6200</v>
      </c>
      <c r="D2086" s="450" t="s">
        <v>55</v>
      </c>
      <c r="E2086" s="450" t="s">
        <v>14</v>
      </c>
      <c r="F2086" s="450" t="s">
        <v>15</v>
      </c>
      <c r="G2086" s="450">
        <v>0</v>
      </c>
      <c r="H2086" s="450" t="s">
        <v>16</v>
      </c>
    </row>
    <row r="2087" spans="1:8" x14ac:dyDescent="0.25">
      <c r="A2087" s="450">
        <v>2018</v>
      </c>
      <c r="B2087" s="450" t="s">
        <v>182</v>
      </c>
      <c r="C2087" s="450">
        <v>6210</v>
      </c>
      <c r="D2087" s="450" t="s">
        <v>56</v>
      </c>
      <c r="E2087" s="450" t="s">
        <v>14</v>
      </c>
      <c r="F2087" s="450" t="s">
        <v>15</v>
      </c>
      <c r="G2087" s="450" t="s">
        <v>110</v>
      </c>
      <c r="H2087" s="450"/>
    </row>
    <row r="2088" spans="1:8" x14ac:dyDescent="0.25">
      <c r="A2088" s="450">
        <v>2018</v>
      </c>
      <c r="B2088" s="450" t="s">
        <v>182</v>
      </c>
      <c r="C2088" s="450">
        <v>6220</v>
      </c>
      <c r="D2088" s="450" t="s">
        <v>57</v>
      </c>
      <c r="E2088" s="450" t="s">
        <v>14</v>
      </c>
      <c r="F2088" s="450" t="s">
        <v>15</v>
      </c>
      <c r="G2088" s="450" t="s">
        <v>110</v>
      </c>
      <c r="H2088" s="450"/>
    </row>
    <row r="2089" spans="1:8" x14ac:dyDescent="0.25">
      <c r="A2089" s="450">
        <v>2018</v>
      </c>
      <c r="B2089" s="450" t="s">
        <v>182</v>
      </c>
      <c r="C2089" s="450">
        <v>6230</v>
      </c>
      <c r="D2089" s="450" t="s">
        <v>58</v>
      </c>
      <c r="E2089" s="450" t="s">
        <v>14</v>
      </c>
      <c r="F2089" s="450" t="s">
        <v>15</v>
      </c>
      <c r="G2089" s="450" t="s">
        <v>110</v>
      </c>
      <c r="H2089" s="450"/>
    </row>
    <row r="2090" spans="1:8" x14ac:dyDescent="0.25">
      <c r="A2090" s="450">
        <v>2018</v>
      </c>
      <c r="B2090" s="450" t="s">
        <v>182</v>
      </c>
      <c r="C2090" s="450">
        <v>6290</v>
      </c>
      <c r="D2090" s="450" t="s">
        <v>59</v>
      </c>
      <c r="E2090" s="450" t="s">
        <v>14</v>
      </c>
      <c r="F2090" s="450" t="s">
        <v>15</v>
      </c>
      <c r="G2090" s="450" t="s">
        <v>110</v>
      </c>
      <c r="H2090" s="450"/>
    </row>
    <row r="2091" spans="1:8" x14ac:dyDescent="0.25">
      <c r="A2091" s="450">
        <v>2018</v>
      </c>
      <c r="B2091" s="450" t="s">
        <v>182</v>
      </c>
      <c r="C2091" s="450">
        <v>6300</v>
      </c>
      <c r="D2091" s="450" t="s">
        <v>60</v>
      </c>
      <c r="E2091" s="450" t="s">
        <v>14</v>
      </c>
      <c r="F2091" s="450" t="s">
        <v>15</v>
      </c>
      <c r="G2091" s="450">
        <v>0</v>
      </c>
      <c r="H2091" s="450" t="s">
        <v>16</v>
      </c>
    </row>
    <row r="2092" spans="1:8" x14ac:dyDescent="0.25">
      <c r="A2092" s="450">
        <v>2018</v>
      </c>
      <c r="B2092" s="450" t="s">
        <v>182</v>
      </c>
      <c r="C2092" s="450">
        <v>6400</v>
      </c>
      <c r="D2092" s="450" t="s">
        <v>61</v>
      </c>
      <c r="E2092" s="450" t="s">
        <v>14</v>
      </c>
      <c r="F2092" s="450" t="s">
        <v>15</v>
      </c>
      <c r="G2092" s="450">
        <v>0</v>
      </c>
      <c r="H2092" s="450" t="s">
        <v>16</v>
      </c>
    </row>
    <row r="2093" spans="1:8" x14ac:dyDescent="0.25">
      <c r="A2093" s="450">
        <v>2018</v>
      </c>
      <c r="B2093" s="450" t="s">
        <v>182</v>
      </c>
      <c r="C2093" s="450">
        <v>6410</v>
      </c>
      <c r="D2093" s="450" t="s">
        <v>62</v>
      </c>
      <c r="E2093" s="450" t="s">
        <v>14</v>
      </c>
      <c r="F2093" s="450" t="s">
        <v>15</v>
      </c>
      <c r="G2093" s="450" t="s">
        <v>110</v>
      </c>
      <c r="H2093" s="450"/>
    </row>
    <row r="2094" spans="1:8" x14ac:dyDescent="0.25">
      <c r="A2094" s="450">
        <v>2018</v>
      </c>
      <c r="B2094" s="450" t="s">
        <v>182</v>
      </c>
      <c r="C2094" s="450">
        <v>6490</v>
      </c>
      <c r="D2094" s="450" t="s">
        <v>63</v>
      </c>
      <c r="E2094" s="450" t="s">
        <v>14</v>
      </c>
      <c r="F2094" s="450" t="s">
        <v>15</v>
      </c>
      <c r="G2094" s="450" t="s">
        <v>110</v>
      </c>
      <c r="H2094" s="450"/>
    </row>
    <row r="2095" spans="1:8" x14ac:dyDescent="0.25">
      <c r="A2095" s="450">
        <v>2018</v>
      </c>
      <c r="B2095" s="450" t="s">
        <v>182</v>
      </c>
      <c r="C2095" s="450">
        <v>6500</v>
      </c>
      <c r="D2095" s="450" t="s">
        <v>64</v>
      </c>
      <c r="E2095" s="450" t="s">
        <v>14</v>
      </c>
      <c r="F2095" s="450" t="s">
        <v>15</v>
      </c>
      <c r="G2095" s="450">
        <v>0</v>
      </c>
      <c r="H2095" s="450" t="s">
        <v>16</v>
      </c>
    </row>
    <row r="2096" spans="1:8" x14ac:dyDescent="0.25">
      <c r="A2096" s="450">
        <v>2018</v>
      </c>
      <c r="B2096" s="450" t="s">
        <v>182</v>
      </c>
      <c r="C2096" s="450">
        <v>6510</v>
      </c>
      <c r="D2096" s="450" t="s">
        <v>65</v>
      </c>
      <c r="E2096" s="450" t="s">
        <v>14</v>
      </c>
      <c r="F2096" s="450" t="s">
        <v>15</v>
      </c>
      <c r="G2096" s="450" t="s">
        <v>110</v>
      </c>
      <c r="H2096" s="450"/>
    </row>
    <row r="2097" spans="1:8" x14ac:dyDescent="0.25">
      <c r="A2097" s="450">
        <v>2018</v>
      </c>
      <c r="B2097" s="450" t="s">
        <v>182</v>
      </c>
      <c r="C2097" s="450">
        <v>6590</v>
      </c>
      <c r="D2097" s="450" t="s">
        <v>66</v>
      </c>
      <c r="E2097" s="450" t="s">
        <v>14</v>
      </c>
      <c r="F2097" s="450" t="s">
        <v>15</v>
      </c>
      <c r="G2097" s="450" t="s">
        <v>110</v>
      </c>
      <c r="H2097" s="450"/>
    </row>
    <row r="2098" spans="1:8" x14ac:dyDescent="0.25">
      <c r="A2098" s="450">
        <v>2018</v>
      </c>
      <c r="B2098" s="450" t="s">
        <v>182</v>
      </c>
      <c r="C2098" s="450">
        <v>7000</v>
      </c>
      <c r="D2098" s="450" t="s">
        <v>67</v>
      </c>
      <c r="E2098" s="450" t="s">
        <v>14</v>
      </c>
      <c r="F2098" s="450" t="s">
        <v>15</v>
      </c>
      <c r="G2098" s="450">
        <v>0</v>
      </c>
      <c r="H2098" s="450" t="s">
        <v>16</v>
      </c>
    </row>
    <row r="2099" spans="1:8" x14ac:dyDescent="0.25">
      <c r="A2099" s="450">
        <v>2018</v>
      </c>
      <c r="B2099" s="450" t="s">
        <v>182</v>
      </c>
      <c r="C2099" s="450">
        <v>7100</v>
      </c>
      <c r="D2099" s="450" t="s">
        <v>68</v>
      </c>
      <c r="E2099" s="450" t="s">
        <v>14</v>
      </c>
      <c r="F2099" s="450" t="s">
        <v>15</v>
      </c>
      <c r="G2099" s="450" t="s">
        <v>110</v>
      </c>
      <c r="H2099" s="450"/>
    </row>
    <row r="2100" spans="1:8" x14ac:dyDescent="0.25">
      <c r="A2100" s="450">
        <v>2018</v>
      </c>
      <c r="B2100" s="450" t="s">
        <v>182</v>
      </c>
      <c r="C2100" s="450">
        <v>7200</v>
      </c>
      <c r="D2100" s="450" t="s">
        <v>69</v>
      </c>
      <c r="E2100" s="450" t="s">
        <v>14</v>
      </c>
      <c r="F2100" s="450" t="s">
        <v>15</v>
      </c>
      <c r="G2100" s="450" t="s">
        <v>110</v>
      </c>
      <c r="H2100" s="450"/>
    </row>
    <row r="2101" spans="1:8" x14ac:dyDescent="0.25">
      <c r="A2101" s="450">
        <v>2018</v>
      </c>
      <c r="B2101" s="450" t="s">
        <v>182</v>
      </c>
      <c r="C2101" s="450">
        <v>8000</v>
      </c>
      <c r="D2101" s="450" t="s">
        <v>70</v>
      </c>
      <c r="E2101" s="450" t="s">
        <v>14</v>
      </c>
      <c r="F2101" s="450" t="s">
        <v>15</v>
      </c>
      <c r="G2101" s="450">
        <v>0</v>
      </c>
      <c r="H2101" s="450" t="s">
        <v>16</v>
      </c>
    </row>
    <row r="2102" spans="1:8" x14ac:dyDescent="0.25">
      <c r="A2102" s="450">
        <v>2018</v>
      </c>
      <c r="B2102" s="450" t="s">
        <v>182</v>
      </c>
      <c r="C2102" s="450">
        <v>9000</v>
      </c>
      <c r="D2102" s="450" t="s">
        <v>71</v>
      </c>
      <c r="E2102" s="450" t="s">
        <v>14</v>
      </c>
      <c r="F2102" s="450" t="s">
        <v>15</v>
      </c>
      <c r="G2102" s="450">
        <v>0</v>
      </c>
      <c r="H2102" s="450" t="s">
        <v>16</v>
      </c>
    </row>
    <row r="2103" spans="1:8" x14ac:dyDescent="0.25">
      <c r="A2103" s="450">
        <v>2018</v>
      </c>
      <c r="B2103" s="450" t="s">
        <v>182</v>
      </c>
      <c r="C2103" s="450">
        <v>9100</v>
      </c>
      <c r="D2103" s="450" t="s">
        <v>72</v>
      </c>
      <c r="E2103" s="450" t="s">
        <v>14</v>
      </c>
      <c r="F2103" s="450" t="s">
        <v>15</v>
      </c>
      <c r="G2103" s="450" t="s">
        <v>110</v>
      </c>
      <c r="H2103" s="450"/>
    </row>
    <row r="2104" spans="1:8" x14ac:dyDescent="0.25">
      <c r="A2104" s="450">
        <v>2018</v>
      </c>
      <c r="B2104" s="450" t="s">
        <v>182</v>
      </c>
      <c r="C2104" s="450">
        <v>9200</v>
      </c>
      <c r="D2104" s="450" t="s">
        <v>73</v>
      </c>
      <c r="E2104" s="450" t="s">
        <v>14</v>
      </c>
      <c r="F2104" s="450" t="s">
        <v>15</v>
      </c>
      <c r="G2104" s="450" t="s">
        <v>110</v>
      </c>
      <c r="H2104" s="450"/>
    </row>
    <row r="2105" spans="1:8" x14ac:dyDescent="0.25">
      <c r="A2105" s="450">
        <v>2018</v>
      </c>
      <c r="B2105" s="450" t="s">
        <v>182</v>
      </c>
      <c r="C2105" s="450">
        <v>9900</v>
      </c>
      <c r="D2105" s="450" t="s">
        <v>74</v>
      </c>
      <c r="E2105" s="450" t="s">
        <v>14</v>
      </c>
      <c r="F2105" s="450" t="s">
        <v>15</v>
      </c>
      <c r="G2105" s="450" t="s">
        <v>110</v>
      </c>
      <c r="H2105" s="450"/>
    </row>
    <row r="2106" spans="1:8" x14ac:dyDescent="0.25">
      <c r="A2106" s="450">
        <v>2018</v>
      </c>
      <c r="B2106" s="450" t="s">
        <v>182</v>
      </c>
      <c r="C2106" s="450">
        <v>10000</v>
      </c>
      <c r="D2106" s="450" t="s">
        <v>75</v>
      </c>
      <c r="E2106" s="450" t="s">
        <v>14</v>
      </c>
      <c r="F2106" s="450" t="s">
        <v>15</v>
      </c>
      <c r="G2106" s="450">
        <v>0</v>
      </c>
      <c r="H2106" s="450" t="s">
        <v>16</v>
      </c>
    </row>
    <row r="2107" spans="1:8" x14ac:dyDescent="0.25">
      <c r="A2107" s="450">
        <v>2018</v>
      </c>
      <c r="B2107" s="450" t="s">
        <v>182</v>
      </c>
      <c r="C2107" s="450">
        <v>11000</v>
      </c>
      <c r="D2107" s="450" t="s">
        <v>76</v>
      </c>
      <c r="E2107" s="450" t="s">
        <v>14</v>
      </c>
      <c r="F2107" s="450" t="s">
        <v>15</v>
      </c>
      <c r="G2107" s="450">
        <v>0</v>
      </c>
      <c r="H2107" s="450" t="s">
        <v>16</v>
      </c>
    </row>
    <row r="2108" spans="1:8" x14ac:dyDescent="0.25">
      <c r="A2108" s="450">
        <v>2018</v>
      </c>
      <c r="B2108" s="450" t="s">
        <v>182</v>
      </c>
      <c r="C2108" s="450">
        <v>11100</v>
      </c>
      <c r="D2108" s="450" t="s">
        <v>77</v>
      </c>
      <c r="E2108" s="450" t="s">
        <v>14</v>
      </c>
      <c r="F2108" s="450" t="s">
        <v>15</v>
      </c>
      <c r="G2108" s="450">
        <v>0</v>
      </c>
      <c r="H2108" s="450" t="s">
        <v>16</v>
      </c>
    </row>
    <row r="2109" spans="1:8" x14ac:dyDescent="0.25">
      <c r="A2109" s="450">
        <v>2018</v>
      </c>
      <c r="B2109" s="450" t="s">
        <v>182</v>
      </c>
      <c r="C2109" s="450">
        <v>11200</v>
      </c>
      <c r="D2109" s="450" t="s">
        <v>78</v>
      </c>
      <c r="E2109" s="450" t="s">
        <v>14</v>
      </c>
      <c r="F2109" s="450" t="s">
        <v>15</v>
      </c>
      <c r="G2109" s="450">
        <v>0</v>
      </c>
      <c r="H2109" s="450" t="s">
        <v>16</v>
      </c>
    </row>
    <row r="2110" spans="1:8" x14ac:dyDescent="0.25">
      <c r="A2110" s="450">
        <v>2018</v>
      </c>
      <c r="B2110" s="450" t="s">
        <v>182</v>
      </c>
      <c r="C2110" s="450">
        <v>11300</v>
      </c>
      <c r="D2110" s="450" t="s">
        <v>79</v>
      </c>
      <c r="E2110" s="450" t="s">
        <v>14</v>
      </c>
      <c r="F2110" s="450" t="s">
        <v>15</v>
      </c>
      <c r="G2110" s="450">
        <v>0</v>
      </c>
      <c r="H2110" s="450" t="s">
        <v>16</v>
      </c>
    </row>
    <row r="2111" spans="1:8" x14ac:dyDescent="0.25">
      <c r="A2111" s="450">
        <v>2018</v>
      </c>
      <c r="B2111" s="450" t="s">
        <v>182</v>
      </c>
      <c r="C2111" s="450">
        <v>11400</v>
      </c>
      <c r="D2111" s="450" t="s">
        <v>80</v>
      </c>
      <c r="E2111" s="450" t="s">
        <v>14</v>
      </c>
      <c r="F2111" s="450" t="s">
        <v>15</v>
      </c>
      <c r="G2111" s="450">
        <v>0</v>
      </c>
      <c r="H2111" s="450" t="s">
        <v>16</v>
      </c>
    </row>
    <row r="2112" spans="1:8" x14ac:dyDescent="0.25">
      <c r="A2112" s="450">
        <v>2018</v>
      </c>
      <c r="B2112" s="450" t="s">
        <v>182</v>
      </c>
      <c r="C2112" s="450">
        <v>11500</v>
      </c>
      <c r="D2112" s="450" t="s">
        <v>81</v>
      </c>
      <c r="E2112" s="450" t="s">
        <v>14</v>
      </c>
      <c r="F2112" s="450" t="s">
        <v>15</v>
      </c>
      <c r="G2112" s="450">
        <v>0</v>
      </c>
      <c r="H2112" s="450" t="s">
        <v>16</v>
      </c>
    </row>
    <row r="2113" spans="1:8" x14ac:dyDescent="0.25">
      <c r="A2113" s="450">
        <v>2018</v>
      </c>
      <c r="B2113" s="450" t="s">
        <v>182</v>
      </c>
      <c r="C2113" s="450">
        <v>11900</v>
      </c>
      <c r="D2113" s="450" t="s">
        <v>82</v>
      </c>
      <c r="E2113" s="450" t="s">
        <v>14</v>
      </c>
      <c r="F2113" s="450" t="s">
        <v>15</v>
      </c>
      <c r="G2113" s="450">
        <v>0</v>
      </c>
      <c r="H2113" s="450" t="s">
        <v>16</v>
      </c>
    </row>
    <row r="2114" spans="1:8" x14ac:dyDescent="0.25">
      <c r="A2114" s="450">
        <v>2018</v>
      </c>
      <c r="B2114" s="450" t="s">
        <v>182</v>
      </c>
      <c r="C2114" s="450">
        <v>12000</v>
      </c>
      <c r="D2114" s="450" t="s">
        <v>83</v>
      </c>
      <c r="E2114" s="450" t="s">
        <v>14</v>
      </c>
      <c r="F2114" s="450" t="s">
        <v>15</v>
      </c>
      <c r="G2114" s="450">
        <v>0</v>
      </c>
      <c r="H2114" s="450" t="s">
        <v>16</v>
      </c>
    </row>
    <row r="2115" spans="1:8" x14ac:dyDescent="0.25">
      <c r="A2115" s="450">
        <v>2018</v>
      </c>
      <c r="B2115" s="450" t="s">
        <v>182</v>
      </c>
      <c r="C2115" s="450">
        <v>12100</v>
      </c>
      <c r="D2115" s="450" t="s">
        <v>84</v>
      </c>
      <c r="E2115" s="450" t="s">
        <v>14</v>
      </c>
      <c r="F2115" s="450" t="s">
        <v>15</v>
      </c>
      <c r="G2115" s="450">
        <v>0</v>
      </c>
      <c r="H2115" s="450" t="s">
        <v>16</v>
      </c>
    </row>
    <row r="2116" spans="1:8" x14ac:dyDescent="0.25">
      <c r="A2116" s="450">
        <v>2018</v>
      </c>
      <c r="B2116" s="450" t="s">
        <v>182</v>
      </c>
      <c r="C2116" s="450">
        <v>12200</v>
      </c>
      <c r="D2116" s="450" t="s">
        <v>85</v>
      </c>
      <c r="E2116" s="450" t="s">
        <v>14</v>
      </c>
      <c r="F2116" s="450" t="s">
        <v>15</v>
      </c>
      <c r="G2116" s="450">
        <v>0</v>
      </c>
      <c r="H2116" s="450" t="s">
        <v>16</v>
      </c>
    </row>
    <row r="2117" spans="1:8" x14ac:dyDescent="0.25">
      <c r="A2117" s="450">
        <v>2018</v>
      </c>
      <c r="B2117" s="450" t="s">
        <v>182</v>
      </c>
      <c r="C2117" s="450">
        <v>12900</v>
      </c>
      <c r="D2117" s="450" t="s">
        <v>86</v>
      </c>
      <c r="E2117" s="450" t="s">
        <v>14</v>
      </c>
      <c r="F2117" s="450" t="s">
        <v>15</v>
      </c>
      <c r="G2117" s="450">
        <v>0</v>
      </c>
      <c r="H2117" s="450" t="s">
        <v>16</v>
      </c>
    </row>
    <row r="2118" spans="1:8" x14ac:dyDescent="0.25">
      <c r="A2118" s="450">
        <v>2018</v>
      </c>
      <c r="B2118" s="450" t="s">
        <v>182</v>
      </c>
      <c r="C2118" s="450">
        <v>12910</v>
      </c>
      <c r="D2118" s="450" t="s">
        <v>87</v>
      </c>
      <c r="E2118" s="450" t="s">
        <v>14</v>
      </c>
      <c r="F2118" s="450" t="s">
        <v>15</v>
      </c>
      <c r="G2118" s="450" t="s">
        <v>110</v>
      </c>
      <c r="H2118" s="450"/>
    </row>
    <row r="2119" spans="1:8" x14ac:dyDescent="0.25">
      <c r="A2119" s="450">
        <v>2018</v>
      </c>
      <c r="B2119" s="450" t="s">
        <v>182</v>
      </c>
      <c r="C2119" s="450">
        <v>12920</v>
      </c>
      <c r="D2119" s="450" t="s">
        <v>88</v>
      </c>
      <c r="E2119" s="450" t="s">
        <v>14</v>
      </c>
      <c r="F2119" s="450" t="s">
        <v>15</v>
      </c>
      <c r="G2119" s="450" t="s">
        <v>110</v>
      </c>
      <c r="H2119" s="450"/>
    </row>
    <row r="2120" spans="1:8" x14ac:dyDescent="0.25">
      <c r="A2120" s="450">
        <v>2018</v>
      </c>
      <c r="B2120" s="450" t="s">
        <v>182</v>
      </c>
      <c r="C2120" s="450">
        <v>12930</v>
      </c>
      <c r="D2120" s="450" t="s">
        <v>89</v>
      </c>
      <c r="E2120" s="450" t="s">
        <v>14</v>
      </c>
      <c r="F2120" s="450" t="s">
        <v>15</v>
      </c>
      <c r="G2120" s="450" t="s">
        <v>110</v>
      </c>
      <c r="H2120" s="450"/>
    </row>
    <row r="2121" spans="1:8" x14ac:dyDescent="0.25">
      <c r="A2121" s="450">
        <v>2018</v>
      </c>
      <c r="B2121" s="450" t="s">
        <v>182</v>
      </c>
      <c r="C2121" s="450">
        <v>13000</v>
      </c>
      <c r="D2121" s="450" t="s">
        <v>90</v>
      </c>
      <c r="E2121" s="450" t="s">
        <v>14</v>
      </c>
      <c r="F2121" s="450" t="s">
        <v>15</v>
      </c>
      <c r="G2121" s="450">
        <v>0</v>
      </c>
      <c r="H2121" s="450" t="s">
        <v>16</v>
      </c>
    </row>
    <row r="2122" spans="1:8" x14ac:dyDescent="0.25">
      <c r="A2122" s="450">
        <v>2018</v>
      </c>
      <c r="B2122" s="450" t="s">
        <v>182</v>
      </c>
      <c r="C2122" s="450">
        <v>14000</v>
      </c>
      <c r="D2122" s="450" t="s">
        <v>91</v>
      </c>
      <c r="E2122" s="450" t="s">
        <v>14</v>
      </c>
      <c r="F2122" s="450" t="s">
        <v>15</v>
      </c>
      <c r="G2122" s="450">
        <v>0</v>
      </c>
      <c r="H2122" s="450" t="s">
        <v>16</v>
      </c>
    </row>
    <row r="2123" spans="1:8" x14ac:dyDescent="0.25">
      <c r="A2123" s="450">
        <v>2018</v>
      </c>
      <c r="B2123" s="450" t="s">
        <v>182</v>
      </c>
      <c r="C2123" s="450">
        <v>15000</v>
      </c>
      <c r="D2123" s="450" t="s">
        <v>92</v>
      </c>
      <c r="E2123" s="450" t="s">
        <v>14</v>
      </c>
      <c r="F2123" s="450" t="s">
        <v>15</v>
      </c>
      <c r="G2123" s="450">
        <v>0</v>
      </c>
      <c r="H2123" s="450" t="s">
        <v>16</v>
      </c>
    </row>
    <row r="2124" spans="1:8" x14ac:dyDescent="0.25">
      <c r="A2124" s="450">
        <v>2018</v>
      </c>
      <c r="B2124" s="450" t="s">
        <v>182</v>
      </c>
      <c r="C2124" s="450">
        <v>15100</v>
      </c>
      <c r="D2124" s="450" t="s">
        <v>93</v>
      </c>
      <c r="E2124" s="450" t="s">
        <v>14</v>
      </c>
      <c r="F2124" s="450" t="s">
        <v>15</v>
      </c>
      <c r="G2124" s="450" t="s">
        <v>110</v>
      </c>
      <c r="H2124" s="450"/>
    </row>
    <row r="2125" spans="1:8" x14ac:dyDescent="0.25">
      <c r="A2125" s="450">
        <v>2018</v>
      </c>
      <c r="B2125" s="450" t="s">
        <v>182</v>
      </c>
      <c r="C2125" s="450">
        <v>15200</v>
      </c>
      <c r="D2125" s="450" t="s">
        <v>94</v>
      </c>
      <c r="E2125" s="450" t="s">
        <v>14</v>
      </c>
      <c r="F2125" s="450" t="s">
        <v>15</v>
      </c>
      <c r="G2125" s="450" t="s">
        <v>110</v>
      </c>
      <c r="H2125" s="450"/>
    </row>
    <row r="2126" spans="1:8" x14ac:dyDescent="0.25">
      <c r="A2126" s="450">
        <v>2018</v>
      </c>
      <c r="B2126" s="450" t="s">
        <v>182</v>
      </c>
      <c r="C2126" s="450">
        <v>16000</v>
      </c>
      <c r="D2126" s="450" t="s">
        <v>95</v>
      </c>
      <c r="E2126" s="450" t="s">
        <v>14</v>
      </c>
      <c r="F2126" s="450" t="s">
        <v>15</v>
      </c>
      <c r="G2126" s="450">
        <v>0</v>
      </c>
      <c r="H2126" s="450" t="s">
        <v>16</v>
      </c>
    </row>
    <row r="2127" spans="1:8" x14ac:dyDescent="0.25">
      <c r="A2127" s="450">
        <v>2018</v>
      </c>
      <c r="B2127" s="450" t="s">
        <v>182</v>
      </c>
      <c r="C2127" s="450">
        <v>17000</v>
      </c>
      <c r="D2127" s="450" t="s">
        <v>96</v>
      </c>
      <c r="E2127" s="450" t="s">
        <v>14</v>
      </c>
      <c r="F2127" s="450" t="s">
        <v>15</v>
      </c>
      <c r="G2127" s="450">
        <v>0</v>
      </c>
      <c r="H2127" s="450" t="s">
        <v>16</v>
      </c>
    </row>
    <row r="2128" spans="1:8" x14ac:dyDescent="0.25">
      <c r="A2128" s="450">
        <v>2018</v>
      </c>
      <c r="B2128" s="450" t="s">
        <v>182</v>
      </c>
      <c r="C2128" s="450">
        <v>17100</v>
      </c>
      <c r="D2128" s="450" t="s">
        <v>97</v>
      </c>
      <c r="E2128" s="450" t="s">
        <v>14</v>
      </c>
      <c r="F2128" s="450" t="s">
        <v>15</v>
      </c>
      <c r="G2128" s="450">
        <v>0</v>
      </c>
      <c r="H2128" s="450" t="s">
        <v>16</v>
      </c>
    </row>
    <row r="2129" spans="1:8" x14ac:dyDescent="0.25">
      <c r="A2129" s="450">
        <v>2018</v>
      </c>
      <c r="B2129" s="450" t="s">
        <v>182</v>
      </c>
      <c r="C2129" s="450">
        <v>17110</v>
      </c>
      <c r="D2129" s="450" t="s">
        <v>98</v>
      </c>
      <c r="E2129" s="450" t="s">
        <v>14</v>
      </c>
      <c r="F2129" s="450" t="s">
        <v>15</v>
      </c>
      <c r="G2129" s="450" t="s">
        <v>110</v>
      </c>
      <c r="H2129" s="450"/>
    </row>
    <row r="2130" spans="1:8" x14ac:dyDescent="0.25">
      <c r="A2130" s="450">
        <v>2018</v>
      </c>
      <c r="B2130" s="450" t="s">
        <v>182</v>
      </c>
      <c r="C2130" s="450">
        <v>17120</v>
      </c>
      <c r="D2130" s="450" t="s">
        <v>99</v>
      </c>
      <c r="E2130" s="450" t="s">
        <v>14</v>
      </c>
      <c r="F2130" s="450" t="s">
        <v>15</v>
      </c>
      <c r="G2130" s="450" t="s">
        <v>110</v>
      </c>
      <c r="H2130" s="450"/>
    </row>
    <row r="2131" spans="1:8" x14ac:dyDescent="0.25">
      <c r="A2131" s="450">
        <v>2018</v>
      </c>
      <c r="B2131" s="450" t="s">
        <v>182</v>
      </c>
      <c r="C2131" s="450">
        <v>17130</v>
      </c>
      <c r="D2131" s="450" t="s">
        <v>100</v>
      </c>
      <c r="E2131" s="450" t="s">
        <v>14</v>
      </c>
      <c r="F2131" s="450" t="s">
        <v>15</v>
      </c>
      <c r="G2131" s="450" t="s">
        <v>110</v>
      </c>
      <c r="H2131" s="450"/>
    </row>
    <row r="2132" spans="1:8" x14ac:dyDescent="0.25">
      <c r="A2132" s="450">
        <v>2018</v>
      </c>
      <c r="B2132" s="450" t="s">
        <v>182</v>
      </c>
      <c r="C2132" s="450">
        <v>17140</v>
      </c>
      <c r="D2132" s="450" t="s">
        <v>101</v>
      </c>
      <c r="E2132" s="450" t="s">
        <v>14</v>
      </c>
      <c r="F2132" s="450" t="s">
        <v>15</v>
      </c>
      <c r="G2132" s="450" t="s">
        <v>110</v>
      </c>
      <c r="H2132" s="450"/>
    </row>
    <row r="2133" spans="1:8" x14ac:dyDescent="0.25">
      <c r="A2133" s="450">
        <v>2018</v>
      </c>
      <c r="B2133" s="450" t="s">
        <v>182</v>
      </c>
      <c r="C2133" s="450">
        <v>17150</v>
      </c>
      <c r="D2133" s="450" t="s">
        <v>102</v>
      </c>
      <c r="E2133" s="450" t="s">
        <v>14</v>
      </c>
      <c r="F2133" s="450" t="s">
        <v>15</v>
      </c>
      <c r="G2133" s="450" t="s">
        <v>110</v>
      </c>
      <c r="H2133" s="450"/>
    </row>
    <row r="2134" spans="1:8" x14ac:dyDescent="0.25">
      <c r="A2134" s="450">
        <v>2018</v>
      </c>
      <c r="B2134" s="450" t="s">
        <v>182</v>
      </c>
      <c r="C2134" s="450">
        <v>17160</v>
      </c>
      <c r="D2134" s="450" t="s">
        <v>103</v>
      </c>
      <c r="E2134" s="450" t="s">
        <v>14</v>
      </c>
      <c r="F2134" s="450" t="s">
        <v>15</v>
      </c>
      <c r="G2134" s="450" t="s">
        <v>110</v>
      </c>
      <c r="H2134" s="450"/>
    </row>
    <row r="2135" spans="1:8" x14ac:dyDescent="0.25">
      <c r="A2135" s="450">
        <v>2018</v>
      </c>
      <c r="B2135" s="450" t="s">
        <v>182</v>
      </c>
      <c r="C2135" s="450">
        <v>17161</v>
      </c>
      <c r="D2135" s="450" t="s">
        <v>104</v>
      </c>
      <c r="E2135" s="450" t="s">
        <v>14</v>
      </c>
      <c r="F2135" s="450" t="s">
        <v>15</v>
      </c>
      <c r="G2135" s="450" t="s">
        <v>110</v>
      </c>
      <c r="H2135" s="450"/>
    </row>
    <row r="2136" spans="1:8" x14ac:dyDescent="0.25">
      <c r="A2136" s="450">
        <v>2018</v>
      </c>
      <c r="B2136" s="450" t="s">
        <v>182</v>
      </c>
      <c r="C2136" s="450">
        <v>17162</v>
      </c>
      <c r="D2136" s="450" t="s">
        <v>105</v>
      </c>
      <c r="E2136" s="450" t="s">
        <v>14</v>
      </c>
      <c r="F2136" s="450" t="s">
        <v>15</v>
      </c>
      <c r="G2136" s="450" t="s">
        <v>110</v>
      </c>
      <c r="H2136" s="450"/>
    </row>
    <row r="2137" spans="1:8" x14ac:dyDescent="0.25">
      <c r="A2137" s="450">
        <v>2018</v>
      </c>
      <c r="B2137" s="450" t="s">
        <v>182</v>
      </c>
      <c r="C2137" s="450">
        <v>17190</v>
      </c>
      <c r="D2137" s="450" t="s">
        <v>106</v>
      </c>
      <c r="E2137" s="450" t="s">
        <v>14</v>
      </c>
      <c r="F2137" s="450" t="s">
        <v>15</v>
      </c>
      <c r="G2137" s="450" t="s">
        <v>110</v>
      </c>
      <c r="H2137" s="450"/>
    </row>
    <row r="2138" spans="1:8" x14ac:dyDescent="0.25">
      <c r="A2138" s="450">
        <v>2018</v>
      </c>
      <c r="B2138" s="450" t="s">
        <v>182</v>
      </c>
      <c r="C2138" s="450">
        <v>17900</v>
      </c>
      <c r="D2138" s="450" t="s">
        <v>107</v>
      </c>
      <c r="E2138" s="450" t="s">
        <v>14</v>
      </c>
      <c r="F2138" s="450" t="s">
        <v>15</v>
      </c>
      <c r="G2138" s="450">
        <v>0</v>
      </c>
      <c r="H2138" s="450" t="s">
        <v>16</v>
      </c>
    </row>
    <row r="2139" spans="1:8" x14ac:dyDescent="0.25">
      <c r="A2139" s="450">
        <v>2018</v>
      </c>
      <c r="B2139" s="450" t="s">
        <v>182</v>
      </c>
      <c r="C2139" s="450">
        <v>18000</v>
      </c>
      <c r="D2139" s="450" t="s">
        <v>108</v>
      </c>
      <c r="E2139" s="450" t="s">
        <v>14</v>
      </c>
      <c r="F2139" s="450" t="s">
        <v>15</v>
      </c>
      <c r="G2139" s="450">
        <v>0</v>
      </c>
      <c r="H2139" s="450" t="s">
        <v>16</v>
      </c>
    </row>
    <row r="2140" spans="1:8" x14ac:dyDescent="0.25">
      <c r="A2140" s="450">
        <v>2018</v>
      </c>
      <c r="B2140" s="450" t="s">
        <v>182</v>
      </c>
      <c r="C2140" s="450">
        <v>19000</v>
      </c>
      <c r="D2140" s="450" t="s">
        <v>109</v>
      </c>
      <c r="E2140" s="450" t="s">
        <v>14</v>
      </c>
      <c r="F2140" s="450" t="s">
        <v>15</v>
      </c>
      <c r="G2140" s="450" t="s">
        <v>110</v>
      </c>
      <c r="H2140" s="450"/>
    </row>
    <row r="2141" spans="1:8" x14ac:dyDescent="0.25">
      <c r="A2141" s="450">
        <v>2018</v>
      </c>
      <c r="B2141" s="450" t="s">
        <v>182</v>
      </c>
      <c r="C2141" s="450">
        <v>19010</v>
      </c>
      <c r="D2141" s="450" t="s">
        <v>111</v>
      </c>
      <c r="E2141" s="450" t="s">
        <v>14</v>
      </c>
      <c r="F2141" s="450" t="s">
        <v>15</v>
      </c>
      <c r="G2141" s="450" t="s">
        <v>110</v>
      </c>
      <c r="H2141" s="450"/>
    </row>
    <row r="2142" spans="1:8" x14ac:dyDescent="0.25">
      <c r="A2142" s="450">
        <v>2018</v>
      </c>
      <c r="B2142" s="450" t="s">
        <v>182</v>
      </c>
      <c r="C2142" s="450">
        <v>19011</v>
      </c>
      <c r="D2142" s="450" t="s">
        <v>112</v>
      </c>
      <c r="E2142" s="450" t="s">
        <v>14</v>
      </c>
      <c r="F2142" s="450" t="s">
        <v>15</v>
      </c>
      <c r="G2142" s="450" t="s">
        <v>110</v>
      </c>
      <c r="H2142" s="450"/>
    </row>
    <row r="2143" spans="1:8" x14ac:dyDescent="0.25">
      <c r="A2143" s="450">
        <v>2018</v>
      </c>
      <c r="B2143" s="450" t="s">
        <v>182</v>
      </c>
      <c r="C2143" s="450">
        <v>19012</v>
      </c>
      <c r="D2143" s="450" t="s">
        <v>113</v>
      </c>
      <c r="E2143" s="450" t="s">
        <v>14</v>
      </c>
      <c r="F2143" s="450" t="s">
        <v>15</v>
      </c>
      <c r="G2143" s="450" t="s">
        <v>110</v>
      </c>
      <c r="H2143" s="450"/>
    </row>
    <row r="2144" spans="1:8" x14ac:dyDescent="0.25">
      <c r="A2144" s="450">
        <v>2018</v>
      </c>
      <c r="B2144" s="450" t="s">
        <v>182</v>
      </c>
      <c r="C2144" s="450">
        <v>19020</v>
      </c>
      <c r="D2144" s="450" t="s">
        <v>114</v>
      </c>
      <c r="E2144" s="450" t="s">
        <v>14</v>
      </c>
      <c r="F2144" s="450" t="s">
        <v>15</v>
      </c>
      <c r="G2144" s="450" t="s">
        <v>110</v>
      </c>
      <c r="H2144" s="450"/>
    </row>
    <row r="2145" spans="1:7" x14ac:dyDescent="0.25">
      <c r="A2145" s="450">
        <v>2018</v>
      </c>
      <c r="B2145" s="450" t="s">
        <v>182</v>
      </c>
      <c r="C2145" s="450">
        <v>19021</v>
      </c>
      <c r="D2145" s="450" t="s">
        <v>115</v>
      </c>
      <c r="E2145" s="450" t="s">
        <v>14</v>
      </c>
      <c r="F2145" s="450" t="s">
        <v>15</v>
      </c>
      <c r="G2145" s="450" t="s">
        <v>110</v>
      </c>
    </row>
    <row r="2146" spans="1:7" x14ac:dyDescent="0.25">
      <c r="A2146" s="450">
        <v>2018</v>
      </c>
      <c r="B2146" s="450" t="s">
        <v>182</v>
      </c>
      <c r="C2146" s="450">
        <v>19022</v>
      </c>
      <c r="D2146" s="450" t="s">
        <v>116</v>
      </c>
      <c r="E2146" s="450" t="s">
        <v>14</v>
      </c>
      <c r="F2146" s="450" t="s">
        <v>15</v>
      </c>
      <c r="G2146" s="450" t="s">
        <v>110</v>
      </c>
    </row>
    <row r="2147" spans="1:7" x14ac:dyDescent="0.25">
      <c r="A2147" s="450">
        <v>2018</v>
      </c>
      <c r="B2147" s="450" t="s">
        <v>182</v>
      </c>
      <c r="C2147" s="450">
        <v>19023</v>
      </c>
      <c r="D2147" s="450" t="s">
        <v>117</v>
      </c>
      <c r="E2147" s="450" t="s">
        <v>14</v>
      </c>
      <c r="F2147" s="450" t="s">
        <v>15</v>
      </c>
      <c r="G2147" s="450" t="s">
        <v>110</v>
      </c>
    </row>
    <row r="2148" spans="1:7" x14ac:dyDescent="0.25">
      <c r="A2148" s="450">
        <v>2018</v>
      </c>
      <c r="B2148" s="450" t="s">
        <v>182</v>
      </c>
      <c r="C2148" s="450">
        <v>19029</v>
      </c>
      <c r="D2148" s="450" t="s">
        <v>118</v>
      </c>
      <c r="E2148" s="450" t="s">
        <v>14</v>
      </c>
      <c r="F2148" s="450" t="s">
        <v>15</v>
      </c>
      <c r="G2148" s="450" t="s">
        <v>110</v>
      </c>
    </row>
    <row r="2149" spans="1:7" x14ac:dyDescent="0.25">
      <c r="A2149" s="450">
        <v>2018</v>
      </c>
      <c r="B2149" s="450" t="s">
        <v>182</v>
      </c>
      <c r="C2149" s="450">
        <v>19030</v>
      </c>
      <c r="D2149" s="450" t="s">
        <v>119</v>
      </c>
      <c r="E2149" s="450" t="s">
        <v>14</v>
      </c>
      <c r="F2149" s="450" t="s">
        <v>15</v>
      </c>
      <c r="G2149" s="450" t="s">
        <v>110</v>
      </c>
    </row>
    <row r="2150" spans="1:7" x14ac:dyDescent="0.25">
      <c r="A2150" s="450">
        <v>2018</v>
      </c>
      <c r="B2150" s="450" t="s">
        <v>182</v>
      </c>
      <c r="C2150" s="450">
        <v>19031</v>
      </c>
      <c r="D2150" s="450" t="s">
        <v>120</v>
      </c>
      <c r="E2150" s="450" t="s">
        <v>14</v>
      </c>
      <c r="F2150" s="450" t="s">
        <v>15</v>
      </c>
      <c r="G2150" s="450" t="s">
        <v>110</v>
      </c>
    </row>
    <row r="2151" spans="1:7" x14ac:dyDescent="0.25">
      <c r="A2151" s="450">
        <v>2018</v>
      </c>
      <c r="B2151" s="450" t="s">
        <v>182</v>
      </c>
      <c r="C2151" s="450">
        <v>19032</v>
      </c>
      <c r="D2151" s="450" t="s">
        <v>121</v>
      </c>
      <c r="E2151" s="450" t="s">
        <v>14</v>
      </c>
      <c r="F2151" s="450" t="s">
        <v>15</v>
      </c>
      <c r="G2151" s="450" t="s">
        <v>110</v>
      </c>
    </row>
    <row r="2152" spans="1:7" x14ac:dyDescent="0.25">
      <c r="A2152" s="450">
        <v>2018</v>
      </c>
      <c r="B2152" s="450" t="s">
        <v>182</v>
      </c>
      <c r="C2152" s="450">
        <v>19040</v>
      </c>
      <c r="D2152" s="450" t="s">
        <v>122</v>
      </c>
      <c r="E2152" s="450" t="s">
        <v>14</v>
      </c>
      <c r="F2152" s="450" t="s">
        <v>15</v>
      </c>
      <c r="G2152" s="450" t="s">
        <v>110</v>
      </c>
    </row>
    <row r="2153" spans="1:7" x14ac:dyDescent="0.25">
      <c r="A2153" s="450">
        <v>2018</v>
      </c>
      <c r="B2153" s="450" t="s">
        <v>182</v>
      </c>
      <c r="C2153" s="450">
        <v>19050</v>
      </c>
      <c r="D2153" s="450" t="s">
        <v>123</v>
      </c>
      <c r="E2153" s="450" t="s">
        <v>14</v>
      </c>
      <c r="F2153" s="450" t="s">
        <v>15</v>
      </c>
      <c r="G2153" s="450" t="s">
        <v>110</v>
      </c>
    </row>
    <row r="2154" spans="1:7" x14ac:dyDescent="0.25">
      <c r="A2154" s="450">
        <v>2018</v>
      </c>
      <c r="B2154" s="450" t="s">
        <v>182</v>
      </c>
      <c r="C2154" s="450">
        <v>19060</v>
      </c>
      <c r="D2154" s="450" t="s">
        <v>124</v>
      </c>
      <c r="E2154" s="450" t="s">
        <v>14</v>
      </c>
      <c r="F2154" s="450" t="s">
        <v>15</v>
      </c>
      <c r="G2154" s="450" t="s">
        <v>110</v>
      </c>
    </row>
    <row r="2155" spans="1:7" x14ac:dyDescent="0.25">
      <c r="A2155" s="450">
        <v>2018</v>
      </c>
      <c r="B2155" s="450" t="s">
        <v>182</v>
      </c>
      <c r="C2155" s="450">
        <v>19061</v>
      </c>
      <c r="D2155" s="450" t="s">
        <v>125</v>
      </c>
      <c r="E2155" s="450" t="s">
        <v>14</v>
      </c>
      <c r="F2155" s="450" t="s">
        <v>15</v>
      </c>
      <c r="G2155" s="450" t="s">
        <v>110</v>
      </c>
    </row>
    <row r="2156" spans="1:7" x14ac:dyDescent="0.25">
      <c r="A2156" s="450">
        <v>2018</v>
      </c>
      <c r="B2156" s="450" t="s">
        <v>182</v>
      </c>
      <c r="C2156" s="450">
        <v>19062</v>
      </c>
      <c r="D2156" s="450" t="s">
        <v>126</v>
      </c>
      <c r="E2156" s="450" t="s">
        <v>14</v>
      </c>
      <c r="F2156" s="450" t="s">
        <v>15</v>
      </c>
      <c r="G2156" s="450" t="s">
        <v>110</v>
      </c>
    </row>
    <row r="2157" spans="1:7" x14ac:dyDescent="0.25">
      <c r="A2157" s="450">
        <v>2018</v>
      </c>
      <c r="B2157" s="450" t="s">
        <v>182</v>
      </c>
      <c r="C2157" s="450">
        <v>19063</v>
      </c>
      <c r="D2157" s="450" t="s">
        <v>127</v>
      </c>
      <c r="E2157" s="450" t="s">
        <v>14</v>
      </c>
      <c r="F2157" s="450" t="s">
        <v>15</v>
      </c>
      <c r="G2157" s="450" t="s">
        <v>110</v>
      </c>
    </row>
    <row r="2158" spans="1:7" x14ac:dyDescent="0.25">
      <c r="A2158" s="450">
        <v>2018</v>
      </c>
      <c r="B2158" s="450" t="s">
        <v>182</v>
      </c>
      <c r="C2158" s="450">
        <v>19070</v>
      </c>
      <c r="D2158" s="450" t="s">
        <v>128</v>
      </c>
      <c r="E2158" s="450" t="s">
        <v>14</v>
      </c>
      <c r="F2158" s="450" t="s">
        <v>15</v>
      </c>
      <c r="G2158" s="450" t="s">
        <v>110</v>
      </c>
    </row>
    <row r="2159" spans="1:7" x14ac:dyDescent="0.25">
      <c r="A2159" s="450">
        <v>2018</v>
      </c>
      <c r="B2159" s="450" t="s">
        <v>182</v>
      </c>
      <c r="C2159" s="450">
        <v>19080</v>
      </c>
      <c r="D2159" s="450" t="s">
        <v>129</v>
      </c>
      <c r="E2159" s="450" t="s">
        <v>14</v>
      </c>
      <c r="F2159" s="450" t="s">
        <v>15</v>
      </c>
      <c r="G2159" s="450" t="s">
        <v>110</v>
      </c>
    </row>
    <row r="2160" spans="1:7" x14ac:dyDescent="0.25">
      <c r="A2160" s="450">
        <v>2018</v>
      </c>
      <c r="B2160" s="450" t="s">
        <v>182</v>
      </c>
      <c r="C2160" s="450">
        <v>19090</v>
      </c>
      <c r="D2160" s="450" t="s">
        <v>130</v>
      </c>
      <c r="E2160" s="450" t="s">
        <v>14</v>
      </c>
      <c r="F2160" s="450" t="s">
        <v>15</v>
      </c>
      <c r="G2160" s="450" t="s">
        <v>110</v>
      </c>
    </row>
    <row r="2161" spans="1:7" x14ac:dyDescent="0.25">
      <c r="A2161" s="450">
        <v>2018</v>
      </c>
      <c r="B2161" s="450" t="s">
        <v>182</v>
      </c>
      <c r="C2161" s="450">
        <v>19095</v>
      </c>
      <c r="D2161" s="450" t="s">
        <v>131</v>
      </c>
      <c r="E2161" s="450" t="s">
        <v>14</v>
      </c>
      <c r="F2161" s="450" t="s">
        <v>15</v>
      </c>
      <c r="G2161" s="450" t="s">
        <v>110</v>
      </c>
    </row>
    <row r="2162" spans="1:7" x14ac:dyDescent="0.25">
      <c r="A2162" s="450">
        <v>2018</v>
      </c>
      <c r="B2162" s="450" t="s">
        <v>182</v>
      </c>
      <c r="C2162" s="450">
        <v>19900</v>
      </c>
      <c r="D2162" s="450" t="s">
        <v>132</v>
      </c>
      <c r="E2162" s="450" t="s">
        <v>14</v>
      </c>
      <c r="F2162" s="450" t="s">
        <v>15</v>
      </c>
      <c r="G2162" s="450" t="s">
        <v>110</v>
      </c>
    </row>
    <row r="2163" spans="1:7" x14ac:dyDescent="0.25">
      <c r="A2163" s="450">
        <v>2018</v>
      </c>
      <c r="B2163" s="450" t="s">
        <v>182</v>
      </c>
      <c r="C2163" s="450">
        <v>20000</v>
      </c>
      <c r="D2163" s="450" t="s">
        <v>133</v>
      </c>
      <c r="E2163" s="450" t="s">
        <v>14</v>
      </c>
      <c r="F2163" s="450" t="s">
        <v>15</v>
      </c>
      <c r="G2163" s="450" t="s">
        <v>110</v>
      </c>
    </row>
    <row r="2164" spans="1:7" x14ac:dyDescent="0.25">
      <c r="A2164" s="450">
        <v>2018</v>
      </c>
      <c r="B2164" s="450" t="s">
        <v>182</v>
      </c>
      <c r="C2164" s="450">
        <v>21000</v>
      </c>
      <c r="D2164" s="450" t="s">
        <v>134</v>
      </c>
      <c r="E2164" s="450" t="s">
        <v>14</v>
      </c>
      <c r="F2164" s="450" t="s">
        <v>15</v>
      </c>
      <c r="G2164" s="450" t="s">
        <v>110</v>
      </c>
    </row>
    <row r="2165" spans="1:7" x14ac:dyDescent="0.25">
      <c r="A2165" s="450">
        <v>2018</v>
      </c>
      <c r="B2165" s="450" t="s">
        <v>182</v>
      </c>
      <c r="C2165" s="450">
        <v>21100</v>
      </c>
      <c r="D2165" s="450" t="s">
        <v>135</v>
      </c>
      <c r="E2165" s="450" t="s">
        <v>14</v>
      </c>
      <c r="F2165" s="450" t="s">
        <v>15</v>
      </c>
      <c r="G2165" s="450" t="s">
        <v>110</v>
      </c>
    </row>
    <row r="2166" spans="1:7" x14ac:dyDescent="0.25">
      <c r="A2166" s="450">
        <v>2018</v>
      </c>
      <c r="B2166" s="450" t="s">
        <v>182</v>
      </c>
      <c r="C2166" s="450">
        <v>21200</v>
      </c>
      <c r="D2166" s="450" t="s">
        <v>136</v>
      </c>
      <c r="E2166" s="450" t="s">
        <v>14</v>
      </c>
      <c r="F2166" s="450" t="s">
        <v>15</v>
      </c>
      <c r="G2166" s="450" t="s">
        <v>110</v>
      </c>
    </row>
    <row r="2167" spans="1:7" x14ac:dyDescent="0.25">
      <c r="A2167" s="450">
        <v>2018</v>
      </c>
      <c r="B2167" s="450" t="s">
        <v>182</v>
      </c>
      <c r="C2167" s="450">
        <v>21300</v>
      </c>
      <c r="D2167" s="450" t="s">
        <v>137</v>
      </c>
      <c r="E2167" s="450" t="s">
        <v>14</v>
      </c>
      <c r="F2167" s="450" t="s">
        <v>15</v>
      </c>
      <c r="G2167" s="450" t="s">
        <v>110</v>
      </c>
    </row>
    <row r="2168" spans="1:7" x14ac:dyDescent="0.25">
      <c r="A2168" s="450">
        <v>2018</v>
      </c>
      <c r="B2168" s="450" t="s">
        <v>182</v>
      </c>
      <c r="C2168" s="450">
        <v>21900</v>
      </c>
      <c r="D2168" s="450" t="s">
        <v>138</v>
      </c>
      <c r="E2168" s="450" t="s">
        <v>14</v>
      </c>
      <c r="F2168" s="450" t="s">
        <v>15</v>
      </c>
      <c r="G2168" s="450" t="s">
        <v>110</v>
      </c>
    </row>
    <row r="2169" spans="1:7" x14ac:dyDescent="0.25">
      <c r="A2169" s="450">
        <v>2018</v>
      </c>
      <c r="B2169" s="450" t="s">
        <v>182</v>
      </c>
      <c r="C2169" s="450">
        <v>22000</v>
      </c>
      <c r="D2169" s="450" t="s">
        <v>139</v>
      </c>
      <c r="E2169" s="450" t="s">
        <v>14</v>
      </c>
      <c r="F2169" s="450" t="s">
        <v>15</v>
      </c>
      <c r="G2169" s="450" t="s">
        <v>110</v>
      </c>
    </row>
    <row r="2170" spans="1:7" x14ac:dyDescent="0.25">
      <c r="A2170" s="450">
        <v>2018</v>
      </c>
      <c r="B2170" s="450" t="s">
        <v>182</v>
      </c>
      <c r="C2170" s="450">
        <v>23000</v>
      </c>
      <c r="D2170" s="450" t="s">
        <v>140</v>
      </c>
      <c r="E2170" s="450" t="s">
        <v>14</v>
      </c>
      <c r="F2170" s="450" t="s">
        <v>15</v>
      </c>
      <c r="G2170" s="450" t="s">
        <v>110</v>
      </c>
    </row>
    <row r="2171" spans="1:7" x14ac:dyDescent="0.25">
      <c r="A2171" s="450">
        <v>2018</v>
      </c>
      <c r="B2171" s="450" t="s">
        <v>182</v>
      </c>
      <c r="C2171" s="450">
        <v>24000</v>
      </c>
      <c r="D2171" s="450" t="s">
        <v>141</v>
      </c>
      <c r="E2171" s="450" t="s">
        <v>14</v>
      </c>
      <c r="F2171" s="450" t="s">
        <v>15</v>
      </c>
      <c r="G2171" s="450" t="s">
        <v>110</v>
      </c>
    </row>
    <row r="2172" spans="1:7" x14ac:dyDescent="0.25">
      <c r="A2172" s="450">
        <v>2018</v>
      </c>
      <c r="B2172" s="450" t="s">
        <v>182</v>
      </c>
      <c r="C2172" s="450">
        <v>25000</v>
      </c>
      <c r="D2172" s="450" t="s">
        <v>142</v>
      </c>
      <c r="E2172" s="450" t="s">
        <v>14</v>
      </c>
      <c r="F2172" s="450" t="s">
        <v>15</v>
      </c>
      <c r="G2172" s="450" t="s">
        <v>110</v>
      </c>
    </row>
    <row r="2173" spans="1:7" x14ac:dyDescent="0.25">
      <c r="A2173" s="450">
        <v>2018</v>
      </c>
      <c r="B2173" s="450" t="s">
        <v>182</v>
      </c>
      <c r="C2173" s="450">
        <v>26000</v>
      </c>
      <c r="D2173" s="450" t="s">
        <v>143</v>
      </c>
      <c r="E2173" s="450" t="s">
        <v>14</v>
      </c>
      <c r="F2173" s="450" t="s">
        <v>15</v>
      </c>
      <c r="G2173" s="450" t="s">
        <v>110</v>
      </c>
    </row>
    <row r="2174" spans="1:7" x14ac:dyDescent="0.25">
      <c r="A2174" s="450">
        <v>2018</v>
      </c>
      <c r="B2174" s="450" t="s">
        <v>182</v>
      </c>
      <c r="C2174" s="450">
        <v>27000</v>
      </c>
      <c r="D2174" s="450" t="s">
        <v>144</v>
      </c>
      <c r="E2174" s="450" t="s">
        <v>14</v>
      </c>
      <c r="F2174" s="450" t="s">
        <v>15</v>
      </c>
      <c r="G2174" s="450" t="s">
        <v>110</v>
      </c>
    </row>
    <row r="2175" spans="1:7" x14ac:dyDescent="0.25">
      <c r="A2175" s="450">
        <v>2018</v>
      </c>
      <c r="B2175" s="450" t="s">
        <v>182</v>
      </c>
      <c r="C2175" s="450">
        <v>28000</v>
      </c>
      <c r="D2175" s="450" t="s">
        <v>145</v>
      </c>
      <c r="E2175" s="450" t="s">
        <v>14</v>
      </c>
      <c r="F2175" s="450" t="s">
        <v>15</v>
      </c>
      <c r="G2175" s="450" t="s">
        <v>110</v>
      </c>
    </row>
    <row r="2176" spans="1:7" x14ac:dyDescent="0.25">
      <c r="A2176" s="450">
        <v>2018</v>
      </c>
      <c r="B2176" s="450" t="s">
        <v>182</v>
      </c>
      <c r="C2176" s="450">
        <v>29000</v>
      </c>
      <c r="D2176" s="450" t="s">
        <v>146</v>
      </c>
      <c r="E2176" s="450" t="s">
        <v>14</v>
      </c>
      <c r="F2176" s="450" t="s">
        <v>15</v>
      </c>
      <c r="G2176" s="450" t="s">
        <v>110</v>
      </c>
    </row>
    <row r="2177" spans="1:7" x14ac:dyDescent="0.25">
      <c r="A2177" s="450">
        <v>2018</v>
      </c>
      <c r="B2177" s="450" t="s">
        <v>182</v>
      </c>
      <c r="C2177" s="450">
        <v>30000</v>
      </c>
      <c r="D2177" s="450" t="s">
        <v>147</v>
      </c>
      <c r="E2177" s="450" t="s">
        <v>14</v>
      </c>
      <c r="F2177" s="450" t="s">
        <v>15</v>
      </c>
      <c r="G2177" s="450" t="s">
        <v>110</v>
      </c>
    </row>
    <row r="2178" spans="1:7" x14ac:dyDescent="0.25">
      <c r="A2178" s="450">
        <v>2018</v>
      </c>
      <c r="B2178" s="450" t="s">
        <v>182</v>
      </c>
      <c r="C2178" s="450">
        <v>31000</v>
      </c>
      <c r="D2178" s="450" t="s">
        <v>148</v>
      </c>
      <c r="E2178" s="450" t="s">
        <v>14</v>
      </c>
      <c r="F2178" s="450" t="s">
        <v>15</v>
      </c>
      <c r="G2178" s="450" t="s">
        <v>110</v>
      </c>
    </row>
    <row r="2179" spans="1:7" x14ac:dyDescent="0.25">
      <c r="A2179" s="450">
        <v>2018</v>
      </c>
      <c r="B2179" s="450" t="s">
        <v>182</v>
      </c>
      <c r="C2179" s="450">
        <v>32000</v>
      </c>
      <c r="D2179" s="450" t="s">
        <v>149</v>
      </c>
      <c r="E2179" s="450" t="s">
        <v>14</v>
      </c>
      <c r="F2179" s="450" t="s">
        <v>15</v>
      </c>
      <c r="G2179" s="450" t="s">
        <v>110</v>
      </c>
    </row>
    <row r="2180" spans="1:7" x14ac:dyDescent="0.25">
      <c r="A2180" s="450">
        <v>2018</v>
      </c>
      <c r="B2180" s="450" t="s">
        <v>182</v>
      </c>
      <c r="C2180" s="450">
        <v>32100</v>
      </c>
      <c r="D2180" s="450" t="s">
        <v>150</v>
      </c>
      <c r="E2180" s="450" t="s">
        <v>14</v>
      </c>
      <c r="F2180" s="450" t="s">
        <v>15</v>
      </c>
      <c r="G2180" s="450" t="s">
        <v>110</v>
      </c>
    </row>
    <row r="2181" spans="1:7" x14ac:dyDescent="0.25">
      <c r="A2181" s="450">
        <v>2018</v>
      </c>
      <c r="B2181" s="450" t="s">
        <v>182</v>
      </c>
      <c r="C2181" s="450">
        <v>32200</v>
      </c>
      <c r="D2181" s="450" t="s">
        <v>151</v>
      </c>
      <c r="E2181" s="450" t="s">
        <v>14</v>
      </c>
      <c r="F2181" s="450" t="s">
        <v>15</v>
      </c>
      <c r="G2181" s="450" t="s">
        <v>110</v>
      </c>
    </row>
    <row r="2182" spans="1:7" x14ac:dyDescent="0.25">
      <c r="A2182" s="450">
        <v>2018</v>
      </c>
      <c r="B2182" s="450" t="s">
        <v>182</v>
      </c>
      <c r="C2182" s="450">
        <v>33000</v>
      </c>
      <c r="D2182" s="450" t="s">
        <v>152</v>
      </c>
      <c r="E2182" s="450" t="s">
        <v>14</v>
      </c>
      <c r="F2182" s="450" t="s">
        <v>15</v>
      </c>
      <c r="G2182" s="450" t="s">
        <v>110</v>
      </c>
    </row>
    <row r="2183" spans="1:7" x14ac:dyDescent="0.25">
      <c r="A2183" s="450">
        <v>2018</v>
      </c>
      <c r="B2183" s="450" t="s">
        <v>182</v>
      </c>
      <c r="C2183" s="450">
        <v>33100</v>
      </c>
      <c r="D2183" s="450" t="s">
        <v>153</v>
      </c>
      <c r="E2183" s="450" t="s">
        <v>14</v>
      </c>
      <c r="F2183" s="450" t="s">
        <v>15</v>
      </c>
      <c r="G2183" s="450" t="s">
        <v>110</v>
      </c>
    </row>
    <row r="2184" spans="1:7" x14ac:dyDescent="0.25">
      <c r="A2184" s="450">
        <v>2018</v>
      </c>
      <c r="B2184" s="450" t="s">
        <v>182</v>
      </c>
      <c r="C2184" s="450">
        <v>33110</v>
      </c>
      <c r="D2184" s="450" t="s">
        <v>154</v>
      </c>
      <c r="E2184" s="450" t="s">
        <v>14</v>
      </c>
      <c r="F2184" s="450" t="s">
        <v>15</v>
      </c>
      <c r="G2184" s="450" t="s">
        <v>110</v>
      </c>
    </row>
    <row r="2185" spans="1:7" x14ac:dyDescent="0.25">
      <c r="A2185" s="450">
        <v>2018</v>
      </c>
      <c r="B2185" s="450" t="s">
        <v>182</v>
      </c>
      <c r="C2185" s="450">
        <v>33120</v>
      </c>
      <c r="D2185" s="450" t="s">
        <v>155</v>
      </c>
      <c r="E2185" s="450" t="s">
        <v>14</v>
      </c>
      <c r="F2185" s="450" t="s">
        <v>15</v>
      </c>
      <c r="G2185" s="450" t="s">
        <v>110</v>
      </c>
    </row>
    <row r="2186" spans="1:7" x14ac:dyDescent="0.25">
      <c r="A2186" s="450">
        <v>2018</v>
      </c>
      <c r="B2186" s="450" t="s">
        <v>182</v>
      </c>
      <c r="C2186" s="450">
        <v>33200</v>
      </c>
      <c r="D2186" s="450" t="s">
        <v>156</v>
      </c>
      <c r="E2186" s="450" t="s">
        <v>14</v>
      </c>
      <c r="F2186" s="450" t="s">
        <v>15</v>
      </c>
      <c r="G2186" s="450" t="s">
        <v>110</v>
      </c>
    </row>
    <row r="2187" spans="1:7" x14ac:dyDescent="0.25">
      <c r="A2187" s="450">
        <v>2018</v>
      </c>
      <c r="B2187" s="450" t="s">
        <v>182</v>
      </c>
      <c r="C2187" s="450">
        <v>33210</v>
      </c>
      <c r="D2187" s="450" t="s">
        <v>157</v>
      </c>
      <c r="E2187" s="450" t="s">
        <v>14</v>
      </c>
      <c r="F2187" s="450" t="s">
        <v>15</v>
      </c>
      <c r="G2187" s="450" t="s">
        <v>110</v>
      </c>
    </row>
    <row r="2188" spans="1:7" x14ac:dyDescent="0.25">
      <c r="A2188" s="450">
        <v>2018</v>
      </c>
      <c r="B2188" s="450" t="s">
        <v>182</v>
      </c>
      <c r="C2188" s="450">
        <v>33220</v>
      </c>
      <c r="D2188" s="450" t="s">
        <v>158</v>
      </c>
      <c r="E2188" s="450" t="s">
        <v>14</v>
      </c>
      <c r="F2188" s="450" t="s">
        <v>15</v>
      </c>
      <c r="G2188" s="450" t="s">
        <v>110</v>
      </c>
    </row>
    <row r="2189" spans="1:7" x14ac:dyDescent="0.25">
      <c r="A2189" s="450">
        <v>2018</v>
      </c>
      <c r="B2189" s="450" t="s">
        <v>182</v>
      </c>
      <c r="C2189" s="450">
        <v>33900</v>
      </c>
      <c r="D2189" s="450" t="s">
        <v>159</v>
      </c>
      <c r="E2189" s="450" t="s">
        <v>14</v>
      </c>
      <c r="F2189" s="450" t="s">
        <v>15</v>
      </c>
      <c r="G2189" s="450" t="s">
        <v>110</v>
      </c>
    </row>
    <row r="2190" spans="1:7" x14ac:dyDescent="0.25">
      <c r="A2190" s="450">
        <v>2018</v>
      </c>
      <c r="B2190" s="450" t="s">
        <v>182</v>
      </c>
      <c r="C2190" s="450">
        <v>33910</v>
      </c>
      <c r="D2190" s="450" t="s">
        <v>160</v>
      </c>
      <c r="E2190" s="450" t="s">
        <v>14</v>
      </c>
      <c r="F2190" s="450" t="s">
        <v>15</v>
      </c>
      <c r="G2190" s="450" t="s">
        <v>110</v>
      </c>
    </row>
    <row r="2191" spans="1:7" x14ac:dyDescent="0.25">
      <c r="A2191" s="450">
        <v>2018</v>
      </c>
      <c r="B2191" s="450" t="s">
        <v>182</v>
      </c>
      <c r="C2191" s="450">
        <v>33920</v>
      </c>
      <c r="D2191" s="450" t="s">
        <v>161</v>
      </c>
      <c r="E2191" s="450" t="s">
        <v>14</v>
      </c>
      <c r="F2191" s="450" t="s">
        <v>15</v>
      </c>
      <c r="G2191" s="450" t="s">
        <v>110</v>
      </c>
    </row>
    <row r="2192" spans="1:7" x14ac:dyDescent="0.25">
      <c r="A2192" s="450">
        <v>2018</v>
      </c>
      <c r="B2192" s="450" t="s">
        <v>182</v>
      </c>
      <c r="C2192" s="450">
        <v>33921</v>
      </c>
      <c r="D2192" s="450" t="s">
        <v>162</v>
      </c>
      <c r="E2192" s="450" t="s">
        <v>14</v>
      </c>
      <c r="F2192" s="450" t="s">
        <v>15</v>
      </c>
      <c r="G2192" s="450" t="s">
        <v>110</v>
      </c>
    </row>
    <row r="2193" spans="1:8" x14ac:dyDescent="0.25">
      <c r="A2193" s="450">
        <v>2018</v>
      </c>
      <c r="B2193" s="450" t="s">
        <v>182</v>
      </c>
      <c r="C2193" s="450">
        <v>33922</v>
      </c>
      <c r="D2193" s="450" t="s">
        <v>163</v>
      </c>
      <c r="E2193" s="450" t="s">
        <v>14</v>
      </c>
      <c r="F2193" s="450" t="s">
        <v>15</v>
      </c>
      <c r="G2193" s="450" t="s">
        <v>110</v>
      </c>
      <c r="H2193" s="450"/>
    </row>
    <row r="2194" spans="1:8" x14ac:dyDescent="0.25">
      <c r="A2194" s="450">
        <v>2018</v>
      </c>
      <c r="B2194" s="450" t="s">
        <v>182</v>
      </c>
      <c r="C2194" s="450">
        <v>34000</v>
      </c>
      <c r="D2194" s="450" t="s">
        <v>164</v>
      </c>
      <c r="E2194" s="450" t="s">
        <v>14</v>
      </c>
      <c r="F2194" s="450" t="s">
        <v>15</v>
      </c>
      <c r="G2194" s="450" t="s">
        <v>110</v>
      </c>
      <c r="H2194" s="450"/>
    </row>
    <row r="2195" spans="1:8" x14ac:dyDescent="0.25">
      <c r="A2195" s="450">
        <v>2018</v>
      </c>
      <c r="B2195" s="450" t="s">
        <v>182</v>
      </c>
      <c r="C2195" s="450">
        <v>35000</v>
      </c>
      <c r="D2195" s="450" t="s">
        <v>165</v>
      </c>
      <c r="E2195" s="450" t="s">
        <v>14</v>
      </c>
      <c r="F2195" s="450" t="s">
        <v>15</v>
      </c>
      <c r="G2195" s="450" t="s">
        <v>110</v>
      </c>
      <c r="H2195" s="450"/>
    </row>
    <row r="2196" spans="1:8" x14ac:dyDescent="0.25">
      <c r="A2196" s="450">
        <v>2018</v>
      </c>
      <c r="B2196" s="450" t="s">
        <v>182</v>
      </c>
      <c r="C2196" s="450">
        <v>36000</v>
      </c>
      <c r="D2196" s="450" t="s">
        <v>166</v>
      </c>
      <c r="E2196" s="450" t="s">
        <v>14</v>
      </c>
      <c r="F2196" s="450" t="s">
        <v>15</v>
      </c>
      <c r="G2196" s="450" t="s">
        <v>110</v>
      </c>
      <c r="H2196" s="450"/>
    </row>
    <row r="2197" spans="1:8" x14ac:dyDescent="0.25">
      <c r="A2197" s="450">
        <v>2018</v>
      </c>
      <c r="B2197" s="450" t="s">
        <v>182</v>
      </c>
      <c r="C2197" s="450">
        <v>37000</v>
      </c>
      <c r="D2197" s="450" t="s">
        <v>167</v>
      </c>
      <c r="E2197" s="450" t="s">
        <v>14</v>
      </c>
      <c r="F2197" s="450" t="s">
        <v>15</v>
      </c>
      <c r="G2197" s="450" t="s">
        <v>110</v>
      </c>
      <c r="H2197" s="450"/>
    </row>
    <row r="2198" spans="1:8" x14ac:dyDescent="0.25">
      <c r="A2198" s="450">
        <v>2018</v>
      </c>
      <c r="B2198" s="450" t="s">
        <v>182</v>
      </c>
      <c r="C2198" s="450">
        <v>37100</v>
      </c>
      <c r="D2198" s="450" t="s">
        <v>168</v>
      </c>
      <c r="E2198" s="450" t="s">
        <v>14</v>
      </c>
      <c r="F2198" s="450" t="s">
        <v>15</v>
      </c>
      <c r="G2198" s="450" t="s">
        <v>110</v>
      </c>
      <c r="H2198" s="450"/>
    </row>
    <row r="2199" spans="1:8" x14ac:dyDescent="0.25">
      <c r="A2199" s="450">
        <v>2018</v>
      </c>
      <c r="B2199" s="450" t="s">
        <v>182</v>
      </c>
      <c r="C2199" s="450">
        <v>37200</v>
      </c>
      <c r="D2199" s="450" t="s">
        <v>169</v>
      </c>
      <c r="E2199" s="450" t="s">
        <v>14</v>
      </c>
      <c r="F2199" s="450" t="s">
        <v>15</v>
      </c>
      <c r="G2199" s="450" t="s">
        <v>110</v>
      </c>
      <c r="H2199" s="450"/>
    </row>
    <row r="2200" spans="1:8" x14ac:dyDescent="0.25">
      <c r="A2200" s="450">
        <v>2018</v>
      </c>
      <c r="B2200" s="450" t="s">
        <v>183</v>
      </c>
      <c r="C2200" s="450">
        <v>1000</v>
      </c>
      <c r="D2200" s="450" t="s">
        <v>1</v>
      </c>
      <c r="E2200" s="450" t="s">
        <v>14</v>
      </c>
      <c r="F2200" s="450" t="s">
        <v>15</v>
      </c>
      <c r="G2200" s="450">
        <v>6.04</v>
      </c>
      <c r="H2200" s="450" t="s">
        <v>16</v>
      </c>
    </row>
    <row r="2201" spans="1:8" x14ac:dyDescent="0.25">
      <c r="A2201" s="450">
        <v>2018</v>
      </c>
      <c r="B2201" s="450" t="s">
        <v>183</v>
      </c>
      <c r="C2201" s="450">
        <v>1100</v>
      </c>
      <c r="D2201" s="450" t="s">
        <v>2</v>
      </c>
      <c r="E2201" s="450" t="s">
        <v>14</v>
      </c>
      <c r="F2201" s="450" t="s">
        <v>15</v>
      </c>
      <c r="G2201" s="450">
        <v>2.4700000000000002</v>
      </c>
      <c r="H2201" s="450" t="s">
        <v>16</v>
      </c>
    </row>
    <row r="2202" spans="1:8" x14ac:dyDescent="0.25">
      <c r="A2202" s="450">
        <v>2018</v>
      </c>
      <c r="B2202" s="450" t="s">
        <v>183</v>
      </c>
      <c r="C2202" s="450">
        <v>1110</v>
      </c>
      <c r="D2202" s="450" t="s">
        <v>3</v>
      </c>
      <c r="E2202" s="450" t="s">
        <v>14</v>
      </c>
      <c r="F2202" s="450" t="s">
        <v>15</v>
      </c>
      <c r="G2202" s="450" t="s">
        <v>110</v>
      </c>
      <c r="H2202" s="450"/>
    </row>
    <row r="2203" spans="1:8" x14ac:dyDescent="0.25">
      <c r="A2203" s="450">
        <v>2018</v>
      </c>
      <c r="B2203" s="450" t="s">
        <v>183</v>
      </c>
      <c r="C2203" s="450">
        <v>1120</v>
      </c>
      <c r="D2203" s="450" t="s">
        <v>4</v>
      </c>
      <c r="E2203" s="450" t="s">
        <v>14</v>
      </c>
      <c r="F2203" s="450" t="s">
        <v>15</v>
      </c>
      <c r="G2203" s="450" t="s">
        <v>110</v>
      </c>
      <c r="H2203" s="450"/>
    </row>
    <row r="2204" spans="1:8" x14ac:dyDescent="0.25">
      <c r="A2204" s="450">
        <v>2018</v>
      </c>
      <c r="B2204" s="450" t="s">
        <v>183</v>
      </c>
      <c r="C2204" s="450">
        <v>1200</v>
      </c>
      <c r="D2204" s="450" t="s">
        <v>5</v>
      </c>
      <c r="E2204" s="450" t="s">
        <v>14</v>
      </c>
      <c r="F2204" s="450" t="s">
        <v>15</v>
      </c>
      <c r="G2204" s="450">
        <v>0</v>
      </c>
      <c r="H2204" s="450" t="s">
        <v>16</v>
      </c>
    </row>
    <row r="2205" spans="1:8" x14ac:dyDescent="0.25">
      <c r="A2205" s="450">
        <v>2018</v>
      </c>
      <c r="B2205" s="450" t="s">
        <v>183</v>
      </c>
      <c r="C2205" s="450">
        <v>1300</v>
      </c>
      <c r="D2205" s="450" t="s">
        <v>17</v>
      </c>
      <c r="E2205" s="450" t="s">
        <v>14</v>
      </c>
      <c r="F2205" s="450" t="s">
        <v>15</v>
      </c>
      <c r="G2205" s="450">
        <v>3.52</v>
      </c>
      <c r="H2205" s="450" t="s">
        <v>16</v>
      </c>
    </row>
    <row r="2206" spans="1:8" x14ac:dyDescent="0.25">
      <c r="A2206" s="450">
        <v>2018</v>
      </c>
      <c r="B2206" s="450" t="s">
        <v>183</v>
      </c>
      <c r="C2206" s="450">
        <v>1400</v>
      </c>
      <c r="D2206" s="450" t="s">
        <v>18</v>
      </c>
      <c r="E2206" s="450" t="s">
        <v>14</v>
      </c>
      <c r="F2206" s="450" t="s">
        <v>15</v>
      </c>
      <c r="G2206" s="450">
        <v>0</v>
      </c>
      <c r="H2206" s="450" t="s">
        <v>16</v>
      </c>
    </row>
    <row r="2207" spans="1:8" x14ac:dyDescent="0.25">
      <c r="A2207" s="450">
        <v>2018</v>
      </c>
      <c r="B2207" s="450" t="s">
        <v>183</v>
      </c>
      <c r="C2207" s="450">
        <v>1500</v>
      </c>
      <c r="D2207" s="450" t="s">
        <v>19</v>
      </c>
      <c r="E2207" s="450" t="s">
        <v>14</v>
      </c>
      <c r="F2207" s="450" t="s">
        <v>15</v>
      </c>
      <c r="G2207" s="450">
        <v>0</v>
      </c>
      <c r="H2207" s="450" t="s">
        <v>16</v>
      </c>
    </row>
    <row r="2208" spans="1:8" x14ac:dyDescent="0.25">
      <c r="A2208" s="450">
        <v>2018</v>
      </c>
      <c r="B2208" s="450" t="s">
        <v>183</v>
      </c>
      <c r="C2208" s="450">
        <v>1600</v>
      </c>
      <c r="D2208" s="450" t="s">
        <v>20</v>
      </c>
      <c r="E2208" s="450" t="s">
        <v>14</v>
      </c>
      <c r="F2208" s="450" t="s">
        <v>15</v>
      </c>
      <c r="G2208" s="450">
        <v>0</v>
      </c>
      <c r="H2208" s="450" t="s">
        <v>16</v>
      </c>
    </row>
    <row r="2209" spans="1:8" x14ac:dyDescent="0.25">
      <c r="A2209" s="450">
        <v>2018</v>
      </c>
      <c r="B2209" s="450" t="s">
        <v>183</v>
      </c>
      <c r="C2209" s="450">
        <v>1900</v>
      </c>
      <c r="D2209" s="450" t="s">
        <v>21</v>
      </c>
      <c r="E2209" s="450" t="s">
        <v>14</v>
      </c>
      <c r="F2209" s="450" t="s">
        <v>15</v>
      </c>
      <c r="G2209" s="450">
        <v>0.05</v>
      </c>
      <c r="H2209" s="450" t="s">
        <v>16</v>
      </c>
    </row>
    <row r="2210" spans="1:8" x14ac:dyDescent="0.25">
      <c r="A2210" s="450">
        <v>2018</v>
      </c>
      <c r="B2210" s="450" t="s">
        <v>183</v>
      </c>
      <c r="C2210" s="450">
        <v>2000</v>
      </c>
      <c r="D2210" s="450" t="s">
        <v>22</v>
      </c>
      <c r="E2210" s="450" t="s">
        <v>14</v>
      </c>
      <c r="F2210" s="450" t="s">
        <v>15</v>
      </c>
      <c r="G2210" s="450">
        <v>5.5</v>
      </c>
      <c r="H2210" s="450" t="s">
        <v>16</v>
      </c>
    </row>
    <row r="2211" spans="1:8" x14ac:dyDescent="0.25">
      <c r="A2211" s="450">
        <v>2018</v>
      </c>
      <c r="B2211" s="450" t="s">
        <v>183</v>
      </c>
      <c r="C2211" s="450">
        <v>2100</v>
      </c>
      <c r="D2211" s="450" t="s">
        <v>23</v>
      </c>
      <c r="E2211" s="450" t="s">
        <v>14</v>
      </c>
      <c r="F2211" s="450" t="s">
        <v>15</v>
      </c>
      <c r="G2211" s="450">
        <v>1</v>
      </c>
      <c r="H2211" s="450" t="s">
        <v>16</v>
      </c>
    </row>
    <row r="2212" spans="1:8" x14ac:dyDescent="0.25">
      <c r="A2212" s="450">
        <v>2018</v>
      </c>
      <c r="B2212" s="450" t="s">
        <v>183</v>
      </c>
      <c r="C2212" s="450">
        <v>2110</v>
      </c>
      <c r="D2212" s="450" t="s">
        <v>24</v>
      </c>
      <c r="E2212" s="450" t="s">
        <v>14</v>
      </c>
      <c r="F2212" s="450" t="s">
        <v>15</v>
      </c>
      <c r="G2212" s="450" t="s">
        <v>110</v>
      </c>
      <c r="H2212" s="450"/>
    </row>
    <row r="2213" spans="1:8" x14ac:dyDescent="0.25">
      <c r="A2213" s="450">
        <v>2018</v>
      </c>
      <c r="B2213" s="450" t="s">
        <v>183</v>
      </c>
      <c r="C2213" s="450">
        <v>2120</v>
      </c>
      <c r="D2213" s="450" t="s">
        <v>25</v>
      </c>
      <c r="E2213" s="450" t="s">
        <v>14</v>
      </c>
      <c r="F2213" s="450" t="s">
        <v>15</v>
      </c>
      <c r="G2213" s="450" t="s">
        <v>110</v>
      </c>
      <c r="H2213" s="450"/>
    </row>
    <row r="2214" spans="1:8" x14ac:dyDescent="0.25">
      <c r="A2214" s="450">
        <v>2018</v>
      </c>
      <c r="B2214" s="450" t="s">
        <v>183</v>
      </c>
      <c r="C2214" s="450">
        <v>2130</v>
      </c>
      <c r="D2214" s="450" t="s">
        <v>26</v>
      </c>
      <c r="E2214" s="450" t="s">
        <v>14</v>
      </c>
      <c r="F2214" s="450" t="s">
        <v>15</v>
      </c>
      <c r="G2214" s="450" t="s">
        <v>110</v>
      </c>
      <c r="H2214" s="450"/>
    </row>
    <row r="2215" spans="1:8" x14ac:dyDescent="0.25">
      <c r="A2215" s="450">
        <v>2018</v>
      </c>
      <c r="B2215" s="450" t="s">
        <v>183</v>
      </c>
      <c r="C2215" s="450">
        <v>2190</v>
      </c>
      <c r="D2215" s="450" t="s">
        <v>27</v>
      </c>
      <c r="E2215" s="450" t="s">
        <v>14</v>
      </c>
      <c r="F2215" s="450" t="s">
        <v>15</v>
      </c>
      <c r="G2215" s="450" t="s">
        <v>110</v>
      </c>
      <c r="H2215" s="450"/>
    </row>
    <row r="2216" spans="1:8" x14ac:dyDescent="0.25">
      <c r="A2216" s="450">
        <v>2018</v>
      </c>
      <c r="B2216" s="450" t="s">
        <v>183</v>
      </c>
      <c r="C2216" s="450">
        <v>2200</v>
      </c>
      <c r="D2216" s="450" t="s">
        <v>28</v>
      </c>
      <c r="E2216" s="450" t="s">
        <v>14</v>
      </c>
      <c r="F2216" s="450" t="s">
        <v>15</v>
      </c>
      <c r="G2216" s="450">
        <v>4.5</v>
      </c>
      <c r="H2216" s="450" t="s">
        <v>16</v>
      </c>
    </row>
    <row r="2217" spans="1:8" x14ac:dyDescent="0.25">
      <c r="A2217" s="450">
        <v>2018</v>
      </c>
      <c r="B2217" s="450" t="s">
        <v>183</v>
      </c>
      <c r="C2217" s="450">
        <v>2300</v>
      </c>
      <c r="D2217" s="450" t="s">
        <v>29</v>
      </c>
      <c r="E2217" s="450" t="s">
        <v>14</v>
      </c>
      <c r="F2217" s="450" t="s">
        <v>15</v>
      </c>
      <c r="G2217" s="450">
        <v>0</v>
      </c>
      <c r="H2217" s="450" t="s">
        <v>16</v>
      </c>
    </row>
    <row r="2218" spans="1:8" x14ac:dyDescent="0.25">
      <c r="A2218" s="450">
        <v>2018</v>
      </c>
      <c r="B2218" s="450" t="s">
        <v>183</v>
      </c>
      <c r="C2218" s="450">
        <v>2400</v>
      </c>
      <c r="D2218" s="450" t="s">
        <v>30</v>
      </c>
      <c r="E2218" s="450" t="s">
        <v>14</v>
      </c>
      <c r="F2218" s="450" t="s">
        <v>15</v>
      </c>
      <c r="G2218" s="450">
        <v>0</v>
      </c>
      <c r="H2218" s="450" t="s">
        <v>16</v>
      </c>
    </row>
    <row r="2219" spans="1:8" x14ac:dyDescent="0.25">
      <c r="A2219" s="450">
        <v>2018</v>
      </c>
      <c r="B2219" s="450" t="s">
        <v>183</v>
      </c>
      <c r="C2219" s="450">
        <v>2900</v>
      </c>
      <c r="D2219" s="450" t="s">
        <v>31</v>
      </c>
      <c r="E2219" s="450" t="s">
        <v>14</v>
      </c>
      <c r="F2219" s="450" t="s">
        <v>15</v>
      </c>
      <c r="G2219" s="450">
        <v>0</v>
      </c>
      <c r="H2219" s="450" t="s">
        <v>16</v>
      </c>
    </row>
    <row r="2220" spans="1:8" x14ac:dyDescent="0.25">
      <c r="A2220" s="450">
        <v>2018</v>
      </c>
      <c r="B2220" s="450" t="s">
        <v>183</v>
      </c>
      <c r="C2220" s="450">
        <v>2910</v>
      </c>
      <c r="D2220" s="450" t="s">
        <v>32</v>
      </c>
      <c r="E2220" s="450" t="s">
        <v>14</v>
      </c>
      <c r="F2220" s="450" t="s">
        <v>15</v>
      </c>
      <c r="G2220" s="450" t="s">
        <v>110</v>
      </c>
      <c r="H2220" s="450"/>
    </row>
    <row r="2221" spans="1:8" x14ac:dyDescent="0.25">
      <c r="A2221" s="450">
        <v>2018</v>
      </c>
      <c r="B2221" s="450" t="s">
        <v>183</v>
      </c>
      <c r="C2221" s="450">
        <v>2920</v>
      </c>
      <c r="D2221" s="450" t="s">
        <v>33</v>
      </c>
      <c r="E2221" s="450" t="s">
        <v>14</v>
      </c>
      <c r="F2221" s="450" t="s">
        <v>15</v>
      </c>
      <c r="G2221" s="450" t="s">
        <v>110</v>
      </c>
      <c r="H2221" s="450"/>
    </row>
    <row r="2222" spans="1:8" x14ac:dyDescent="0.25">
      <c r="A2222" s="450">
        <v>2018</v>
      </c>
      <c r="B2222" s="450" t="s">
        <v>183</v>
      </c>
      <c r="C2222" s="450">
        <v>2930</v>
      </c>
      <c r="D2222" s="450" t="s">
        <v>34</v>
      </c>
      <c r="E2222" s="450" t="s">
        <v>14</v>
      </c>
      <c r="F2222" s="450" t="s">
        <v>15</v>
      </c>
      <c r="G2222" s="450" t="s">
        <v>110</v>
      </c>
      <c r="H2222" s="450"/>
    </row>
    <row r="2223" spans="1:8" x14ac:dyDescent="0.25">
      <c r="A2223" s="450">
        <v>2018</v>
      </c>
      <c r="B2223" s="450" t="s">
        <v>183</v>
      </c>
      <c r="C2223" s="450">
        <v>3000</v>
      </c>
      <c r="D2223" s="450" t="s">
        <v>35</v>
      </c>
      <c r="E2223" s="450" t="s">
        <v>14</v>
      </c>
      <c r="F2223" s="450" t="s">
        <v>15</v>
      </c>
      <c r="G2223" s="450">
        <v>0</v>
      </c>
      <c r="H2223" s="450" t="s">
        <v>16</v>
      </c>
    </row>
    <row r="2224" spans="1:8" x14ac:dyDescent="0.25">
      <c r="A2224" s="450">
        <v>2018</v>
      </c>
      <c r="B2224" s="450" t="s">
        <v>183</v>
      </c>
      <c r="C2224" s="450">
        <v>3100</v>
      </c>
      <c r="D2224" s="450" t="s">
        <v>36</v>
      </c>
      <c r="E2224" s="450" t="s">
        <v>14</v>
      </c>
      <c r="F2224" s="450" t="s">
        <v>15</v>
      </c>
      <c r="G2224" s="450" t="s">
        <v>110</v>
      </c>
      <c r="H2224" s="450"/>
    </row>
    <row r="2225" spans="1:8" x14ac:dyDescent="0.25">
      <c r="A2225" s="450">
        <v>2018</v>
      </c>
      <c r="B2225" s="450" t="s">
        <v>183</v>
      </c>
      <c r="C2225" s="450">
        <v>3200</v>
      </c>
      <c r="D2225" s="450" t="s">
        <v>37</v>
      </c>
      <c r="E2225" s="450" t="s">
        <v>14</v>
      </c>
      <c r="F2225" s="450" t="s">
        <v>15</v>
      </c>
      <c r="G2225" s="450" t="s">
        <v>110</v>
      </c>
      <c r="H2225" s="450"/>
    </row>
    <row r="2226" spans="1:8" x14ac:dyDescent="0.25">
      <c r="A2226" s="450">
        <v>2018</v>
      </c>
      <c r="B2226" s="450" t="s">
        <v>183</v>
      </c>
      <c r="C2226" s="450">
        <v>3900</v>
      </c>
      <c r="D2226" s="450" t="s">
        <v>38</v>
      </c>
      <c r="E2226" s="450" t="s">
        <v>14</v>
      </c>
      <c r="F2226" s="450" t="s">
        <v>15</v>
      </c>
      <c r="G2226" s="450" t="s">
        <v>110</v>
      </c>
      <c r="H2226" s="450"/>
    </row>
    <row r="2227" spans="1:8" x14ac:dyDescent="0.25">
      <c r="A2227" s="450">
        <v>2018</v>
      </c>
      <c r="B2227" s="450" t="s">
        <v>183</v>
      </c>
      <c r="C2227" s="450">
        <v>4000</v>
      </c>
      <c r="D2227" s="450" t="s">
        <v>39</v>
      </c>
      <c r="E2227" s="450" t="s">
        <v>14</v>
      </c>
      <c r="F2227" s="450" t="s">
        <v>15</v>
      </c>
      <c r="G2227" s="450">
        <v>1.41</v>
      </c>
      <c r="H2227" s="450" t="s">
        <v>16</v>
      </c>
    </row>
    <row r="2228" spans="1:8" x14ac:dyDescent="0.25">
      <c r="A2228" s="450">
        <v>2018</v>
      </c>
      <c r="B2228" s="450" t="s">
        <v>183</v>
      </c>
      <c r="C2228" s="450">
        <v>4100</v>
      </c>
      <c r="D2228" s="450" t="s">
        <v>40</v>
      </c>
      <c r="E2228" s="450" t="s">
        <v>14</v>
      </c>
      <c r="F2228" s="450" t="s">
        <v>15</v>
      </c>
      <c r="G2228" s="450">
        <v>1.41</v>
      </c>
      <c r="H2228" s="450" t="s">
        <v>16</v>
      </c>
    </row>
    <row r="2229" spans="1:8" x14ac:dyDescent="0.25">
      <c r="A2229" s="450">
        <v>2018</v>
      </c>
      <c r="B2229" s="450" t="s">
        <v>183</v>
      </c>
      <c r="C2229" s="450">
        <v>4110</v>
      </c>
      <c r="D2229" s="450" t="s">
        <v>41</v>
      </c>
      <c r="E2229" s="450" t="s">
        <v>14</v>
      </c>
      <c r="F2229" s="450" t="s">
        <v>15</v>
      </c>
      <c r="G2229" s="450" t="s">
        <v>110</v>
      </c>
      <c r="H2229" s="450"/>
    </row>
    <row r="2230" spans="1:8" x14ac:dyDescent="0.25">
      <c r="A2230" s="450">
        <v>2018</v>
      </c>
      <c r="B2230" s="450" t="s">
        <v>183</v>
      </c>
      <c r="C2230" s="450">
        <v>4120</v>
      </c>
      <c r="D2230" s="450" t="s">
        <v>42</v>
      </c>
      <c r="E2230" s="450" t="s">
        <v>14</v>
      </c>
      <c r="F2230" s="450" t="s">
        <v>15</v>
      </c>
      <c r="G2230" s="450" t="s">
        <v>110</v>
      </c>
      <c r="H2230" s="450"/>
    </row>
    <row r="2231" spans="1:8" x14ac:dyDescent="0.25">
      <c r="A2231" s="450">
        <v>2018</v>
      </c>
      <c r="B2231" s="450" t="s">
        <v>183</v>
      </c>
      <c r="C2231" s="450">
        <v>4190</v>
      </c>
      <c r="D2231" s="450" t="s">
        <v>43</v>
      </c>
      <c r="E2231" s="450" t="s">
        <v>14</v>
      </c>
      <c r="F2231" s="450" t="s">
        <v>15</v>
      </c>
      <c r="G2231" s="450" t="s">
        <v>110</v>
      </c>
      <c r="H2231" s="450"/>
    </row>
    <row r="2232" spans="1:8" x14ac:dyDescent="0.25">
      <c r="A2232" s="450">
        <v>2018</v>
      </c>
      <c r="B2232" s="450" t="s">
        <v>183</v>
      </c>
      <c r="C2232" s="450">
        <v>4200</v>
      </c>
      <c r="D2232" s="450" t="s">
        <v>44</v>
      </c>
      <c r="E2232" s="450" t="s">
        <v>14</v>
      </c>
      <c r="F2232" s="450" t="s">
        <v>15</v>
      </c>
      <c r="G2232" s="450">
        <v>0</v>
      </c>
      <c r="H2232" s="450" t="s">
        <v>16</v>
      </c>
    </row>
    <row r="2233" spans="1:8" x14ac:dyDescent="0.25">
      <c r="A2233" s="450">
        <v>2018</v>
      </c>
      <c r="B2233" s="450" t="s">
        <v>183</v>
      </c>
      <c r="C2233" s="450">
        <v>4210</v>
      </c>
      <c r="D2233" s="450" t="s">
        <v>45</v>
      </c>
      <c r="E2233" s="450" t="s">
        <v>14</v>
      </c>
      <c r="F2233" s="450" t="s">
        <v>15</v>
      </c>
      <c r="G2233" s="450" t="s">
        <v>110</v>
      </c>
      <c r="H2233" s="450"/>
    </row>
    <row r="2234" spans="1:8" x14ac:dyDescent="0.25">
      <c r="A2234" s="450">
        <v>2018</v>
      </c>
      <c r="B2234" s="450" t="s">
        <v>183</v>
      </c>
      <c r="C2234" s="450">
        <v>4220</v>
      </c>
      <c r="D2234" s="450" t="s">
        <v>46</v>
      </c>
      <c r="E2234" s="450" t="s">
        <v>14</v>
      </c>
      <c r="F2234" s="450" t="s">
        <v>15</v>
      </c>
      <c r="G2234" s="450" t="s">
        <v>110</v>
      </c>
      <c r="H2234" s="450"/>
    </row>
    <row r="2235" spans="1:8" x14ac:dyDescent="0.25">
      <c r="A2235" s="450">
        <v>2018</v>
      </c>
      <c r="B2235" s="450" t="s">
        <v>183</v>
      </c>
      <c r="C2235" s="450">
        <v>4230</v>
      </c>
      <c r="D2235" s="450" t="s">
        <v>47</v>
      </c>
      <c r="E2235" s="450" t="s">
        <v>14</v>
      </c>
      <c r="F2235" s="450" t="s">
        <v>15</v>
      </c>
      <c r="G2235" s="450" t="s">
        <v>110</v>
      </c>
      <c r="H2235" s="450"/>
    </row>
    <row r="2236" spans="1:8" x14ac:dyDescent="0.25">
      <c r="A2236" s="450">
        <v>2018</v>
      </c>
      <c r="B2236" s="450" t="s">
        <v>183</v>
      </c>
      <c r="C2236" s="450">
        <v>5000</v>
      </c>
      <c r="D2236" s="450" t="s">
        <v>48</v>
      </c>
      <c r="E2236" s="450" t="s">
        <v>14</v>
      </c>
      <c r="F2236" s="450" t="s">
        <v>15</v>
      </c>
      <c r="G2236" s="450">
        <v>0.4</v>
      </c>
      <c r="H2236" s="450" t="s">
        <v>16</v>
      </c>
    </row>
    <row r="2237" spans="1:8" x14ac:dyDescent="0.25">
      <c r="A2237" s="450">
        <v>2018</v>
      </c>
      <c r="B2237" s="450" t="s">
        <v>183</v>
      </c>
      <c r="C2237" s="450">
        <v>6000</v>
      </c>
      <c r="D2237" s="450" t="s">
        <v>49</v>
      </c>
      <c r="E2237" s="450" t="s">
        <v>14</v>
      </c>
      <c r="F2237" s="450" t="s">
        <v>15</v>
      </c>
      <c r="G2237" s="450">
        <v>1</v>
      </c>
      <c r="H2237" s="450" t="s">
        <v>16</v>
      </c>
    </row>
    <row r="2238" spans="1:8" x14ac:dyDescent="0.25">
      <c r="A2238" s="450">
        <v>2018</v>
      </c>
      <c r="B2238" s="450" t="s">
        <v>183</v>
      </c>
      <c r="C2238" s="450">
        <v>6100</v>
      </c>
      <c r="D2238" s="450" t="s">
        <v>50</v>
      </c>
      <c r="E2238" s="450" t="s">
        <v>14</v>
      </c>
      <c r="F2238" s="450" t="s">
        <v>15</v>
      </c>
      <c r="G2238" s="450">
        <v>1</v>
      </c>
      <c r="H2238" s="450" t="s">
        <v>16</v>
      </c>
    </row>
    <row r="2239" spans="1:8" x14ac:dyDescent="0.25">
      <c r="A2239" s="450">
        <v>2018</v>
      </c>
      <c r="B2239" s="450" t="s">
        <v>183</v>
      </c>
      <c r="C2239" s="450">
        <v>6110</v>
      </c>
      <c r="D2239" s="450" t="s">
        <v>51</v>
      </c>
      <c r="E2239" s="450" t="s">
        <v>14</v>
      </c>
      <c r="F2239" s="450" t="s">
        <v>15</v>
      </c>
      <c r="G2239" s="450" t="s">
        <v>110</v>
      </c>
      <c r="H2239" s="450"/>
    </row>
    <row r="2240" spans="1:8" x14ac:dyDescent="0.25">
      <c r="A2240" s="450">
        <v>2018</v>
      </c>
      <c r="B2240" s="450" t="s">
        <v>183</v>
      </c>
      <c r="C2240" s="450">
        <v>6120</v>
      </c>
      <c r="D2240" s="450" t="s">
        <v>52</v>
      </c>
      <c r="E2240" s="450" t="s">
        <v>14</v>
      </c>
      <c r="F2240" s="450" t="s">
        <v>15</v>
      </c>
      <c r="G2240" s="450" t="s">
        <v>110</v>
      </c>
      <c r="H2240" s="450"/>
    </row>
    <row r="2241" spans="1:8" x14ac:dyDescent="0.25">
      <c r="A2241" s="450">
        <v>2018</v>
      </c>
      <c r="B2241" s="450" t="s">
        <v>183</v>
      </c>
      <c r="C2241" s="450">
        <v>6130</v>
      </c>
      <c r="D2241" s="450" t="s">
        <v>53</v>
      </c>
      <c r="E2241" s="450" t="s">
        <v>14</v>
      </c>
      <c r="F2241" s="450" t="s">
        <v>15</v>
      </c>
      <c r="G2241" s="450" t="s">
        <v>110</v>
      </c>
      <c r="H2241" s="450"/>
    </row>
    <row r="2242" spans="1:8" x14ac:dyDescent="0.25">
      <c r="A2242" s="450">
        <v>2018</v>
      </c>
      <c r="B2242" s="450" t="s">
        <v>183</v>
      </c>
      <c r="C2242" s="450">
        <v>6190</v>
      </c>
      <c r="D2242" s="450" t="s">
        <v>54</v>
      </c>
      <c r="E2242" s="450" t="s">
        <v>14</v>
      </c>
      <c r="F2242" s="450" t="s">
        <v>15</v>
      </c>
      <c r="G2242" s="450" t="s">
        <v>110</v>
      </c>
      <c r="H2242" s="450"/>
    </row>
    <row r="2243" spans="1:8" x14ac:dyDescent="0.25">
      <c r="A2243" s="450">
        <v>2018</v>
      </c>
      <c r="B2243" s="450" t="s">
        <v>183</v>
      </c>
      <c r="C2243" s="450">
        <v>6200</v>
      </c>
      <c r="D2243" s="450" t="s">
        <v>55</v>
      </c>
      <c r="E2243" s="450" t="s">
        <v>14</v>
      </c>
      <c r="F2243" s="450" t="s">
        <v>15</v>
      </c>
      <c r="G2243" s="450">
        <v>0</v>
      </c>
      <c r="H2243" s="450" t="s">
        <v>16</v>
      </c>
    </row>
    <row r="2244" spans="1:8" x14ac:dyDescent="0.25">
      <c r="A2244" s="450">
        <v>2018</v>
      </c>
      <c r="B2244" s="450" t="s">
        <v>183</v>
      </c>
      <c r="C2244" s="450">
        <v>6210</v>
      </c>
      <c r="D2244" s="450" t="s">
        <v>56</v>
      </c>
      <c r="E2244" s="450" t="s">
        <v>14</v>
      </c>
      <c r="F2244" s="450" t="s">
        <v>15</v>
      </c>
      <c r="G2244" s="450" t="s">
        <v>110</v>
      </c>
      <c r="H2244" s="450"/>
    </row>
    <row r="2245" spans="1:8" x14ac:dyDescent="0.25">
      <c r="A2245" s="450">
        <v>2018</v>
      </c>
      <c r="B2245" s="450" t="s">
        <v>183</v>
      </c>
      <c r="C2245" s="450">
        <v>6220</v>
      </c>
      <c r="D2245" s="450" t="s">
        <v>57</v>
      </c>
      <c r="E2245" s="450" t="s">
        <v>14</v>
      </c>
      <c r="F2245" s="450" t="s">
        <v>15</v>
      </c>
      <c r="G2245" s="450" t="s">
        <v>110</v>
      </c>
      <c r="H2245" s="450"/>
    </row>
    <row r="2246" spans="1:8" x14ac:dyDescent="0.25">
      <c r="A2246" s="450">
        <v>2018</v>
      </c>
      <c r="B2246" s="450" t="s">
        <v>183</v>
      </c>
      <c r="C2246" s="450">
        <v>6230</v>
      </c>
      <c r="D2246" s="450" t="s">
        <v>58</v>
      </c>
      <c r="E2246" s="450" t="s">
        <v>14</v>
      </c>
      <c r="F2246" s="450" t="s">
        <v>15</v>
      </c>
      <c r="G2246" s="450" t="s">
        <v>110</v>
      </c>
      <c r="H2246" s="450"/>
    </row>
    <row r="2247" spans="1:8" x14ac:dyDescent="0.25">
      <c r="A2247" s="450">
        <v>2018</v>
      </c>
      <c r="B2247" s="450" t="s">
        <v>183</v>
      </c>
      <c r="C2247" s="450">
        <v>6290</v>
      </c>
      <c r="D2247" s="450" t="s">
        <v>59</v>
      </c>
      <c r="E2247" s="450" t="s">
        <v>14</v>
      </c>
      <c r="F2247" s="450" t="s">
        <v>15</v>
      </c>
      <c r="G2247" s="450" t="s">
        <v>110</v>
      </c>
      <c r="H2247" s="450"/>
    </row>
    <row r="2248" spans="1:8" x14ac:dyDescent="0.25">
      <c r="A2248" s="450">
        <v>2018</v>
      </c>
      <c r="B2248" s="450" t="s">
        <v>183</v>
      </c>
      <c r="C2248" s="450">
        <v>6300</v>
      </c>
      <c r="D2248" s="450" t="s">
        <v>60</v>
      </c>
      <c r="E2248" s="450" t="s">
        <v>14</v>
      </c>
      <c r="F2248" s="450" t="s">
        <v>15</v>
      </c>
      <c r="G2248" s="450">
        <v>0</v>
      </c>
      <c r="H2248" s="450" t="s">
        <v>16</v>
      </c>
    </row>
    <row r="2249" spans="1:8" x14ac:dyDescent="0.25">
      <c r="A2249" s="450">
        <v>2018</v>
      </c>
      <c r="B2249" s="450" t="s">
        <v>183</v>
      </c>
      <c r="C2249" s="450">
        <v>6400</v>
      </c>
      <c r="D2249" s="450" t="s">
        <v>61</v>
      </c>
      <c r="E2249" s="450" t="s">
        <v>14</v>
      </c>
      <c r="F2249" s="450" t="s">
        <v>15</v>
      </c>
      <c r="G2249" s="450">
        <v>0</v>
      </c>
      <c r="H2249" s="450" t="s">
        <v>16</v>
      </c>
    </row>
    <row r="2250" spans="1:8" x14ac:dyDescent="0.25">
      <c r="A2250" s="450">
        <v>2018</v>
      </c>
      <c r="B2250" s="450" t="s">
        <v>183</v>
      </c>
      <c r="C2250" s="450">
        <v>6410</v>
      </c>
      <c r="D2250" s="450" t="s">
        <v>62</v>
      </c>
      <c r="E2250" s="450" t="s">
        <v>14</v>
      </c>
      <c r="F2250" s="450" t="s">
        <v>15</v>
      </c>
      <c r="G2250" s="450" t="s">
        <v>110</v>
      </c>
      <c r="H2250" s="450"/>
    </row>
    <row r="2251" spans="1:8" x14ac:dyDescent="0.25">
      <c r="A2251" s="450">
        <v>2018</v>
      </c>
      <c r="B2251" s="450" t="s">
        <v>183</v>
      </c>
      <c r="C2251" s="450">
        <v>6490</v>
      </c>
      <c r="D2251" s="450" t="s">
        <v>63</v>
      </c>
      <c r="E2251" s="450" t="s">
        <v>14</v>
      </c>
      <c r="F2251" s="450" t="s">
        <v>15</v>
      </c>
      <c r="G2251" s="450" t="s">
        <v>110</v>
      </c>
      <c r="H2251" s="450"/>
    </row>
    <row r="2252" spans="1:8" x14ac:dyDescent="0.25">
      <c r="A2252" s="450">
        <v>2018</v>
      </c>
      <c r="B2252" s="450" t="s">
        <v>183</v>
      </c>
      <c r="C2252" s="450">
        <v>6500</v>
      </c>
      <c r="D2252" s="450" t="s">
        <v>64</v>
      </c>
      <c r="E2252" s="450" t="s">
        <v>14</v>
      </c>
      <c r="F2252" s="450" t="s">
        <v>15</v>
      </c>
      <c r="G2252" s="450">
        <v>0</v>
      </c>
      <c r="H2252" s="450" t="s">
        <v>16</v>
      </c>
    </row>
    <row r="2253" spans="1:8" x14ac:dyDescent="0.25">
      <c r="A2253" s="450">
        <v>2018</v>
      </c>
      <c r="B2253" s="450" t="s">
        <v>183</v>
      </c>
      <c r="C2253" s="450">
        <v>6510</v>
      </c>
      <c r="D2253" s="450" t="s">
        <v>65</v>
      </c>
      <c r="E2253" s="450" t="s">
        <v>14</v>
      </c>
      <c r="F2253" s="450" t="s">
        <v>15</v>
      </c>
      <c r="G2253" s="450" t="s">
        <v>110</v>
      </c>
      <c r="H2253" s="450"/>
    </row>
    <row r="2254" spans="1:8" x14ac:dyDescent="0.25">
      <c r="A2254" s="450">
        <v>2018</v>
      </c>
      <c r="B2254" s="450" t="s">
        <v>183</v>
      </c>
      <c r="C2254" s="450">
        <v>6590</v>
      </c>
      <c r="D2254" s="450" t="s">
        <v>66</v>
      </c>
      <c r="E2254" s="450" t="s">
        <v>14</v>
      </c>
      <c r="F2254" s="450" t="s">
        <v>15</v>
      </c>
      <c r="G2254" s="450" t="s">
        <v>110</v>
      </c>
      <c r="H2254" s="450"/>
    </row>
    <row r="2255" spans="1:8" x14ac:dyDescent="0.25">
      <c r="A2255" s="450">
        <v>2018</v>
      </c>
      <c r="B2255" s="450" t="s">
        <v>183</v>
      </c>
      <c r="C2255" s="450">
        <v>7000</v>
      </c>
      <c r="D2255" s="450" t="s">
        <v>67</v>
      </c>
      <c r="E2255" s="450" t="s">
        <v>14</v>
      </c>
      <c r="F2255" s="450" t="s">
        <v>15</v>
      </c>
      <c r="G2255" s="450">
        <v>0</v>
      </c>
      <c r="H2255" s="450" t="s">
        <v>16</v>
      </c>
    </row>
    <row r="2256" spans="1:8" x14ac:dyDescent="0.25">
      <c r="A2256" s="450">
        <v>2018</v>
      </c>
      <c r="B2256" s="450" t="s">
        <v>183</v>
      </c>
      <c r="C2256" s="450">
        <v>7100</v>
      </c>
      <c r="D2256" s="450" t="s">
        <v>68</v>
      </c>
      <c r="E2256" s="450" t="s">
        <v>14</v>
      </c>
      <c r="F2256" s="450" t="s">
        <v>15</v>
      </c>
      <c r="G2256" s="450" t="s">
        <v>110</v>
      </c>
      <c r="H2256" s="450"/>
    </row>
    <row r="2257" spans="1:8" x14ac:dyDescent="0.25">
      <c r="A2257" s="450">
        <v>2018</v>
      </c>
      <c r="B2257" s="450" t="s">
        <v>183</v>
      </c>
      <c r="C2257" s="450">
        <v>7200</v>
      </c>
      <c r="D2257" s="450" t="s">
        <v>69</v>
      </c>
      <c r="E2257" s="450" t="s">
        <v>14</v>
      </c>
      <c r="F2257" s="450" t="s">
        <v>15</v>
      </c>
      <c r="G2257" s="450" t="s">
        <v>110</v>
      </c>
      <c r="H2257" s="450"/>
    </row>
    <row r="2258" spans="1:8" x14ac:dyDescent="0.25">
      <c r="A2258" s="450">
        <v>2018</v>
      </c>
      <c r="B2258" s="450" t="s">
        <v>183</v>
      </c>
      <c r="C2258" s="450">
        <v>8000</v>
      </c>
      <c r="D2258" s="450" t="s">
        <v>70</v>
      </c>
      <c r="E2258" s="450" t="s">
        <v>14</v>
      </c>
      <c r="F2258" s="450" t="s">
        <v>15</v>
      </c>
      <c r="G2258" s="450">
        <v>0</v>
      </c>
      <c r="H2258" s="450" t="s">
        <v>16</v>
      </c>
    </row>
    <row r="2259" spans="1:8" x14ac:dyDescent="0.25">
      <c r="A2259" s="450">
        <v>2018</v>
      </c>
      <c r="B2259" s="450" t="s">
        <v>183</v>
      </c>
      <c r="C2259" s="450">
        <v>9000</v>
      </c>
      <c r="D2259" s="450" t="s">
        <v>71</v>
      </c>
      <c r="E2259" s="450" t="s">
        <v>14</v>
      </c>
      <c r="F2259" s="450" t="s">
        <v>15</v>
      </c>
      <c r="G2259" s="450">
        <v>0.28000000000000003</v>
      </c>
      <c r="H2259" s="450" t="s">
        <v>16</v>
      </c>
    </row>
    <row r="2260" spans="1:8" x14ac:dyDescent="0.25">
      <c r="A2260" s="450">
        <v>2018</v>
      </c>
      <c r="B2260" s="450" t="s">
        <v>183</v>
      </c>
      <c r="C2260" s="450">
        <v>9100</v>
      </c>
      <c r="D2260" s="450" t="s">
        <v>72</v>
      </c>
      <c r="E2260" s="450" t="s">
        <v>14</v>
      </c>
      <c r="F2260" s="450" t="s">
        <v>15</v>
      </c>
      <c r="G2260" s="450" t="s">
        <v>110</v>
      </c>
      <c r="H2260" s="450"/>
    </row>
    <row r="2261" spans="1:8" x14ac:dyDescent="0.25">
      <c r="A2261" s="450">
        <v>2018</v>
      </c>
      <c r="B2261" s="450" t="s">
        <v>183</v>
      </c>
      <c r="C2261" s="450">
        <v>9200</v>
      </c>
      <c r="D2261" s="450" t="s">
        <v>73</v>
      </c>
      <c r="E2261" s="450" t="s">
        <v>14</v>
      </c>
      <c r="F2261" s="450" t="s">
        <v>15</v>
      </c>
      <c r="G2261" s="450" t="s">
        <v>110</v>
      </c>
      <c r="H2261" s="450"/>
    </row>
    <row r="2262" spans="1:8" x14ac:dyDescent="0.25">
      <c r="A2262" s="450">
        <v>2018</v>
      </c>
      <c r="B2262" s="450" t="s">
        <v>183</v>
      </c>
      <c r="C2262" s="450">
        <v>9900</v>
      </c>
      <c r="D2262" s="450" t="s">
        <v>74</v>
      </c>
      <c r="E2262" s="450" t="s">
        <v>14</v>
      </c>
      <c r="F2262" s="450" t="s">
        <v>15</v>
      </c>
      <c r="G2262" s="450" t="s">
        <v>110</v>
      </c>
      <c r="H2262" s="450"/>
    </row>
    <row r="2263" spans="1:8" x14ac:dyDescent="0.25">
      <c r="A2263" s="450">
        <v>2018</v>
      </c>
      <c r="B2263" s="450" t="s">
        <v>183</v>
      </c>
      <c r="C2263" s="450">
        <v>10000</v>
      </c>
      <c r="D2263" s="450" t="s">
        <v>75</v>
      </c>
      <c r="E2263" s="450" t="s">
        <v>14</v>
      </c>
      <c r="F2263" s="450" t="s">
        <v>15</v>
      </c>
      <c r="G2263" s="450">
        <v>14.63</v>
      </c>
      <c r="H2263" s="450" t="s">
        <v>16</v>
      </c>
    </row>
    <row r="2264" spans="1:8" x14ac:dyDescent="0.25">
      <c r="A2264" s="450">
        <v>2018</v>
      </c>
      <c r="B2264" s="450" t="s">
        <v>183</v>
      </c>
      <c r="C2264" s="450">
        <v>11000</v>
      </c>
      <c r="D2264" s="450" t="s">
        <v>76</v>
      </c>
      <c r="E2264" s="450" t="s">
        <v>14</v>
      </c>
      <c r="F2264" s="450" t="s">
        <v>15</v>
      </c>
      <c r="G2264" s="450">
        <v>13.9</v>
      </c>
      <c r="H2264" s="450" t="s">
        <v>16</v>
      </c>
    </row>
    <row r="2265" spans="1:8" x14ac:dyDescent="0.25">
      <c r="A2265" s="450">
        <v>2018</v>
      </c>
      <c r="B2265" s="450" t="s">
        <v>183</v>
      </c>
      <c r="C2265" s="450">
        <v>11100</v>
      </c>
      <c r="D2265" s="450" t="s">
        <v>77</v>
      </c>
      <c r="E2265" s="450" t="s">
        <v>14</v>
      </c>
      <c r="F2265" s="450" t="s">
        <v>15</v>
      </c>
      <c r="G2265" s="450">
        <v>5.0999999999999996</v>
      </c>
      <c r="H2265" s="450" t="s">
        <v>16</v>
      </c>
    </row>
    <row r="2266" spans="1:8" x14ac:dyDescent="0.25">
      <c r="A2266" s="450">
        <v>2018</v>
      </c>
      <c r="B2266" s="450" t="s">
        <v>183</v>
      </c>
      <c r="C2266" s="450">
        <v>11200</v>
      </c>
      <c r="D2266" s="450" t="s">
        <v>78</v>
      </c>
      <c r="E2266" s="450" t="s">
        <v>14</v>
      </c>
      <c r="F2266" s="450" t="s">
        <v>15</v>
      </c>
      <c r="G2266" s="450">
        <v>7.8</v>
      </c>
      <c r="H2266" s="450" t="s">
        <v>16</v>
      </c>
    </row>
    <row r="2267" spans="1:8" x14ac:dyDescent="0.25">
      <c r="A2267" s="450">
        <v>2018</v>
      </c>
      <c r="B2267" s="450" t="s">
        <v>183</v>
      </c>
      <c r="C2267" s="450">
        <v>11300</v>
      </c>
      <c r="D2267" s="450" t="s">
        <v>79</v>
      </c>
      <c r="E2267" s="450" t="s">
        <v>14</v>
      </c>
      <c r="F2267" s="450" t="s">
        <v>15</v>
      </c>
      <c r="G2267" s="450">
        <v>0.05</v>
      </c>
      <c r="H2267" s="450" t="s">
        <v>16</v>
      </c>
    </row>
    <row r="2268" spans="1:8" x14ac:dyDescent="0.25">
      <c r="A2268" s="450">
        <v>2018</v>
      </c>
      <c r="B2268" s="450" t="s">
        <v>183</v>
      </c>
      <c r="C2268" s="450">
        <v>11400</v>
      </c>
      <c r="D2268" s="450" t="s">
        <v>80</v>
      </c>
      <c r="E2268" s="450" t="s">
        <v>14</v>
      </c>
      <c r="F2268" s="450" t="s">
        <v>15</v>
      </c>
      <c r="G2268" s="450">
        <v>0.95</v>
      </c>
      <c r="H2268" s="450" t="s">
        <v>16</v>
      </c>
    </row>
    <row r="2269" spans="1:8" x14ac:dyDescent="0.25">
      <c r="A2269" s="450">
        <v>2018</v>
      </c>
      <c r="B2269" s="450" t="s">
        <v>183</v>
      </c>
      <c r="C2269" s="450">
        <v>11500</v>
      </c>
      <c r="D2269" s="450" t="s">
        <v>81</v>
      </c>
      <c r="E2269" s="450" t="s">
        <v>14</v>
      </c>
      <c r="F2269" s="450" t="s">
        <v>15</v>
      </c>
      <c r="G2269" s="450">
        <v>0</v>
      </c>
      <c r="H2269" s="450" t="s">
        <v>16</v>
      </c>
    </row>
    <row r="2270" spans="1:8" x14ac:dyDescent="0.25">
      <c r="A2270" s="450">
        <v>2018</v>
      </c>
      <c r="B2270" s="450" t="s">
        <v>183</v>
      </c>
      <c r="C2270" s="450">
        <v>11900</v>
      </c>
      <c r="D2270" s="450" t="s">
        <v>82</v>
      </c>
      <c r="E2270" s="450" t="s">
        <v>14</v>
      </c>
      <c r="F2270" s="450" t="s">
        <v>15</v>
      </c>
      <c r="G2270" s="450">
        <v>0</v>
      </c>
      <c r="H2270" s="450" t="s">
        <v>16</v>
      </c>
    </row>
    <row r="2271" spans="1:8" x14ac:dyDescent="0.25">
      <c r="A2271" s="450">
        <v>2018</v>
      </c>
      <c r="B2271" s="450" t="s">
        <v>183</v>
      </c>
      <c r="C2271" s="450">
        <v>12000</v>
      </c>
      <c r="D2271" s="450" t="s">
        <v>83</v>
      </c>
      <c r="E2271" s="450" t="s">
        <v>14</v>
      </c>
      <c r="F2271" s="450" t="s">
        <v>15</v>
      </c>
      <c r="G2271" s="450">
        <v>25.89</v>
      </c>
      <c r="H2271" s="450" t="s">
        <v>16</v>
      </c>
    </row>
    <row r="2272" spans="1:8" x14ac:dyDescent="0.25">
      <c r="A2272" s="450">
        <v>2018</v>
      </c>
      <c r="B2272" s="450" t="s">
        <v>183</v>
      </c>
      <c r="C2272" s="450">
        <v>12100</v>
      </c>
      <c r="D2272" s="450" t="s">
        <v>84</v>
      </c>
      <c r="E2272" s="450" t="s">
        <v>14</v>
      </c>
      <c r="F2272" s="450" t="s">
        <v>15</v>
      </c>
      <c r="G2272" s="450">
        <v>23.84</v>
      </c>
      <c r="H2272" s="450" t="s">
        <v>16</v>
      </c>
    </row>
    <row r="2273" spans="1:8" x14ac:dyDescent="0.25">
      <c r="A2273" s="450">
        <v>2018</v>
      </c>
      <c r="B2273" s="450" t="s">
        <v>183</v>
      </c>
      <c r="C2273" s="450">
        <v>12200</v>
      </c>
      <c r="D2273" s="450" t="s">
        <v>85</v>
      </c>
      <c r="E2273" s="450" t="s">
        <v>14</v>
      </c>
      <c r="F2273" s="450" t="s">
        <v>15</v>
      </c>
      <c r="G2273" s="450">
        <v>0</v>
      </c>
      <c r="H2273" s="450" t="s">
        <v>16</v>
      </c>
    </row>
    <row r="2274" spans="1:8" x14ac:dyDescent="0.25">
      <c r="A2274" s="450">
        <v>2018</v>
      </c>
      <c r="B2274" s="450" t="s">
        <v>183</v>
      </c>
      <c r="C2274" s="450">
        <v>12900</v>
      </c>
      <c r="D2274" s="450" t="s">
        <v>86</v>
      </c>
      <c r="E2274" s="450" t="s">
        <v>14</v>
      </c>
      <c r="F2274" s="450" t="s">
        <v>15</v>
      </c>
      <c r="G2274" s="450">
        <v>2.0499999999999998</v>
      </c>
      <c r="H2274" s="450" t="s">
        <v>16</v>
      </c>
    </row>
    <row r="2275" spans="1:8" x14ac:dyDescent="0.25">
      <c r="A2275" s="450">
        <v>2018</v>
      </c>
      <c r="B2275" s="450" t="s">
        <v>183</v>
      </c>
      <c r="C2275" s="450">
        <v>12910</v>
      </c>
      <c r="D2275" s="450" t="s">
        <v>87</v>
      </c>
      <c r="E2275" s="450" t="s">
        <v>14</v>
      </c>
      <c r="F2275" s="450" t="s">
        <v>15</v>
      </c>
      <c r="G2275" s="450" t="s">
        <v>110</v>
      </c>
      <c r="H2275" s="450"/>
    </row>
    <row r="2276" spans="1:8" x14ac:dyDescent="0.25">
      <c r="A2276" s="450">
        <v>2018</v>
      </c>
      <c r="B2276" s="450" t="s">
        <v>183</v>
      </c>
      <c r="C2276" s="450">
        <v>12920</v>
      </c>
      <c r="D2276" s="450" t="s">
        <v>88</v>
      </c>
      <c r="E2276" s="450" t="s">
        <v>14</v>
      </c>
      <c r="F2276" s="450" t="s">
        <v>15</v>
      </c>
      <c r="G2276" s="450" t="s">
        <v>110</v>
      </c>
      <c r="H2276" s="450"/>
    </row>
    <row r="2277" spans="1:8" x14ac:dyDescent="0.25">
      <c r="A2277" s="450">
        <v>2018</v>
      </c>
      <c r="B2277" s="450" t="s">
        <v>183</v>
      </c>
      <c r="C2277" s="450">
        <v>12930</v>
      </c>
      <c r="D2277" s="450" t="s">
        <v>89</v>
      </c>
      <c r="E2277" s="450" t="s">
        <v>14</v>
      </c>
      <c r="F2277" s="450" t="s">
        <v>15</v>
      </c>
      <c r="G2277" s="450" t="s">
        <v>110</v>
      </c>
      <c r="H2277" s="450"/>
    </row>
    <row r="2278" spans="1:8" x14ac:dyDescent="0.25">
      <c r="A2278" s="450">
        <v>2018</v>
      </c>
      <c r="B2278" s="450" t="s">
        <v>183</v>
      </c>
      <c r="C2278" s="450">
        <v>13000</v>
      </c>
      <c r="D2278" s="450" t="s">
        <v>90</v>
      </c>
      <c r="E2278" s="450" t="s">
        <v>14</v>
      </c>
      <c r="F2278" s="450" t="s">
        <v>15</v>
      </c>
      <c r="G2278" s="450">
        <v>39.79</v>
      </c>
      <c r="H2278" s="450" t="s">
        <v>16</v>
      </c>
    </row>
    <row r="2279" spans="1:8" x14ac:dyDescent="0.25">
      <c r="A2279" s="450">
        <v>2018</v>
      </c>
      <c r="B2279" s="450" t="s">
        <v>183</v>
      </c>
      <c r="C2279" s="450">
        <v>14000</v>
      </c>
      <c r="D2279" s="450" t="s">
        <v>91</v>
      </c>
      <c r="E2279" s="450" t="s">
        <v>14</v>
      </c>
      <c r="F2279" s="450" t="s">
        <v>15</v>
      </c>
      <c r="G2279" s="450">
        <v>54.41</v>
      </c>
      <c r="H2279" s="450" t="s">
        <v>16</v>
      </c>
    </row>
    <row r="2280" spans="1:8" x14ac:dyDescent="0.25">
      <c r="A2280" s="450">
        <v>2018</v>
      </c>
      <c r="B2280" s="450" t="s">
        <v>183</v>
      </c>
      <c r="C2280" s="450">
        <v>15000</v>
      </c>
      <c r="D2280" s="450" t="s">
        <v>92</v>
      </c>
      <c r="E2280" s="450" t="s">
        <v>14</v>
      </c>
      <c r="F2280" s="450" t="s">
        <v>15</v>
      </c>
      <c r="G2280" s="450">
        <v>0</v>
      </c>
      <c r="H2280" s="450" t="s">
        <v>16</v>
      </c>
    </row>
    <row r="2281" spans="1:8" x14ac:dyDescent="0.25">
      <c r="A2281" s="450">
        <v>2018</v>
      </c>
      <c r="B2281" s="450" t="s">
        <v>183</v>
      </c>
      <c r="C2281" s="450">
        <v>15100</v>
      </c>
      <c r="D2281" s="450" t="s">
        <v>93</v>
      </c>
      <c r="E2281" s="450" t="s">
        <v>14</v>
      </c>
      <c r="F2281" s="450" t="s">
        <v>15</v>
      </c>
      <c r="G2281" s="450" t="s">
        <v>110</v>
      </c>
      <c r="H2281" s="450"/>
    </row>
    <row r="2282" spans="1:8" x14ac:dyDescent="0.25">
      <c r="A2282" s="450">
        <v>2018</v>
      </c>
      <c r="B2282" s="450" t="s">
        <v>183</v>
      </c>
      <c r="C2282" s="450">
        <v>15200</v>
      </c>
      <c r="D2282" s="450" t="s">
        <v>94</v>
      </c>
      <c r="E2282" s="450" t="s">
        <v>14</v>
      </c>
      <c r="F2282" s="450" t="s">
        <v>15</v>
      </c>
      <c r="G2282" s="450" t="s">
        <v>110</v>
      </c>
      <c r="H2282" s="450"/>
    </row>
    <row r="2283" spans="1:8" x14ac:dyDescent="0.25">
      <c r="A2283" s="450">
        <v>2018</v>
      </c>
      <c r="B2283" s="450" t="s">
        <v>183</v>
      </c>
      <c r="C2283" s="450">
        <v>16000</v>
      </c>
      <c r="D2283" s="450" t="s">
        <v>95</v>
      </c>
      <c r="E2283" s="450" t="s">
        <v>14</v>
      </c>
      <c r="F2283" s="450" t="s">
        <v>15</v>
      </c>
      <c r="G2283" s="450">
        <v>54.41</v>
      </c>
      <c r="H2283" s="450" t="s">
        <v>16</v>
      </c>
    </row>
    <row r="2284" spans="1:8" x14ac:dyDescent="0.25">
      <c r="A2284" s="450">
        <v>2018</v>
      </c>
      <c r="B2284" s="450" t="s">
        <v>183</v>
      </c>
      <c r="C2284" s="450">
        <v>17000</v>
      </c>
      <c r="D2284" s="450" t="s">
        <v>96</v>
      </c>
      <c r="E2284" s="450" t="s">
        <v>14</v>
      </c>
      <c r="F2284" s="450" t="s">
        <v>15</v>
      </c>
      <c r="G2284" s="450">
        <v>0</v>
      </c>
      <c r="H2284" s="450" t="s">
        <v>16</v>
      </c>
    </row>
    <row r="2285" spans="1:8" x14ac:dyDescent="0.25">
      <c r="A2285" s="450">
        <v>2018</v>
      </c>
      <c r="B2285" s="450" t="s">
        <v>183</v>
      </c>
      <c r="C2285" s="450">
        <v>17100</v>
      </c>
      <c r="D2285" s="450" t="s">
        <v>97</v>
      </c>
      <c r="E2285" s="450" t="s">
        <v>14</v>
      </c>
      <c r="F2285" s="450" t="s">
        <v>15</v>
      </c>
      <c r="G2285" s="450">
        <v>0</v>
      </c>
      <c r="H2285" s="450" t="s">
        <v>16</v>
      </c>
    </row>
    <row r="2286" spans="1:8" x14ac:dyDescent="0.25">
      <c r="A2286" s="450">
        <v>2018</v>
      </c>
      <c r="B2286" s="450" t="s">
        <v>183</v>
      </c>
      <c r="C2286" s="450">
        <v>17110</v>
      </c>
      <c r="D2286" s="450" t="s">
        <v>98</v>
      </c>
      <c r="E2286" s="450" t="s">
        <v>14</v>
      </c>
      <c r="F2286" s="450" t="s">
        <v>15</v>
      </c>
      <c r="G2286" s="450" t="s">
        <v>110</v>
      </c>
      <c r="H2286" s="450"/>
    </row>
    <row r="2287" spans="1:8" x14ac:dyDescent="0.25">
      <c r="A2287" s="450">
        <v>2018</v>
      </c>
      <c r="B2287" s="450" t="s">
        <v>183</v>
      </c>
      <c r="C2287" s="450">
        <v>17120</v>
      </c>
      <c r="D2287" s="450" t="s">
        <v>99</v>
      </c>
      <c r="E2287" s="450" t="s">
        <v>14</v>
      </c>
      <c r="F2287" s="450" t="s">
        <v>15</v>
      </c>
      <c r="G2287" s="450" t="s">
        <v>110</v>
      </c>
      <c r="H2287" s="450"/>
    </row>
    <row r="2288" spans="1:8" x14ac:dyDescent="0.25">
      <c r="A2288" s="450">
        <v>2018</v>
      </c>
      <c r="B2288" s="450" t="s">
        <v>183</v>
      </c>
      <c r="C2288" s="450">
        <v>17130</v>
      </c>
      <c r="D2288" s="450" t="s">
        <v>100</v>
      </c>
      <c r="E2288" s="450" t="s">
        <v>14</v>
      </c>
      <c r="F2288" s="450" t="s">
        <v>15</v>
      </c>
      <c r="G2288" s="450" t="s">
        <v>110</v>
      </c>
      <c r="H2288" s="450"/>
    </row>
    <row r="2289" spans="1:8" x14ac:dyDescent="0.25">
      <c r="A2289" s="450">
        <v>2018</v>
      </c>
      <c r="B2289" s="450" t="s">
        <v>183</v>
      </c>
      <c r="C2289" s="450">
        <v>17140</v>
      </c>
      <c r="D2289" s="450" t="s">
        <v>101</v>
      </c>
      <c r="E2289" s="450" t="s">
        <v>14</v>
      </c>
      <c r="F2289" s="450" t="s">
        <v>15</v>
      </c>
      <c r="G2289" s="450" t="s">
        <v>110</v>
      </c>
      <c r="H2289" s="450"/>
    </row>
    <row r="2290" spans="1:8" x14ac:dyDescent="0.25">
      <c r="A2290" s="450">
        <v>2018</v>
      </c>
      <c r="B2290" s="450" t="s">
        <v>183</v>
      </c>
      <c r="C2290" s="450">
        <v>17150</v>
      </c>
      <c r="D2290" s="450" t="s">
        <v>102</v>
      </c>
      <c r="E2290" s="450" t="s">
        <v>14</v>
      </c>
      <c r="F2290" s="450" t="s">
        <v>15</v>
      </c>
      <c r="G2290" s="450" t="s">
        <v>110</v>
      </c>
      <c r="H2290" s="450"/>
    </row>
    <row r="2291" spans="1:8" x14ac:dyDescent="0.25">
      <c r="A2291" s="450">
        <v>2018</v>
      </c>
      <c r="B2291" s="450" t="s">
        <v>183</v>
      </c>
      <c r="C2291" s="450">
        <v>17160</v>
      </c>
      <c r="D2291" s="450" t="s">
        <v>103</v>
      </c>
      <c r="E2291" s="450" t="s">
        <v>14</v>
      </c>
      <c r="F2291" s="450" t="s">
        <v>15</v>
      </c>
      <c r="G2291" s="450" t="s">
        <v>110</v>
      </c>
      <c r="H2291" s="450"/>
    </row>
    <row r="2292" spans="1:8" x14ac:dyDescent="0.25">
      <c r="A2292" s="450">
        <v>2018</v>
      </c>
      <c r="B2292" s="450" t="s">
        <v>183</v>
      </c>
      <c r="C2292" s="450">
        <v>17161</v>
      </c>
      <c r="D2292" s="450" t="s">
        <v>104</v>
      </c>
      <c r="E2292" s="450" t="s">
        <v>14</v>
      </c>
      <c r="F2292" s="450" t="s">
        <v>15</v>
      </c>
      <c r="G2292" s="450" t="s">
        <v>110</v>
      </c>
      <c r="H2292" s="450"/>
    </row>
    <row r="2293" spans="1:8" x14ac:dyDescent="0.25">
      <c r="A2293" s="450">
        <v>2018</v>
      </c>
      <c r="B2293" s="450" t="s">
        <v>183</v>
      </c>
      <c r="C2293" s="450">
        <v>17162</v>
      </c>
      <c r="D2293" s="450" t="s">
        <v>105</v>
      </c>
      <c r="E2293" s="450" t="s">
        <v>14</v>
      </c>
      <c r="F2293" s="450" t="s">
        <v>15</v>
      </c>
      <c r="G2293" s="450" t="s">
        <v>110</v>
      </c>
      <c r="H2293" s="450"/>
    </row>
    <row r="2294" spans="1:8" x14ac:dyDescent="0.25">
      <c r="A2294" s="450">
        <v>2018</v>
      </c>
      <c r="B2294" s="450" t="s">
        <v>183</v>
      </c>
      <c r="C2294" s="450">
        <v>17190</v>
      </c>
      <c r="D2294" s="450" t="s">
        <v>106</v>
      </c>
      <c r="E2294" s="450" t="s">
        <v>14</v>
      </c>
      <c r="F2294" s="450" t="s">
        <v>15</v>
      </c>
      <c r="G2294" s="450" t="s">
        <v>110</v>
      </c>
      <c r="H2294" s="450"/>
    </row>
    <row r="2295" spans="1:8" x14ac:dyDescent="0.25">
      <c r="A2295" s="450">
        <v>2018</v>
      </c>
      <c r="B2295" s="450" t="s">
        <v>183</v>
      </c>
      <c r="C2295" s="450">
        <v>17900</v>
      </c>
      <c r="D2295" s="450" t="s">
        <v>107</v>
      </c>
      <c r="E2295" s="450" t="s">
        <v>14</v>
      </c>
      <c r="F2295" s="450" t="s">
        <v>15</v>
      </c>
      <c r="G2295" s="450">
        <v>0</v>
      </c>
      <c r="H2295" s="450" t="s">
        <v>16</v>
      </c>
    </row>
    <row r="2296" spans="1:8" x14ac:dyDescent="0.25">
      <c r="A2296" s="450">
        <v>2018</v>
      </c>
      <c r="B2296" s="450" t="s">
        <v>183</v>
      </c>
      <c r="C2296" s="450">
        <v>18000</v>
      </c>
      <c r="D2296" s="450" t="s">
        <v>108</v>
      </c>
      <c r="E2296" s="450" t="s">
        <v>14</v>
      </c>
      <c r="F2296" s="450" t="s">
        <v>15</v>
      </c>
      <c r="G2296" s="450">
        <v>54.41</v>
      </c>
      <c r="H2296" s="450" t="s">
        <v>16</v>
      </c>
    </row>
    <row r="2297" spans="1:8" x14ac:dyDescent="0.25">
      <c r="A2297" s="450">
        <v>2018</v>
      </c>
      <c r="B2297" s="450" t="s">
        <v>183</v>
      </c>
      <c r="C2297" s="450">
        <v>19000</v>
      </c>
      <c r="D2297" s="450" t="s">
        <v>109</v>
      </c>
      <c r="E2297" s="450" t="s">
        <v>14</v>
      </c>
      <c r="F2297" s="450" t="s">
        <v>15</v>
      </c>
      <c r="G2297" s="450" t="s">
        <v>110</v>
      </c>
      <c r="H2297" s="450"/>
    </row>
    <row r="2298" spans="1:8" x14ac:dyDescent="0.25">
      <c r="A2298" s="450">
        <v>2018</v>
      </c>
      <c r="B2298" s="450" t="s">
        <v>183</v>
      </c>
      <c r="C2298" s="450">
        <v>19010</v>
      </c>
      <c r="D2298" s="450" t="s">
        <v>111</v>
      </c>
      <c r="E2298" s="450" t="s">
        <v>14</v>
      </c>
      <c r="F2298" s="450" t="s">
        <v>15</v>
      </c>
      <c r="G2298" s="450" t="s">
        <v>110</v>
      </c>
      <c r="H2298" s="450"/>
    </row>
    <row r="2299" spans="1:8" x14ac:dyDescent="0.25">
      <c r="A2299" s="450">
        <v>2018</v>
      </c>
      <c r="B2299" s="450" t="s">
        <v>183</v>
      </c>
      <c r="C2299" s="450">
        <v>19011</v>
      </c>
      <c r="D2299" s="450" t="s">
        <v>112</v>
      </c>
      <c r="E2299" s="450" t="s">
        <v>14</v>
      </c>
      <c r="F2299" s="450" t="s">
        <v>15</v>
      </c>
      <c r="G2299" s="450" t="s">
        <v>110</v>
      </c>
      <c r="H2299" s="450"/>
    </row>
    <row r="2300" spans="1:8" x14ac:dyDescent="0.25">
      <c r="A2300" s="450">
        <v>2018</v>
      </c>
      <c r="B2300" s="450" t="s">
        <v>183</v>
      </c>
      <c r="C2300" s="450">
        <v>19012</v>
      </c>
      <c r="D2300" s="450" t="s">
        <v>113</v>
      </c>
      <c r="E2300" s="450" t="s">
        <v>14</v>
      </c>
      <c r="F2300" s="450" t="s">
        <v>15</v>
      </c>
      <c r="G2300" s="450" t="s">
        <v>110</v>
      </c>
      <c r="H2300" s="450"/>
    </row>
    <row r="2301" spans="1:8" x14ac:dyDescent="0.25">
      <c r="A2301" s="450">
        <v>2018</v>
      </c>
      <c r="B2301" s="450" t="s">
        <v>183</v>
      </c>
      <c r="C2301" s="450">
        <v>19020</v>
      </c>
      <c r="D2301" s="450" t="s">
        <v>114</v>
      </c>
      <c r="E2301" s="450" t="s">
        <v>14</v>
      </c>
      <c r="F2301" s="450" t="s">
        <v>15</v>
      </c>
      <c r="G2301" s="450" t="s">
        <v>110</v>
      </c>
      <c r="H2301" s="450"/>
    </row>
    <row r="2302" spans="1:8" x14ac:dyDescent="0.25">
      <c r="A2302" s="450">
        <v>2018</v>
      </c>
      <c r="B2302" s="450" t="s">
        <v>183</v>
      </c>
      <c r="C2302" s="450">
        <v>19021</v>
      </c>
      <c r="D2302" s="450" t="s">
        <v>115</v>
      </c>
      <c r="E2302" s="450" t="s">
        <v>14</v>
      </c>
      <c r="F2302" s="450" t="s">
        <v>15</v>
      </c>
      <c r="G2302" s="450" t="s">
        <v>110</v>
      </c>
      <c r="H2302" s="450"/>
    </row>
    <row r="2303" spans="1:8" x14ac:dyDescent="0.25">
      <c r="A2303" s="450">
        <v>2018</v>
      </c>
      <c r="B2303" s="450" t="s">
        <v>183</v>
      </c>
      <c r="C2303" s="450">
        <v>19022</v>
      </c>
      <c r="D2303" s="450" t="s">
        <v>116</v>
      </c>
      <c r="E2303" s="450" t="s">
        <v>14</v>
      </c>
      <c r="F2303" s="450" t="s">
        <v>15</v>
      </c>
      <c r="G2303" s="450" t="s">
        <v>110</v>
      </c>
      <c r="H2303" s="450"/>
    </row>
    <row r="2304" spans="1:8" x14ac:dyDescent="0.25">
      <c r="A2304" s="450">
        <v>2018</v>
      </c>
      <c r="B2304" s="450" t="s">
        <v>183</v>
      </c>
      <c r="C2304" s="450">
        <v>19023</v>
      </c>
      <c r="D2304" s="450" t="s">
        <v>117</v>
      </c>
      <c r="E2304" s="450" t="s">
        <v>14</v>
      </c>
      <c r="F2304" s="450" t="s">
        <v>15</v>
      </c>
      <c r="G2304" s="450" t="s">
        <v>110</v>
      </c>
      <c r="H2304" s="450"/>
    </row>
    <row r="2305" spans="1:7" x14ac:dyDescent="0.25">
      <c r="A2305" s="450">
        <v>2018</v>
      </c>
      <c r="B2305" s="450" t="s">
        <v>183</v>
      </c>
      <c r="C2305" s="450">
        <v>19029</v>
      </c>
      <c r="D2305" s="450" t="s">
        <v>118</v>
      </c>
      <c r="E2305" s="450" t="s">
        <v>14</v>
      </c>
      <c r="F2305" s="450" t="s">
        <v>15</v>
      </c>
      <c r="G2305" s="450" t="s">
        <v>110</v>
      </c>
    </row>
    <row r="2306" spans="1:7" x14ac:dyDescent="0.25">
      <c r="A2306" s="450">
        <v>2018</v>
      </c>
      <c r="B2306" s="450" t="s">
        <v>183</v>
      </c>
      <c r="C2306" s="450">
        <v>19030</v>
      </c>
      <c r="D2306" s="450" t="s">
        <v>119</v>
      </c>
      <c r="E2306" s="450" t="s">
        <v>14</v>
      </c>
      <c r="F2306" s="450" t="s">
        <v>15</v>
      </c>
      <c r="G2306" s="450" t="s">
        <v>110</v>
      </c>
    </row>
    <row r="2307" spans="1:7" x14ac:dyDescent="0.25">
      <c r="A2307" s="450">
        <v>2018</v>
      </c>
      <c r="B2307" s="450" t="s">
        <v>183</v>
      </c>
      <c r="C2307" s="450">
        <v>19031</v>
      </c>
      <c r="D2307" s="450" t="s">
        <v>120</v>
      </c>
      <c r="E2307" s="450" t="s">
        <v>14</v>
      </c>
      <c r="F2307" s="450" t="s">
        <v>15</v>
      </c>
      <c r="G2307" s="450" t="s">
        <v>110</v>
      </c>
    </row>
    <row r="2308" spans="1:7" x14ac:dyDescent="0.25">
      <c r="A2308" s="450">
        <v>2018</v>
      </c>
      <c r="B2308" s="450" t="s">
        <v>183</v>
      </c>
      <c r="C2308" s="450">
        <v>19032</v>
      </c>
      <c r="D2308" s="450" t="s">
        <v>121</v>
      </c>
      <c r="E2308" s="450" t="s">
        <v>14</v>
      </c>
      <c r="F2308" s="450" t="s">
        <v>15</v>
      </c>
      <c r="G2308" s="450" t="s">
        <v>110</v>
      </c>
    </row>
    <row r="2309" spans="1:7" x14ac:dyDescent="0.25">
      <c r="A2309" s="450">
        <v>2018</v>
      </c>
      <c r="B2309" s="450" t="s">
        <v>183</v>
      </c>
      <c r="C2309" s="450">
        <v>19040</v>
      </c>
      <c r="D2309" s="450" t="s">
        <v>122</v>
      </c>
      <c r="E2309" s="450" t="s">
        <v>14</v>
      </c>
      <c r="F2309" s="450" t="s">
        <v>15</v>
      </c>
      <c r="G2309" s="450" t="s">
        <v>110</v>
      </c>
    </row>
    <row r="2310" spans="1:7" x14ac:dyDescent="0.25">
      <c r="A2310" s="450">
        <v>2018</v>
      </c>
      <c r="B2310" s="450" t="s">
        <v>183</v>
      </c>
      <c r="C2310" s="450">
        <v>19050</v>
      </c>
      <c r="D2310" s="450" t="s">
        <v>123</v>
      </c>
      <c r="E2310" s="450" t="s">
        <v>14</v>
      </c>
      <c r="F2310" s="450" t="s">
        <v>15</v>
      </c>
      <c r="G2310" s="450" t="s">
        <v>110</v>
      </c>
    </row>
    <row r="2311" spans="1:7" x14ac:dyDescent="0.25">
      <c r="A2311" s="450">
        <v>2018</v>
      </c>
      <c r="B2311" s="450" t="s">
        <v>183</v>
      </c>
      <c r="C2311" s="450">
        <v>19060</v>
      </c>
      <c r="D2311" s="450" t="s">
        <v>124</v>
      </c>
      <c r="E2311" s="450" t="s">
        <v>14</v>
      </c>
      <c r="F2311" s="450" t="s">
        <v>15</v>
      </c>
      <c r="G2311" s="450" t="s">
        <v>110</v>
      </c>
    </row>
    <row r="2312" spans="1:7" x14ac:dyDescent="0.25">
      <c r="A2312" s="450">
        <v>2018</v>
      </c>
      <c r="B2312" s="450" t="s">
        <v>183</v>
      </c>
      <c r="C2312" s="450">
        <v>19061</v>
      </c>
      <c r="D2312" s="450" t="s">
        <v>125</v>
      </c>
      <c r="E2312" s="450" t="s">
        <v>14</v>
      </c>
      <c r="F2312" s="450" t="s">
        <v>15</v>
      </c>
      <c r="G2312" s="450" t="s">
        <v>110</v>
      </c>
    </row>
    <row r="2313" spans="1:7" x14ac:dyDescent="0.25">
      <c r="A2313" s="450">
        <v>2018</v>
      </c>
      <c r="B2313" s="450" t="s">
        <v>183</v>
      </c>
      <c r="C2313" s="450">
        <v>19062</v>
      </c>
      <c r="D2313" s="450" t="s">
        <v>126</v>
      </c>
      <c r="E2313" s="450" t="s">
        <v>14</v>
      </c>
      <c r="F2313" s="450" t="s">
        <v>15</v>
      </c>
      <c r="G2313" s="450" t="s">
        <v>110</v>
      </c>
    </row>
    <row r="2314" spans="1:7" x14ac:dyDescent="0.25">
      <c r="A2314" s="450">
        <v>2018</v>
      </c>
      <c r="B2314" s="450" t="s">
        <v>183</v>
      </c>
      <c r="C2314" s="450">
        <v>19063</v>
      </c>
      <c r="D2314" s="450" t="s">
        <v>127</v>
      </c>
      <c r="E2314" s="450" t="s">
        <v>14</v>
      </c>
      <c r="F2314" s="450" t="s">
        <v>15</v>
      </c>
      <c r="G2314" s="450" t="s">
        <v>110</v>
      </c>
    </row>
    <row r="2315" spans="1:7" x14ac:dyDescent="0.25">
      <c r="A2315" s="450">
        <v>2018</v>
      </c>
      <c r="B2315" s="450" t="s">
        <v>183</v>
      </c>
      <c r="C2315" s="450">
        <v>19070</v>
      </c>
      <c r="D2315" s="450" t="s">
        <v>128</v>
      </c>
      <c r="E2315" s="450" t="s">
        <v>14</v>
      </c>
      <c r="F2315" s="450" t="s">
        <v>15</v>
      </c>
      <c r="G2315" s="450" t="s">
        <v>110</v>
      </c>
    </row>
    <row r="2316" spans="1:7" x14ac:dyDescent="0.25">
      <c r="A2316" s="450">
        <v>2018</v>
      </c>
      <c r="B2316" s="450" t="s">
        <v>183</v>
      </c>
      <c r="C2316" s="450">
        <v>19080</v>
      </c>
      <c r="D2316" s="450" t="s">
        <v>129</v>
      </c>
      <c r="E2316" s="450" t="s">
        <v>14</v>
      </c>
      <c r="F2316" s="450" t="s">
        <v>15</v>
      </c>
      <c r="G2316" s="450" t="s">
        <v>110</v>
      </c>
    </row>
    <row r="2317" spans="1:7" x14ac:dyDescent="0.25">
      <c r="A2317" s="450">
        <v>2018</v>
      </c>
      <c r="B2317" s="450" t="s">
        <v>183</v>
      </c>
      <c r="C2317" s="450">
        <v>19090</v>
      </c>
      <c r="D2317" s="450" t="s">
        <v>130</v>
      </c>
      <c r="E2317" s="450" t="s">
        <v>14</v>
      </c>
      <c r="F2317" s="450" t="s">
        <v>15</v>
      </c>
      <c r="G2317" s="450" t="s">
        <v>110</v>
      </c>
    </row>
    <row r="2318" spans="1:7" x14ac:dyDescent="0.25">
      <c r="A2318" s="450">
        <v>2018</v>
      </c>
      <c r="B2318" s="450" t="s">
        <v>183</v>
      </c>
      <c r="C2318" s="450">
        <v>19095</v>
      </c>
      <c r="D2318" s="450" t="s">
        <v>131</v>
      </c>
      <c r="E2318" s="450" t="s">
        <v>14</v>
      </c>
      <c r="F2318" s="450" t="s">
        <v>15</v>
      </c>
      <c r="G2318" s="450" t="s">
        <v>110</v>
      </c>
    </row>
    <row r="2319" spans="1:7" x14ac:dyDescent="0.25">
      <c r="A2319" s="450">
        <v>2018</v>
      </c>
      <c r="B2319" s="450" t="s">
        <v>183</v>
      </c>
      <c r="C2319" s="450">
        <v>19900</v>
      </c>
      <c r="D2319" s="450" t="s">
        <v>132</v>
      </c>
      <c r="E2319" s="450" t="s">
        <v>14</v>
      </c>
      <c r="F2319" s="450" t="s">
        <v>15</v>
      </c>
      <c r="G2319" s="450" t="s">
        <v>110</v>
      </c>
    </row>
    <row r="2320" spans="1:7" x14ac:dyDescent="0.25">
      <c r="A2320" s="450">
        <v>2018</v>
      </c>
      <c r="B2320" s="450" t="s">
        <v>183</v>
      </c>
      <c r="C2320" s="450">
        <v>20000</v>
      </c>
      <c r="D2320" s="450" t="s">
        <v>133</v>
      </c>
      <c r="E2320" s="450" t="s">
        <v>14</v>
      </c>
      <c r="F2320" s="450" t="s">
        <v>15</v>
      </c>
      <c r="G2320" s="450" t="s">
        <v>110</v>
      </c>
    </row>
    <row r="2321" spans="1:7" x14ac:dyDescent="0.25">
      <c r="A2321" s="450">
        <v>2018</v>
      </c>
      <c r="B2321" s="450" t="s">
        <v>183</v>
      </c>
      <c r="C2321" s="450">
        <v>21000</v>
      </c>
      <c r="D2321" s="450" t="s">
        <v>134</v>
      </c>
      <c r="E2321" s="450" t="s">
        <v>14</v>
      </c>
      <c r="F2321" s="450" t="s">
        <v>15</v>
      </c>
      <c r="G2321" s="450" t="s">
        <v>110</v>
      </c>
    </row>
    <row r="2322" spans="1:7" x14ac:dyDescent="0.25">
      <c r="A2322" s="450">
        <v>2018</v>
      </c>
      <c r="B2322" s="450" t="s">
        <v>183</v>
      </c>
      <c r="C2322" s="450">
        <v>21100</v>
      </c>
      <c r="D2322" s="450" t="s">
        <v>135</v>
      </c>
      <c r="E2322" s="450" t="s">
        <v>14</v>
      </c>
      <c r="F2322" s="450" t="s">
        <v>15</v>
      </c>
      <c r="G2322" s="450" t="s">
        <v>110</v>
      </c>
    </row>
    <row r="2323" spans="1:7" x14ac:dyDescent="0.25">
      <c r="A2323" s="450">
        <v>2018</v>
      </c>
      <c r="B2323" s="450" t="s">
        <v>183</v>
      </c>
      <c r="C2323" s="450">
        <v>21200</v>
      </c>
      <c r="D2323" s="450" t="s">
        <v>136</v>
      </c>
      <c r="E2323" s="450" t="s">
        <v>14</v>
      </c>
      <c r="F2323" s="450" t="s">
        <v>15</v>
      </c>
      <c r="G2323" s="450" t="s">
        <v>110</v>
      </c>
    </row>
    <row r="2324" spans="1:7" x14ac:dyDescent="0.25">
      <c r="A2324" s="450">
        <v>2018</v>
      </c>
      <c r="B2324" s="450" t="s">
        <v>183</v>
      </c>
      <c r="C2324" s="450">
        <v>21300</v>
      </c>
      <c r="D2324" s="450" t="s">
        <v>137</v>
      </c>
      <c r="E2324" s="450" t="s">
        <v>14</v>
      </c>
      <c r="F2324" s="450" t="s">
        <v>15</v>
      </c>
      <c r="G2324" s="450" t="s">
        <v>110</v>
      </c>
    </row>
    <row r="2325" spans="1:7" x14ac:dyDescent="0.25">
      <c r="A2325" s="450">
        <v>2018</v>
      </c>
      <c r="B2325" s="450" t="s">
        <v>183</v>
      </c>
      <c r="C2325" s="450">
        <v>21900</v>
      </c>
      <c r="D2325" s="450" t="s">
        <v>138</v>
      </c>
      <c r="E2325" s="450" t="s">
        <v>14</v>
      </c>
      <c r="F2325" s="450" t="s">
        <v>15</v>
      </c>
      <c r="G2325" s="450" t="s">
        <v>110</v>
      </c>
    </row>
    <row r="2326" spans="1:7" x14ac:dyDescent="0.25">
      <c r="A2326" s="450">
        <v>2018</v>
      </c>
      <c r="B2326" s="450" t="s">
        <v>183</v>
      </c>
      <c r="C2326" s="450">
        <v>22000</v>
      </c>
      <c r="D2326" s="450" t="s">
        <v>139</v>
      </c>
      <c r="E2326" s="450" t="s">
        <v>14</v>
      </c>
      <c r="F2326" s="450" t="s">
        <v>15</v>
      </c>
      <c r="G2326" s="450" t="s">
        <v>110</v>
      </c>
    </row>
    <row r="2327" spans="1:7" x14ac:dyDescent="0.25">
      <c r="A2327" s="450">
        <v>2018</v>
      </c>
      <c r="B2327" s="450" t="s">
        <v>183</v>
      </c>
      <c r="C2327" s="450">
        <v>23000</v>
      </c>
      <c r="D2327" s="450" t="s">
        <v>140</v>
      </c>
      <c r="E2327" s="450" t="s">
        <v>14</v>
      </c>
      <c r="F2327" s="450" t="s">
        <v>15</v>
      </c>
      <c r="G2327" s="450" t="s">
        <v>110</v>
      </c>
    </row>
    <row r="2328" spans="1:7" x14ac:dyDescent="0.25">
      <c r="A2328" s="450">
        <v>2018</v>
      </c>
      <c r="B2328" s="450" t="s">
        <v>183</v>
      </c>
      <c r="C2328" s="450">
        <v>24000</v>
      </c>
      <c r="D2328" s="450" t="s">
        <v>141</v>
      </c>
      <c r="E2328" s="450" t="s">
        <v>14</v>
      </c>
      <c r="F2328" s="450" t="s">
        <v>15</v>
      </c>
      <c r="G2328" s="450" t="s">
        <v>110</v>
      </c>
    </row>
    <row r="2329" spans="1:7" x14ac:dyDescent="0.25">
      <c r="A2329" s="450">
        <v>2018</v>
      </c>
      <c r="B2329" s="450" t="s">
        <v>183</v>
      </c>
      <c r="C2329" s="450">
        <v>25000</v>
      </c>
      <c r="D2329" s="450" t="s">
        <v>142</v>
      </c>
      <c r="E2329" s="450" t="s">
        <v>14</v>
      </c>
      <c r="F2329" s="450" t="s">
        <v>15</v>
      </c>
      <c r="G2329" s="450" t="s">
        <v>110</v>
      </c>
    </row>
    <row r="2330" spans="1:7" x14ac:dyDescent="0.25">
      <c r="A2330" s="450">
        <v>2018</v>
      </c>
      <c r="B2330" s="450" t="s">
        <v>183</v>
      </c>
      <c r="C2330" s="450">
        <v>26000</v>
      </c>
      <c r="D2330" s="450" t="s">
        <v>143</v>
      </c>
      <c r="E2330" s="450" t="s">
        <v>14</v>
      </c>
      <c r="F2330" s="450" t="s">
        <v>15</v>
      </c>
      <c r="G2330" s="450" t="s">
        <v>110</v>
      </c>
    </row>
    <row r="2331" spans="1:7" x14ac:dyDescent="0.25">
      <c r="A2331" s="450">
        <v>2018</v>
      </c>
      <c r="B2331" s="450" t="s">
        <v>183</v>
      </c>
      <c r="C2331" s="450">
        <v>27000</v>
      </c>
      <c r="D2331" s="450" t="s">
        <v>144</v>
      </c>
      <c r="E2331" s="450" t="s">
        <v>14</v>
      </c>
      <c r="F2331" s="450" t="s">
        <v>15</v>
      </c>
      <c r="G2331" s="450" t="s">
        <v>110</v>
      </c>
    </row>
    <row r="2332" spans="1:7" x14ac:dyDescent="0.25">
      <c r="A2332" s="450">
        <v>2018</v>
      </c>
      <c r="B2332" s="450" t="s">
        <v>183</v>
      </c>
      <c r="C2332" s="450">
        <v>28000</v>
      </c>
      <c r="D2332" s="450" t="s">
        <v>145</v>
      </c>
      <c r="E2332" s="450" t="s">
        <v>14</v>
      </c>
      <c r="F2332" s="450" t="s">
        <v>15</v>
      </c>
      <c r="G2332" s="450" t="s">
        <v>110</v>
      </c>
    </row>
    <row r="2333" spans="1:7" x14ac:dyDescent="0.25">
      <c r="A2333" s="450">
        <v>2018</v>
      </c>
      <c r="B2333" s="450" t="s">
        <v>183</v>
      </c>
      <c r="C2333" s="450">
        <v>29000</v>
      </c>
      <c r="D2333" s="450" t="s">
        <v>146</v>
      </c>
      <c r="E2333" s="450" t="s">
        <v>14</v>
      </c>
      <c r="F2333" s="450" t="s">
        <v>15</v>
      </c>
      <c r="G2333" s="450" t="s">
        <v>110</v>
      </c>
    </row>
    <row r="2334" spans="1:7" x14ac:dyDescent="0.25">
      <c r="A2334" s="450">
        <v>2018</v>
      </c>
      <c r="B2334" s="450" t="s">
        <v>183</v>
      </c>
      <c r="C2334" s="450">
        <v>30000</v>
      </c>
      <c r="D2334" s="450" t="s">
        <v>147</v>
      </c>
      <c r="E2334" s="450" t="s">
        <v>14</v>
      </c>
      <c r="F2334" s="450" t="s">
        <v>15</v>
      </c>
      <c r="G2334" s="450" t="s">
        <v>110</v>
      </c>
    </row>
    <row r="2335" spans="1:7" x14ac:dyDescent="0.25">
      <c r="A2335" s="450">
        <v>2018</v>
      </c>
      <c r="B2335" s="450" t="s">
        <v>183</v>
      </c>
      <c r="C2335" s="450">
        <v>31000</v>
      </c>
      <c r="D2335" s="450" t="s">
        <v>148</v>
      </c>
      <c r="E2335" s="450" t="s">
        <v>14</v>
      </c>
      <c r="F2335" s="450" t="s">
        <v>15</v>
      </c>
      <c r="G2335" s="450" t="s">
        <v>110</v>
      </c>
    </row>
    <row r="2336" spans="1:7" x14ac:dyDescent="0.25">
      <c r="A2336" s="450">
        <v>2018</v>
      </c>
      <c r="B2336" s="450" t="s">
        <v>183</v>
      </c>
      <c r="C2336" s="450">
        <v>32000</v>
      </c>
      <c r="D2336" s="450" t="s">
        <v>149</v>
      </c>
      <c r="E2336" s="450" t="s">
        <v>14</v>
      </c>
      <c r="F2336" s="450" t="s">
        <v>15</v>
      </c>
      <c r="G2336" s="450" t="s">
        <v>110</v>
      </c>
    </row>
    <row r="2337" spans="1:7" x14ac:dyDescent="0.25">
      <c r="A2337" s="450">
        <v>2018</v>
      </c>
      <c r="B2337" s="450" t="s">
        <v>183</v>
      </c>
      <c r="C2337" s="450">
        <v>32100</v>
      </c>
      <c r="D2337" s="450" t="s">
        <v>150</v>
      </c>
      <c r="E2337" s="450" t="s">
        <v>14</v>
      </c>
      <c r="F2337" s="450" t="s">
        <v>15</v>
      </c>
      <c r="G2337" s="450" t="s">
        <v>110</v>
      </c>
    </row>
    <row r="2338" spans="1:7" x14ac:dyDescent="0.25">
      <c r="A2338" s="450">
        <v>2018</v>
      </c>
      <c r="B2338" s="450" t="s">
        <v>183</v>
      </c>
      <c r="C2338" s="450">
        <v>32200</v>
      </c>
      <c r="D2338" s="450" t="s">
        <v>151</v>
      </c>
      <c r="E2338" s="450" t="s">
        <v>14</v>
      </c>
      <c r="F2338" s="450" t="s">
        <v>15</v>
      </c>
      <c r="G2338" s="450" t="s">
        <v>110</v>
      </c>
    </row>
    <row r="2339" spans="1:7" x14ac:dyDescent="0.25">
      <c r="A2339" s="450">
        <v>2018</v>
      </c>
      <c r="B2339" s="450" t="s">
        <v>183</v>
      </c>
      <c r="C2339" s="450">
        <v>33000</v>
      </c>
      <c r="D2339" s="450" t="s">
        <v>152</v>
      </c>
      <c r="E2339" s="450" t="s">
        <v>14</v>
      </c>
      <c r="F2339" s="450" t="s">
        <v>15</v>
      </c>
      <c r="G2339" s="450" t="s">
        <v>110</v>
      </c>
    </row>
    <row r="2340" spans="1:7" x14ac:dyDescent="0.25">
      <c r="A2340" s="450">
        <v>2018</v>
      </c>
      <c r="B2340" s="450" t="s">
        <v>183</v>
      </c>
      <c r="C2340" s="450">
        <v>33100</v>
      </c>
      <c r="D2340" s="450" t="s">
        <v>153</v>
      </c>
      <c r="E2340" s="450" t="s">
        <v>14</v>
      </c>
      <c r="F2340" s="450" t="s">
        <v>15</v>
      </c>
      <c r="G2340" s="450" t="s">
        <v>110</v>
      </c>
    </row>
    <row r="2341" spans="1:7" x14ac:dyDescent="0.25">
      <c r="A2341" s="450">
        <v>2018</v>
      </c>
      <c r="B2341" s="450" t="s">
        <v>183</v>
      </c>
      <c r="C2341" s="450">
        <v>33110</v>
      </c>
      <c r="D2341" s="450" t="s">
        <v>154</v>
      </c>
      <c r="E2341" s="450" t="s">
        <v>14</v>
      </c>
      <c r="F2341" s="450" t="s">
        <v>15</v>
      </c>
      <c r="G2341" s="450" t="s">
        <v>110</v>
      </c>
    </row>
    <row r="2342" spans="1:7" x14ac:dyDescent="0.25">
      <c r="A2342" s="450">
        <v>2018</v>
      </c>
      <c r="B2342" s="450" t="s">
        <v>183</v>
      </c>
      <c r="C2342" s="450">
        <v>33120</v>
      </c>
      <c r="D2342" s="450" t="s">
        <v>155</v>
      </c>
      <c r="E2342" s="450" t="s">
        <v>14</v>
      </c>
      <c r="F2342" s="450" t="s">
        <v>15</v>
      </c>
      <c r="G2342" s="450" t="s">
        <v>110</v>
      </c>
    </row>
    <row r="2343" spans="1:7" x14ac:dyDescent="0.25">
      <c r="A2343" s="450">
        <v>2018</v>
      </c>
      <c r="B2343" s="450" t="s">
        <v>183</v>
      </c>
      <c r="C2343" s="450">
        <v>33200</v>
      </c>
      <c r="D2343" s="450" t="s">
        <v>156</v>
      </c>
      <c r="E2343" s="450" t="s">
        <v>14</v>
      </c>
      <c r="F2343" s="450" t="s">
        <v>15</v>
      </c>
      <c r="G2343" s="450" t="s">
        <v>110</v>
      </c>
    </row>
    <row r="2344" spans="1:7" x14ac:dyDescent="0.25">
      <c r="A2344" s="450">
        <v>2018</v>
      </c>
      <c r="B2344" s="450" t="s">
        <v>183</v>
      </c>
      <c r="C2344" s="450">
        <v>33210</v>
      </c>
      <c r="D2344" s="450" t="s">
        <v>157</v>
      </c>
      <c r="E2344" s="450" t="s">
        <v>14</v>
      </c>
      <c r="F2344" s="450" t="s">
        <v>15</v>
      </c>
      <c r="G2344" s="450" t="s">
        <v>110</v>
      </c>
    </row>
    <row r="2345" spans="1:7" x14ac:dyDescent="0.25">
      <c r="A2345" s="450">
        <v>2018</v>
      </c>
      <c r="B2345" s="450" t="s">
        <v>183</v>
      </c>
      <c r="C2345" s="450">
        <v>33220</v>
      </c>
      <c r="D2345" s="450" t="s">
        <v>158</v>
      </c>
      <c r="E2345" s="450" t="s">
        <v>14</v>
      </c>
      <c r="F2345" s="450" t="s">
        <v>15</v>
      </c>
      <c r="G2345" s="450" t="s">
        <v>110</v>
      </c>
    </row>
    <row r="2346" spans="1:7" x14ac:dyDescent="0.25">
      <c r="A2346" s="450">
        <v>2018</v>
      </c>
      <c r="B2346" s="450" t="s">
        <v>183</v>
      </c>
      <c r="C2346" s="450">
        <v>33900</v>
      </c>
      <c r="D2346" s="450" t="s">
        <v>159</v>
      </c>
      <c r="E2346" s="450" t="s">
        <v>14</v>
      </c>
      <c r="F2346" s="450" t="s">
        <v>15</v>
      </c>
      <c r="G2346" s="450" t="s">
        <v>110</v>
      </c>
    </row>
    <row r="2347" spans="1:7" x14ac:dyDescent="0.25">
      <c r="A2347" s="450">
        <v>2018</v>
      </c>
      <c r="B2347" s="450" t="s">
        <v>183</v>
      </c>
      <c r="C2347" s="450">
        <v>33910</v>
      </c>
      <c r="D2347" s="450" t="s">
        <v>160</v>
      </c>
      <c r="E2347" s="450" t="s">
        <v>14</v>
      </c>
      <c r="F2347" s="450" t="s">
        <v>15</v>
      </c>
      <c r="G2347" s="450" t="s">
        <v>110</v>
      </c>
    </row>
    <row r="2348" spans="1:7" x14ac:dyDescent="0.25">
      <c r="A2348" s="450">
        <v>2018</v>
      </c>
      <c r="B2348" s="450" t="s">
        <v>183</v>
      </c>
      <c r="C2348" s="450">
        <v>33920</v>
      </c>
      <c r="D2348" s="450" t="s">
        <v>161</v>
      </c>
      <c r="E2348" s="450" t="s">
        <v>14</v>
      </c>
      <c r="F2348" s="450" t="s">
        <v>15</v>
      </c>
      <c r="G2348" s="450" t="s">
        <v>110</v>
      </c>
    </row>
    <row r="2349" spans="1:7" x14ac:dyDescent="0.25">
      <c r="A2349" s="450">
        <v>2018</v>
      </c>
      <c r="B2349" s="450" t="s">
        <v>183</v>
      </c>
      <c r="C2349" s="450">
        <v>33921</v>
      </c>
      <c r="D2349" s="450" t="s">
        <v>162</v>
      </c>
      <c r="E2349" s="450" t="s">
        <v>14</v>
      </c>
      <c r="F2349" s="450" t="s">
        <v>15</v>
      </c>
      <c r="G2349" s="450" t="s">
        <v>110</v>
      </c>
    </row>
    <row r="2350" spans="1:7" x14ac:dyDescent="0.25">
      <c r="A2350" s="450">
        <v>2018</v>
      </c>
      <c r="B2350" s="450" t="s">
        <v>183</v>
      </c>
      <c r="C2350" s="450">
        <v>33922</v>
      </c>
      <c r="D2350" s="450" t="s">
        <v>163</v>
      </c>
      <c r="E2350" s="450" t="s">
        <v>14</v>
      </c>
      <c r="F2350" s="450" t="s">
        <v>15</v>
      </c>
      <c r="G2350" s="450" t="s">
        <v>110</v>
      </c>
    </row>
    <row r="2351" spans="1:7" x14ac:dyDescent="0.25">
      <c r="A2351" s="450">
        <v>2018</v>
      </c>
      <c r="B2351" s="450" t="s">
        <v>183</v>
      </c>
      <c r="C2351" s="450">
        <v>34000</v>
      </c>
      <c r="D2351" s="450" t="s">
        <v>164</v>
      </c>
      <c r="E2351" s="450" t="s">
        <v>14</v>
      </c>
      <c r="F2351" s="450" t="s">
        <v>15</v>
      </c>
      <c r="G2351" s="450" t="s">
        <v>110</v>
      </c>
    </row>
    <row r="2352" spans="1:7" x14ac:dyDescent="0.25">
      <c r="A2352" s="450">
        <v>2018</v>
      </c>
      <c r="B2352" s="450" t="s">
        <v>183</v>
      </c>
      <c r="C2352" s="450">
        <v>35000</v>
      </c>
      <c r="D2352" s="450" t="s">
        <v>165</v>
      </c>
      <c r="E2352" s="450" t="s">
        <v>14</v>
      </c>
      <c r="F2352" s="450" t="s">
        <v>15</v>
      </c>
      <c r="G2352" s="450" t="s">
        <v>110</v>
      </c>
    </row>
    <row r="2353" spans="1:8" x14ac:dyDescent="0.25">
      <c r="A2353" s="450">
        <v>2018</v>
      </c>
      <c r="B2353" s="450" t="s">
        <v>183</v>
      </c>
      <c r="C2353" s="450">
        <v>36000</v>
      </c>
      <c r="D2353" s="450" t="s">
        <v>166</v>
      </c>
      <c r="E2353" s="450" t="s">
        <v>14</v>
      </c>
      <c r="F2353" s="450" t="s">
        <v>15</v>
      </c>
      <c r="G2353" s="450" t="s">
        <v>110</v>
      </c>
      <c r="H2353" s="450"/>
    </row>
    <row r="2354" spans="1:8" x14ac:dyDescent="0.25">
      <c r="A2354" s="450">
        <v>2018</v>
      </c>
      <c r="B2354" s="450" t="s">
        <v>183</v>
      </c>
      <c r="C2354" s="450">
        <v>37000</v>
      </c>
      <c r="D2354" s="450" t="s">
        <v>167</v>
      </c>
      <c r="E2354" s="450" t="s">
        <v>14</v>
      </c>
      <c r="F2354" s="450" t="s">
        <v>15</v>
      </c>
      <c r="G2354" s="450" t="s">
        <v>110</v>
      </c>
      <c r="H2354" s="450"/>
    </row>
    <row r="2355" spans="1:8" x14ac:dyDescent="0.25">
      <c r="A2355" s="450">
        <v>2018</v>
      </c>
      <c r="B2355" s="450" t="s">
        <v>183</v>
      </c>
      <c r="C2355" s="450">
        <v>37100</v>
      </c>
      <c r="D2355" s="450" t="s">
        <v>168</v>
      </c>
      <c r="E2355" s="450" t="s">
        <v>14</v>
      </c>
      <c r="F2355" s="450" t="s">
        <v>15</v>
      </c>
      <c r="G2355" s="450" t="s">
        <v>110</v>
      </c>
      <c r="H2355" s="450"/>
    </row>
    <row r="2356" spans="1:8" x14ac:dyDescent="0.25">
      <c r="A2356" s="450">
        <v>2018</v>
      </c>
      <c r="B2356" s="450" t="s">
        <v>183</v>
      </c>
      <c r="C2356" s="450">
        <v>37200</v>
      </c>
      <c r="D2356" s="450" t="s">
        <v>169</v>
      </c>
      <c r="E2356" s="450" t="s">
        <v>14</v>
      </c>
      <c r="F2356" s="450" t="s">
        <v>15</v>
      </c>
      <c r="G2356" s="450" t="s">
        <v>110</v>
      </c>
      <c r="H2356" s="450"/>
    </row>
    <row r="2357" spans="1:8" x14ac:dyDescent="0.25">
      <c r="A2357" s="450">
        <v>2018</v>
      </c>
      <c r="B2357" s="450" t="s">
        <v>184</v>
      </c>
      <c r="C2357" s="450">
        <v>1000</v>
      </c>
      <c r="D2357" s="450" t="s">
        <v>1</v>
      </c>
      <c r="E2357" s="450" t="s">
        <v>14</v>
      </c>
      <c r="F2357" s="450" t="s">
        <v>15</v>
      </c>
      <c r="G2357" s="450">
        <v>179.49</v>
      </c>
      <c r="H2357" s="450" t="s">
        <v>16</v>
      </c>
    </row>
    <row r="2358" spans="1:8" x14ac:dyDescent="0.25">
      <c r="A2358" s="450">
        <v>2018</v>
      </c>
      <c r="B2358" s="450" t="s">
        <v>184</v>
      </c>
      <c r="C2358" s="450">
        <v>1100</v>
      </c>
      <c r="D2358" s="450" t="s">
        <v>2</v>
      </c>
      <c r="E2358" s="450" t="s">
        <v>14</v>
      </c>
      <c r="F2358" s="450" t="s">
        <v>15</v>
      </c>
      <c r="G2358" s="450">
        <v>112.13</v>
      </c>
      <c r="H2358" s="450" t="s">
        <v>16</v>
      </c>
    </row>
    <row r="2359" spans="1:8" x14ac:dyDescent="0.25">
      <c r="A2359" s="450">
        <v>2018</v>
      </c>
      <c r="B2359" s="450" t="s">
        <v>184</v>
      </c>
      <c r="C2359" s="450">
        <v>1110</v>
      </c>
      <c r="D2359" s="450" t="s">
        <v>3</v>
      </c>
      <c r="E2359" s="450" t="s">
        <v>14</v>
      </c>
      <c r="F2359" s="450" t="s">
        <v>15</v>
      </c>
      <c r="G2359" s="450" t="s">
        <v>110</v>
      </c>
      <c r="H2359" s="450"/>
    </row>
    <row r="2360" spans="1:8" x14ac:dyDescent="0.25">
      <c r="A2360" s="450">
        <v>2018</v>
      </c>
      <c r="B2360" s="450" t="s">
        <v>184</v>
      </c>
      <c r="C2360" s="450">
        <v>1120</v>
      </c>
      <c r="D2360" s="450" t="s">
        <v>4</v>
      </c>
      <c r="E2360" s="450" t="s">
        <v>14</v>
      </c>
      <c r="F2360" s="450" t="s">
        <v>15</v>
      </c>
      <c r="G2360" s="450" t="s">
        <v>110</v>
      </c>
      <c r="H2360" s="450"/>
    </row>
    <row r="2361" spans="1:8" x14ac:dyDescent="0.25">
      <c r="A2361" s="450">
        <v>2018</v>
      </c>
      <c r="B2361" s="450" t="s">
        <v>184</v>
      </c>
      <c r="C2361" s="450">
        <v>1200</v>
      </c>
      <c r="D2361" s="450" t="s">
        <v>5</v>
      </c>
      <c r="E2361" s="450" t="s">
        <v>14</v>
      </c>
      <c r="F2361" s="450" t="s">
        <v>15</v>
      </c>
      <c r="G2361" s="450">
        <v>3.03</v>
      </c>
      <c r="H2361" s="450" t="s">
        <v>16</v>
      </c>
    </row>
    <row r="2362" spans="1:8" x14ac:dyDescent="0.25">
      <c r="A2362" s="450">
        <v>2018</v>
      </c>
      <c r="B2362" s="450" t="s">
        <v>184</v>
      </c>
      <c r="C2362" s="450">
        <v>1300</v>
      </c>
      <c r="D2362" s="450" t="s">
        <v>17</v>
      </c>
      <c r="E2362" s="450" t="s">
        <v>14</v>
      </c>
      <c r="F2362" s="450" t="s">
        <v>15</v>
      </c>
      <c r="G2362" s="450">
        <v>31.82</v>
      </c>
      <c r="H2362" s="450" t="s">
        <v>16</v>
      </c>
    </row>
    <row r="2363" spans="1:8" x14ac:dyDescent="0.25">
      <c r="A2363" s="450">
        <v>2018</v>
      </c>
      <c r="B2363" s="450" t="s">
        <v>184</v>
      </c>
      <c r="C2363" s="450">
        <v>1400</v>
      </c>
      <c r="D2363" s="450" t="s">
        <v>18</v>
      </c>
      <c r="E2363" s="450" t="s">
        <v>14</v>
      </c>
      <c r="F2363" s="450" t="s">
        <v>15</v>
      </c>
      <c r="G2363" s="450">
        <v>14.81</v>
      </c>
      <c r="H2363" s="450" t="s">
        <v>16</v>
      </c>
    </row>
    <row r="2364" spans="1:8" x14ac:dyDescent="0.25">
      <c r="A2364" s="450">
        <v>2018</v>
      </c>
      <c r="B2364" s="450" t="s">
        <v>184</v>
      </c>
      <c r="C2364" s="450">
        <v>1500</v>
      </c>
      <c r="D2364" s="450" t="s">
        <v>19</v>
      </c>
      <c r="E2364" s="450" t="s">
        <v>14</v>
      </c>
      <c r="F2364" s="450" t="s">
        <v>15</v>
      </c>
      <c r="G2364" s="450">
        <v>1.94</v>
      </c>
      <c r="H2364" s="450" t="s">
        <v>16</v>
      </c>
    </row>
    <row r="2365" spans="1:8" x14ac:dyDescent="0.25">
      <c r="A2365" s="450">
        <v>2018</v>
      </c>
      <c r="B2365" s="450" t="s">
        <v>184</v>
      </c>
      <c r="C2365" s="450">
        <v>1600</v>
      </c>
      <c r="D2365" s="450" t="s">
        <v>20</v>
      </c>
      <c r="E2365" s="450" t="s">
        <v>14</v>
      </c>
      <c r="F2365" s="450" t="s">
        <v>15</v>
      </c>
      <c r="G2365" s="450">
        <v>0</v>
      </c>
      <c r="H2365" s="450" t="s">
        <v>16</v>
      </c>
    </row>
    <row r="2366" spans="1:8" x14ac:dyDescent="0.25">
      <c r="A2366" s="450">
        <v>2018</v>
      </c>
      <c r="B2366" s="450" t="s">
        <v>184</v>
      </c>
      <c r="C2366" s="450">
        <v>1900</v>
      </c>
      <c r="D2366" s="450" t="s">
        <v>21</v>
      </c>
      <c r="E2366" s="450" t="s">
        <v>14</v>
      </c>
      <c r="F2366" s="450" t="s">
        <v>15</v>
      </c>
      <c r="G2366" s="450">
        <v>15.76</v>
      </c>
      <c r="H2366" s="450" t="s">
        <v>16</v>
      </c>
    </row>
    <row r="2367" spans="1:8" x14ac:dyDescent="0.25">
      <c r="A2367" s="450">
        <v>2018</v>
      </c>
      <c r="B2367" s="450" t="s">
        <v>184</v>
      </c>
      <c r="C2367" s="450">
        <v>2000</v>
      </c>
      <c r="D2367" s="450" t="s">
        <v>22</v>
      </c>
      <c r="E2367" s="450" t="s">
        <v>14</v>
      </c>
      <c r="F2367" s="450" t="s">
        <v>15</v>
      </c>
      <c r="G2367" s="450">
        <v>74.13</v>
      </c>
      <c r="H2367" s="450" t="s">
        <v>16</v>
      </c>
    </row>
    <row r="2368" spans="1:8" x14ac:dyDescent="0.25">
      <c r="A2368" s="450">
        <v>2018</v>
      </c>
      <c r="B2368" s="450" t="s">
        <v>184</v>
      </c>
      <c r="C2368" s="450">
        <v>2100</v>
      </c>
      <c r="D2368" s="450" t="s">
        <v>23</v>
      </c>
      <c r="E2368" s="450" t="s">
        <v>14</v>
      </c>
      <c r="F2368" s="450" t="s">
        <v>15</v>
      </c>
      <c r="G2368" s="450">
        <v>29.35</v>
      </c>
      <c r="H2368" s="450" t="s">
        <v>16</v>
      </c>
    </row>
    <row r="2369" spans="1:8" x14ac:dyDescent="0.25">
      <c r="A2369" s="450">
        <v>2018</v>
      </c>
      <c r="B2369" s="450" t="s">
        <v>184</v>
      </c>
      <c r="C2369" s="450">
        <v>2110</v>
      </c>
      <c r="D2369" s="450" t="s">
        <v>24</v>
      </c>
      <c r="E2369" s="450" t="s">
        <v>14</v>
      </c>
      <c r="F2369" s="450" t="s">
        <v>15</v>
      </c>
      <c r="G2369" s="450" t="s">
        <v>110</v>
      </c>
      <c r="H2369" s="450"/>
    </row>
    <row r="2370" spans="1:8" x14ac:dyDescent="0.25">
      <c r="A2370" s="450">
        <v>2018</v>
      </c>
      <c r="B2370" s="450" t="s">
        <v>184</v>
      </c>
      <c r="C2370" s="450">
        <v>2120</v>
      </c>
      <c r="D2370" s="450" t="s">
        <v>25</v>
      </c>
      <c r="E2370" s="450" t="s">
        <v>14</v>
      </c>
      <c r="F2370" s="450" t="s">
        <v>15</v>
      </c>
      <c r="G2370" s="450" t="s">
        <v>110</v>
      </c>
      <c r="H2370" s="450"/>
    </row>
    <row r="2371" spans="1:8" x14ac:dyDescent="0.25">
      <c r="A2371" s="450">
        <v>2018</v>
      </c>
      <c r="B2371" s="450" t="s">
        <v>184</v>
      </c>
      <c r="C2371" s="450">
        <v>2130</v>
      </c>
      <c r="D2371" s="450" t="s">
        <v>26</v>
      </c>
      <c r="E2371" s="450" t="s">
        <v>14</v>
      </c>
      <c r="F2371" s="450" t="s">
        <v>15</v>
      </c>
      <c r="G2371" s="450" t="s">
        <v>110</v>
      </c>
      <c r="H2371" s="450"/>
    </row>
    <row r="2372" spans="1:8" x14ac:dyDescent="0.25">
      <c r="A2372" s="450">
        <v>2018</v>
      </c>
      <c r="B2372" s="450" t="s">
        <v>184</v>
      </c>
      <c r="C2372" s="450">
        <v>2190</v>
      </c>
      <c r="D2372" s="450" t="s">
        <v>27</v>
      </c>
      <c r="E2372" s="450" t="s">
        <v>14</v>
      </c>
      <c r="F2372" s="450" t="s">
        <v>15</v>
      </c>
      <c r="G2372" s="450" t="s">
        <v>110</v>
      </c>
      <c r="H2372" s="450"/>
    </row>
    <row r="2373" spans="1:8" x14ac:dyDescent="0.25">
      <c r="A2373" s="450">
        <v>2018</v>
      </c>
      <c r="B2373" s="450" t="s">
        <v>184</v>
      </c>
      <c r="C2373" s="450">
        <v>2200</v>
      </c>
      <c r="D2373" s="450" t="s">
        <v>28</v>
      </c>
      <c r="E2373" s="450" t="s">
        <v>14</v>
      </c>
      <c r="F2373" s="450" t="s">
        <v>15</v>
      </c>
      <c r="G2373" s="450">
        <v>40.96</v>
      </c>
      <c r="H2373" s="450" t="s">
        <v>16</v>
      </c>
    </row>
    <row r="2374" spans="1:8" x14ac:dyDescent="0.25">
      <c r="A2374" s="450">
        <v>2018</v>
      </c>
      <c r="B2374" s="450" t="s">
        <v>184</v>
      </c>
      <c r="C2374" s="450">
        <v>2300</v>
      </c>
      <c r="D2374" s="450" t="s">
        <v>29</v>
      </c>
      <c r="E2374" s="450" t="s">
        <v>14</v>
      </c>
      <c r="F2374" s="450" t="s">
        <v>15</v>
      </c>
      <c r="G2374" s="450">
        <v>0</v>
      </c>
      <c r="H2374" s="450" t="s">
        <v>16</v>
      </c>
    </row>
    <row r="2375" spans="1:8" x14ac:dyDescent="0.25">
      <c r="A2375" s="450">
        <v>2018</v>
      </c>
      <c r="B2375" s="450" t="s">
        <v>184</v>
      </c>
      <c r="C2375" s="450">
        <v>2400</v>
      </c>
      <c r="D2375" s="450" t="s">
        <v>30</v>
      </c>
      <c r="E2375" s="450" t="s">
        <v>14</v>
      </c>
      <c r="F2375" s="450" t="s">
        <v>15</v>
      </c>
      <c r="G2375" s="450">
        <v>3.82</v>
      </c>
      <c r="H2375" s="450" t="s">
        <v>16</v>
      </c>
    </row>
    <row r="2376" spans="1:8" x14ac:dyDescent="0.25">
      <c r="A2376" s="450">
        <v>2018</v>
      </c>
      <c r="B2376" s="450" t="s">
        <v>184</v>
      </c>
      <c r="C2376" s="450">
        <v>2900</v>
      </c>
      <c r="D2376" s="450" t="s">
        <v>31</v>
      </c>
      <c r="E2376" s="450" t="s">
        <v>14</v>
      </c>
      <c r="F2376" s="450" t="s">
        <v>15</v>
      </c>
      <c r="G2376" s="450">
        <v>0</v>
      </c>
      <c r="H2376" s="450" t="s">
        <v>16</v>
      </c>
    </row>
    <row r="2377" spans="1:8" x14ac:dyDescent="0.25">
      <c r="A2377" s="450">
        <v>2018</v>
      </c>
      <c r="B2377" s="450" t="s">
        <v>184</v>
      </c>
      <c r="C2377" s="450">
        <v>2910</v>
      </c>
      <c r="D2377" s="450" t="s">
        <v>32</v>
      </c>
      <c r="E2377" s="450" t="s">
        <v>14</v>
      </c>
      <c r="F2377" s="450" t="s">
        <v>15</v>
      </c>
      <c r="G2377" s="450" t="s">
        <v>110</v>
      </c>
      <c r="H2377" s="450"/>
    </row>
    <row r="2378" spans="1:8" x14ac:dyDescent="0.25">
      <c r="A2378" s="450">
        <v>2018</v>
      </c>
      <c r="B2378" s="450" t="s">
        <v>184</v>
      </c>
      <c r="C2378" s="450">
        <v>2920</v>
      </c>
      <c r="D2378" s="450" t="s">
        <v>33</v>
      </c>
      <c r="E2378" s="450" t="s">
        <v>14</v>
      </c>
      <c r="F2378" s="450" t="s">
        <v>15</v>
      </c>
      <c r="G2378" s="450" t="s">
        <v>110</v>
      </c>
      <c r="H2378" s="450"/>
    </row>
    <row r="2379" spans="1:8" x14ac:dyDescent="0.25">
      <c r="A2379" s="450">
        <v>2018</v>
      </c>
      <c r="B2379" s="450" t="s">
        <v>184</v>
      </c>
      <c r="C2379" s="450">
        <v>2930</v>
      </c>
      <c r="D2379" s="450" t="s">
        <v>34</v>
      </c>
      <c r="E2379" s="450" t="s">
        <v>14</v>
      </c>
      <c r="F2379" s="450" t="s">
        <v>15</v>
      </c>
      <c r="G2379" s="450" t="s">
        <v>110</v>
      </c>
      <c r="H2379" s="450"/>
    </row>
    <row r="2380" spans="1:8" x14ac:dyDescent="0.25">
      <c r="A2380" s="450">
        <v>2018</v>
      </c>
      <c r="B2380" s="450" t="s">
        <v>184</v>
      </c>
      <c r="C2380" s="450">
        <v>3000</v>
      </c>
      <c r="D2380" s="450" t="s">
        <v>35</v>
      </c>
      <c r="E2380" s="450" t="s">
        <v>14</v>
      </c>
      <c r="F2380" s="450" t="s">
        <v>15</v>
      </c>
      <c r="G2380" s="450">
        <v>0.11</v>
      </c>
      <c r="H2380" s="450" t="s">
        <v>16</v>
      </c>
    </row>
    <row r="2381" spans="1:8" x14ac:dyDescent="0.25">
      <c r="A2381" s="450">
        <v>2018</v>
      </c>
      <c r="B2381" s="450" t="s">
        <v>184</v>
      </c>
      <c r="C2381" s="450">
        <v>3100</v>
      </c>
      <c r="D2381" s="450" t="s">
        <v>36</v>
      </c>
      <c r="E2381" s="450" t="s">
        <v>14</v>
      </c>
      <c r="F2381" s="450" t="s">
        <v>15</v>
      </c>
      <c r="G2381" s="450" t="s">
        <v>110</v>
      </c>
      <c r="H2381" s="450"/>
    </row>
    <row r="2382" spans="1:8" x14ac:dyDescent="0.25">
      <c r="A2382" s="450">
        <v>2018</v>
      </c>
      <c r="B2382" s="450" t="s">
        <v>184</v>
      </c>
      <c r="C2382" s="450">
        <v>3200</v>
      </c>
      <c r="D2382" s="450" t="s">
        <v>37</v>
      </c>
      <c r="E2382" s="450" t="s">
        <v>14</v>
      </c>
      <c r="F2382" s="450" t="s">
        <v>15</v>
      </c>
      <c r="G2382" s="450" t="s">
        <v>110</v>
      </c>
      <c r="H2382" s="450"/>
    </row>
    <row r="2383" spans="1:8" x14ac:dyDescent="0.25">
      <c r="A2383" s="450">
        <v>2018</v>
      </c>
      <c r="B2383" s="450" t="s">
        <v>184</v>
      </c>
      <c r="C2383" s="450">
        <v>3900</v>
      </c>
      <c r="D2383" s="450" t="s">
        <v>38</v>
      </c>
      <c r="E2383" s="450" t="s">
        <v>14</v>
      </c>
      <c r="F2383" s="450" t="s">
        <v>15</v>
      </c>
      <c r="G2383" s="450" t="s">
        <v>110</v>
      </c>
      <c r="H2383" s="450"/>
    </row>
    <row r="2384" spans="1:8" x14ac:dyDescent="0.25">
      <c r="A2384" s="450">
        <v>2018</v>
      </c>
      <c r="B2384" s="450" t="s">
        <v>184</v>
      </c>
      <c r="C2384" s="450">
        <v>4000</v>
      </c>
      <c r="D2384" s="450" t="s">
        <v>39</v>
      </c>
      <c r="E2384" s="450" t="s">
        <v>14</v>
      </c>
      <c r="F2384" s="450" t="s">
        <v>15</v>
      </c>
      <c r="G2384" s="450">
        <v>5</v>
      </c>
      <c r="H2384" s="450" t="s">
        <v>16</v>
      </c>
    </row>
    <row r="2385" spans="1:8" x14ac:dyDescent="0.25">
      <c r="A2385" s="450">
        <v>2018</v>
      </c>
      <c r="B2385" s="450" t="s">
        <v>184</v>
      </c>
      <c r="C2385" s="450">
        <v>4100</v>
      </c>
      <c r="D2385" s="450" t="s">
        <v>40</v>
      </c>
      <c r="E2385" s="450" t="s">
        <v>14</v>
      </c>
      <c r="F2385" s="450" t="s">
        <v>15</v>
      </c>
      <c r="G2385" s="450">
        <v>4.18</v>
      </c>
      <c r="H2385" s="450" t="s">
        <v>16</v>
      </c>
    </row>
    <row r="2386" spans="1:8" x14ac:dyDescent="0.25">
      <c r="A2386" s="450">
        <v>2018</v>
      </c>
      <c r="B2386" s="450" t="s">
        <v>184</v>
      </c>
      <c r="C2386" s="450">
        <v>4110</v>
      </c>
      <c r="D2386" s="450" t="s">
        <v>41</v>
      </c>
      <c r="E2386" s="450" t="s">
        <v>14</v>
      </c>
      <c r="F2386" s="450" t="s">
        <v>15</v>
      </c>
      <c r="G2386" s="450" t="s">
        <v>110</v>
      </c>
      <c r="H2386" s="450"/>
    </row>
    <row r="2387" spans="1:8" x14ac:dyDescent="0.25">
      <c r="A2387" s="450">
        <v>2018</v>
      </c>
      <c r="B2387" s="450" t="s">
        <v>184</v>
      </c>
      <c r="C2387" s="450">
        <v>4120</v>
      </c>
      <c r="D2387" s="450" t="s">
        <v>42</v>
      </c>
      <c r="E2387" s="450" t="s">
        <v>14</v>
      </c>
      <c r="F2387" s="450" t="s">
        <v>15</v>
      </c>
      <c r="G2387" s="450" t="s">
        <v>110</v>
      </c>
      <c r="H2387" s="450"/>
    </row>
    <row r="2388" spans="1:8" x14ac:dyDescent="0.25">
      <c r="A2388" s="450">
        <v>2018</v>
      </c>
      <c r="B2388" s="450" t="s">
        <v>184</v>
      </c>
      <c r="C2388" s="450">
        <v>4190</v>
      </c>
      <c r="D2388" s="450" t="s">
        <v>43</v>
      </c>
      <c r="E2388" s="450" t="s">
        <v>14</v>
      </c>
      <c r="F2388" s="450" t="s">
        <v>15</v>
      </c>
      <c r="G2388" s="450" t="s">
        <v>110</v>
      </c>
      <c r="H2388" s="450"/>
    </row>
    <row r="2389" spans="1:8" x14ac:dyDescent="0.25">
      <c r="A2389" s="450">
        <v>2018</v>
      </c>
      <c r="B2389" s="450" t="s">
        <v>184</v>
      </c>
      <c r="C2389" s="450">
        <v>4200</v>
      </c>
      <c r="D2389" s="450" t="s">
        <v>44</v>
      </c>
      <c r="E2389" s="450" t="s">
        <v>14</v>
      </c>
      <c r="F2389" s="450" t="s">
        <v>15</v>
      </c>
      <c r="G2389" s="450">
        <v>0.82</v>
      </c>
      <c r="H2389" s="450" t="s">
        <v>16</v>
      </c>
    </row>
    <row r="2390" spans="1:8" x14ac:dyDescent="0.25">
      <c r="A2390" s="450">
        <v>2018</v>
      </c>
      <c r="B2390" s="450" t="s">
        <v>184</v>
      </c>
      <c r="C2390" s="450">
        <v>4210</v>
      </c>
      <c r="D2390" s="450" t="s">
        <v>45</v>
      </c>
      <c r="E2390" s="450" t="s">
        <v>14</v>
      </c>
      <c r="F2390" s="450" t="s">
        <v>15</v>
      </c>
      <c r="G2390" s="450" t="s">
        <v>110</v>
      </c>
      <c r="H2390" s="450"/>
    </row>
    <row r="2391" spans="1:8" x14ac:dyDescent="0.25">
      <c r="A2391" s="450">
        <v>2018</v>
      </c>
      <c r="B2391" s="450" t="s">
        <v>184</v>
      </c>
      <c r="C2391" s="450">
        <v>4220</v>
      </c>
      <c r="D2391" s="450" t="s">
        <v>46</v>
      </c>
      <c r="E2391" s="450" t="s">
        <v>14</v>
      </c>
      <c r="F2391" s="450" t="s">
        <v>15</v>
      </c>
      <c r="G2391" s="450" t="s">
        <v>110</v>
      </c>
      <c r="H2391" s="450"/>
    </row>
    <row r="2392" spans="1:8" x14ac:dyDescent="0.25">
      <c r="A2392" s="450">
        <v>2018</v>
      </c>
      <c r="B2392" s="450" t="s">
        <v>184</v>
      </c>
      <c r="C2392" s="450">
        <v>4230</v>
      </c>
      <c r="D2392" s="450" t="s">
        <v>47</v>
      </c>
      <c r="E2392" s="450" t="s">
        <v>14</v>
      </c>
      <c r="F2392" s="450" t="s">
        <v>15</v>
      </c>
      <c r="G2392" s="450" t="s">
        <v>110</v>
      </c>
      <c r="H2392" s="450"/>
    </row>
    <row r="2393" spans="1:8" x14ac:dyDescent="0.25">
      <c r="A2393" s="450">
        <v>2018</v>
      </c>
      <c r="B2393" s="450" t="s">
        <v>184</v>
      </c>
      <c r="C2393" s="450">
        <v>5000</v>
      </c>
      <c r="D2393" s="450" t="s">
        <v>48</v>
      </c>
      <c r="E2393" s="450" t="s">
        <v>14</v>
      </c>
      <c r="F2393" s="450" t="s">
        <v>15</v>
      </c>
      <c r="G2393" s="450">
        <v>2.4900000000000002</v>
      </c>
      <c r="H2393" s="450" t="s">
        <v>16</v>
      </c>
    </row>
    <row r="2394" spans="1:8" x14ac:dyDescent="0.25">
      <c r="A2394" s="450">
        <v>2018</v>
      </c>
      <c r="B2394" s="450" t="s">
        <v>184</v>
      </c>
      <c r="C2394" s="450">
        <v>6000</v>
      </c>
      <c r="D2394" s="450" t="s">
        <v>49</v>
      </c>
      <c r="E2394" s="450" t="s">
        <v>14</v>
      </c>
      <c r="F2394" s="450" t="s">
        <v>15</v>
      </c>
      <c r="G2394" s="450">
        <v>5.61</v>
      </c>
      <c r="H2394" s="450" t="s">
        <v>16</v>
      </c>
    </row>
    <row r="2395" spans="1:8" x14ac:dyDescent="0.25">
      <c r="A2395" s="450">
        <v>2018</v>
      </c>
      <c r="B2395" s="450" t="s">
        <v>184</v>
      </c>
      <c r="C2395" s="450">
        <v>6100</v>
      </c>
      <c r="D2395" s="450" t="s">
        <v>50</v>
      </c>
      <c r="E2395" s="450" t="s">
        <v>14</v>
      </c>
      <c r="F2395" s="450" t="s">
        <v>15</v>
      </c>
      <c r="G2395" s="450">
        <v>5.61</v>
      </c>
      <c r="H2395" s="450" t="s">
        <v>16</v>
      </c>
    </row>
    <row r="2396" spans="1:8" x14ac:dyDescent="0.25">
      <c r="A2396" s="450">
        <v>2018</v>
      </c>
      <c r="B2396" s="450" t="s">
        <v>184</v>
      </c>
      <c r="C2396" s="450">
        <v>6110</v>
      </c>
      <c r="D2396" s="450" t="s">
        <v>51</v>
      </c>
      <c r="E2396" s="450" t="s">
        <v>14</v>
      </c>
      <c r="F2396" s="450" t="s">
        <v>15</v>
      </c>
      <c r="G2396" s="450" t="s">
        <v>110</v>
      </c>
      <c r="H2396" s="450"/>
    </row>
    <row r="2397" spans="1:8" x14ac:dyDescent="0.25">
      <c r="A2397" s="450">
        <v>2018</v>
      </c>
      <c r="B2397" s="450" t="s">
        <v>184</v>
      </c>
      <c r="C2397" s="450">
        <v>6120</v>
      </c>
      <c r="D2397" s="450" t="s">
        <v>52</v>
      </c>
      <c r="E2397" s="450" t="s">
        <v>14</v>
      </c>
      <c r="F2397" s="450" t="s">
        <v>15</v>
      </c>
      <c r="G2397" s="450" t="s">
        <v>110</v>
      </c>
      <c r="H2397" s="450"/>
    </row>
    <row r="2398" spans="1:8" x14ac:dyDescent="0.25">
      <c r="A2398" s="450">
        <v>2018</v>
      </c>
      <c r="B2398" s="450" t="s">
        <v>184</v>
      </c>
      <c r="C2398" s="450">
        <v>6130</v>
      </c>
      <c r="D2398" s="450" t="s">
        <v>53</v>
      </c>
      <c r="E2398" s="450" t="s">
        <v>14</v>
      </c>
      <c r="F2398" s="450" t="s">
        <v>15</v>
      </c>
      <c r="G2398" s="450" t="s">
        <v>110</v>
      </c>
      <c r="H2398" s="450"/>
    </row>
    <row r="2399" spans="1:8" x14ac:dyDescent="0.25">
      <c r="A2399" s="450">
        <v>2018</v>
      </c>
      <c r="B2399" s="450" t="s">
        <v>184</v>
      </c>
      <c r="C2399" s="450">
        <v>6190</v>
      </c>
      <c r="D2399" s="450" t="s">
        <v>54</v>
      </c>
      <c r="E2399" s="450" t="s">
        <v>14</v>
      </c>
      <c r="F2399" s="450" t="s">
        <v>15</v>
      </c>
      <c r="G2399" s="450" t="s">
        <v>110</v>
      </c>
      <c r="H2399" s="450"/>
    </row>
    <row r="2400" spans="1:8" x14ac:dyDescent="0.25">
      <c r="A2400" s="450">
        <v>2018</v>
      </c>
      <c r="B2400" s="450" t="s">
        <v>184</v>
      </c>
      <c r="C2400" s="450">
        <v>6200</v>
      </c>
      <c r="D2400" s="450" t="s">
        <v>55</v>
      </c>
      <c r="E2400" s="450" t="s">
        <v>14</v>
      </c>
      <c r="F2400" s="450" t="s">
        <v>15</v>
      </c>
      <c r="G2400" s="450">
        <v>0</v>
      </c>
      <c r="H2400" s="450" t="s">
        <v>16</v>
      </c>
    </row>
    <row r="2401" spans="1:8" x14ac:dyDescent="0.25">
      <c r="A2401" s="450">
        <v>2018</v>
      </c>
      <c r="B2401" s="450" t="s">
        <v>184</v>
      </c>
      <c r="C2401" s="450">
        <v>6210</v>
      </c>
      <c r="D2401" s="450" t="s">
        <v>56</v>
      </c>
      <c r="E2401" s="450" t="s">
        <v>14</v>
      </c>
      <c r="F2401" s="450" t="s">
        <v>15</v>
      </c>
      <c r="G2401" s="450" t="s">
        <v>110</v>
      </c>
      <c r="H2401" s="450"/>
    </row>
    <row r="2402" spans="1:8" x14ac:dyDescent="0.25">
      <c r="A2402" s="450">
        <v>2018</v>
      </c>
      <c r="B2402" s="450" t="s">
        <v>184</v>
      </c>
      <c r="C2402" s="450">
        <v>6220</v>
      </c>
      <c r="D2402" s="450" t="s">
        <v>57</v>
      </c>
      <c r="E2402" s="450" t="s">
        <v>14</v>
      </c>
      <c r="F2402" s="450" t="s">
        <v>15</v>
      </c>
      <c r="G2402" s="450" t="s">
        <v>110</v>
      </c>
      <c r="H2402" s="450"/>
    </row>
    <row r="2403" spans="1:8" x14ac:dyDescent="0.25">
      <c r="A2403" s="450">
        <v>2018</v>
      </c>
      <c r="B2403" s="450" t="s">
        <v>184</v>
      </c>
      <c r="C2403" s="450">
        <v>6230</v>
      </c>
      <c r="D2403" s="450" t="s">
        <v>58</v>
      </c>
      <c r="E2403" s="450" t="s">
        <v>14</v>
      </c>
      <c r="F2403" s="450" t="s">
        <v>15</v>
      </c>
      <c r="G2403" s="450" t="s">
        <v>110</v>
      </c>
      <c r="H2403" s="450"/>
    </row>
    <row r="2404" spans="1:8" x14ac:dyDescent="0.25">
      <c r="A2404" s="450">
        <v>2018</v>
      </c>
      <c r="B2404" s="450" t="s">
        <v>184</v>
      </c>
      <c r="C2404" s="450">
        <v>6290</v>
      </c>
      <c r="D2404" s="450" t="s">
        <v>59</v>
      </c>
      <c r="E2404" s="450" t="s">
        <v>14</v>
      </c>
      <c r="F2404" s="450" t="s">
        <v>15</v>
      </c>
      <c r="G2404" s="450" t="s">
        <v>110</v>
      </c>
      <c r="H2404" s="450"/>
    </row>
    <row r="2405" spans="1:8" x14ac:dyDescent="0.25">
      <c r="A2405" s="450">
        <v>2018</v>
      </c>
      <c r="B2405" s="450" t="s">
        <v>184</v>
      </c>
      <c r="C2405" s="450">
        <v>6300</v>
      </c>
      <c r="D2405" s="450" t="s">
        <v>60</v>
      </c>
      <c r="E2405" s="450" t="s">
        <v>14</v>
      </c>
      <c r="F2405" s="450" t="s">
        <v>15</v>
      </c>
      <c r="G2405" s="450">
        <v>0</v>
      </c>
      <c r="H2405" s="450" t="s">
        <v>16</v>
      </c>
    </row>
    <row r="2406" spans="1:8" x14ac:dyDescent="0.25">
      <c r="A2406" s="450">
        <v>2018</v>
      </c>
      <c r="B2406" s="450" t="s">
        <v>184</v>
      </c>
      <c r="C2406" s="450">
        <v>6400</v>
      </c>
      <c r="D2406" s="450" t="s">
        <v>61</v>
      </c>
      <c r="E2406" s="450" t="s">
        <v>14</v>
      </c>
      <c r="F2406" s="450" t="s">
        <v>15</v>
      </c>
      <c r="G2406" s="450">
        <v>0</v>
      </c>
      <c r="H2406" s="450" t="s">
        <v>16</v>
      </c>
    </row>
    <row r="2407" spans="1:8" x14ac:dyDescent="0.25">
      <c r="A2407" s="450">
        <v>2018</v>
      </c>
      <c r="B2407" s="450" t="s">
        <v>184</v>
      </c>
      <c r="C2407" s="450">
        <v>6410</v>
      </c>
      <c r="D2407" s="450" t="s">
        <v>62</v>
      </c>
      <c r="E2407" s="450" t="s">
        <v>14</v>
      </c>
      <c r="F2407" s="450" t="s">
        <v>15</v>
      </c>
      <c r="G2407" s="450" t="s">
        <v>110</v>
      </c>
      <c r="H2407" s="450"/>
    </row>
    <row r="2408" spans="1:8" x14ac:dyDescent="0.25">
      <c r="A2408" s="450">
        <v>2018</v>
      </c>
      <c r="B2408" s="450" t="s">
        <v>184</v>
      </c>
      <c r="C2408" s="450">
        <v>6490</v>
      </c>
      <c r="D2408" s="450" t="s">
        <v>63</v>
      </c>
      <c r="E2408" s="450" t="s">
        <v>14</v>
      </c>
      <c r="F2408" s="450" t="s">
        <v>15</v>
      </c>
      <c r="G2408" s="450" t="s">
        <v>110</v>
      </c>
      <c r="H2408" s="450"/>
    </row>
    <row r="2409" spans="1:8" x14ac:dyDescent="0.25">
      <c r="A2409" s="450">
        <v>2018</v>
      </c>
      <c r="B2409" s="450" t="s">
        <v>184</v>
      </c>
      <c r="C2409" s="450">
        <v>6500</v>
      </c>
      <c r="D2409" s="450" t="s">
        <v>64</v>
      </c>
      <c r="E2409" s="450" t="s">
        <v>14</v>
      </c>
      <c r="F2409" s="450" t="s">
        <v>15</v>
      </c>
      <c r="G2409" s="450">
        <v>0</v>
      </c>
      <c r="H2409" s="450" t="s">
        <v>16</v>
      </c>
    </row>
    <row r="2410" spans="1:8" x14ac:dyDescent="0.25">
      <c r="A2410" s="450">
        <v>2018</v>
      </c>
      <c r="B2410" s="450" t="s">
        <v>184</v>
      </c>
      <c r="C2410" s="450">
        <v>6510</v>
      </c>
      <c r="D2410" s="450" t="s">
        <v>65</v>
      </c>
      <c r="E2410" s="450" t="s">
        <v>14</v>
      </c>
      <c r="F2410" s="450" t="s">
        <v>15</v>
      </c>
      <c r="G2410" s="450" t="s">
        <v>110</v>
      </c>
      <c r="H2410" s="450"/>
    </row>
    <row r="2411" spans="1:8" x14ac:dyDescent="0.25">
      <c r="A2411" s="450">
        <v>2018</v>
      </c>
      <c r="B2411" s="450" t="s">
        <v>184</v>
      </c>
      <c r="C2411" s="450">
        <v>6590</v>
      </c>
      <c r="D2411" s="450" t="s">
        <v>66</v>
      </c>
      <c r="E2411" s="450" t="s">
        <v>14</v>
      </c>
      <c r="F2411" s="450" t="s">
        <v>15</v>
      </c>
      <c r="G2411" s="450" t="s">
        <v>110</v>
      </c>
      <c r="H2411" s="450"/>
    </row>
    <row r="2412" spans="1:8" x14ac:dyDescent="0.25">
      <c r="A2412" s="450">
        <v>2018</v>
      </c>
      <c r="B2412" s="450" t="s">
        <v>184</v>
      </c>
      <c r="C2412" s="450">
        <v>7000</v>
      </c>
      <c r="D2412" s="450" t="s">
        <v>67</v>
      </c>
      <c r="E2412" s="450" t="s">
        <v>14</v>
      </c>
      <c r="F2412" s="450" t="s">
        <v>15</v>
      </c>
      <c r="G2412" s="450">
        <v>0</v>
      </c>
      <c r="H2412" s="450" t="s">
        <v>16</v>
      </c>
    </row>
    <row r="2413" spans="1:8" x14ac:dyDescent="0.25">
      <c r="A2413" s="450">
        <v>2018</v>
      </c>
      <c r="B2413" s="450" t="s">
        <v>184</v>
      </c>
      <c r="C2413" s="450">
        <v>7100</v>
      </c>
      <c r="D2413" s="450" t="s">
        <v>68</v>
      </c>
      <c r="E2413" s="450" t="s">
        <v>14</v>
      </c>
      <c r="F2413" s="450" t="s">
        <v>15</v>
      </c>
      <c r="G2413" s="450" t="s">
        <v>110</v>
      </c>
      <c r="H2413" s="450"/>
    </row>
    <row r="2414" spans="1:8" x14ac:dyDescent="0.25">
      <c r="A2414" s="450">
        <v>2018</v>
      </c>
      <c r="B2414" s="450" t="s">
        <v>184</v>
      </c>
      <c r="C2414" s="450">
        <v>7200</v>
      </c>
      <c r="D2414" s="450" t="s">
        <v>69</v>
      </c>
      <c r="E2414" s="450" t="s">
        <v>14</v>
      </c>
      <c r="F2414" s="450" t="s">
        <v>15</v>
      </c>
      <c r="G2414" s="450" t="s">
        <v>110</v>
      </c>
      <c r="H2414" s="450"/>
    </row>
    <row r="2415" spans="1:8" x14ac:dyDescent="0.25">
      <c r="A2415" s="450">
        <v>2018</v>
      </c>
      <c r="B2415" s="450" t="s">
        <v>184</v>
      </c>
      <c r="C2415" s="450">
        <v>8000</v>
      </c>
      <c r="D2415" s="450" t="s">
        <v>70</v>
      </c>
      <c r="E2415" s="450" t="s">
        <v>14</v>
      </c>
      <c r="F2415" s="450" t="s">
        <v>15</v>
      </c>
      <c r="G2415" s="450">
        <v>0</v>
      </c>
      <c r="H2415" s="450" t="s">
        <v>16</v>
      </c>
    </row>
    <row r="2416" spans="1:8" x14ac:dyDescent="0.25">
      <c r="A2416" s="450">
        <v>2018</v>
      </c>
      <c r="B2416" s="450" t="s">
        <v>184</v>
      </c>
      <c r="C2416" s="450">
        <v>9000</v>
      </c>
      <c r="D2416" s="450" t="s">
        <v>71</v>
      </c>
      <c r="E2416" s="450" t="s">
        <v>14</v>
      </c>
      <c r="F2416" s="450" t="s">
        <v>15</v>
      </c>
      <c r="G2416" s="450">
        <v>0</v>
      </c>
      <c r="H2416" s="450" t="s">
        <v>16</v>
      </c>
    </row>
    <row r="2417" spans="1:8" x14ac:dyDescent="0.25">
      <c r="A2417" s="450">
        <v>2018</v>
      </c>
      <c r="B2417" s="450" t="s">
        <v>184</v>
      </c>
      <c r="C2417" s="450">
        <v>9100</v>
      </c>
      <c r="D2417" s="450" t="s">
        <v>72</v>
      </c>
      <c r="E2417" s="450" t="s">
        <v>14</v>
      </c>
      <c r="F2417" s="450" t="s">
        <v>15</v>
      </c>
      <c r="G2417" s="450" t="s">
        <v>110</v>
      </c>
      <c r="H2417" s="450"/>
    </row>
    <row r="2418" spans="1:8" x14ac:dyDescent="0.25">
      <c r="A2418" s="450">
        <v>2018</v>
      </c>
      <c r="B2418" s="450" t="s">
        <v>184</v>
      </c>
      <c r="C2418" s="450">
        <v>9200</v>
      </c>
      <c r="D2418" s="450" t="s">
        <v>73</v>
      </c>
      <c r="E2418" s="450" t="s">
        <v>14</v>
      </c>
      <c r="F2418" s="450" t="s">
        <v>15</v>
      </c>
      <c r="G2418" s="450" t="s">
        <v>110</v>
      </c>
      <c r="H2418" s="450"/>
    </row>
    <row r="2419" spans="1:8" x14ac:dyDescent="0.25">
      <c r="A2419" s="450">
        <v>2018</v>
      </c>
      <c r="B2419" s="450" t="s">
        <v>184</v>
      </c>
      <c r="C2419" s="450">
        <v>9900</v>
      </c>
      <c r="D2419" s="450" t="s">
        <v>74</v>
      </c>
      <c r="E2419" s="450" t="s">
        <v>14</v>
      </c>
      <c r="F2419" s="450" t="s">
        <v>15</v>
      </c>
      <c r="G2419" s="450" t="s">
        <v>110</v>
      </c>
      <c r="H2419" s="450"/>
    </row>
    <row r="2420" spans="1:8" x14ac:dyDescent="0.25">
      <c r="A2420" s="450">
        <v>2018</v>
      </c>
      <c r="B2420" s="450" t="s">
        <v>184</v>
      </c>
      <c r="C2420" s="450">
        <v>10000</v>
      </c>
      <c r="D2420" s="450" t="s">
        <v>75</v>
      </c>
      <c r="E2420" s="450" t="s">
        <v>14</v>
      </c>
      <c r="F2420" s="450" t="s">
        <v>15</v>
      </c>
      <c r="G2420" s="450">
        <v>266.83</v>
      </c>
      <c r="H2420" s="450" t="s">
        <v>16</v>
      </c>
    </row>
    <row r="2421" spans="1:8" x14ac:dyDescent="0.25">
      <c r="A2421" s="450">
        <v>2018</v>
      </c>
      <c r="B2421" s="450" t="s">
        <v>184</v>
      </c>
      <c r="C2421" s="450">
        <v>11000</v>
      </c>
      <c r="D2421" s="450" t="s">
        <v>76</v>
      </c>
      <c r="E2421" s="450" t="s">
        <v>14</v>
      </c>
      <c r="F2421" s="450" t="s">
        <v>15</v>
      </c>
      <c r="G2421" s="450">
        <v>49.56</v>
      </c>
      <c r="H2421" s="450" t="s">
        <v>16</v>
      </c>
    </row>
    <row r="2422" spans="1:8" x14ac:dyDescent="0.25">
      <c r="A2422" s="450">
        <v>2018</v>
      </c>
      <c r="B2422" s="450" t="s">
        <v>184</v>
      </c>
      <c r="C2422" s="450">
        <v>11100</v>
      </c>
      <c r="D2422" s="450" t="s">
        <v>77</v>
      </c>
      <c r="E2422" s="450" t="s">
        <v>14</v>
      </c>
      <c r="F2422" s="450" t="s">
        <v>15</v>
      </c>
      <c r="G2422" s="450">
        <v>46.96</v>
      </c>
      <c r="H2422" s="450" t="s">
        <v>16</v>
      </c>
    </row>
    <row r="2423" spans="1:8" x14ac:dyDescent="0.25">
      <c r="A2423" s="450">
        <v>2018</v>
      </c>
      <c r="B2423" s="450" t="s">
        <v>184</v>
      </c>
      <c r="C2423" s="450">
        <v>11200</v>
      </c>
      <c r="D2423" s="450" t="s">
        <v>78</v>
      </c>
      <c r="E2423" s="450" t="s">
        <v>14</v>
      </c>
      <c r="F2423" s="450" t="s">
        <v>15</v>
      </c>
      <c r="G2423" s="450">
        <v>0</v>
      </c>
      <c r="H2423" s="450" t="s">
        <v>16</v>
      </c>
    </row>
    <row r="2424" spans="1:8" x14ac:dyDescent="0.25">
      <c r="A2424" s="450">
        <v>2018</v>
      </c>
      <c r="B2424" s="450" t="s">
        <v>184</v>
      </c>
      <c r="C2424" s="450">
        <v>11300</v>
      </c>
      <c r="D2424" s="450" t="s">
        <v>79</v>
      </c>
      <c r="E2424" s="450" t="s">
        <v>14</v>
      </c>
      <c r="F2424" s="450" t="s">
        <v>15</v>
      </c>
      <c r="G2424" s="450">
        <v>0</v>
      </c>
      <c r="H2424" s="450" t="s">
        <v>16</v>
      </c>
    </row>
    <row r="2425" spans="1:8" x14ac:dyDescent="0.25">
      <c r="A2425" s="450">
        <v>2018</v>
      </c>
      <c r="B2425" s="450" t="s">
        <v>184</v>
      </c>
      <c r="C2425" s="450">
        <v>11400</v>
      </c>
      <c r="D2425" s="450" t="s">
        <v>80</v>
      </c>
      <c r="E2425" s="450" t="s">
        <v>14</v>
      </c>
      <c r="F2425" s="450" t="s">
        <v>15</v>
      </c>
      <c r="G2425" s="450">
        <v>2.6</v>
      </c>
      <c r="H2425" s="450" t="s">
        <v>16</v>
      </c>
    </row>
    <row r="2426" spans="1:8" x14ac:dyDescent="0.25">
      <c r="A2426" s="450">
        <v>2018</v>
      </c>
      <c r="B2426" s="450" t="s">
        <v>184</v>
      </c>
      <c r="C2426" s="450">
        <v>11500</v>
      </c>
      <c r="D2426" s="450" t="s">
        <v>81</v>
      </c>
      <c r="E2426" s="450" t="s">
        <v>14</v>
      </c>
      <c r="F2426" s="450" t="s">
        <v>15</v>
      </c>
      <c r="G2426" s="450">
        <v>0</v>
      </c>
      <c r="H2426" s="450" t="s">
        <v>16</v>
      </c>
    </row>
    <row r="2427" spans="1:8" x14ac:dyDescent="0.25">
      <c r="A2427" s="450">
        <v>2018</v>
      </c>
      <c r="B2427" s="450" t="s">
        <v>184</v>
      </c>
      <c r="C2427" s="450">
        <v>11900</v>
      </c>
      <c r="D2427" s="450" t="s">
        <v>82</v>
      </c>
      <c r="E2427" s="450" t="s">
        <v>14</v>
      </c>
      <c r="F2427" s="450" t="s">
        <v>15</v>
      </c>
      <c r="G2427" s="450">
        <v>0</v>
      </c>
      <c r="H2427" s="450" t="s">
        <v>16</v>
      </c>
    </row>
    <row r="2428" spans="1:8" x14ac:dyDescent="0.25">
      <c r="A2428" s="450">
        <v>2018</v>
      </c>
      <c r="B2428" s="450" t="s">
        <v>184</v>
      </c>
      <c r="C2428" s="450">
        <v>12000</v>
      </c>
      <c r="D2428" s="450" t="s">
        <v>83</v>
      </c>
      <c r="E2428" s="450" t="s">
        <v>14</v>
      </c>
      <c r="F2428" s="450" t="s">
        <v>15</v>
      </c>
      <c r="G2428" s="450">
        <v>14.7</v>
      </c>
      <c r="H2428" s="450" t="s">
        <v>16</v>
      </c>
    </row>
    <row r="2429" spans="1:8" x14ac:dyDescent="0.25">
      <c r="A2429" s="450">
        <v>2018</v>
      </c>
      <c r="B2429" s="450" t="s">
        <v>184</v>
      </c>
      <c r="C2429" s="450">
        <v>12100</v>
      </c>
      <c r="D2429" s="450" t="s">
        <v>84</v>
      </c>
      <c r="E2429" s="450" t="s">
        <v>14</v>
      </c>
      <c r="F2429" s="450" t="s">
        <v>15</v>
      </c>
      <c r="G2429" s="450">
        <v>14.7</v>
      </c>
      <c r="H2429" s="450" t="s">
        <v>16</v>
      </c>
    </row>
    <row r="2430" spans="1:8" x14ac:dyDescent="0.25">
      <c r="A2430" s="450">
        <v>2018</v>
      </c>
      <c r="B2430" s="450" t="s">
        <v>184</v>
      </c>
      <c r="C2430" s="450">
        <v>12200</v>
      </c>
      <c r="D2430" s="450" t="s">
        <v>85</v>
      </c>
      <c r="E2430" s="450" t="s">
        <v>14</v>
      </c>
      <c r="F2430" s="450" t="s">
        <v>15</v>
      </c>
      <c r="G2430" s="450">
        <v>0</v>
      </c>
      <c r="H2430" s="450" t="s">
        <v>16</v>
      </c>
    </row>
    <row r="2431" spans="1:8" x14ac:dyDescent="0.25">
      <c r="A2431" s="450">
        <v>2018</v>
      </c>
      <c r="B2431" s="450" t="s">
        <v>184</v>
      </c>
      <c r="C2431" s="450">
        <v>12900</v>
      </c>
      <c r="D2431" s="450" t="s">
        <v>86</v>
      </c>
      <c r="E2431" s="450" t="s">
        <v>14</v>
      </c>
      <c r="F2431" s="450" t="s">
        <v>15</v>
      </c>
      <c r="G2431" s="450">
        <v>0</v>
      </c>
      <c r="H2431" s="450" t="s">
        <v>16</v>
      </c>
    </row>
    <row r="2432" spans="1:8" x14ac:dyDescent="0.25">
      <c r="A2432" s="450">
        <v>2018</v>
      </c>
      <c r="B2432" s="450" t="s">
        <v>184</v>
      </c>
      <c r="C2432" s="450">
        <v>12910</v>
      </c>
      <c r="D2432" s="450" t="s">
        <v>87</v>
      </c>
      <c r="E2432" s="450" t="s">
        <v>14</v>
      </c>
      <c r="F2432" s="450" t="s">
        <v>15</v>
      </c>
      <c r="G2432" s="450" t="s">
        <v>110</v>
      </c>
      <c r="H2432" s="450"/>
    </row>
    <row r="2433" spans="1:8" x14ac:dyDescent="0.25">
      <c r="A2433" s="450">
        <v>2018</v>
      </c>
      <c r="B2433" s="450" t="s">
        <v>184</v>
      </c>
      <c r="C2433" s="450">
        <v>12920</v>
      </c>
      <c r="D2433" s="450" t="s">
        <v>88</v>
      </c>
      <c r="E2433" s="450" t="s">
        <v>14</v>
      </c>
      <c r="F2433" s="450" t="s">
        <v>15</v>
      </c>
      <c r="G2433" s="450" t="s">
        <v>110</v>
      </c>
      <c r="H2433" s="450"/>
    </row>
    <row r="2434" spans="1:8" x14ac:dyDescent="0.25">
      <c r="A2434" s="450">
        <v>2018</v>
      </c>
      <c r="B2434" s="450" t="s">
        <v>184</v>
      </c>
      <c r="C2434" s="450">
        <v>12930</v>
      </c>
      <c r="D2434" s="450" t="s">
        <v>89</v>
      </c>
      <c r="E2434" s="450" t="s">
        <v>14</v>
      </c>
      <c r="F2434" s="450" t="s">
        <v>15</v>
      </c>
      <c r="G2434" s="450" t="s">
        <v>110</v>
      </c>
      <c r="H2434" s="450"/>
    </row>
    <row r="2435" spans="1:8" x14ac:dyDescent="0.25">
      <c r="A2435" s="450">
        <v>2018</v>
      </c>
      <c r="B2435" s="450" t="s">
        <v>184</v>
      </c>
      <c r="C2435" s="450">
        <v>13000</v>
      </c>
      <c r="D2435" s="450" t="s">
        <v>90</v>
      </c>
      <c r="E2435" s="450" t="s">
        <v>14</v>
      </c>
      <c r="F2435" s="450" t="s">
        <v>15</v>
      </c>
      <c r="G2435" s="450">
        <v>64.260000000000005</v>
      </c>
      <c r="H2435" s="450" t="s">
        <v>16</v>
      </c>
    </row>
    <row r="2436" spans="1:8" x14ac:dyDescent="0.25">
      <c r="A2436" s="450">
        <v>2018</v>
      </c>
      <c r="B2436" s="450" t="s">
        <v>184</v>
      </c>
      <c r="C2436" s="450">
        <v>14000</v>
      </c>
      <c r="D2436" s="450" t="s">
        <v>91</v>
      </c>
      <c r="E2436" s="450" t="s">
        <v>14</v>
      </c>
      <c r="F2436" s="450" t="s">
        <v>15</v>
      </c>
      <c r="G2436" s="450">
        <v>331.09</v>
      </c>
      <c r="H2436" s="450" t="s">
        <v>16</v>
      </c>
    </row>
    <row r="2437" spans="1:8" x14ac:dyDescent="0.25">
      <c r="A2437" s="450">
        <v>2018</v>
      </c>
      <c r="B2437" s="450" t="s">
        <v>184</v>
      </c>
      <c r="C2437" s="450">
        <v>15000</v>
      </c>
      <c r="D2437" s="450" t="s">
        <v>92</v>
      </c>
      <c r="E2437" s="450" t="s">
        <v>14</v>
      </c>
      <c r="F2437" s="450" t="s">
        <v>15</v>
      </c>
      <c r="G2437" s="450">
        <v>0</v>
      </c>
      <c r="H2437" s="450" t="s">
        <v>16</v>
      </c>
    </row>
    <row r="2438" spans="1:8" x14ac:dyDescent="0.25">
      <c r="A2438" s="450">
        <v>2018</v>
      </c>
      <c r="B2438" s="450" t="s">
        <v>184</v>
      </c>
      <c r="C2438" s="450">
        <v>15100</v>
      </c>
      <c r="D2438" s="450" t="s">
        <v>93</v>
      </c>
      <c r="E2438" s="450" t="s">
        <v>14</v>
      </c>
      <c r="F2438" s="450" t="s">
        <v>15</v>
      </c>
      <c r="G2438" s="450" t="s">
        <v>110</v>
      </c>
      <c r="H2438" s="450"/>
    </row>
    <row r="2439" spans="1:8" x14ac:dyDescent="0.25">
      <c r="A2439" s="450">
        <v>2018</v>
      </c>
      <c r="B2439" s="450" t="s">
        <v>184</v>
      </c>
      <c r="C2439" s="450">
        <v>15200</v>
      </c>
      <c r="D2439" s="450" t="s">
        <v>94</v>
      </c>
      <c r="E2439" s="450" t="s">
        <v>14</v>
      </c>
      <c r="F2439" s="450" t="s">
        <v>15</v>
      </c>
      <c r="G2439" s="450" t="s">
        <v>110</v>
      </c>
      <c r="H2439" s="450"/>
    </row>
    <row r="2440" spans="1:8" x14ac:dyDescent="0.25">
      <c r="A2440" s="450">
        <v>2018</v>
      </c>
      <c r="B2440" s="450" t="s">
        <v>184</v>
      </c>
      <c r="C2440" s="450">
        <v>16000</v>
      </c>
      <c r="D2440" s="450" t="s">
        <v>95</v>
      </c>
      <c r="E2440" s="450" t="s">
        <v>14</v>
      </c>
      <c r="F2440" s="450" t="s">
        <v>15</v>
      </c>
      <c r="G2440" s="450">
        <v>331.09</v>
      </c>
      <c r="H2440" s="450" t="s">
        <v>16</v>
      </c>
    </row>
    <row r="2441" spans="1:8" x14ac:dyDescent="0.25">
      <c r="A2441" s="450">
        <v>2018</v>
      </c>
      <c r="B2441" s="450" t="s">
        <v>184</v>
      </c>
      <c r="C2441" s="450">
        <v>17000</v>
      </c>
      <c r="D2441" s="450" t="s">
        <v>96</v>
      </c>
      <c r="E2441" s="450" t="s">
        <v>14</v>
      </c>
      <c r="F2441" s="450" t="s">
        <v>15</v>
      </c>
      <c r="G2441" s="450">
        <v>0</v>
      </c>
      <c r="H2441" s="450" t="s">
        <v>16</v>
      </c>
    </row>
    <row r="2442" spans="1:8" x14ac:dyDescent="0.25">
      <c r="A2442" s="450">
        <v>2018</v>
      </c>
      <c r="B2442" s="450" t="s">
        <v>184</v>
      </c>
      <c r="C2442" s="450">
        <v>17100</v>
      </c>
      <c r="D2442" s="450" t="s">
        <v>97</v>
      </c>
      <c r="E2442" s="450" t="s">
        <v>14</v>
      </c>
      <c r="F2442" s="450" t="s">
        <v>15</v>
      </c>
      <c r="G2442" s="450">
        <v>0</v>
      </c>
      <c r="H2442" s="450" t="s">
        <v>16</v>
      </c>
    </row>
    <row r="2443" spans="1:8" x14ac:dyDescent="0.25">
      <c r="A2443" s="450">
        <v>2018</v>
      </c>
      <c r="B2443" s="450" t="s">
        <v>184</v>
      </c>
      <c r="C2443" s="450">
        <v>17110</v>
      </c>
      <c r="D2443" s="450" t="s">
        <v>98</v>
      </c>
      <c r="E2443" s="450" t="s">
        <v>14</v>
      </c>
      <c r="F2443" s="450" t="s">
        <v>15</v>
      </c>
      <c r="G2443" s="450" t="s">
        <v>110</v>
      </c>
      <c r="H2443" s="450"/>
    </row>
    <row r="2444" spans="1:8" x14ac:dyDescent="0.25">
      <c r="A2444" s="450">
        <v>2018</v>
      </c>
      <c r="B2444" s="450" t="s">
        <v>184</v>
      </c>
      <c r="C2444" s="450">
        <v>17120</v>
      </c>
      <c r="D2444" s="450" t="s">
        <v>99</v>
      </c>
      <c r="E2444" s="450" t="s">
        <v>14</v>
      </c>
      <c r="F2444" s="450" t="s">
        <v>15</v>
      </c>
      <c r="G2444" s="450" t="s">
        <v>110</v>
      </c>
      <c r="H2444" s="450"/>
    </row>
    <row r="2445" spans="1:8" x14ac:dyDescent="0.25">
      <c r="A2445" s="450">
        <v>2018</v>
      </c>
      <c r="B2445" s="450" t="s">
        <v>184</v>
      </c>
      <c r="C2445" s="450">
        <v>17130</v>
      </c>
      <c r="D2445" s="450" t="s">
        <v>100</v>
      </c>
      <c r="E2445" s="450" t="s">
        <v>14</v>
      </c>
      <c r="F2445" s="450" t="s">
        <v>15</v>
      </c>
      <c r="G2445" s="450" t="s">
        <v>110</v>
      </c>
      <c r="H2445" s="450"/>
    </row>
    <row r="2446" spans="1:8" x14ac:dyDescent="0.25">
      <c r="A2446" s="450">
        <v>2018</v>
      </c>
      <c r="B2446" s="450" t="s">
        <v>184</v>
      </c>
      <c r="C2446" s="450">
        <v>17140</v>
      </c>
      <c r="D2446" s="450" t="s">
        <v>101</v>
      </c>
      <c r="E2446" s="450" t="s">
        <v>14</v>
      </c>
      <c r="F2446" s="450" t="s">
        <v>15</v>
      </c>
      <c r="G2446" s="450" t="s">
        <v>110</v>
      </c>
      <c r="H2446" s="450"/>
    </row>
    <row r="2447" spans="1:8" x14ac:dyDescent="0.25">
      <c r="A2447" s="450">
        <v>2018</v>
      </c>
      <c r="B2447" s="450" t="s">
        <v>184</v>
      </c>
      <c r="C2447" s="450">
        <v>17150</v>
      </c>
      <c r="D2447" s="450" t="s">
        <v>102</v>
      </c>
      <c r="E2447" s="450" t="s">
        <v>14</v>
      </c>
      <c r="F2447" s="450" t="s">
        <v>15</v>
      </c>
      <c r="G2447" s="450" t="s">
        <v>110</v>
      </c>
      <c r="H2447" s="450"/>
    </row>
    <row r="2448" spans="1:8" x14ac:dyDescent="0.25">
      <c r="A2448" s="450">
        <v>2018</v>
      </c>
      <c r="B2448" s="450" t="s">
        <v>184</v>
      </c>
      <c r="C2448" s="450">
        <v>17160</v>
      </c>
      <c r="D2448" s="450" t="s">
        <v>103</v>
      </c>
      <c r="E2448" s="450" t="s">
        <v>14</v>
      </c>
      <c r="F2448" s="450" t="s">
        <v>15</v>
      </c>
      <c r="G2448" s="450" t="s">
        <v>110</v>
      </c>
      <c r="H2448" s="450"/>
    </row>
    <row r="2449" spans="1:8" x14ac:dyDescent="0.25">
      <c r="A2449" s="450">
        <v>2018</v>
      </c>
      <c r="B2449" s="450" t="s">
        <v>184</v>
      </c>
      <c r="C2449" s="450">
        <v>17161</v>
      </c>
      <c r="D2449" s="450" t="s">
        <v>104</v>
      </c>
      <c r="E2449" s="450" t="s">
        <v>14</v>
      </c>
      <c r="F2449" s="450" t="s">
        <v>15</v>
      </c>
      <c r="G2449" s="450" t="s">
        <v>110</v>
      </c>
      <c r="H2449" s="450"/>
    </row>
    <row r="2450" spans="1:8" x14ac:dyDescent="0.25">
      <c r="A2450" s="450">
        <v>2018</v>
      </c>
      <c r="B2450" s="450" t="s">
        <v>184</v>
      </c>
      <c r="C2450" s="450">
        <v>17162</v>
      </c>
      <c r="D2450" s="450" t="s">
        <v>105</v>
      </c>
      <c r="E2450" s="450" t="s">
        <v>14</v>
      </c>
      <c r="F2450" s="450" t="s">
        <v>15</v>
      </c>
      <c r="G2450" s="450" t="s">
        <v>110</v>
      </c>
      <c r="H2450" s="450"/>
    </row>
    <row r="2451" spans="1:8" x14ac:dyDescent="0.25">
      <c r="A2451" s="450">
        <v>2018</v>
      </c>
      <c r="B2451" s="450" t="s">
        <v>184</v>
      </c>
      <c r="C2451" s="450">
        <v>17190</v>
      </c>
      <c r="D2451" s="450" t="s">
        <v>106</v>
      </c>
      <c r="E2451" s="450" t="s">
        <v>14</v>
      </c>
      <c r="F2451" s="450" t="s">
        <v>15</v>
      </c>
      <c r="G2451" s="450" t="s">
        <v>110</v>
      </c>
      <c r="H2451" s="450"/>
    </row>
    <row r="2452" spans="1:8" x14ac:dyDescent="0.25">
      <c r="A2452" s="450">
        <v>2018</v>
      </c>
      <c r="B2452" s="450" t="s">
        <v>184</v>
      </c>
      <c r="C2452" s="450">
        <v>17900</v>
      </c>
      <c r="D2452" s="450" t="s">
        <v>107</v>
      </c>
      <c r="E2452" s="450" t="s">
        <v>14</v>
      </c>
      <c r="F2452" s="450" t="s">
        <v>15</v>
      </c>
      <c r="G2452" s="450">
        <v>0</v>
      </c>
      <c r="H2452" s="450" t="s">
        <v>16</v>
      </c>
    </row>
    <row r="2453" spans="1:8" x14ac:dyDescent="0.25">
      <c r="A2453" s="450">
        <v>2018</v>
      </c>
      <c r="B2453" s="450" t="s">
        <v>184</v>
      </c>
      <c r="C2453" s="450">
        <v>18000</v>
      </c>
      <c r="D2453" s="450" t="s">
        <v>108</v>
      </c>
      <c r="E2453" s="450" t="s">
        <v>14</v>
      </c>
      <c r="F2453" s="450" t="s">
        <v>15</v>
      </c>
      <c r="G2453" s="450">
        <v>331.09</v>
      </c>
      <c r="H2453" s="450" t="s">
        <v>16</v>
      </c>
    </row>
    <row r="2454" spans="1:8" x14ac:dyDescent="0.25">
      <c r="A2454" s="450">
        <v>2018</v>
      </c>
      <c r="B2454" s="450" t="s">
        <v>184</v>
      </c>
      <c r="C2454" s="450">
        <v>19000</v>
      </c>
      <c r="D2454" s="450" t="s">
        <v>109</v>
      </c>
      <c r="E2454" s="450" t="s">
        <v>14</v>
      </c>
      <c r="F2454" s="450" t="s">
        <v>15</v>
      </c>
      <c r="G2454" s="450" t="s">
        <v>110</v>
      </c>
      <c r="H2454" s="450"/>
    </row>
    <row r="2455" spans="1:8" x14ac:dyDescent="0.25">
      <c r="A2455" s="450">
        <v>2018</v>
      </c>
      <c r="B2455" s="450" t="s">
        <v>184</v>
      </c>
      <c r="C2455" s="450">
        <v>19010</v>
      </c>
      <c r="D2455" s="450" t="s">
        <v>111</v>
      </c>
      <c r="E2455" s="450" t="s">
        <v>14</v>
      </c>
      <c r="F2455" s="450" t="s">
        <v>15</v>
      </c>
      <c r="G2455" s="450" t="s">
        <v>110</v>
      </c>
      <c r="H2455" s="450"/>
    </row>
    <row r="2456" spans="1:8" x14ac:dyDescent="0.25">
      <c r="A2456" s="450">
        <v>2018</v>
      </c>
      <c r="B2456" s="450" t="s">
        <v>184</v>
      </c>
      <c r="C2456" s="450">
        <v>19011</v>
      </c>
      <c r="D2456" s="450" t="s">
        <v>112</v>
      </c>
      <c r="E2456" s="450" t="s">
        <v>14</v>
      </c>
      <c r="F2456" s="450" t="s">
        <v>15</v>
      </c>
      <c r="G2456" s="450" t="s">
        <v>110</v>
      </c>
      <c r="H2456" s="450"/>
    </row>
    <row r="2457" spans="1:8" x14ac:dyDescent="0.25">
      <c r="A2457" s="450">
        <v>2018</v>
      </c>
      <c r="B2457" s="450" t="s">
        <v>184</v>
      </c>
      <c r="C2457" s="450">
        <v>19012</v>
      </c>
      <c r="D2457" s="450" t="s">
        <v>113</v>
      </c>
      <c r="E2457" s="450" t="s">
        <v>14</v>
      </c>
      <c r="F2457" s="450" t="s">
        <v>15</v>
      </c>
      <c r="G2457" s="450" t="s">
        <v>110</v>
      </c>
      <c r="H2457" s="450"/>
    </row>
    <row r="2458" spans="1:8" x14ac:dyDescent="0.25">
      <c r="A2458" s="450">
        <v>2018</v>
      </c>
      <c r="B2458" s="450" t="s">
        <v>184</v>
      </c>
      <c r="C2458" s="450">
        <v>19020</v>
      </c>
      <c r="D2458" s="450" t="s">
        <v>114</v>
      </c>
      <c r="E2458" s="450" t="s">
        <v>14</v>
      </c>
      <c r="F2458" s="450" t="s">
        <v>15</v>
      </c>
      <c r="G2458" s="450" t="s">
        <v>110</v>
      </c>
      <c r="H2458" s="450"/>
    </row>
    <row r="2459" spans="1:8" x14ac:dyDescent="0.25">
      <c r="A2459" s="450">
        <v>2018</v>
      </c>
      <c r="B2459" s="450" t="s">
        <v>184</v>
      </c>
      <c r="C2459" s="450">
        <v>19021</v>
      </c>
      <c r="D2459" s="450" t="s">
        <v>115</v>
      </c>
      <c r="E2459" s="450" t="s">
        <v>14</v>
      </c>
      <c r="F2459" s="450" t="s">
        <v>15</v>
      </c>
      <c r="G2459" s="450" t="s">
        <v>110</v>
      </c>
      <c r="H2459" s="450"/>
    </row>
    <row r="2460" spans="1:8" x14ac:dyDescent="0.25">
      <c r="A2460" s="450">
        <v>2018</v>
      </c>
      <c r="B2460" s="450" t="s">
        <v>184</v>
      </c>
      <c r="C2460" s="450">
        <v>19022</v>
      </c>
      <c r="D2460" s="450" t="s">
        <v>116</v>
      </c>
      <c r="E2460" s="450" t="s">
        <v>14</v>
      </c>
      <c r="F2460" s="450" t="s">
        <v>15</v>
      </c>
      <c r="G2460" s="450" t="s">
        <v>110</v>
      </c>
      <c r="H2460" s="450"/>
    </row>
    <row r="2461" spans="1:8" x14ac:dyDescent="0.25">
      <c r="A2461" s="450">
        <v>2018</v>
      </c>
      <c r="B2461" s="450" t="s">
        <v>184</v>
      </c>
      <c r="C2461" s="450">
        <v>19023</v>
      </c>
      <c r="D2461" s="450" t="s">
        <v>117</v>
      </c>
      <c r="E2461" s="450" t="s">
        <v>14</v>
      </c>
      <c r="F2461" s="450" t="s">
        <v>15</v>
      </c>
      <c r="G2461" s="450" t="s">
        <v>110</v>
      </c>
      <c r="H2461" s="450"/>
    </row>
    <row r="2462" spans="1:8" x14ac:dyDescent="0.25">
      <c r="A2462" s="450">
        <v>2018</v>
      </c>
      <c r="B2462" s="450" t="s">
        <v>184</v>
      </c>
      <c r="C2462" s="450">
        <v>19029</v>
      </c>
      <c r="D2462" s="450" t="s">
        <v>118</v>
      </c>
      <c r="E2462" s="450" t="s">
        <v>14</v>
      </c>
      <c r="F2462" s="450" t="s">
        <v>15</v>
      </c>
      <c r="G2462" s="450" t="s">
        <v>110</v>
      </c>
      <c r="H2462" s="450"/>
    </row>
    <row r="2463" spans="1:8" x14ac:dyDescent="0.25">
      <c r="A2463" s="450">
        <v>2018</v>
      </c>
      <c r="B2463" s="450" t="s">
        <v>184</v>
      </c>
      <c r="C2463" s="450">
        <v>19030</v>
      </c>
      <c r="D2463" s="450" t="s">
        <v>119</v>
      </c>
      <c r="E2463" s="450" t="s">
        <v>14</v>
      </c>
      <c r="F2463" s="450" t="s">
        <v>15</v>
      </c>
      <c r="G2463" s="450" t="s">
        <v>110</v>
      </c>
      <c r="H2463" s="450"/>
    </row>
    <row r="2464" spans="1:8" x14ac:dyDescent="0.25">
      <c r="A2464" s="450">
        <v>2018</v>
      </c>
      <c r="B2464" s="450" t="s">
        <v>184</v>
      </c>
      <c r="C2464" s="450">
        <v>19031</v>
      </c>
      <c r="D2464" s="450" t="s">
        <v>120</v>
      </c>
      <c r="E2464" s="450" t="s">
        <v>14</v>
      </c>
      <c r="F2464" s="450" t="s">
        <v>15</v>
      </c>
      <c r="G2464" s="450" t="s">
        <v>110</v>
      </c>
      <c r="H2464" s="450"/>
    </row>
    <row r="2465" spans="1:7" x14ac:dyDescent="0.25">
      <c r="A2465" s="450">
        <v>2018</v>
      </c>
      <c r="B2465" s="450" t="s">
        <v>184</v>
      </c>
      <c r="C2465" s="450">
        <v>19032</v>
      </c>
      <c r="D2465" s="450" t="s">
        <v>121</v>
      </c>
      <c r="E2465" s="450" t="s">
        <v>14</v>
      </c>
      <c r="F2465" s="450" t="s">
        <v>15</v>
      </c>
      <c r="G2465" s="450" t="s">
        <v>110</v>
      </c>
    </row>
    <row r="2466" spans="1:7" x14ac:dyDescent="0.25">
      <c r="A2466" s="450">
        <v>2018</v>
      </c>
      <c r="B2466" s="450" t="s">
        <v>184</v>
      </c>
      <c r="C2466" s="450">
        <v>19040</v>
      </c>
      <c r="D2466" s="450" t="s">
        <v>122</v>
      </c>
      <c r="E2466" s="450" t="s">
        <v>14</v>
      </c>
      <c r="F2466" s="450" t="s">
        <v>15</v>
      </c>
      <c r="G2466" s="450" t="s">
        <v>110</v>
      </c>
    </row>
    <row r="2467" spans="1:7" x14ac:dyDescent="0.25">
      <c r="A2467" s="450">
        <v>2018</v>
      </c>
      <c r="B2467" s="450" t="s">
        <v>184</v>
      </c>
      <c r="C2467" s="450">
        <v>19050</v>
      </c>
      <c r="D2467" s="450" t="s">
        <v>123</v>
      </c>
      <c r="E2467" s="450" t="s">
        <v>14</v>
      </c>
      <c r="F2467" s="450" t="s">
        <v>15</v>
      </c>
      <c r="G2467" s="450" t="s">
        <v>110</v>
      </c>
    </row>
    <row r="2468" spans="1:7" x14ac:dyDescent="0.25">
      <c r="A2468" s="450">
        <v>2018</v>
      </c>
      <c r="B2468" s="450" t="s">
        <v>184</v>
      </c>
      <c r="C2468" s="450">
        <v>19060</v>
      </c>
      <c r="D2468" s="450" t="s">
        <v>124</v>
      </c>
      <c r="E2468" s="450" t="s">
        <v>14</v>
      </c>
      <c r="F2468" s="450" t="s">
        <v>15</v>
      </c>
      <c r="G2468" s="450" t="s">
        <v>110</v>
      </c>
    </row>
    <row r="2469" spans="1:7" x14ac:dyDescent="0.25">
      <c r="A2469" s="450">
        <v>2018</v>
      </c>
      <c r="B2469" s="450" t="s">
        <v>184</v>
      </c>
      <c r="C2469" s="450">
        <v>19061</v>
      </c>
      <c r="D2469" s="450" t="s">
        <v>125</v>
      </c>
      <c r="E2469" s="450" t="s">
        <v>14</v>
      </c>
      <c r="F2469" s="450" t="s">
        <v>15</v>
      </c>
      <c r="G2469" s="450" t="s">
        <v>110</v>
      </c>
    </row>
    <row r="2470" spans="1:7" x14ac:dyDescent="0.25">
      <c r="A2470" s="450">
        <v>2018</v>
      </c>
      <c r="B2470" s="450" t="s">
        <v>184</v>
      </c>
      <c r="C2470" s="450">
        <v>19062</v>
      </c>
      <c r="D2470" s="450" t="s">
        <v>126</v>
      </c>
      <c r="E2470" s="450" t="s">
        <v>14</v>
      </c>
      <c r="F2470" s="450" t="s">
        <v>15</v>
      </c>
      <c r="G2470" s="450" t="s">
        <v>110</v>
      </c>
    </row>
    <row r="2471" spans="1:7" x14ac:dyDescent="0.25">
      <c r="A2471" s="450">
        <v>2018</v>
      </c>
      <c r="B2471" s="450" t="s">
        <v>184</v>
      </c>
      <c r="C2471" s="450">
        <v>19063</v>
      </c>
      <c r="D2471" s="450" t="s">
        <v>127</v>
      </c>
      <c r="E2471" s="450" t="s">
        <v>14</v>
      </c>
      <c r="F2471" s="450" t="s">
        <v>15</v>
      </c>
      <c r="G2471" s="450" t="s">
        <v>110</v>
      </c>
    </row>
    <row r="2472" spans="1:7" x14ac:dyDescent="0.25">
      <c r="A2472" s="450">
        <v>2018</v>
      </c>
      <c r="B2472" s="450" t="s">
        <v>184</v>
      </c>
      <c r="C2472" s="450">
        <v>19070</v>
      </c>
      <c r="D2472" s="450" t="s">
        <v>128</v>
      </c>
      <c r="E2472" s="450" t="s">
        <v>14</v>
      </c>
      <c r="F2472" s="450" t="s">
        <v>15</v>
      </c>
      <c r="G2472" s="450" t="s">
        <v>110</v>
      </c>
    </row>
    <row r="2473" spans="1:7" x14ac:dyDescent="0.25">
      <c r="A2473" s="450">
        <v>2018</v>
      </c>
      <c r="B2473" s="450" t="s">
        <v>184</v>
      </c>
      <c r="C2473" s="450">
        <v>19080</v>
      </c>
      <c r="D2473" s="450" t="s">
        <v>129</v>
      </c>
      <c r="E2473" s="450" t="s">
        <v>14</v>
      </c>
      <c r="F2473" s="450" t="s">
        <v>15</v>
      </c>
      <c r="G2473" s="450" t="s">
        <v>110</v>
      </c>
    </row>
    <row r="2474" spans="1:7" x14ac:dyDescent="0.25">
      <c r="A2474" s="450">
        <v>2018</v>
      </c>
      <c r="B2474" s="450" t="s">
        <v>184</v>
      </c>
      <c r="C2474" s="450">
        <v>19090</v>
      </c>
      <c r="D2474" s="450" t="s">
        <v>130</v>
      </c>
      <c r="E2474" s="450" t="s">
        <v>14</v>
      </c>
      <c r="F2474" s="450" t="s">
        <v>15</v>
      </c>
      <c r="G2474" s="450" t="s">
        <v>110</v>
      </c>
    </row>
    <row r="2475" spans="1:7" x14ac:dyDescent="0.25">
      <c r="A2475" s="450">
        <v>2018</v>
      </c>
      <c r="B2475" s="450" t="s">
        <v>184</v>
      </c>
      <c r="C2475" s="450">
        <v>19095</v>
      </c>
      <c r="D2475" s="450" t="s">
        <v>131</v>
      </c>
      <c r="E2475" s="450" t="s">
        <v>14</v>
      </c>
      <c r="F2475" s="450" t="s">
        <v>15</v>
      </c>
      <c r="G2475" s="450" t="s">
        <v>110</v>
      </c>
    </row>
    <row r="2476" spans="1:7" x14ac:dyDescent="0.25">
      <c r="A2476" s="450">
        <v>2018</v>
      </c>
      <c r="B2476" s="450" t="s">
        <v>184</v>
      </c>
      <c r="C2476" s="450">
        <v>19900</v>
      </c>
      <c r="D2476" s="450" t="s">
        <v>132</v>
      </c>
      <c r="E2476" s="450" t="s">
        <v>14</v>
      </c>
      <c r="F2476" s="450" t="s">
        <v>15</v>
      </c>
      <c r="G2476" s="450" t="s">
        <v>110</v>
      </c>
    </row>
    <row r="2477" spans="1:7" x14ac:dyDescent="0.25">
      <c r="A2477" s="450">
        <v>2018</v>
      </c>
      <c r="B2477" s="450" t="s">
        <v>184</v>
      </c>
      <c r="C2477" s="450">
        <v>20000</v>
      </c>
      <c r="D2477" s="450" t="s">
        <v>133</v>
      </c>
      <c r="E2477" s="450" t="s">
        <v>14</v>
      </c>
      <c r="F2477" s="450" t="s">
        <v>15</v>
      </c>
      <c r="G2477" s="450" t="s">
        <v>110</v>
      </c>
    </row>
    <row r="2478" spans="1:7" x14ac:dyDescent="0.25">
      <c r="A2478" s="450">
        <v>2018</v>
      </c>
      <c r="B2478" s="450" t="s">
        <v>184</v>
      </c>
      <c r="C2478" s="450">
        <v>21000</v>
      </c>
      <c r="D2478" s="450" t="s">
        <v>134</v>
      </c>
      <c r="E2478" s="450" t="s">
        <v>14</v>
      </c>
      <c r="F2478" s="450" t="s">
        <v>15</v>
      </c>
      <c r="G2478" s="450" t="s">
        <v>110</v>
      </c>
    </row>
    <row r="2479" spans="1:7" x14ac:dyDescent="0.25">
      <c r="A2479" s="450">
        <v>2018</v>
      </c>
      <c r="B2479" s="450" t="s">
        <v>184</v>
      </c>
      <c r="C2479" s="450">
        <v>21100</v>
      </c>
      <c r="D2479" s="450" t="s">
        <v>135</v>
      </c>
      <c r="E2479" s="450" t="s">
        <v>14</v>
      </c>
      <c r="F2479" s="450" t="s">
        <v>15</v>
      </c>
      <c r="G2479" s="450" t="s">
        <v>110</v>
      </c>
    </row>
    <row r="2480" spans="1:7" x14ac:dyDescent="0.25">
      <c r="A2480" s="450">
        <v>2018</v>
      </c>
      <c r="B2480" s="450" t="s">
        <v>184</v>
      </c>
      <c r="C2480" s="450">
        <v>21200</v>
      </c>
      <c r="D2480" s="450" t="s">
        <v>136</v>
      </c>
      <c r="E2480" s="450" t="s">
        <v>14</v>
      </c>
      <c r="F2480" s="450" t="s">
        <v>15</v>
      </c>
      <c r="G2480" s="450" t="s">
        <v>110</v>
      </c>
    </row>
    <row r="2481" spans="1:7" x14ac:dyDescent="0.25">
      <c r="A2481" s="450">
        <v>2018</v>
      </c>
      <c r="B2481" s="450" t="s">
        <v>184</v>
      </c>
      <c r="C2481" s="450">
        <v>21300</v>
      </c>
      <c r="D2481" s="450" t="s">
        <v>137</v>
      </c>
      <c r="E2481" s="450" t="s">
        <v>14</v>
      </c>
      <c r="F2481" s="450" t="s">
        <v>15</v>
      </c>
      <c r="G2481" s="450" t="s">
        <v>110</v>
      </c>
    </row>
    <row r="2482" spans="1:7" x14ac:dyDescent="0.25">
      <c r="A2482" s="450">
        <v>2018</v>
      </c>
      <c r="B2482" s="450" t="s">
        <v>184</v>
      </c>
      <c r="C2482" s="450">
        <v>21900</v>
      </c>
      <c r="D2482" s="450" t="s">
        <v>138</v>
      </c>
      <c r="E2482" s="450" t="s">
        <v>14</v>
      </c>
      <c r="F2482" s="450" t="s">
        <v>15</v>
      </c>
      <c r="G2482" s="450" t="s">
        <v>110</v>
      </c>
    </row>
    <row r="2483" spans="1:7" x14ac:dyDescent="0.25">
      <c r="A2483" s="450">
        <v>2018</v>
      </c>
      <c r="B2483" s="450" t="s">
        <v>184</v>
      </c>
      <c r="C2483" s="450">
        <v>22000</v>
      </c>
      <c r="D2483" s="450" t="s">
        <v>139</v>
      </c>
      <c r="E2483" s="450" t="s">
        <v>14</v>
      </c>
      <c r="F2483" s="450" t="s">
        <v>15</v>
      </c>
      <c r="G2483" s="450" t="s">
        <v>110</v>
      </c>
    </row>
    <row r="2484" spans="1:7" x14ac:dyDescent="0.25">
      <c r="A2484" s="450">
        <v>2018</v>
      </c>
      <c r="B2484" s="450" t="s">
        <v>184</v>
      </c>
      <c r="C2484" s="450">
        <v>23000</v>
      </c>
      <c r="D2484" s="450" t="s">
        <v>140</v>
      </c>
      <c r="E2484" s="450" t="s">
        <v>14</v>
      </c>
      <c r="F2484" s="450" t="s">
        <v>15</v>
      </c>
      <c r="G2484" s="450" t="s">
        <v>110</v>
      </c>
    </row>
    <row r="2485" spans="1:7" x14ac:dyDescent="0.25">
      <c r="A2485" s="450">
        <v>2018</v>
      </c>
      <c r="B2485" s="450" t="s">
        <v>184</v>
      </c>
      <c r="C2485" s="450">
        <v>24000</v>
      </c>
      <c r="D2485" s="450" t="s">
        <v>141</v>
      </c>
      <c r="E2485" s="450" t="s">
        <v>14</v>
      </c>
      <c r="F2485" s="450" t="s">
        <v>15</v>
      </c>
      <c r="G2485" s="450" t="s">
        <v>110</v>
      </c>
    </row>
    <row r="2486" spans="1:7" x14ac:dyDescent="0.25">
      <c r="A2486" s="450">
        <v>2018</v>
      </c>
      <c r="B2486" s="450" t="s">
        <v>184</v>
      </c>
      <c r="C2486" s="450">
        <v>25000</v>
      </c>
      <c r="D2486" s="450" t="s">
        <v>142</v>
      </c>
      <c r="E2486" s="450" t="s">
        <v>14</v>
      </c>
      <c r="F2486" s="450" t="s">
        <v>15</v>
      </c>
      <c r="G2486" s="450" t="s">
        <v>110</v>
      </c>
    </row>
    <row r="2487" spans="1:7" x14ac:dyDescent="0.25">
      <c r="A2487" s="450">
        <v>2018</v>
      </c>
      <c r="B2487" s="450" t="s">
        <v>184</v>
      </c>
      <c r="C2487" s="450">
        <v>26000</v>
      </c>
      <c r="D2487" s="450" t="s">
        <v>143</v>
      </c>
      <c r="E2487" s="450" t="s">
        <v>14</v>
      </c>
      <c r="F2487" s="450" t="s">
        <v>15</v>
      </c>
      <c r="G2487" s="450" t="s">
        <v>110</v>
      </c>
    </row>
    <row r="2488" spans="1:7" x14ac:dyDescent="0.25">
      <c r="A2488" s="450">
        <v>2018</v>
      </c>
      <c r="B2488" s="450" t="s">
        <v>184</v>
      </c>
      <c r="C2488" s="450">
        <v>27000</v>
      </c>
      <c r="D2488" s="450" t="s">
        <v>144</v>
      </c>
      <c r="E2488" s="450" t="s">
        <v>14</v>
      </c>
      <c r="F2488" s="450" t="s">
        <v>15</v>
      </c>
      <c r="G2488" s="450" t="s">
        <v>110</v>
      </c>
    </row>
    <row r="2489" spans="1:7" x14ac:dyDescent="0.25">
      <c r="A2489" s="450">
        <v>2018</v>
      </c>
      <c r="B2489" s="450" t="s">
        <v>184</v>
      </c>
      <c r="C2489" s="450">
        <v>28000</v>
      </c>
      <c r="D2489" s="450" t="s">
        <v>145</v>
      </c>
      <c r="E2489" s="450" t="s">
        <v>14</v>
      </c>
      <c r="F2489" s="450" t="s">
        <v>15</v>
      </c>
      <c r="G2489" s="450" t="s">
        <v>110</v>
      </c>
    </row>
    <row r="2490" spans="1:7" x14ac:dyDescent="0.25">
      <c r="A2490" s="450">
        <v>2018</v>
      </c>
      <c r="B2490" s="450" t="s">
        <v>184</v>
      </c>
      <c r="C2490" s="450">
        <v>29000</v>
      </c>
      <c r="D2490" s="450" t="s">
        <v>146</v>
      </c>
      <c r="E2490" s="450" t="s">
        <v>14</v>
      </c>
      <c r="F2490" s="450" t="s">
        <v>15</v>
      </c>
      <c r="G2490" s="450" t="s">
        <v>110</v>
      </c>
    </row>
    <row r="2491" spans="1:7" x14ac:dyDescent="0.25">
      <c r="A2491" s="450">
        <v>2018</v>
      </c>
      <c r="B2491" s="450" t="s">
        <v>184</v>
      </c>
      <c r="C2491" s="450">
        <v>30000</v>
      </c>
      <c r="D2491" s="450" t="s">
        <v>147</v>
      </c>
      <c r="E2491" s="450" t="s">
        <v>14</v>
      </c>
      <c r="F2491" s="450" t="s">
        <v>15</v>
      </c>
      <c r="G2491" s="450" t="s">
        <v>110</v>
      </c>
    </row>
    <row r="2492" spans="1:7" x14ac:dyDescent="0.25">
      <c r="A2492" s="450">
        <v>2018</v>
      </c>
      <c r="B2492" s="450" t="s">
        <v>184</v>
      </c>
      <c r="C2492" s="450">
        <v>31000</v>
      </c>
      <c r="D2492" s="450" t="s">
        <v>148</v>
      </c>
      <c r="E2492" s="450" t="s">
        <v>14</v>
      </c>
      <c r="F2492" s="450" t="s">
        <v>15</v>
      </c>
      <c r="G2492" s="450" t="s">
        <v>110</v>
      </c>
    </row>
    <row r="2493" spans="1:7" x14ac:dyDescent="0.25">
      <c r="A2493" s="450">
        <v>2018</v>
      </c>
      <c r="B2493" s="450" t="s">
        <v>184</v>
      </c>
      <c r="C2493" s="450">
        <v>32000</v>
      </c>
      <c r="D2493" s="450" t="s">
        <v>149</v>
      </c>
      <c r="E2493" s="450" t="s">
        <v>14</v>
      </c>
      <c r="F2493" s="450" t="s">
        <v>15</v>
      </c>
      <c r="G2493" s="450" t="s">
        <v>110</v>
      </c>
    </row>
    <row r="2494" spans="1:7" x14ac:dyDescent="0.25">
      <c r="A2494" s="450">
        <v>2018</v>
      </c>
      <c r="B2494" s="450" t="s">
        <v>184</v>
      </c>
      <c r="C2494" s="450">
        <v>32100</v>
      </c>
      <c r="D2494" s="450" t="s">
        <v>150</v>
      </c>
      <c r="E2494" s="450" t="s">
        <v>14</v>
      </c>
      <c r="F2494" s="450" t="s">
        <v>15</v>
      </c>
      <c r="G2494" s="450" t="s">
        <v>110</v>
      </c>
    </row>
    <row r="2495" spans="1:7" x14ac:dyDescent="0.25">
      <c r="A2495" s="450">
        <v>2018</v>
      </c>
      <c r="B2495" s="450" t="s">
        <v>184</v>
      </c>
      <c r="C2495" s="450">
        <v>32200</v>
      </c>
      <c r="D2495" s="450" t="s">
        <v>151</v>
      </c>
      <c r="E2495" s="450" t="s">
        <v>14</v>
      </c>
      <c r="F2495" s="450" t="s">
        <v>15</v>
      </c>
      <c r="G2495" s="450" t="s">
        <v>110</v>
      </c>
    </row>
    <row r="2496" spans="1:7" x14ac:dyDescent="0.25">
      <c r="A2496" s="450">
        <v>2018</v>
      </c>
      <c r="B2496" s="450" t="s">
        <v>184</v>
      </c>
      <c r="C2496" s="450">
        <v>33000</v>
      </c>
      <c r="D2496" s="450" t="s">
        <v>152</v>
      </c>
      <c r="E2496" s="450" t="s">
        <v>14</v>
      </c>
      <c r="F2496" s="450" t="s">
        <v>15</v>
      </c>
      <c r="G2496" s="450" t="s">
        <v>110</v>
      </c>
    </row>
    <row r="2497" spans="1:7" x14ac:dyDescent="0.25">
      <c r="A2497" s="450">
        <v>2018</v>
      </c>
      <c r="B2497" s="450" t="s">
        <v>184</v>
      </c>
      <c r="C2497" s="450">
        <v>33100</v>
      </c>
      <c r="D2497" s="450" t="s">
        <v>153</v>
      </c>
      <c r="E2497" s="450" t="s">
        <v>14</v>
      </c>
      <c r="F2497" s="450" t="s">
        <v>15</v>
      </c>
      <c r="G2497" s="450" t="s">
        <v>110</v>
      </c>
    </row>
    <row r="2498" spans="1:7" x14ac:dyDescent="0.25">
      <c r="A2498" s="450">
        <v>2018</v>
      </c>
      <c r="B2498" s="450" t="s">
        <v>184</v>
      </c>
      <c r="C2498" s="450">
        <v>33110</v>
      </c>
      <c r="D2498" s="450" t="s">
        <v>154</v>
      </c>
      <c r="E2498" s="450" t="s">
        <v>14</v>
      </c>
      <c r="F2498" s="450" t="s">
        <v>15</v>
      </c>
      <c r="G2498" s="450" t="s">
        <v>110</v>
      </c>
    </row>
    <row r="2499" spans="1:7" x14ac:dyDescent="0.25">
      <c r="A2499" s="450">
        <v>2018</v>
      </c>
      <c r="B2499" s="450" t="s">
        <v>184</v>
      </c>
      <c r="C2499" s="450">
        <v>33120</v>
      </c>
      <c r="D2499" s="450" t="s">
        <v>155</v>
      </c>
      <c r="E2499" s="450" t="s">
        <v>14</v>
      </c>
      <c r="F2499" s="450" t="s">
        <v>15</v>
      </c>
      <c r="G2499" s="450" t="s">
        <v>110</v>
      </c>
    </row>
    <row r="2500" spans="1:7" x14ac:dyDescent="0.25">
      <c r="A2500" s="450">
        <v>2018</v>
      </c>
      <c r="B2500" s="450" t="s">
        <v>184</v>
      </c>
      <c r="C2500" s="450">
        <v>33200</v>
      </c>
      <c r="D2500" s="450" t="s">
        <v>156</v>
      </c>
      <c r="E2500" s="450" t="s">
        <v>14</v>
      </c>
      <c r="F2500" s="450" t="s">
        <v>15</v>
      </c>
      <c r="G2500" s="450" t="s">
        <v>110</v>
      </c>
    </row>
    <row r="2501" spans="1:7" x14ac:dyDescent="0.25">
      <c r="A2501" s="450">
        <v>2018</v>
      </c>
      <c r="B2501" s="450" t="s">
        <v>184</v>
      </c>
      <c r="C2501" s="450">
        <v>33210</v>
      </c>
      <c r="D2501" s="450" t="s">
        <v>157</v>
      </c>
      <c r="E2501" s="450" t="s">
        <v>14</v>
      </c>
      <c r="F2501" s="450" t="s">
        <v>15</v>
      </c>
      <c r="G2501" s="450" t="s">
        <v>110</v>
      </c>
    </row>
    <row r="2502" spans="1:7" x14ac:dyDescent="0.25">
      <c r="A2502" s="450">
        <v>2018</v>
      </c>
      <c r="B2502" s="450" t="s">
        <v>184</v>
      </c>
      <c r="C2502" s="450">
        <v>33220</v>
      </c>
      <c r="D2502" s="450" t="s">
        <v>158</v>
      </c>
      <c r="E2502" s="450" t="s">
        <v>14</v>
      </c>
      <c r="F2502" s="450" t="s">
        <v>15</v>
      </c>
      <c r="G2502" s="450" t="s">
        <v>110</v>
      </c>
    </row>
    <row r="2503" spans="1:7" x14ac:dyDescent="0.25">
      <c r="A2503" s="450">
        <v>2018</v>
      </c>
      <c r="B2503" s="450" t="s">
        <v>184</v>
      </c>
      <c r="C2503" s="450">
        <v>33900</v>
      </c>
      <c r="D2503" s="450" t="s">
        <v>159</v>
      </c>
      <c r="E2503" s="450" t="s">
        <v>14</v>
      </c>
      <c r="F2503" s="450" t="s">
        <v>15</v>
      </c>
      <c r="G2503" s="450" t="s">
        <v>110</v>
      </c>
    </row>
    <row r="2504" spans="1:7" x14ac:dyDescent="0.25">
      <c r="A2504" s="450">
        <v>2018</v>
      </c>
      <c r="B2504" s="450" t="s">
        <v>184</v>
      </c>
      <c r="C2504" s="450">
        <v>33910</v>
      </c>
      <c r="D2504" s="450" t="s">
        <v>160</v>
      </c>
      <c r="E2504" s="450" t="s">
        <v>14</v>
      </c>
      <c r="F2504" s="450" t="s">
        <v>15</v>
      </c>
      <c r="G2504" s="450" t="s">
        <v>110</v>
      </c>
    </row>
    <row r="2505" spans="1:7" x14ac:dyDescent="0.25">
      <c r="A2505" s="450">
        <v>2018</v>
      </c>
      <c r="B2505" s="450" t="s">
        <v>184</v>
      </c>
      <c r="C2505" s="450">
        <v>33920</v>
      </c>
      <c r="D2505" s="450" t="s">
        <v>161</v>
      </c>
      <c r="E2505" s="450" t="s">
        <v>14</v>
      </c>
      <c r="F2505" s="450" t="s">
        <v>15</v>
      </c>
      <c r="G2505" s="450" t="s">
        <v>110</v>
      </c>
    </row>
    <row r="2506" spans="1:7" x14ac:dyDescent="0.25">
      <c r="A2506" s="450">
        <v>2018</v>
      </c>
      <c r="B2506" s="450" t="s">
        <v>184</v>
      </c>
      <c r="C2506" s="450">
        <v>33921</v>
      </c>
      <c r="D2506" s="450" t="s">
        <v>162</v>
      </c>
      <c r="E2506" s="450" t="s">
        <v>14</v>
      </c>
      <c r="F2506" s="450" t="s">
        <v>15</v>
      </c>
      <c r="G2506" s="450" t="s">
        <v>110</v>
      </c>
    </row>
    <row r="2507" spans="1:7" x14ac:dyDescent="0.25">
      <c r="A2507" s="450">
        <v>2018</v>
      </c>
      <c r="B2507" s="450" t="s">
        <v>184</v>
      </c>
      <c r="C2507" s="450">
        <v>33922</v>
      </c>
      <c r="D2507" s="450" t="s">
        <v>163</v>
      </c>
      <c r="E2507" s="450" t="s">
        <v>14</v>
      </c>
      <c r="F2507" s="450" t="s">
        <v>15</v>
      </c>
      <c r="G2507" s="450" t="s">
        <v>110</v>
      </c>
    </row>
    <row r="2508" spans="1:7" x14ac:dyDescent="0.25">
      <c r="A2508" s="450">
        <v>2018</v>
      </c>
      <c r="B2508" s="450" t="s">
        <v>184</v>
      </c>
      <c r="C2508" s="450">
        <v>34000</v>
      </c>
      <c r="D2508" s="450" t="s">
        <v>164</v>
      </c>
      <c r="E2508" s="450" t="s">
        <v>14</v>
      </c>
      <c r="F2508" s="450" t="s">
        <v>15</v>
      </c>
      <c r="G2508" s="450" t="s">
        <v>110</v>
      </c>
    </row>
    <row r="2509" spans="1:7" x14ac:dyDescent="0.25">
      <c r="A2509" s="450">
        <v>2018</v>
      </c>
      <c r="B2509" s="450" t="s">
        <v>184</v>
      </c>
      <c r="C2509" s="450">
        <v>35000</v>
      </c>
      <c r="D2509" s="450" t="s">
        <v>165</v>
      </c>
      <c r="E2509" s="450" t="s">
        <v>14</v>
      </c>
      <c r="F2509" s="450" t="s">
        <v>15</v>
      </c>
      <c r="G2509" s="450" t="s">
        <v>110</v>
      </c>
    </row>
    <row r="2510" spans="1:7" x14ac:dyDescent="0.25">
      <c r="A2510" s="450">
        <v>2018</v>
      </c>
      <c r="B2510" s="450" t="s">
        <v>184</v>
      </c>
      <c r="C2510" s="450">
        <v>36000</v>
      </c>
      <c r="D2510" s="450" t="s">
        <v>166</v>
      </c>
      <c r="E2510" s="450" t="s">
        <v>14</v>
      </c>
      <c r="F2510" s="450" t="s">
        <v>15</v>
      </c>
      <c r="G2510" s="450" t="s">
        <v>110</v>
      </c>
    </row>
    <row r="2511" spans="1:7" x14ac:dyDescent="0.25">
      <c r="A2511" s="450">
        <v>2018</v>
      </c>
      <c r="B2511" s="450" t="s">
        <v>184</v>
      </c>
      <c r="C2511" s="450">
        <v>37000</v>
      </c>
      <c r="D2511" s="450" t="s">
        <v>167</v>
      </c>
      <c r="E2511" s="450" t="s">
        <v>14</v>
      </c>
      <c r="F2511" s="450" t="s">
        <v>15</v>
      </c>
      <c r="G2511" s="450" t="s">
        <v>110</v>
      </c>
    </row>
    <row r="2512" spans="1:7" x14ac:dyDescent="0.25">
      <c r="A2512" s="450">
        <v>2018</v>
      </c>
      <c r="B2512" s="450" t="s">
        <v>184</v>
      </c>
      <c r="C2512" s="450">
        <v>37100</v>
      </c>
      <c r="D2512" s="450" t="s">
        <v>168</v>
      </c>
      <c r="E2512" s="450" t="s">
        <v>14</v>
      </c>
      <c r="F2512" s="450" t="s">
        <v>15</v>
      </c>
      <c r="G2512" s="450" t="s">
        <v>110</v>
      </c>
    </row>
    <row r="2513" spans="1:8" x14ac:dyDescent="0.25">
      <c r="A2513" s="450">
        <v>2018</v>
      </c>
      <c r="B2513" s="450" t="s">
        <v>184</v>
      </c>
      <c r="C2513" s="450">
        <v>37200</v>
      </c>
      <c r="D2513" s="450" t="s">
        <v>169</v>
      </c>
      <c r="E2513" s="450" t="s">
        <v>14</v>
      </c>
      <c r="F2513" s="450" t="s">
        <v>15</v>
      </c>
      <c r="G2513" s="450" t="s">
        <v>110</v>
      </c>
      <c r="H2513" s="450"/>
    </row>
    <row r="2514" spans="1:8" x14ac:dyDescent="0.25">
      <c r="A2514" s="450">
        <v>2018</v>
      </c>
      <c r="B2514" s="450" t="s">
        <v>185</v>
      </c>
      <c r="C2514" s="450">
        <v>1000</v>
      </c>
      <c r="D2514" s="450" t="s">
        <v>1</v>
      </c>
      <c r="E2514" s="450" t="s">
        <v>14</v>
      </c>
      <c r="F2514" s="450" t="s">
        <v>15</v>
      </c>
      <c r="G2514" s="450">
        <v>0</v>
      </c>
      <c r="H2514" s="450" t="s">
        <v>16</v>
      </c>
    </row>
    <row r="2515" spans="1:8" x14ac:dyDescent="0.25">
      <c r="A2515" s="450">
        <v>2018</v>
      </c>
      <c r="B2515" s="450" t="s">
        <v>185</v>
      </c>
      <c r="C2515" s="450">
        <v>1100</v>
      </c>
      <c r="D2515" s="450" t="s">
        <v>2</v>
      </c>
      <c r="E2515" s="450" t="s">
        <v>14</v>
      </c>
      <c r="F2515" s="450" t="s">
        <v>15</v>
      </c>
      <c r="G2515" s="450">
        <v>0</v>
      </c>
      <c r="H2515" s="450" t="s">
        <v>16</v>
      </c>
    </row>
    <row r="2516" spans="1:8" x14ac:dyDescent="0.25">
      <c r="A2516" s="450">
        <v>2018</v>
      </c>
      <c r="B2516" s="450" t="s">
        <v>185</v>
      </c>
      <c r="C2516" s="450">
        <v>1110</v>
      </c>
      <c r="D2516" s="450" t="s">
        <v>3</v>
      </c>
      <c r="E2516" s="450" t="s">
        <v>14</v>
      </c>
      <c r="F2516" s="450" t="s">
        <v>15</v>
      </c>
      <c r="G2516" s="450" t="s">
        <v>110</v>
      </c>
      <c r="H2516" s="450"/>
    </row>
    <row r="2517" spans="1:8" x14ac:dyDescent="0.25">
      <c r="A2517" s="450">
        <v>2018</v>
      </c>
      <c r="B2517" s="450" t="s">
        <v>185</v>
      </c>
      <c r="C2517" s="450">
        <v>1120</v>
      </c>
      <c r="D2517" s="450" t="s">
        <v>4</v>
      </c>
      <c r="E2517" s="450" t="s">
        <v>14</v>
      </c>
      <c r="F2517" s="450" t="s">
        <v>15</v>
      </c>
      <c r="G2517" s="450" t="s">
        <v>110</v>
      </c>
      <c r="H2517" s="450"/>
    </row>
    <row r="2518" spans="1:8" x14ac:dyDescent="0.25">
      <c r="A2518" s="450">
        <v>2018</v>
      </c>
      <c r="B2518" s="450" t="s">
        <v>185</v>
      </c>
      <c r="C2518" s="450">
        <v>1200</v>
      </c>
      <c r="D2518" s="450" t="s">
        <v>5</v>
      </c>
      <c r="E2518" s="450" t="s">
        <v>14</v>
      </c>
      <c r="F2518" s="450" t="s">
        <v>15</v>
      </c>
      <c r="G2518" s="450">
        <v>0</v>
      </c>
      <c r="H2518" s="450" t="s">
        <v>16</v>
      </c>
    </row>
    <row r="2519" spans="1:8" x14ac:dyDescent="0.25">
      <c r="A2519" s="450">
        <v>2018</v>
      </c>
      <c r="B2519" s="450" t="s">
        <v>185</v>
      </c>
      <c r="C2519" s="450">
        <v>1300</v>
      </c>
      <c r="D2519" s="450" t="s">
        <v>17</v>
      </c>
      <c r="E2519" s="450" t="s">
        <v>14</v>
      </c>
      <c r="F2519" s="450" t="s">
        <v>15</v>
      </c>
      <c r="G2519" s="450">
        <v>0</v>
      </c>
      <c r="H2519" s="450" t="s">
        <v>16</v>
      </c>
    </row>
    <row r="2520" spans="1:8" x14ac:dyDescent="0.25">
      <c r="A2520" s="450">
        <v>2018</v>
      </c>
      <c r="B2520" s="450" t="s">
        <v>185</v>
      </c>
      <c r="C2520" s="450">
        <v>1400</v>
      </c>
      <c r="D2520" s="450" t="s">
        <v>18</v>
      </c>
      <c r="E2520" s="450" t="s">
        <v>14</v>
      </c>
      <c r="F2520" s="450" t="s">
        <v>15</v>
      </c>
      <c r="G2520" s="450">
        <v>0</v>
      </c>
      <c r="H2520" s="450" t="s">
        <v>16</v>
      </c>
    </row>
    <row r="2521" spans="1:8" x14ac:dyDescent="0.25">
      <c r="A2521" s="450">
        <v>2018</v>
      </c>
      <c r="B2521" s="450" t="s">
        <v>185</v>
      </c>
      <c r="C2521" s="450">
        <v>1500</v>
      </c>
      <c r="D2521" s="450" t="s">
        <v>19</v>
      </c>
      <c r="E2521" s="450" t="s">
        <v>14</v>
      </c>
      <c r="F2521" s="450" t="s">
        <v>15</v>
      </c>
      <c r="G2521" s="450">
        <v>0</v>
      </c>
      <c r="H2521" s="450" t="s">
        <v>16</v>
      </c>
    </row>
    <row r="2522" spans="1:8" x14ac:dyDescent="0.25">
      <c r="A2522" s="450">
        <v>2018</v>
      </c>
      <c r="B2522" s="450" t="s">
        <v>185</v>
      </c>
      <c r="C2522" s="450">
        <v>1600</v>
      </c>
      <c r="D2522" s="450" t="s">
        <v>20</v>
      </c>
      <c r="E2522" s="450" t="s">
        <v>14</v>
      </c>
      <c r="F2522" s="450" t="s">
        <v>15</v>
      </c>
      <c r="G2522" s="450">
        <v>0</v>
      </c>
      <c r="H2522" s="450" t="s">
        <v>16</v>
      </c>
    </row>
    <row r="2523" spans="1:8" x14ac:dyDescent="0.25">
      <c r="A2523" s="450">
        <v>2018</v>
      </c>
      <c r="B2523" s="450" t="s">
        <v>185</v>
      </c>
      <c r="C2523" s="450">
        <v>1900</v>
      </c>
      <c r="D2523" s="450" t="s">
        <v>21</v>
      </c>
      <c r="E2523" s="450" t="s">
        <v>14</v>
      </c>
      <c r="F2523" s="450" t="s">
        <v>15</v>
      </c>
      <c r="G2523" s="450">
        <v>0</v>
      </c>
      <c r="H2523" s="450" t="s">
        <v>16</v>
      </c>
    </row>
    <row r="2524" spans="1:8" x14ac:dyDescent="0.25">
      <c r="A2524" s="450">
        <v>2018</v>
      </c>
      <c r="B2524" s="450" t="s">
        <v>185</v>
      </c>
      <c r="C2524" s="450">
        <v>2000</v>
      </c>
      <c r="D2524" s="450" t="s">
        <v>22</v>
      </c>
      <c r="E2524" s="450" t="s">
        <v>14</v>
      </c>
      <c r="F2524" s="450" t="s">
        <v>15</v>
      </c>
      <c r="G2524" s="450">
        <v>0.16</v>
      </c>
      <c r="H2524" s="450" t="s">
        <v>16</v>
      </c>
    </row>
    <row r="2525" spans="1:8" x14ac:dyDescent="0.25">
      <c r="A2525" s="450">
        <v>2018</v>
      </c>
      <c r="B2525" s="450" t="s">
        <v>185</v>
      </c>
      <c r="C2525" s="450">
        <v>2100</v>
      </c>
      <c r="D2525" s="450" t="s">
        <v>23</v>
      </c>
      <c r="E2525" s="450" t="s">
        <v>14</v>
      </c>
      <c r="F2525" s="450" t="s">
        <v>15</v>
      </c>
      <c r="G2525" s="450">
        <v>0</v>
      </c>
      <c r="H2525" s="450" t="s">
        <v>16</v>
      </c>
    </row>
    <row r="2526" spans="1:8" x14ac:dyDescent="0.25">
      <c r="A2526" s="450">
        <v>2018</v>
      </c>
      <c r="B2526" s="450" t="s">
        <v>185</v>
      </c>
      <c r="C2526" s="450">
        <v>2110</v>
      </c>
      <c r="D2526" s="450" t="s">
        <v>24</v>
      </c>
      <c r="E2526" s="450" t="s">
        <v>14</v>
      </c>
      <c r="F2526" s="450" t="s">
        <v>15</v>
      </c>
      <c r="G2526" s="450" t="s">
        <v>110</v>
      </c>
      <c r="H2526" s="450"/>
    </row>
    <row r="2527" spans="1:8" x14ac:dyDescent="0.25">
      <c r="A2527" s="450">
        <v>2018</v>
      </c>
      <c r="B2527" s="450" t="s">
        <v>185</v>
      </c>
      <c r="C2527" s="450">
        <v>2120</v>
      </c>
      <c r="D2527" s="450" t="s">
        <v>25</v>
      </c>
      <c r="E2527" s="450" t="s">
        <v>14</v>
      </c>
      <c r="F2527" s="450" t="s">
        <v>15</v>
      </c>
      <c r="G2527" s="450" t="s">
        <v>110</v>
      </c>
      <c r="H2527" s="450"/>
    </row>
    <row r="2528" spans="1:8" x14ac:dyDescent="0.25">
      <c r="A2528" s="450">
        <v>2018</v>
      </c>
      <c r="B2528" s="450" t="s">
        <v>185</v>
      </c>
      <c r="C2528" s="450">
        <v>2130</v>
      </c>
      <c r="D2528" s="450" t="s">
        <v>26</v>
      </c>
      <c r="E2528" s="450" t="s">
        <v>14</v>
      </c>
      <c r="F2528" s="450" t="s">
        <v>15</v>
      </c>
      <c r="G2528" s="450" t="s">
        <v>110</v>
      </c>
      <c r="H2528" s="450"/>
    </row>
    <row r="2529" spans="1:8" x14ac:dyDescent="0.25">
      <c r="A2529" s="450">
        <v>2018</v>
      </c>
      <c r="B2529" s="450" t="s">
        <v>185</v>
      </c>
      <c r="C2529" s="450">
        <v>2190</v>
      </c>
      <c r="D2529" s="450" t="s">
        <v>27</v>
      </c>
      <c r="E2529" s="450" t="s">
        <v>14</v>
      </c>
      <c r="F2529" s="450" t="s">
        <v>15</v>
      </c>
      <c r="G2529" s="450" t="s">
        <v>110</v>
      </c>
      <c r="H2529" s="450"/>
    </row>
    <row r="2530" spans="1:8" x14ac:dyDescent="0.25">
      <c r="A2530" s="450">
        <v>2018</v>
      </c>
      <c r="B2530" s="450" t="s">
        <v>185</v>
      </c>
      <c r="C2530" s="450">
        <v>2200</v>
      </c>
      <c r="D2530" s="450" t="s">
        <v>28</v>
      </c>
      <c r="E2530" s="450" t="s">
        <v>14</v>
      </c>
      <c r="F2530" s="450" t="s">
        <v>15</v>
      </c>
      <c r="G2530" s="450">
        <v>0.16</v>
      </c>
      <c r="H2530" s="450" t="s">
        <v>16</v>
      </c>
    </row>
    <row r="2531" spans="1:8" x14ac:dyDescent="0.25">
      <c r="A2531" s="450">
        <v>2018</v>
      </c>
      <c r="B2531" s="450" t="s">
        <v>185</v>
      </c>
      <c r="C2531" s="450">
        <v>2300</v>
      </c>
      <c r="D2531" s="450" t="s">
        <v>29</v>
      </c>
      <c r="E2531" s="450" t="s">
        <v>14</v>
      </c>
      <c r="F2531" s="450" t="s">
        <v>15</v>
      </c>
      <c r="G2531" s="450">
        <v>0</v>
      </c>
      <c r="H2531" s="450" t="s">
        <v>16</v>
      </c>
    </row>
    <row r="2532" spans="1:8" x14ac:dyDescent="0.25">
      <c r="A2532" s="450">
        <v>2018</v>
      </c>
      <c r="B2532" s="450" t="s">
        <v>185</v>
      </c>
      <c r="C2532" s="450">
        <v>2400</v>
      </c>
      <c r="D2532" s="450" t="s">
        <v>30</v>
      </c>
      <c r="E2532" s="450" t="s">
        <v>14</v>
      </c>
      <c r="F2532" s="450" t="s">
        <v>15</v>
      </c>
      <c r="G2532" s="450">
        <v>0</v>
      </c>
      <c r="H2532" s="450" t="s">
        <v>16</v>
      </c>
    </row>
    <row r="2533" spans="1:8" x14ac:dyDescent="0.25">
      <c r="A2533" s="450">
        <v>2018</v>
      </c>
      <c r="B2533" s="450" t="s">
        <v>185</v>
      </c>
      <c r="C2533" s="450">
        <v>2900</v>
      </c>
      <c r="D2533" s="450" t="s">
        <v>31</v>
      </c>
      <c r="E2533" s="450" t="s">
        <v>14</v>
      </c>
      <c r="F2533" s="450" t="s">
        <v>15</v>
      </c>
      <c r="G2533" s="450">
        <v>0</v>
      </c>
      <c r="H2533" s="450" t="s">
        <v>16</v>
      </c>
    </row>
    <row r="2534" spans="1:8" x14ac:dyDescent="0.25">
      <c r="A2534" s="450">
        <v>2018</v>
      </c>
      <c r="B2534" s="450" t="s">
        <v>185</v>
      </c>
      <c r="C2534" s="450">
        <v>2910</v>
      </c>
      <c r="D2534" s="450" t="s">
        <v>32</v>
      </c>
      <c r="E2534" s="450" t="s">
        <v>14</v>
      </c>
      <c r="F2534" s="450" t="s">
        <v>15</v>
      </c>
      <c r="G2534" s="450" t="s">
        <v>110</v>
      </c>
      <c r="H2534" s="450"/>
    </row>
    <row r="2535" spans="1:8" x14ac:dyDescent="0.25">
      <c r="A2535" s="450">
        <v>2018</v>
      </c>
      <c r="B2535" s="450" t="s">
        <v>185</v>
      </c>
      <c r="C2535" s="450">
        <v>2920</v>
      </c>
      <c r="D2535" s="450" t="s">
        <v>33</v>
      </c>
      <c r="E2535" s="450" t="s">
        <v>14</v>
      </c>
      <c r="F2535" s="450" t="s">
        <v>15</v>
      </c>
      <c r="G2535" s="450" t="s">
        <v>110</v>
      </c>
      <c r="H2535" s="450"/>
    </row>
    <row r="2536" spans="1:8" x14ac:dyDescent="0.25">
      <c r="A2536" s="450">
        <v>2018</v>
      </c>
      <c r="B2536" s="450" t="s">
        <v>185</v>
      </c>
      <c r="C2536" s="450">
        <v>2930</v>
      </c>
      <c r="D2536" s="450" t="s">
        <v>34</v>
      </c>
      <c r="E2536" s="450" t="s">
        <v>14</v>
      </c>
      <c r="F2536" s="450" t="s">
        <v>15</v>
      </c>
      <c r="G2536" s="450" t="s">
        <v>110</v>
      </c>
      <c r="H2536" s="450"/>
    </row>
    <row r="2537" spans="1:8" x14ac:dyDescent="0.25">
      <c r="A2537" s="450">
        <v>2018</v>
      </c>
      <c r="B2537" s="450" t="s">
        <v>185</v>
      </c>
      <c r="C2537" s="450">
        <v>3000</v>
      </c>
      <c r="D2537" s="450" t="s">
        <v>35</v>
      </c>
      <c r="E2537" s="450" t="s">
        <v>14</v>
      </c>
      <c r="F2537" s="450" t="s">
        <v>15</v>
      </c>
      <c r="G2537" s="450">
        <v>0</v>
      </c>
      <c r="H2537" s="450" t="s">
        <v>16</v>
      </c>
    </row>
    <row r="2538" spans="1:8" x14ac:dyDescent="0.25">
      <c r="A2538" s="450">
        <v>2018</v>
      </c>
      <c r="B2538" s="450" t="s">
        <v>185</v>
      </c>
      <c r="C2538" s="450">
        <v>3100</v>
      </c>
      <c r="D2538" s="450" t="s">
        <v>36</v>
      </c>
      <c r="E2538" s="450" t="s">
        <v>14</v>
      </c>
      <c r="F2538" s="450" t="s">
        <v>15</v>
      </c>
      <c r="G2538" s="450" t="s">
        <v>110</v>
      </c>
      <c r="H2538" s="450"/>
    </row>
    <row r="2539" spans="1:8" x14ac:dyDescent="0.25">
      <c r="A2539" s="450">
        <v>2018</v>
      </c>
      <c r="B2539" s="450" t="s">
        <v>185</v>
      </c>
      <c r="C2539" s="450">
        <v>3200</v>
      </c>
      <c r="D2539" s="450" t="s">
        <v>37</v>
      </c>
      <c r="E2539" s="450" t="s">
        <v>14</v>
      </c>
      <c r="F2539" s="450" t="s">
        <v>15</v>
      </c>
      <c r="G2539" s="450" t="s">
        <v>110</v>
      </c>
      <c r="H2539" s="450"/>
    </row>
    <row r="2540" spans="1:8" x14ac:dyDescent="0.25">
      <c r="A2540" s="450">
        <v>2018</v>
      </c>
      <c r="B2540" s="450" t="s">
        <v>185</v>
      </c>
      <c r="C2540" s="450">
        <v>3900</v>
      </c>
      <c r="D2540" s="450" t="s">
        <v>38</v>
      </c>
      <c r="E2540" s="450" t="s">
        <v>14</v>
      </c>
      <c r="F2540" s="450" t="s">
        <v>15</v>
      </c>
      <c r="G2540" s="450" t="s">
        <v>110</v>
      </c>
      <c r="H2540" s="450"/>
    </row>
    <row r="2541" spans="1:8" x14ac:dyDescent="0.25">
      <c r="A2541" s="450">
        <v>2018</v>
      </c>
      <c r="B2541" s="450" t="s">
        <v>185</v>
      </c>
      <c r="C2541" s="450">
        <v>4000</v>
      </c>
      <c r="D2541" s="450" t="s">
        <v>39</v>
      </c>
      <c r="E2541" s="450" t="s">
        <v>14</v>
      </c>
      <c r="F2541" s="450" t="s">
        <v>15</v>
      </c>
      <c r="G2541" s="450">
        <v>0</v>
      </c>
      <c r="H2541" s="450" t="s">
        <v>16</v>
      </c>
    </row>
    <row r="2542" spans="1:8" x14ac:dyDescent="0.25">
      <c r="A2542" s="450">
        <v>2018</v>
      </c>
      <c r="B2542" s="450" t="s">
        <v>185</v>
      </c>
      <c r="C2542" s="450">
        <v>4100</v>
      </c>
      <c r="D2542" s="450" t="s">
        <v>40</v>
      </c>
      <c r="E2542" s="450" t="s">
        <v>14</v>
      </c>
      <c r="F2542" s="450" t="s">
        <v>15</v>
      </c>
      <c r="G2542" s="450">
        <v>0</v>
      </c>
      <c r="H2542" s="450" t="s">
        <v>16</v>
      </c>
    </row>
    <row r="2543" spans="1:8" x14ac:dyDescent="0.25">
      <c r="A2543" s="450">
        <v>2018</v>
      </c>
      <c r="B2543" s="450" t="s">
        <v>185</v>
      </c>
      <c r="C2543" s="450">
        <v>4110</v>
      </c>
      <c r="D2543" s="450" t="s">
        <v>41</v>
      </c>
      <c r="E2543" s="450" t="s">
        <v>14</v>
      </c>
      <c r="F2543" s="450" t="s">
        <v>15</v>
      </c>
      <c r="G2543" s="450" t="s">
        <v>110</v>
      </c>
      <c r="H2543" s="450"/>
    </row>
    <row r="2544" spans="1:8" x14ac:dyDescent="0.25">
      <c r="A2544" s="450">
        <v>2018</v>
      </c>
      <c r="B2544" s="450" t="s">
        <v>185</v>
      </c>
      <c r="C2544" s="450">
        <v>4120</v>
      </c>
      <c r="D2544" s="450" t="s">
        <v>42</v>
      </c>
      <c r="E2544" s="450" t="s">
        <v>14</v>
      </c>
      <c r="F2544" s="450" t="s">
        <v>15</v>
      </c>
      <c r="G2544" s="450" t="s">
        <v>110</v>
      </c>
      <c r="H2544" s="450"/>
    </row>
    <row r="2545" spans="1:8" x14ac:dyDescent="0.25">
      <c r="A2545" s="450">
        <v>2018</v>
      </c>
      <c r="B2545" s="450" t="s">
        <v>185</v>
      </c>
      <c r="C2545" s="450">
        <v>4190</v>
      </c>
      <c r="D2545" s="450" t="s">
        <v>43</v>
      </c>
      <c r="E2545" s="450" t="s">
        <v>14</v>
      </c>
      <c r="F2545" s="450" t="s">
        <v>15</v>
      </c>
      <c r="G2545" s="450" t="s">
        <v>110</v>
      </c>
      <c r="H2545" s="450"/>
    </row>
    <row r="2546" spans="1:8" x14ac:dyDescent="0.25">
      <c r="A2546" s="450">
        <v>2018</v>
      </c>
      <c r="B2546" s="450" t="s">
        <v>185</v>
      </c>
      <c r="C2546" s="450">
        <v>4200</v>
      </c>
      <c r="D2546" s="450" t="s">
        <v>44</v>
      </c>
      <c r="E2546" s="450" t="s">
        <v>14</v>
      </c>
      <c r="F2546" s="450" t="s">
        <v>15</v>
      </c>
      <c r="G2546" s="450">
        <v>0</v>
      </c>
      <c r="H2546" s="450" t="s">
        <v>16</v>
      </c>
    </row>
    <row r="2547" spans="1:8" x14ac:dyDescent="0.25">
      <c r="A2547" s="450">
        <v>2018</v>
      </c>
      <c r="B2547" s="450" t="s">
        <v>185</v>
      </c>
      <c r="C2547" s="450">
        <v>4210</v>
      </c>
      <c r="D2547" s="450" t="s">
        <v>45</v>
      </c>
      <c r="E2547" s="450" t="s">
        <v>14</v>
      </c>
      <c r="F2547" s="450" t="s">
        <v>15</v>
      </c>
      <c r="G2547" s="450" t="s">
        <v>110</v>
      </c>
      <c r="H2547" s="450"/>
    </row>
    <row r="2548" spans="1:8" x14ac:dyDescent="0.25">
      <c r="A2548" s="450">
        <v>2018</v>
      </c>
      <c r="B2548" s="450" t="s">
        <v>185</v>
      </c>
      <c r="C2548" s="450">
        <v>4220</v>
      </c>
      <c r="D2548" s="450" t="s">
        <v>46</v>
      </c>
      <c r="E2548" s="450" t="s">
        <v>14</v>
      </c>
      <c r="F2548" s="450" t="s">
        <v>15</v>
      </c>
      <c r="G2548" s="450" t="s">
        <v>110</v>
      </c>
      <c r="H2548" s="450"/>
    </row>
    <row r="2549" spans="1:8" x14ac:dyDescent="0.25">
      <c r="A2549" s="450">
        <v>2018</v>
      </c>
      <c r="B2549" s="450" t="s">
        <v>185</v>
      </c>
      <c r="C2549" s="450">
        <v>4230</v>
      </c>
      <c r="D2549" s="450" t="s">
        <v>47</v>
      </c>
      <c r="E2549" s="450" t="s">
        <v>14</v>
      </c>
      <c r="F2549" s="450" t="s">
        <v>15</v>
      </c>
      <c r="G2549" s="450" t="s">
        <v>110</v>
      </c>
      <c r="H2549" s="450"/>
    </row>
    <row r="2550" spans="1:8" x14ac:dyDescent="0.25">
      <c r="A2550" s="450">
        <v>2018</v>
      </c>
      <c r="B2550" s="450" t="s">
        <v>185</v>
      </c>
      <c r="C2550" s="450">
        <v>5000</v>
      </c>
      <c r="D2550" s="450" t="s">
        <v>48</v>
      </c>
      <c r="E2550" s="450" t="s">
        <v>14</v>
      </c>
      <c r="F2550" s="450" t="s">
        <v>15</v>
      </c>
      <c r="G2550" s="450">
        <v>0</v>
      </c>
      <c r="H2550" s="450" t="s">
        <v>16</v>
      </c>
    </row>
    <row r="2551" spans="1:8" x14ac:dyDescent="0.25">
      <c r="A2551" s="450">
        <v>2018</v>
      </c>
      <c r="B2551" s="450" t="s">
        <v>185</v>
      </c>
      <c r="C2551" s="450">
        <v>6000</v>
      </c>
      <c r="D2551" s="450" t="s">
        <v>49</v>
      </c>
      <c r="E2551" s="450" t="s">
        <v>14</v>
      </c>
      <c r="F2551" s="450" t="s">
        <v>15</v>
      </c>
      <c r="G2551" s="450">
        <v>0</v>
      </c>
      <c r="H2551" s="450" t="s">
        <v>16</v>
      </c>
    </row>
    <row r="2552" spans="1:8" x14ac:dyDescent="0.25">
      <c r="A2552" s="450">
        <v>2018</v>
      </c>
      <c r="B2552" s="450" t="s">
        <v>185</v>
      </c>
      <c r="C2552" s="450">
        <v>6100</v>
      </c>
      <c r="D2552" s="450" t="s">
        <v>50</v>
      </c>
      <c r="E2552" s="450" t="s">
        <v>14</v>
      </c>
      <c r="F2552" s="450" t="s">
        <v>15</v>
      </c>
      <c r="G2552" s="450">
        <v>0</v>
      </c>
      <c r="H2552" s="450" t="s">
        <v>16</v>
      </c>
    </row>
    <row r="2553" spans="1:8" x14ac:dyDescent="0.25">
      <c r="A2553" s="450">
        <v>2018</v>
      </c>
      <c r="B2553" s="450" t="s">
        <v>185</v>
      </c>
      <c r="C2553" s="450">
        <v>6110</v>
      </c>
      <c r="D2553" s="450" t="s">
        <v>51</v>
      </c>
      <c r="E2553" s="450" t="s">
        <v>14</v>
      </c>
      <c r="F2553" s="450" t="s">
        <v>15</v>
      </c>
      <c r="G2553" s="450" t="s">
        <v>110</v>
      </c>
      <c r="H2553" s="450"/>
    </row>
    <row r="2554" spans="1:8" x14ac:dyDescent="0.25">
      <c r="A2554" s="450">
        <v>2018</v>
      </c>
      <c r="B2554" s="450" t="s">
        <v>185</v>
      </c>
      <c r="C2554" s="450">
        <v>6120</v>
      </c>
      <c r="D2554" s="450" t="s">
        <v>52</v>
      </c>
      <c r="E2554" s="450" t="s">
        <v>14</v>
      </c>
      <c r="F2554" s="450" t="s">
        <v>15</v>
      </c>
      <c r="G2554" s="450" t="s">
        <v>110</v>
      </c>
      <c r="H2554" s="450"/>
    </row>
    <row r="2555" spans="1:8" x14ac:dyDescent="0.25">
      <c r="A2555" s="450">
        <v>2018</v>
      </c>
      <c r="B2555" s="450" t="s">
        <v>185</v>
      </c>
      <c r="C2555" s="450">
        <v>6130</v>
      </c>
      <c r="D2555" s="450" t="s">
        <v>53</v>
      </c>
      <c r="E2555" s="450" t="s">
        <v>14</v>
      </c>
      <c r="F2555" s="450" t="s">
        <v>15</v>
      </c>
      <c r="G2555" s="450" t="s">
        <v>110</v>
      </c>
      <c r="H2555" s="450"/>
    </row>
    <row r="2556" spans="1:8" x14ac:dyDescent="0.25">
      <c r="A2556" s="450">
        <v>2018</v>
      </c>
      <c r="B2556" s="450" t="s">
        <v>185</v>
      </c>
      <c r="C2556" s="450">
        <v>6190</v>
      </c>
      <c r="D2556" s="450" t="s">
        <v>54</v>
      </c>
      <c r="E2556" s="450" t="s">
        <v>14</v>
      </c>
      <c r="F2556" s="450" t="s">
        <v>15</v>
      </c>
      <c r="G2556" s="450" t="s">
        <v>110</v>
      </c>
      <c r="H2556" s="450"/>
    </row>
    <row r="2557" spans="1:8" x14ac:dyDescent="0.25">
      <c r="A2557" s="450">
        <v>2018</v>
      </c>
      <c r="B2557" s="450" t="s">
        <v>185</v>
      </c>
      <c r="C2557" s="450">
        <v>6200</v>
      </c>
      <c r="D2557" s="450" t="s">
        <v>55</v>
      </c>
      <c r="E2557" s="450" t="s">
        <v>14</v>
      </c>
      <c r="F2557" s="450" t="s">
        <v>15</v>
      </c>
      <c r="G2557" s="450">
        <v>0</v>
      </c>
      <c r="H2557" s="450" t="s">
        <v>16</v>
      </c>
    </row>
    <row r="2558" spans="1:8" x14ac:dyDescent="0.25">
      <c r="A2558" s="450">
        <v>2018</v>
      </c>
      <c r="B2558" s="450" t="s">
        <v>185</v>
      </c>
      <c r="C2558" s="450">
        <v>6210</v>
      </c>
      <c r="D2558" s="450" t="s">
        <v>56</v>
      </c>
      <c r="E2558" s="450" t="s">
        <v>14</v>
      </c>
      <c r="F2558" s="450" t="s">
        <v>15</v>
      </c>
      <c r="G2558" s="450" t="s">
        <v>110</v>
      </c>
      <c r="H2558" s="450"/>
    </row>
    <row r="2559" spans="1:8" x14ac:dyDescent="0.25">
      <c r="A2559" s="450">
        <v>2018</v>
      </c>
      <c r="B2559" s="450" t="s">
        <v>185</v>
      </c>
      <c r="C2559" s="450">
        <v>6220</v>
      </c>
      <c r="D2559" s="450" t="s">
        <v>57</v>
      </c>
      <c r="E2559" s="450" t="s">
        <v>14</v>
      </c>
      <c r="F2559" s="450" t="s">
        <v>15</v>
      </c>
      <c r="G2559" s="450" t="s">
        <v>110</v>
      </c>
      <c r="H2559" s="450"/>
    </row>
    <row r="2560" spans="1:8" x14ac:dyDescent="0.25">
      <c r="A2560" s="450">
        <v>2018</v>
      </c>
      <c r="B2560" s="450" t="s">
        <v>185</v>
      </c>
      <c r="C2560" s="450">
        <v>6230</v>
      </c>
      <c r="D2560" s="450" t="s">
        <v>58</v>
      </c>
      <c r="E2560" s="450" t="s">
        <v>14</v>
      </c>
      <c r="F2560" s="450" t="s">
        <v>15</v>
      </c>
      <c r="G2560" s="450" t="s">
        <v>110</v>
      </c>
      <c r="H2560" s="450"/>
    </row>
    <row r="2561" spans="1:8" x14ac:dyDescent="0.25">
      <c r="A2561" s="450">
        <v>2018</v>
      </c>
      <c r="B2561" s="450" t="s">
        <v>185</v>
      </c>
      <c r="C2561" s="450">
        <v>6290</v>
      </c>
      <c r="D2561" s="450" t="s">
        <v>59</v>
      </c>
      <c r="E2561" s="450" t="s">
        <v>14</v>
      </c>
      <c r="F2561" s="450" t="s">
        <v>15</v>
      </c>
      <c r="G2561" s="450" t="s">
        <v>110</v>
      </c>
      <c r="H2561" s="450"/>
    </row>
    <row r="2562" spans="1:8" x14ac:dyDescent="0.25">
      <c r="A2562" s="450">
        <v>2018</v>
      </c>
      <c r="B2562" s="450" t="s">
        <v>185</v>
      </c>
      <c r="C2562" s="450">
        <v>6300</v>
      </c>
      <c r="D2562" s="450" t="s">
        <v>60</v>
      </c>
      <c r="E2562" s="450" t="s">
        <v>14</v>
      </c>
      <c r="F2562" s="450" t="s">
        <v>15</v>
      </c>
      <c r="G2562" s="450">
        <v>0</v>
      </c>
      <c r="H2562" s="450" t="s">
        <v>16</v>
      </c>
    </row>
    <row r="2563" spans="1:8" x14ac:dyDescent="0.25">
      <c r="A2563" s="450">
        <v>2018</v>
      </c>
      <c r="B2563" s="450" t="s">
        <v>185</v>
      </c>
      <c r="C2563" s="450">
        <v>6400</v>
      </c>
      <c r="D2563" s="450" t="s">
        <v>61</v>
      </c>
      <c r="E2563" s="450" t="s">
        <v>14</v>
      </c>
      <c r="F2563" s="450" t="s">
        <v>15</v>
      </c>
      <c r="G2563" s="450">
        <v>0</v>
      </c>
      <c r="H2563" s="450" t="s">
        <v>16</v>
      </c>
    </row>
    <row r="2564" spans="1:8" x14ac:dyDescent="0.25">
      <c r="A2564" s="450">
        <v>2018</v>
      </c>
      <c r="B2564" s="450" t="s">
        <v>185</v>
      </c>
      <c r="C2564" s="450">
        <v>6410</v>
      </c>
      <c r="D2564" s="450" t="s">
        <v>62</v>
      </c>
      <c r="E2564" s="450" t="s">
        <v>14</v>
      </c>
      <c r="F2564" s="450" t="s">
        <v>15</v>
      </c>
      <c r="G2564" s="450" t="s">
        <v>110</v>
      </c>
      <c r="H2564" s="450"/>
    </row>
    <row r="2565" spans="1:8" x14ac:dyDescent="0.25">
      <c r="A2565" s="450">
        <v>2018</v>
      </c>
      <c r="B2565" s="450" t="s">
        <v>185</v>
      </c>
      <c r="C2565" s="450">
        <v>6490</v>
      </c>
      <c r="D2565" s="450" t="s">
        <v>63</v>
      </c>
      <c r="E2565" s="450" t="s">
        <v>14</v>
      </c>
      <c r="F2565" s="450" t="s">
        <v>15</v>
      </c>
      <c r="G2565" s="450" t="s">
        <v>110</v>
      </c>
      <c r="H2565" s="450"/>
    </row>
    <row r="2566" spans="1:8" x14ac:dyDescent="0.25">
      <c r="A2566" s="450">
        <v>2018</v>
      </c>
      <c r="B2566" s="450" t="s">
        <v>185</v>
      </c>
      <c r="C2566" s="450">
        <v>6500</v>
      </c>
      <c r="D2566" s="450" t="s">
        <v>64</v>
      </c>
      <c r="E2566" s="450" t="s">
        <v>14</v>
      </c>
      <c r="F2566" s="450" t="s">
        <v>15</v>
      </c>
      <c r="G2566" s="450">
        <v>0</v>
      </c>
      <c r="H2566" s="450" t="s">
        <v>16</v>
      </c>
    </row>
    <row r="2567" spans="1:8" x14ac:dyDescent="0.25">
      <c r="A2567" s="450">
        <v>2018</v>
      </c>
      <c r="B2567" s="450" t="s">
        <v>185</v>
      </c>
      <c r="C2567" s="450">
        <v>6510</v>
      </c>
      <c r="D2567" s="450" t="s">
        <v>65</v>
      </c>
      <c r="E2567" s="450" t="s">
        <v>14</v>
      </c>
      <c r="F2567" s="450" t="s">
        <v>15</v>
      </c>
      <c r="G2567" s="450" t="s">
        <v>110</v>
      </c>
      <c r="H2567" s="450"/>
    </row>
    <row r="2568" spans="1:8" x14ac:dyDescent="0.25">
      <c r="A2568" s="450">
        <v>2018</v>
      </c>
      <c r="B2568" s="450" t="s">
        <v>185</v>
      </c>
      <c r="C2568" s="450">
        <v>6590</v>
      </c>
      <c r="D2568" s="450" t="s">
        <v>66</v>
      </c>
      <c r="E2568" s="450" t="s">
        <v>14</v>
      </c>
      <c r="F2568" s="450" t="s">
        <v>15</v>
      </c>
      <c r="G2568" s="450" t="s">
        <v>110</v>
      </c>
      <c r="H2568" s="450"/>
    </row>
    <row r="2569" spans="1:8" x14ac:dyDescent="0.25">
      <c r="A2569" s="450">
        <v>2018</v>
      </c>
      <c r="B2569" s="450" t="s">
        <v>185</v>
      </c>
      <c r="C2569" s="450">
        <v>7000</v>
      </c>
      <c r="D2569" s="450" t="s">
        <v>67</v>
      </c>
      <c r="E2569" s="450" t="s">
        <v>14</v>
      </c>
      <c r="F2569" s="450" t="s">
        <v>15</v>
      </c>
      <c r="G2569" s="450">
        <v>0</v>
      </c>
      <c r="H2569" s="450" t="s">
        <v>16</v>
      </c>
    </row>
    <row r="2570" spans="1:8" x14ac:dyDescent="0.25">
      <c r="A2570" s="450">
        <v>2018</v>
      </c>
      <c r="B2570" s="450" t="s">
        <v>185</v>
      </c>
      <c r="C2570" s="450">
        <v>7100</v>
      </c>
      <c r="D2570" s="450" t="s">
        <v>68</v>
      </c>
      <c r="E2570" s="450" t="s">
        <v>14</v>
      </c>
      <c r="F2570" s="450" t="s">
        <v>15</v>
      </c>
      <c r="G2570" s="450" t="s">
        <v>110</v>
      </c>
      <c r="H2570" s="450"/>
    </row>
    <row r="2571" spans="1:8" x14ac:dyDescent="0.25">
      <c r="A2571" s="450">
        <v>2018</v>
      </c>
      <c r="B2571" s="450" t="s">
        <v>185</v>
      </c>
      <c r="C2571" s="450">
        <v>7200</v>
      </c>
      <c r="D2571" s="450" t="s">
        <v>69</v>
      </c>
      <c r="E2571" s="450" t="s">
        <v>14</v>
      </c>
      <c r="F2571" s="450" t="s">
        <v>15</v>
      </c>
      <c r="G2571" s="450" t="s">
        <v>110</v>
      </c>
      <c r="H2571" s="450"/>
    </row>
    <row r="2572" spans="1:8" x14ac:dyDescent="0.25">
      <c r="A2572" s="450">
        <v>2018</v>
      </c>
      <c r="B2572" s="450" t="s">
        <v>185</v>
      </c>
      <c r="C2572" s="450">
        <v>8000</v>
      </c>
      <c r="D2572" s="450" t="s">
        <v>70</v>
      </c>
      <c r="E2572" s="450" t="s">
        <v>14</v>
      </c>
      <c r="F2572" s="450" t="s">
        <v>15</v>
      </c>
      <c r="G2572" s="450">
        <v>0</v>
      </c>
      <c r="H2572" s="450" t="s">
        <v>16</v>
      </c>
    </row>
    <row r="2573" spans="1:8" x14ac:dyDescent="0.25">
      <c r="A2573" s="450">
        <v>2018</v>
      </c>
      <c r="B2573" s="450" t="s">
        <v>185</v>
      </c>
      <c r="C2573" s="450">
        <v>9000</v>
      </c>
      <c r="D2573" s="450" t="s">
        <v>71</v>
      </c>
      <c r="E2573" s="450" t="s">
        <v>14</v>
      </c>
      <c r="F2573" s="450" t="s">
        <v>15</v>
      </c>
      <c r="G2573" s="450">
        <v>0</v>
      </c>
      <c r="H2573" s="450" t="s">
        <v>16</v>
      </c>
    </row>
    <row r="2574" spans="1:8" x14ac:dyDescent="0.25">
      <c r="A2574" s="450">
        <v>2018</v>
      </c>
      <c r="B2574" s="450" t="s">
        <v>185</v>
      </c>
      <c r="C2574" s="450">
        <v>9100</v>
      </c>
      <c r="D2574" s="450" t="s">
        <v>72</v>
      </c>
      <c r="E2574" s="450" t="s">
        <v>14</v>
      </c>
      <c r="F2574" s="450" t="s">
        <v>15</v>
      </c>
      <c r="G2574" s="450" t="s">
        <v>110</v>
      </c>
      <c r="H2574" s="450"/>
    </row>
    <row r="2575" spans="1:8" x14ac:dyDescent="0.25">
      <c r="A2575" s="450">
        <v>2018</v>
      </c>
      <c r="B2575" s="450" t="s">
        <v>185</v>
      </c>
      <c r="C2575" s="450">
        <v>9200</v>
      </c>
      <c r="D2575" s="450" t="s">
        <v>73</v>
      </c>
      <c r="E2575" s="450" t="s">
        <v>14</v>
      </c>
      <c r="F2575" s="450" t="s">
        <v>15</v>
      </c>
      <c r="G2575" s="450" t="s">
        <v>110</v>
      </c>
      <c r="H2575" s="450"/>
    </row>
    <row r="2576" spans="1:8" x14ac:dyDescent="0.25">
      <c r="A2576" s="450">
        <v>2018</v>
      </c>
      <c r="B2576" s="450" t="s">
        <v>185</v>
      </c>
      <c r="C2576" s="450">
        <v>9900</v>
      </c>
      <c r="D2576" s="450" t="s">
        <v>74</v>
      </c>
      <c r="E2576" s="450" t="s">
        <v>14</v>
      </c>
      <c r="F2576" s="450" t="s">
        <v>15</v>
      </c>
      <c r="G2576" s="450" t="s">
        <v>110</v>
      </c>
      <c r="H2576" s="450"/>
    </row>
    <row r="2577" spans="1:8" x14ac:dyDescent="0.25">
      <c r="A2577" s="450">
        <v>2018</v>
      </c>
      <c r="B2577" s="450" t="s">
        <v>185</v>
      </c>
      <c r="C2577" s="450">
        <v>10000</v>
      </c>
      <c r="D2577" s="450" t="s">
        <v>75</v>
      </c>
      <c r="E2577" s="450" t="s">
        <v>14</v>
      </c>
      <c r="F2577" s="450" t="s">
        <v>15</v>
      </c>
      <c r="G2577" s="450">
        <v>0.16</v>
      </c>
      <c r="H2577" s="450" t="s">
        <v>16</v>
      </c>
    </row>
    <row r="2578" spans="1:8" x14ac:dyDescent="0.25">
      <c r="A2578" s="450">
        <v>2018</v>
      </c>
      <c r="B2578" s="450" t="s">
        <v>185</v>
      </c>
      <c r="C2578" s="450">
        <v>11000</v>
      </c>
      <c r="D2578" s="450" t="s">
        <v>76</v>
      </c>
      <c r="E2578" s="450" t="s">
        <v>14</v>
      </c>
      <c r="F2578" s="450" t="s">
        <v>15</v>
      </c>
      <c r="G2578" s="450">
        <v>0</v>
      </c>
      <c r="H2578" s="450" t="s">
        <v>16</v>
      </c>
    </row>
    <row r="2579" spans="1:8" x14ac:dyDescent="0.25">
      <c r="A2579" s="450">
        <v>2018</v>
      </c>
      <c r="B2579" s="450" t="s">
        <v>185</v>
      </c>
      <c r="C2579" s="450">
        <v>11100</v>
      </c>
      <c r="D2579" s="450" t="s">
        <v>77</v>
      </c>
      <c r="E2579" s="450" t="s">
        <v>14</v>
      </c>
      <c r="F2579" s="450" t="s">
        <v>15</v>
      </c>
      <c r="G2579" s="450">
        <v>0</v>
      </c>
      <c r="H2579" s="450" t="s">
        <v>16</v>
      </c>
    </row>
    <row r="2580" spans="1:8" x14ac:dyDescent="0.25">
      <c r="A2580" s="450">
        <v>2018</v>
      </c>
      <c r="B2580" s="450" t="s">
        <v>185</v>
      </c>
      <c r="C2580" s="450">
        <v>11200</v>
      </c>
      <c r="D2580" s="450" t="s">
        <v>78</v>
      </c>
      <c r="E2580" s="450" t="s">
        <v>14</v>
      </c>
      <c r="F2580" s="450" t="s">
        <v>15</v>
      </c>
      <c r="G2580" s="450">
        <v>0</v>
      </c>
      <c r="H2580" s="450" t="s">
        <v>16</v>
      </c>
    </row>
    <row r="2581" spans="1:8" x14ac:dyDescent="0.25">
      <c r="A2581" s="450">
        <v>2018</v>
      </c>
      <c r="B2581" s="450" t="s">
        <v>185</v>
      </c>
      <c r="C2581" s="450">
        <v>11300</v>
      </c>
      <c r="D2581" s="450" t="s">
        <v>79</v>
      </c>
      <c r="E2581" s="450" t="s">
        <v>14</v>
      </c>
      <c r="F2581" s="450" t="s">
        <v>15</v>
      </c>
      <c r="G2581" s="450">
        <v>0</v>
      </c>
      <c r="H2581" s="450" t="s">
        <v>16</v>
      </c>
    </row>
    <row r="2582" spans="1:8" x14ac:dyDescent="0.25">
      <c r="A2582" s="450">
        <v>2018</v>
      </c>
      <c r="B2582" s="450" t="s">
        <v>185</v>
      </c>
      <c r="C2582" s="450">
        <v>11400</v>
      </c>
      <c r="D2582" s="450" t="s">
        <v>80</v>
      </c>
      <c r="E2582" s="450" t="s">
        <v>14</v>
      </c>
      <c r="F2582" s="450" t="s">
        <v>15</v>
      </c>
      <c r="G2582" s="450">
        <v>0</v>
      </c>
      <c r="H2582" s="450" t="s">
        <v>16</v>
      </c>
    </row>
    <row r="2583" spans="1:8" x14ac:dyDescent="0.25">
      <c r="A2583" s="450">
        <v>2018</v>
      </c>
      <c r="B2583" s="450" t="s">
        <v>185</v>
      </c>
      <c r="C2583" s="450">
        <v>11500</v>
      </c>
      <c r="D2583" s="450" t="s">
        <v>81</v>
      </c>
      <c r="E2583" s="450" t="s">
        <v>14</v>
      </c>
      <c r="F2583" s="450" t="s">
        <v>15</v>
      </c>
      <c r="G2583" s="450">
        <v>0</v>
      </c>
      <c r="H2583" s="450" t="s">
        <v>16</v>
      </c>
    </row>
    <row r="2584" spans="1:8" x14ac:dyDescent="0.25">
      <c r="A2584" s="450">
        <v>2018</v>
      </c>
      <c r="B2584" s="450" t="s">
        <v>185</v>
      </c>
      <c r="C2584" s="450">
        <v>11900</v>
      </c>
      <c r="D2584" s="450" t="s">
        <v>82</v>
      </c>
      <c r="E2584" s="450" t="s">
        <v>14</v>
      </c>
      <c r="F2584" s="450" t="s">
        <v>15</v>
      </c>
      <c r="G2584" s="450">
        <v>0</v>
      </c>
      <c r="H2584" s="450" t="s">
        <v>16</v>
      </c>
    </row>
    <row r="2585" spans="1:8" x14ac:dyDescent="0.25">
      <c r="A2585" s="450">
        <v>2018</v>
      </c>
      <c r="B2585" s="450" t="s">
        <v>185</v>
      </c>
      <c r="C2585" s="450">
        <v>12000</v>
      </c>
      <c r="D2585" s="450" t="s">
        <v>83</v>
      </c>
      <c r="E2585" s="450" t="s">
        <v>14</v>
      </c>
      <c r="F2585" s="450" t="s">
        <v>15</v>
      </c>
      <c r="G2585" s="450">
        <v>0</v>
      </c>
      <c r="H2585" s="450" t="s">
        <v>16</v>
      </c>
    </row>
    <row r="2586" spans="1:8" x14ac:dyDescent="0.25">
      <c r="A2586" s="450">
        <v>2018</v>
      </c>
      <c r="B2586" s="450" t="s">
        <v>185</v>
      </c>
      <c r="C2586" s="450">
        <v>12100</v>
      </c>
      <c r="D2586" s="450" t="s">
        <v>84</v>
      </c>
      <c r="E2586" s="450" t="s">
        <v>14</v>
      </c>
      <c r="F2586" s="450" t="s">
        <v>15</v>
      </c>
      <c r="G2586" s="450">
        <v>0</v>
      </c>
      <c r="H2586" s="450" t="s">
        <v>16</v>
      </c>
    </row>
    <row r="2587" spans="1:8" x14ac:dyDescent="0.25">
      <c r="A2587" s="450">
        <v>2018</v>
      </c>
      <c r="B2587" s="450" t="s">
        <v>185</v>
      </c>
      <c r="C2587" s="450">
        <v>12200</v>
      </c>
      <c r="D2587" s="450" t="s">
        <v>85</v>
      </c>
      <c r="E2587" s="450" t="s">
        <v>14</v>
      </c>
      <c r="F2587" s="450" t="s">
        <v>15</v>
      </c>
      <c r="G2587" s="450">
        <v>0</v>
      </c>
      <c r="H2587" s="450" t="s">
        <v>16</v>
      </c>
    </row>
    <row r="2588" spans="1:8" x14ac:dyDescent="0.25">
      <c r="A2588" s="450">
        <v>2018</v>
      </c>
      <c r="B2588" s="450" t="s">
        <v>185</v>
      </c>
      <c r="C2588" s="450">
        <v>12900</v>
      </c>
      <c r="D2588" s="450" t="s">
        <v>86</v>
      </c>
      <c r="E2588" s="450" t="s">
        <v>14</v>
      </c>
      <c r="F2588" s="450" t="s">
        <v>15</v>
      </c>
      <c r="G2588" s="450">
        <v>0</v>
      </c>
      <c r="H2588" s="450" t="s">
        <v>16</v>
      </c>
    </row>
    <row r="2589" spans="1:8" x14ac:dyDescent="0.25">
      <c r="A2589" s="450">
        <v>2018</v>
      </c>
      <c r="B2589" s="450" t="s">
        <v>185</v>
      </c>
      <c r="C2589" s="450">
        <v>12910</v>
      </c>
      <c r="D2589" s="450" t="s">
        <v>87</v>
      </c>
      <c r="E2589" s="450" t="s">
        <v>14</v>
      </c>
      <c r="F2589" s="450" t="s">
        <v>15</v>
      </c>
      <c r="G2589" s="450" t="s">
        <v>110</v>
      </c>
      <c r="H2589" s="450"/>
    </row>
    <row r="2590" spans="1:8" x14ac:dyDescent="0.25">
      <c r="A2590" s="450">
        <v>2018</v>
      </c>
      <c r="B2590" s="450" t="s">
        <v>185</v>
      </c>
      <c r="C2590" s="450">
        <v>12920</v>
      </c>
      <c r="D2590" s="450" t="s">
        <v>88</v>
      </c>
      <c r="E2590" s="450" t="s">
        <v>14</v>
      </c>
      <c r="F2590" s="450" t="s">
        <v>15</v>
      </c>
      <c r="G2590" s="450" t="s">
        <v>110</v>
      </c>
      <c r="H2590" s="450"/>
    </row>
    <row r="2591" spans="1:8" x14ac:dyDescent="0.25">
      <c r="A2591" s="450">
        <v>2018</v>
      </c>
      <c r="B2591" s="450" t="s">
        <v>185</v>
      </c>
      <c r="C2591" s="450">
        <v>12930</v>
      </c>
      <c r="D2591" s="450" t="s">
        <v>89</v>
      </c>
      <c r="E2591" s="450" t="s">
        <v>14</v>
      </c>
      <c r="F2591" s="450" t="s">
        <v>15</v>
      </c>
      <c r="G2591" s="450" t="s">
        <v>110</v>
      </c>
      <c r="H2591" s="450"/>
    </row>
    <row r="2592" spans="1:8" x14ac:dyDescent="0.25">
      <c r="A2592" s="450">
        <v>2018</v>
      </c>
      <c r="B2592" s="450" t="s">
        <v>185</v>
      </c>
      <c r="C2592" s="450">
        <v>13000</v>
      </c>
      <c r="D2592" s="450" t="s">
        <v>90</v>
      </c>
      <c r="E2592" s="450" t="s">
        <v>14</v>
      </c>
      <c r="F2592" s="450" t="s">
        <v>15</v>
      </c>
      <c r="G2592" s="450">
        <v>0</v>
      </c>
      <c r="H2592" s="450" t="s">
        <v>16</v>
      </c>
    </row>
    <row r="2593" spans="1:8" x14ac:dyDescent="0.25">
      <c r="A2593" s="450">
        <v>2018</v>
      </c>
      <c r="B2593" s="450" t="s">
        <v>185</v>
      </c>
      <c r="C2593" s="450">
        <v>14000</v>
      </c>
      <c r="D2593" s="450" t="s">
        <v>91</v>
      </c>
      <c r="E2593" s="450" t="s">
        <v>14</v>
      </c>
      <c r="F2593" s="450" t="s">
        <v>15</v>
      </c>
      <c r="G2593" s="450">
        <v>0.16</v>
      </c>
      <c r="H2593" s="450" t="s">
        <v>16</v>
      </c>
    </row>
    <row r="2594" spans="1:8" x14ac:dyDescent="0.25">
      <c r="A2594" s="450">
        <v>2018</v>
      </c>
      <c r="B2594" s="450" t="s">
        <v>185</v>
      </c>
      <c r="C2594" s="450">
        <v>15000</v>
      </c>
      <c r="D2594" s="450" t="s">
        <v>92</v>
      </c>
      <c r="E2594" s="450" t="s">
        <v>14</v>
      </c>
      <c r="F2594" s="450" t="s">
        <v>15</v>
      </c>
      <c r="G2594" s="450">
        <v>0</v>
      </c>
      <c r="H2594" s="450" t="s">
        <v>16</v>
      </c>
    </row>
    <row r="2595" spans="1:8" x14ac:dyDescent="0.25">
      <c r="A2595" s="450">
        <v>2018</v>
      </c>
      <c r="B2595" s="450" t="s">
        <v>185</v>
      </c>
      <c r="C2595" s="450">
        <v>15100</v>
      </c>
      <c r="D2595" s="450" t="s">
        <v>93</v>
      </c>
      <c r="E2595" s="450" t="s">
        <v>14</v>
      </c>
      <c r="F2595" s="450" t="s">
        <v>15</v>
      </c>
      <c r="G2595" s="450" t="s">
        <v>110</v>
      </c>
      <c r="H2595" s="450"/>
    </row>
    <row r="2596" spans="1:8" x14ac:dyDescent="0.25">
      <c r="A2596" s="450">
        <v>2018</v>
      </c>
      <c r="B2596" s="450" t="s">
        <v>185</v>
      </c>
      <c r="C2596" s="450">
        <v>15200</v>
      </c>
      <c r="D2596" s="450" t="s">
        <v>94</v>
      </c>
      <c r="E2596" s="450" t="s">
        <v>14</v>
      </c>
      <c r="F2596" s="450" t="s">
        <v>15</v>
      </c>
      <c r="G2596" s="450" t="s">
        <v>110</v>
      </c>
      <c r="H2596" s="450"/>
    </row>
    <row r="2597" spans="1:8" x14ac:dyDescent="0.25">
      <c r="A2597" s="450">
        <v>2018</v>
      </c>
      <c r="B2597" s="450" t="s">
        <v>185</v>
      </c>
      <c r="C2597" s="450">
        <v>16000</v>
      </c>
      <c r="D2597" s="450" t="s">
        <v>95</v>
      </c>
      <c r="E2597" s="450" t="s">
        <v>14</v>
      </c>
      <c r="F2597" s="450" t="s">
        <v>15</v>
      </c>
      <c r="G2597" s="450">
        <v>0.16</v>
      </c>
      <c r="H2597" s="450" t="s">
        <v>16</v>
      </c>
    </row>
    <row r="2598" spans="1:8" x14ac:dyDescent="0.25">
      <c r="A2598" s="450">
        <v>2018</v>
      </c>
      <c r="B2598" s="450" t="s">
        <v>185</v>
      </c>
      <c r="C2598" s="450">
        <v>17000</v>
      </c>
      <c r="D2598" s="450" t="s">
        <v>96</v>
      </c>
      <c r="E2598" s="450" t="s">
        <v>14</v>
      </c>
      <c r="F2598" s="450" t="s">
        <v>15</v>
      </c>
      <c r="G2598" s="450">
        <v>0</v>
      </c>
      <c r="H2598" s="450" t="s">
        <v>16</v>
      </c>
    </row>
    <row r="2599" spans="1:8" x14ac:dyDescent="0.25">
      <c r="A2599" s="450">
        <v>2018</v>
      </c>
      <c r="B2599" s="450" t="s">
        <v>185</v>
      </c>
      <c r="C2599" s="450">
        <v>17100</v>
      </c>
      <c r="D2599" s="450" t="s">
        <v>97</v>
      </c>
      <c r="E2599" s="450" t="s">
        <v>14</v>
      </c>
      <c r="F2599" s="450" t="s">
        <v>15</v>
      </c>
      <c r="G2599" s="450">
        <v>0</v>
      </c>
      <c r="H2599" s="450" t="s">
        <v>16</v>
      </c>
    </row>
    <row r="2600" spans="1:8" x14ac:dyDescent="0.25">
      <c r="A2600" s="450">
        <v>2018</v>
      </c>
      <c r="B2600" s="450" t="s">
        <v>185</v>
      </c>
      <c r="C2600" s="450">
        <v>17110</v>
      </c>
      <c r="D2600" s="450" t="s">
        <v>98</v>
      </c>
      <c r="E2600" s="450" t="s">
        <v>14</v>
      </c>
      <c r="F2600" s="450" t="s">
        <v>15</v>
      </c>
      <c r="G2600" s="450" t="s">
        <v>110</v>
      </c>
      <c r="H2600" s="450"/>
    </row>
    <row r="2601" spans="1:8" x14ac:dyDescent="0.25">
      <c r="A2601" s="450">
        <v>2018</v>
      </c>
      <c r="B2601" s="450" t="s">
        <v>185</v>
      </c>
      <c r="C2601" s="450">
        <v>17120</v>
      </c>
      <c r="D2601" s="450" t="s">
        <v>99</v>
      </c>
      <c r="E2601" s="450" t="s">
        <v>14</v>
      </c>
      <c r="F2601" s="450" t="s">
        <v>15</v>
      </c>
      <c r="G2601" s="450" t="s">
        <v>110</v>
      </c>
      <c r="H2601" s="450"/>
    </row>
    <row r="2602" spans="1:8" x14ac:dyDescent="0.25">
      <c r="A2602" s="450">
        <v>2018</v>
      </c>
      <c r="B2602" s="450" t="s">
        <v>185</v>
      </c>
      <c r="C2602" s="450">
        <v>17130</v>
      </c>
      <c r="D2602" s="450" t="s">
        <v>100</v>
      </c>
      <c r="E2602" s="450" t="s">
        <v>14</v>
      </c>
      <c r="F2602" s="450" t="s">
        <v>15</v>
      </c>
      <c r="G2602" s="450" t="s">
        <v>110</v>
      </c>
      <c r="H2602" s="450"/>
    </row>
    <row r="2603" spans="1:8" x14ac:dyDescent="0.25">
      <c r="A2603" s="450">
        <v>2018</v>
      </c>
      <c r="B2603" s="450" t="s">
        <v>185</v>
      </c>
      <c r="C2603" s="450">
        <v>17140</v>
      </c>
      <c r="D2603" s="450" t="s">
        <v>101</v>
      </c>
      <c r="E2603" s="450" t="s">
        <v>14</v>
      </c>
      <c r="F2603" s="450" t="s">
        <v>15</v>
      </c>
      <c r="G2603" s="450" t="s">
        <v>110</v>
      </c>
      <c r="H2603" s="450"/>
    </row>
    <row r="2604" spans="1:8" x14ac:dyDescent="0.25">
      <c r="A2604" s="450">
        <v>2018</v>
      </c>
      <c r="B2604" s="450" t="s">
        <v>185</v>
      </c>
      <c r="C2604" s="450">
        <v>17150</v>
      </c>
      <c r="D2604" s="450" t="s">
        <v>102</v>
      </c>
      <c r="E2604" s="450" t="s">
        <v>14</v>
      </c>
      <c r="F2604" s="450" t="s">
        <v>15</v>
      </c>
      <c r="G2604" s="450" t="s">
        <v>110</v>
      </c>
      <c r="H2604" s="450"/>
    </row>
    <row r="2605" spans="1:8" x14ac:dyDescent="0.25">
      <c r="A2605" s="450">
        <v>2018</v>
      </c>
      <c r="B2605" s="450" t="s">
        <v>185</v>
      </c>
      <c r="C2605" s="450">
        <v>17160</v>
      </c>
      <c r="D2605" s="450" t="s">
        <v>103</v>
      </c>
      <c r="E2605" s="450" t="s">
        <v>14</v>
      </c>
      <c r="F2605" s="450" t="s">
        <v>15</v>
      </c>
      <c r="G2605" s="450" t="s">
        <v>110</v>
      </c>
      <c r="H2605" s="450"/>
    </row>
    <row r="2606" spans="1:8" x14ac:dyDescent="0.25">
      <c r="A2606" s="450">
        <v>2018</v>
      </c>
      <c r="B2606" s="450" t="s">
        <v>185</v>
      </c>
      <c r="C2606" s="450">
        <v>17161</v>
      </c>
      <c r="D2606" s="450" t="s">
        <v>104</v>
      </c>
      <c r="E2606" s="450" t="s">
        <v>14</v>
      </c>
      <c r="F2606" s="450" t="s">
        <v>15</v>
      </c>
      <c r="G2606" s="450" t="s">
        <v>110</v>
      </c>
      <c r="H2606" s="450"/>
    </row>
    <row r="2607" spans="1:8" x14ac:dyDescent="0.25">
      <c r="A2607" s="450">
        <v>2018</v>
      </c>
      <c r="B2607" s="450" t="s">
        <v>185</v>
      </c>
      <c r="C2607" s="450">
        <v>17162</v>
      </c>
      <c r="D2607" s="450" t="s">
        <v>105</v>
      </c>
      <c r="E2607" s="450" t="s">
        <v>14</v>
      </c>
      <c r="F2607" s="450" t="s">
        <v>15</v>
      </c>
      <c r="G2607" s="450" t="s">
        <v>110</v>
      </c>
      <c r="H2607" s="450"/>
    </row>
    <row r="2608" spans="1:8" x14ac:dyDescent="0.25">
      <c r="A2608" s="450">
        <v>2018</v>
      </c>
      <c r="B2608" s="450" t="s">
        <v>185</v>
      </c>
      <c r="C2608" s="450">
        <v>17190</v>
      </c>
      <c r="D2608" s="450" t="s">
        <v>106</v>
      </c>
      <c r="E2608" s="450" t="s">
        <v>14</v>
      </c>
      <c r="F2608" s="450" t="s">
        <v>15</v>
      </c>
      <c r="G2608" s="450" t="s">
        <v>110</v>
      </c>
      <c r="H2608" s="450"/>
    </row>
    <row r="2609" spans="1:8" x14ac:dyDescent="0.25">
      <c r="A2609" s="450">
        <v>2018</v>
      </c>
      <c r="B2609" s="450" t="s">
        <v>185</v>
      </c>
      <c r="C2609" s="450">
        <v>17900</v>
      </c>
      <c r="D2609" s="450" t="s">
        <v>107</v>
      </c>
      <c r="E2609" s="450" t="s">
        <v>14</v>
      </c>
      <c r="F2609" s="450" t="s">
        <v>15</v>
      </c>
      <c r="G2609" s="450">
        <v>0</v>
      </c>
      <c r="H2609" s="450" t="s">
        <v>16</v>
      </c>
    </row>
    <row r="2610" spans="1:8" x14ac:dyDescent="0.25">
      <c r="A2610" s="450">
        <v>2018</v>
      </c>
      <c r="B2610" s="450" t="s">
        <v>185</v>
      </c>
      <c r="C2610" s="450">
        <v>18000</v>
      </c>
      <c r="D2610" s="450" t="s">
        <v>108</v>
      </c>
      <c r="E2610" s="450" t="s">
        <v>14</v>
      </c>
      <c r="F2610" s="450" t="s">
        <v>15</v>
      </c>
      <c r="G2610" s="450">
        <v>0.16</v>
      </c>
      <c r="H2610" s="450" t="s">
        <v>16</v>
      </c>
    </row>
    <row r="2611" spans="1:8" x14ac:dyDescent="0.25">
      <c r="A2611" s="450">
        <v>2018</v>
      </c>
      <c r="B2611" s="450" t="s">
        <v>185</v>
      </c>
      <c r="C2611" s="450">
        <v>19000</v>
      </c>
      <c r="D2611" s="450" t="s">
        <v>109</v>
      </c>
      <c r="E2611" s="450" t="s">
        <v>14</v>
      </c>
      <c r="F2611" s="450" t="s">
        <v>15</v>
      </c>
      <c r="G2611" s="450" t="s">
        <v>110</v>
      </c>
      <c r="H2611" s="450"/>
    </row>
    <row r="2612" spans="1:8" x14ac:dyDescent="0.25">
      <c r="A2612" s="450">
        <v>2018</v>
      </c>
      <c r="B2612" s="450" t="s">
        <v>185</v>
      </c>
      <c r="C2612" s="450">
        <v>19010</v>
      </c>
      <c r="D2612" s="450" t="s">
        <v>111</v>
      </c>
      <c r="E2612" s="450" t="s">
        <v>14</v>
      </c>
      <c r="F2612" s="450" t="s">
        <v>15</v>
      </c>
      <c r="G2612" s="450" t="s">
        <v>110</v>
      </c>
      <c r="H2612" s="450"/>
    </row>
    <row r="2613" spans="1:8" x14ac:dyDescent="0.25">
      <c r="A2613" s="450">
        <v>2018</v>
      </c>
      <c r="B2613" s="450" t="s">
        <v>185</v>
      </c>
      <c r="C2613" s="450">
        <v>19011</v>
      </c>
      <c r="D2613" s="450" t="s">
        <v>112</v>
      </c>
      <c r="E2613" s="450" t="s">
        <v>14</v>
      </c>
      <c r="F2613" s="450" t="s">
        <v>15</v>
      </c>
      <c r="G2613" s="450" t="s">
        <v>110</v>
      </c>
      <c r="H2613" s="450"/>
    </row>
    <row r="2614" spans="1:8" x14ac:dyDescent="0.25">
      <c r="A2614" s="450">
        <v>2018</v>
      </c>
      <c r="B2614" s="450" t="s">
        <v>185</v>
      </c>
      <c r="C2614" s="450">
        <v>19012</v>
      </c>
      <c r="D2614" s="450" t="s">
        <v>113</v>
      </c>
      <c r="E2614" s="450" t="s">
        <v>14</v>
      </c>
      <c r="F2614" s="450" t="s">
        <v>15</v>
      </c>
      <c r="G2614" s="450" t="s">
        <v>110</v>
      </c>
      <c r="H2614" s="450"/>
    </row>
    <row r="2615" spans="1:8" x14ac:dyDescent="0.25">
      <c r="A2615" s="450">
        <v>2018</v>
      </c>
      <c r="B2615" s="450" t="s">
        <v>185</v>
      </c>
      <c r="C2615" s="450">
        <v>19020</v>
      </c>
      <c r="D2615" s="450" t="s">
        <v>114</v>
      </c>
      <c r="E2615" s="450" t="s">
        <v>14</v>
      </c>
      <c r="F2615" s="450" t="s">
        <v>15</v>
      </c>
      <c r="G2615" s="450" t="s">
        <v>110</v>
      </c>
      <c r="H2615" s="450"/>
    </row>
    <row r="2616" spans="1:8" x14ac:dyDescent="0.25">
      <c r="A2616" s="450">
        <v>2018</v>
      </c>
      <c r="B2616" s="450" t="s">
        <v>185</v>
      </c>
      <c r="C2616" s="450">
        <v>19021</v>
      </c>
      <c r="D2616" s="450" t="s">
        <v>115</v>
      </c>
      <c r="E2616" s="450" t="s">
        <v>14</v>
      </c>
      <c r="F2616" s="450" t="s">
        <v>15</v>
      </c>
      <c r="G2616" s="450" t="s">
        <v>110</v>
      </c>
      <c r="H2616" s="450"/>
    </row>
    <row r="2617" spans="1:8" x14ac:dyDescent="0.25">
      <c r="A2617" s="450">
        <v>2018</v>
      </c>
      <c r="B2617" s="450" t="s">
        <v>185</v>
      </c>
      <c r="C2617" s="450">
        <v>19022</v>
      </c>
      <c r="D2617" s="450" t="s">
        <v>116</v>
      </c>
      <c r="E2617" s="450" t="s">
        <v>14</v>
      </c>
      <c r="F2617" s="450" t="s">
        <v>15</v>
      </c>
      <c r="G2617" s="450" t="s">
        <v>110</v>
      </c>
      <c r="H2617" s="450"/>
    </row>
    <row r="2618" spans="1:8" x14ac:dyDescent="0.25">
      <c r="A2618" s="450">
        <v>2018</v>
      </c>
      <c r="B2618" s="450" t="s">
        <v>185</v>
      </c>
      <c r="C2618" s="450">
        <v>19023</v>
      </c>
      <c r="D2618" s="450" t="s">
        <v>117</v>
      </c>
      <c r="E2618" s="450" t="s">
        <v>14</v>
      </c>
      <c r="F2618" s="450" t="s">
        <v>15</v>
      </c>
      <c r="G2618" s="450" t="s">
        <v>110</v>
      </c>
      <c r="H2618" s="450"/>
    </row>
    <row r="2619" spans="1:8" x14ac:dyDescent="0.25">
      <c r="A2619" s="450">
        <v>2018</v>
      </c>
      <c r="B2619" s="450" t="s">
        <v>185</v>
      </c>
      <c r="C2619" s="450">
        <v>19029</v>
      </c>
      <c r="D2619" s="450" t="s">
        <v>118</v>
      </c>
      <c r="E2619" s="450" t="s">
        <v>14</v>
      </c>
      <c r="F2619" s="450" t="s">
        <v>15</v>
      </c>
      <c r="G2619" s="450" t="s">
        <v>110</v>
      </c>
      <c r="H2619" s="450"/>
    </row>
    <row r="2620" spans="1:8" x14ac:dyDescent="0.25">
      <c r="A2620" s="450">
        <v>2018</v>
      </c>
      <c r="B2620" s="450" t="s">
        <v>185</v>
      </c>
      <c r="C2620" s="450">
        <v>19030</v>
      </c>
      <c r="D2620" s="450" t="s">
        <v>119</v>
      </c>
      <c r="E2620" s="450" t="s">
        <v>14</v>
      </c>
      <c r="F2620" s="450" t="s">
        <v>15</v>
      </c>
      <c r="G2620" s="450" t="s">
        <v>110</v>
      </c>
      <c r="H2620" s="450"/>
    </row>
    <row r="2621" spans="1:8" x14ac:dyDescent="0.25">
      <c r="A2621" s="450">
        <v>2018</v>
      </c>
      <c r="B2621" s="450" t="s">
        <v>185</v>
      </c>
      <c r="C2621" s="450">
        <v>19031</v>
      </c>
      <c r="D2621" s="450" t="s">
        <v>120</v>
      </c>
      <c r="E2621" s="450" t="s">
        <v>14</v>
      </c>
      <c r="F2621" s="450" t="s">
        <v>15</v>
      </c>
      <c r="G2621" s="450" t="s">
        <v>110</v>
      </c>
      <c r="H2621" s="450"/>
    </row>
    <row r="2622" spans="1:8" x14ac:dyDescent="0.25">
      <c r="A2622" s="450">
        <v>2018</v>
      </c>
      <c r="B2622" s="450" t="s">
        <v>185</v>
      </c>
      <c r="C2622" s="450">
        <v>19032</v>
      </c>
      <c r="D2622" s="450" t="s">
        <v>121</v>
      </c>
      <c r="E2622" s="450" t="s">
        <v>14</v>
      </c>
      <c r="F2622" s="450" t="s">
        <v>15</v>
      </c>
      <c r="G2622" s="450" t="s">
        <v>110</v>
      </c>
      <c r="H2622" s="450"/>
    </row>
    <row r="2623" spans="1:8" x14ac:dyDescent="0.25">
      <c r="A2623" s="450">
        <v>2018</v>
      </c>
      <c r="B2623" s="450" t="s">
        <v>185</v>
      </c>
      <c r="C2623" s="450">
        <v>19040</v>
      </c>
      <c r="D2623" s="450" t="s">
        <v>122</v>
      </c>
      <c r="E2623" s="450" t="s">
        <v>14</v>
      </c>
      <c r="F2623" s="450" t="s">
        <v>15</v>
      </c>
      <c r="G2623" s="450" t="s">
        <v>110</v>
      </c>
      <c r="H2623" s="450"/>
    </row>
    <row r="2624" spans="1:8" x14ac:dyDescent="0.25">
      <c r="A2624" s="450">
        <v>2018</v>
      </c>
      <c r="B2624" s="450" t="s">
        <v>185</v>
      </c>
      <c r="C2624" s="450">
        <v>19050</v>
      </c>
      <c r="D2624" s="450" t="s">
        <v>123</v>
      </c>
      <c r="E2624" s="450" t="s">
        <v>14</v>
      </c>
      <c r="F2624" s="450" t="s">
        <v>15</v>
      </c>
      <c r="G2624" s="450" t="s">
        <v>110</v>
      </c>
      <c r="H2624" s="450"/>
    </row>
    <row r="2625" spans="1:7" x14ac:dyDescent="0.25">
      <c r="A2625" s="450">
        <v>2018</v>
      </c>
      <c r="B2625" s="450" t="s">
        <v>185</v>
      </c>
      <c r="C2625" s="450">
        <v>19060</v>
      </c>
      <c r="D2625" s="450" t="s">
        <v>124</v>
      </c>
      <c r="E2625" s="450" t="s">
        <v>14</v>
      </c>
      <c r="F2625" s="450" t="s">
        <v>15</v>
      </c>
      <c r="G2625" s="450" t="s">
        <v>110</v>
      </c>
    </row>
    <row r="2626" spans="1:7" x14ac:dyDescent="0.25">
      <c r="A2626" s="450">
        <v>2018</v>
      </c>
      <c r="B2626" s="450" t="s">
        <v>185</v>
      </c>
      <c r="C2626" s="450">
        <v>19061</v>
      </c>
      <c r="D2626" s="450" t="s">
        <v>125</v>
      </c>
      <c r="E2626" s="450" t="s">
        <v>14</v>
      </c>
      <c r="F2626" s="450" t="s">
        <v>15</v>
      </c>
      <c r="G2626" s="450" t="s">
        <v>110</v>
      </c>
    </row>
    <row r="2627" spans="1:7" x14ac:dyDescent="0.25">
      <c r="A2627" s="450">
        <v>2018</v>
      </c>
      <c r="B2627" s="450" t="s">
        <v>185</v>
      </c>
      <c r="C2627" s="450">
        <v>19062</v>
      </c>
      <c r="D2627" s="450" t="s">
        <v>126</v>
      </c>
      <c r="E2627" s="450" t="s">
        <v>14</v>
      </c>
      <c r="F2627" s="450" t="s">
        <v>15</v>
      </c>
      <c r="G2627" s="450" t="s">
        <v>110</v>
      </c>
    </row>
    <row r="2628" spans="1:7" x14ac:dyDescent="0.25">
      <c r="A2628" s="450">
        <v>2018</v>
      </c>
      <c r="B2628" s="450" t="s">
        <v>185</v>
      </c>
      <c r="C2628" s="450">
        <v>19063</v>
      </c>
      <c r="D2628" s="450" t="s">
        <v>127</v>
      </c>
      <c r="E2628" s="450" t="s">
        <v>14</v>
      </c>
      <c r="F2628" s="450" t="s">
        <v>15</v>
      </c>
      <c r="G2628" s="450" t="s">
        <v>110</v>
      </c>
    </row>
    <row r="2629" spans="1:7" x14ac:dyDescent="0.25">
      <c r="A2629" s="450">
        <v>2018</v>
      </c>
      <c r="B2629" s="450" t="s">
        <v>185</v>
      </c>
      <c r="C2629" s="450">
        <v>19070</v>
      </c>
      <c r="D2629" s="450" t="s">
        <v>128</v>
      </c>
      <c r="E2629" s="450" t="s">
        <v>14</v>
      </c>
      <c r="F2629" s="450" t="s">
        <v>15</v>
      </c>
      <c r="G2629" s="450" t="s">
        <v>110</v>
      </c>
    </row>
    <row r="2630" spans="1:7" x14ac:dyDescent="0.25">
      <c r="A2630" s="450">
        <v>2018</v>
      </c>
      <c r="B2630" s="450" t="s">
        <v>185</v>
      </c>
      <c r="C2630" s="450">
        <v>19080</v>
      </c>
      <c r="D2630" s="450" t="s">
        <v>129</v>
      </c>
      <c r="E2630" s="450" t="s">
        <v>14</v>
      </c>
      <c r="F2630" s="450" t="s">
        <v>15</v>
      </c>
      <c r="G2630" s="450" t="s">
        <v>110</v>
      </c>
    </row>
    <row r="2631" spans="1:7" x14ac:dyDescent="0.25">
      <c r="A2631" s="450">
        <v>2018</v>
      </c>
      <c r="B2631" s="450" t="s">
        <v>185</v>
      </c>
      <c r="C2631" s="450">
        <v>19090</v>
      </c>
      <c r="D2631" s="450" t="s">
        <v>130</v>
      </c>
      <c r="E2631" s="450" t="s">
        <v>14</v>
      </c>
      <c r="F2631" s="450" t="s">
        <v>15</v>
      </c>
      <c r="G2631" s="450" t="s">
        <v>110</v>
      </c>
    </row>
    <row r="2632" spans="1:7" x14ac:dyDescent="0.25">
      <c r="A2632" s="450">
        <v>2018</v>
      </c>
      <c r="B2632" s="450" t="s">
        <v>185</v>
      </c>
      <c r="C2632" s="450">
        <v>19095</v>
      </c>
      <c r="D2632" s="450" t="s">
        <v>131</v>
      </c>
      <c r="E2632" s="450" t="s">
        <v>14</v>
      </c>
      <c r="F2632" s="450" t="s">
        <v>15</v>
      </c>
      <c r="G2632" s="450" t="s">
        <v>110</v>
      </c>
    </row>
    <row r="2633" spans="1:7" x14ac:dyDescent="0.25">
      <c r="A2633" s="450">
        <v>2018</v>
      </c>
      <c r="B2633" s="450" t="s">
        <v>185</v>
      </c>
      <c r="C2633" s="450">
        <v>19900</v>
      </c>
      <c r="D2633" s="450" t="s">
        <v>132</v>
      </c>
      <c r="E2633" s="450" t="s">
        <v>14</v>
      </c>
      <c r="F2633" s="450" t="s">
        <v>15</v>
      </c>
      <c r="G2633" s="450" t="s">
        <v>110</v>
      </c>
    </row>
    <row r="2634" spans="1:7" x14ac:dyDescent="0.25">
      <c r="A2634" s="450">
        <v>2018</v>
      </c>
      <c r="B2634" s="450" t="s">
        <v>185</v>
      </c>
      <c r="C2634" s="450">
        <v>20000</v>
      </c>
      <c r="D2634" s="450" t="s">
        <v>133</v>
      </c>
      <c r="E2634" s="450" t="s">
        <v>14</v>
      </c>
      <c r="F2634" s="450" t="s">
        <v>15</v>
      </c>
      <c r="G2634" s="450" t="s">
        <v>110</v>
      </c>
    </row>
    <row r="2635" spans="1:7" x14ac:dyDescent="0.25">
      <c r="A2635" s="450">
        <v>2018</v>
      </c>
      <c r="B2635" s="450" t="s">
        <v>185</v>
      </c>
      <c r="C2635" s="450">
        <v>21000</v>
      </c>
      <c r="D2635" s="450" t="s">
        <v>134</v>
      </c>
      <c r="E2635" s="450" t="s">
        <v>14</v>
      </c>
      <c r="F2635" s="450" t="s">
        <v>15</v>
      </c>
      <c r="G2635" s="450" t="s">
        <v>110</v>
      </c>
    </row>
    <row r="2636" spans="1:7" x14ac:dyDescent="0.25">
      <c r="A2636" s="450">
        <v>2018</v>
      </c>
      <c r="B2636" s="450" t="s">
        <v>185</v>
      </c>
      <c r="C2636" s="450">
        <v>21100</v>
      </c>
      <c r="D2636" s="450" t="s">
        <v>135</v>
      </c>
      <c r="E2636" s="450" t="s">
        <v>14</v>
      </c>
      <c r="F2636" s="450" t="s">
        <v>15</v>
      </c>
      <c r="G2636" s="450" t="s">
        <v>110</v>
      </c>
    </row>
    <row r="2637" spans="1:7" x14ac:dyDescent="0.25">
      <c r="A2637" s="450">
        <v>2018</v>
      </c>
      <c r="B2637" s="450" t="s">
        <v>185</v>
      </c>
      <c r="C2637" s="450">
        <v>21200</v>
      </c>
      <c r="D2637" s="450" t="s">
        <v>136</v>
      </c>
      <c r="E2637" s="450" t="s">
        <v>14</v>
      </c>
      <c r="F2637" s="450" t="s">
        <v>15</v>
      </c>
      <c r="G2637" s="450" t="s">
        <v>110</v>
      </c>
    </row>
    <row r="2638" spans="1:7" x14ac:dyDescent="0.25">
      <c r="A2638" s="450">
        <v>2018</v>
      </c>
      <c r="B2638" s="450" t="s">
        <v>185</v>
      </c>
      <c r="C2638" s="450">
        <v>21300</v>
      </c>
      <c r="D2638" s="450" t="s">
        <v>137</v>
      </c>
      <c r="E2638" s="450" t="s">
        <v>14</v>
      </c>
      <c r="F2638" s="450" t="s">
        <v>15</v>
      </c>
      <c r="G2638" s="450" t="s">
        <v>110</v>
      </c>
    </row>
    <row r="2639" spans="1:7" x14ac:dyDescent="0.25">
      <c r="A2639" s="450">
        <v>2018</v>
      </c>
      <c r="B2639" s="450" t="s">
        <v>185</v>
      </c>
      <c r="C2639" s="450">
        <v>21900</v>
      </c>
      <c r="D2639" s="450" t="s">
        <v>138</v>
      </c>
      <c r="E2639" s="450" t="s">
        <v>14</v>
      </c>
      <c r="F2639" s="450" t="s">
        <v>15</v>
      </c>
      <c r="G2639" s="450" t="s">
        <v>110</v>
      </c>
    </row>
    <row r="2640" spans="1:7" x14ac:dyDescent="0.25">
      <c r="A2640" s="450">
        <v>2018</v>
      </c>
      <c r="B2640" s="450" t="s">
        <v>185</v>
      </c>
      <c r="C2640" s="450">
        <v>22000</v>
      </c>
      <c r="D2640" s="450" t="s">
        <v>139</v>
      </c>
      <c r="E2640" s="450" t="s">
        <v>14</v>
      </c>
      <c r="F2640" s="450" t="s">
        <v>15</v>
      </c>
      <c r="G2640" s="450" t="s">
        <v>110</v>
      </c>
    </row>
    <row r="2641" spans="1:7" x14ac:dyDescent="0.25">
      <c r="A2641" s="450">
        <v>2018</v>
      </c>
      <c r="B2641" s="450" t="s">
        <v>185</v>
      </c>
      <c r="C2641" s="450">
        <v>23000</v>
      </c>
      <c r="D2641" s="450" t="s">
        <v>140</v>
      </c>
      <c r="E2641" s="450" t="s">
        <v>14</v>
      </c>
      <c r="F2641" s="450" t="s">
        <v>15</v>
      </c>
      <c r="G2641" s="450" t="s">
        <v>110</v>
      </c>
    </row>
    <row r="2642" spans="1:7" x14ac:dyDescent="0.25">
      <c r="A2642" s="450">
        <v>2018</v>
      </c>
      <c r="B2642" s="450" t="s">
        <v>185</v>
      </c>
      <c r="C2642" s="450">
        <v>24000</v>
      </c>
      <c r="D2642" s="450" t="s">
        <v>141</v>
      </c>
      <c r="E2642" s="450" t="s">
        <v>14</v>
      </c>
      <c r="F2642" s="450" t="s">
        <v>15</v>
      </c>
      <c r="G2642" s="450" t="s">
        <v>110</v>
      </c>
    </row>
    <row r="2643" spans="1:7" x14ac:dyDescent="0.25">
      <c r="A2643" s="450">
        <v>2018</v>
      </c>
      <c r="B2643" s="450" t="s">
        <v>185</v>
      </c>
      <c r="C2643" s="450">
        <v>25000</v>
      </c>
      <c r="D2643" s="450" t="s">
        <v>142</v>
      </c>
      <c r="E2643" s="450" t="s">
        <v>14</v>
      </c>
      <c r="F2643" s="450" t="s">
        <v>15</v>
      </c>
      <c r="G2643" s="450" t="s">
        <v>110</v>
      </c>
    </row>
    <row r="2644" spans="1:7" x14ac:dyDescent="0.25">
      <c r="A2644" s="450">
        <v>2018</v>
      </c>
      <c r="B2644" s="450" t="s">
        <v>185</v>
      </c>
      <c r="C2644" s="450">
        <v>26000</v>
      </c>
      <c r="D2644" s="450" t="s">
        <v>143</v>
      </c>
      <c r="E2644" s="450" t="s">
        <v>14</v>
      </c>
      <c r="F2644" s="450" t="s">
        <v>15</v>
      </c>
      <c r="G2644" s="450" t="s">
        <v>110</v>
      </c>
    </row>
    <row r="2645" spans="1:7" x14ac:dyDescent="0.25">
      <c r="A2645" s="450">
        <v>2018</v>
      </c>
      <c r="B2645" s="450" t="s">
        <v>185</v>
      </c>
      <c r="C2645" s="450">
        <v>27000</v>
      </c>
      <c r="D2645" s="450" t="s">
        <v>144</v>
      </c>
      <c r="E2645" s="450" t="s">
        <v>14</v>
      </c>
      <c r="F2645" s="450" t="s">
        <v>15</v>
      </c>
      <c r="G2645" s="450" t="s">
        <v>110</v>
      </c>
    </row>
    <row r="2646" spans="1:7" x14ac:dyDescent="0.25">
      <c r="A2646" s="450">
        <v>2018</v>
      </c>
      <c r="B2646" s="450" t="s">
        <v>185</v>
      </c>
      <c r="C2646" s="450">
        <v>28000</v>
      </c>
      <c r="D2646" s="450" t="s">
        <v>145</v>
      </c>
      <c r="E2646" s="450" t="s">
        <v>14</v>
      </c>
      <c r="F2646" s="450" t="s">
        <v>15</v>
      </c>
      <c r="G2646" s="450" t="s">
        <v>110</v>
      </c>
    </row>
    <row r="2647" spans="1:7" x14ac:dyDescent="0.25">
      <c r="A2647" s="450">
        <v>2018</v>
      </c>
      <c r="B2647" s="450" t="s">
        <v>185</v>
      </c>
      <c r="C2647" s="450">
        <v>29000</v>
      </c>
      <c r="D2647" s="450" t="s">
        <v>146</v>
      </c>
      <c r="E2647" s="450" t="s">
        <v>14</v>
      </c>
      <c r="F2647" s="450" t="s">
        <v>15</v>
      </c>
      <c r="G2647" s="450" t="s">
        <v>110</v>
      </c>
    </row>
    <row r="2648" spans="1:7" x14ac:dyDescent="0.25">
      <c r="A2648" s="450">
        <v>2018</v>
      </c>
      <c r="B2648" s="450" t="s">
        <v>185</v>
      </c>
      <c r="C2648" s="450">
        <v>30000</v>
      </c>
      <c r="D2648" s="450" t="s">
        <v>147</v>
      </c>
      <c r="E2648" s="450" t="s">
        <v>14</v>
      </c>
      <c r="F2648" s="450" t="s">
        <v>15</v>
      </c>
      <c r="G2648" s="450" t="s">
        <v>110</v>
      </c>
    </row>
    <row r="2649" spans="1:7" x14ac:dyDescent="0.25">
      <c r="A2649" s="450">
        <v>2018</v>
      </c>
      <c r="B2649" s="450" t="s">
        <v>185</v>
      </c>
      <c r="C2649" s="450">
        <v>31000</v>
      </c>
      <c r="D2649" s="450" t="s">
        <v>148</v>
      </c>
      <c r="E2649" s="450" t="s">
        <v>14</v>
      </c>
      <c r="F2649" s="450" t="s">
        <v>15</v>
      </c>
      <c r="G2649" s="450" t="s">
        <v>110</v>
      </c>
    </row>
    <row r="2650" spans="1:7" x14ac:dyDescent="0.25">
      <c r="A2650" s="450">
        <v>2018</v>
      </c>
      <c r="B2650" s="450" t="s">
        <v>185</v>
      </c>
      <c r="C2650" s="450">
        <v>32000</v>
      </c>
      <c r="D2650" s="450" t="s">
        <v>149</v>
      </c>
      <c r="E2650" s="450" t="s">
        <v>14</v>
      </c>
      <c r="F2650" s="450" t="s">
        <v>15</v>
      </c>
      <c r="G2650" s="450" t="s">
        <v>110</v>
      </c>
    </row>
    <row r="2651" spans="1:7" x14ac:dyDescent="0.25">
      <c r="A2651" s="450">
        <v>2018</v>
      </c>
      <c r="B2651" s="450" t="s">
        <v>185</v>
      </c>
      <c r="C2651" s="450">
        <v>32100</v>
      </c>
      <c r="D2651" s="450" t="s">
        <v>150</v>
      </c>
      <c r="E2651" s="450" t="s">
        <v>14</v>
      </c>
      <c r="F2651" s="450" t="s">
        <v>15</v>
      </c>
      <c r="G2651" s="450" t="s">
        <v>110</v>
      </c>
    </row>
    <row r="2652" spans="1:7" x14ac:dyDescent="0.25">
      <c r="A2652" s="450">
        <v>2018</v>
      </c>
      <c r="B2652" s="450" t="s">
        <v>185</v>
      </c>
      <c r="C2652" s="450">
        <v>32200</v>
      </c>
      <c r="D2652" s="450" t="s">
        <v>151</v>
      </c>
      <c r="E2652" s="450" t="s">
        <v>14</v>
      </c>
      <c r="F2652" s="450" t="s">
        <v>15</v>
      </c>
      <c r="G2652" s="450" t="s">
        <v>110</v>
      </c>
    </row>
    <row r="2653" spans="1:7" x14ac:dyDescent="0.25">
      <c r="A2653" s="450">
        <v>2018</v>
      </c>
      <c r="B2653" s="450" t="s">
        <v>185</v>
      </c>
      <c r="C2653" s="450">
        <v>33000</v>
      </c>
      <c r="D2653" s="450" t="s">
        <v>152</v>
      </c>
      <c r="E2653" s="450" t="s">
        <v>14</v>
      </c>
      <c r="F2653" s="450" t="s">
        <v>15</v>
      </c>
      <c r="G2653" s="450" t="s">
        <v>110</v>
      </c>
    </row>
    <row r="2654" spans="1:7" x14ac:dyDescent="0.25">
      <c r="A2654" s="450">
        <v>2018</v>
      </c>
      <c r="B2654" s="450" t="s">
        <v>185</v>
      </c>
      <c r="C2654" s="450">
        <v>33100</v>
      </c>
      <c r="D2654" s="450" t="s">
        <v>153</v>
      </c>
      <c r="E2654" s="450" t="s">
        <v>14</v>
      </c>
      <c r="F2654" s="450" t="s">
        <v>15</v>
      </c>
      <c r="G2654" s="450" t="s">
        <v>110</v>
      </c>
    </row>
    <row r="2655" spans="1:7" x14ac:dyDescent="0.25">
      <c r="A2655" s="450">
        <v>2018</v>
      </c>
      <c r="B2655" s="450" t="s">
        <v>185</v>
      </c>
      <c r="C2655" s="450">
        <v>33110</v>
      </c>
      <c r="D2655" s="450" t="s">
        <v>154</v>
      </c>
      <c r="E2655" s="450" t="s">
        <v>14</v>
      </c>
      <c r="F2655" s="450" t="s">
        <v>15</v>
      </c>
      <c r="G2655" s="450" t="s">
        <v>110</v>
      </c>
    </row>
    <row r="2656" spans="1:7" x14ac:dyDescent="0.25">
      <c r="A2656" s="450">
        <v>2018</v>
      </c>
      <c r="B2656" s="450" t="s">
        <v>185</v>
      </c>
      <c r="C2656" s="450">
        <v>33120</v>
      </c>
      <c r="D2656" s="450" t="s">
        <v>155</v>
      </c>
      <c r="E2656" s="450" t="s">
        <v>14</v>
      </c>
      <c r="F2656" s="450" t="s">
        <v>15</v>
      </c>
      <c r="G2656" s="450" t="s">
        <v>110</v>
      </c>
    </row>
    <row r="2657" spans="1:8" x14ac:dyDescent="0.25">
      <c r="A2657" s="450">
        <v>2018</v>
      </c>
      <c r="B2657" s="450" t="s">
        <v>185</v>
      </c>
      <c r="C2657" s="450">
        <v>33200</v>
      </c>
      <c r="D2657" s="450" t="s">
        <v>156</v>
      </c>
      <c r="E2657" s="450" t="s">
        <v>14</v>
      </c>
      <c r="F2657" s="450" t="s">
        <v>15</v>
      </c>
      <c r="G2657" s="450" t="s">
        <v>110</v>
      </c>
      <c r="H2657" s="450"/>
    </row>
    <row r="2658" spans="1:8" x14ac:dyDescent="0.25">
      <c r="A2658" s="450">
        <v>2018</v>
      </c>
      <c r="B2658" s="450" t="s">
        <v>185</v>
      </c>
      <c r="C2658" s="450">
        <v>33210</v>
      </c>
      <c r="D2658" s="450" t="s">
        <v>157</v>
      </c>
      <c r="E2658" s="450" t="s">
        <v>14</v>
      </c>
      <c r="F2658" s="450" t="s">
        <v>15</v>
      </c>
      <c r="G2658" s="450" t="s">
        <v>110</v>
      </c>
      <c r="H2658" s="450"/>
    </row>
    <row r="2659" spans="1:8" x14ac:dyDescent="0.25">
      <c r="A2659" s="450">
        <v>2018</v>
      </c>
      <c r="B2659" s="450" t="s">
        <v>185</v>
      </c>
      <c r="C2659" s="450">
        <v>33220</v>
      </c>
      <c r="D2659" s="450" t="s">
        <v>158</v>
      </c>
      <c r="E2659" s="450" t="s">
        <v>14</v>
      </c>
      <c r="F2659" s="450" t="s">
        <v>15</v>
      </c>
      <c r="G2659" s="450" t="s">
        <v>110</v>
      </c>
      <c r="H2659" s="450"/>
    </row>
    <row r="2660" spans="1:8" x14ac:dyDescent="0.25">
      <c r="A2660" s="450">
        <v>2018</v>
      </c>
      <c r="B2660" s="450" t="s">
        <v>185</v>
      </c>
      <c r="C2660" s="450">
        <v>33900</v>
      </c>
      <c r="D2660" s="450" t="s">
        <v>159</v>
      </c>
      <c r="E2660" s="450" t="s">
        <v>14</v>
      </c>
      <c r="F2660" s="450" t="s">
        <v>15</v>
      </c>
      <c r="G2660" s="450" t="s">
        <v>110</v>
      </c>
      <c r="H2660" s="450"/>
    </row>
    <row r="2661" spans="1:8" x14ac:dyDescent="0.25">
      <c r="A2661" s="450">
        <v>2018</v>
      </c>
      <c r="B2661" s="450" t="s">
        <v>185</v>
      </c>
      <c r="C2661" s="450">
        <v>33910</v>
      </c>
      <c r="D2661" s="450" t="s">
        <v>160</v>
      </c>
      <c r="E2661" s="450" t="s">
        <v>14</v>
      </c>
      <c r="F2661" s="450" t="s">
        <v>15</v>
      </c>
      <c r="G2661" s="450" t="s">
        <v>110</v>
      </c>
      <c r="H2661" s="450"/>
    </row>
    <row r="2662" spans="1:8" x14ac:dyDescent="0.25">
      <c r="A2662" s="450">
        <v>2018</v>
      </c>
      <c r="B2662" s="450" t="s">
        <v>185</v>
      </c>
      <c r="C2662" s="450">
        <v>33920</v>
      </c>
      <c r="D2662" s="450" t="s">
        <v>161</v>
      </c>
      <c r="E2662" s="450" t="s">
        <v>14</v>
      </c>
      <c r="F2662" s="450" t="s">
        <v>15</v>
      </c>
      <c r="G2662" s="450" t="s">
        <v>110</v>
      </c>
      <c r="H2662" s="450"/>
    </row>
    <row r="2663" spans="1:8" x14ac:dyDescent="0.25">
      <c r="A2663" s="450">
        <v>2018</v>
      </c>
      <c r="B2663" s="450" t="s">
        <v>185</v>
      </c>
      <c r="C2663" s="450">
        <v>33921</v>
      </c>
      <c r="D2663" s="450" t="s">
        <v>162</v>
      </c>
      <c r="E2663" s="450" t="s">
        <v>14</v>
      </c>
      <c r="F2663" s="450" t="s">
        <v>15</v>
      </c>
      <c r="G2663" s="450" t="s">
        <v>110</v>
      </c>
      <c r="H2663" s="450"/>
    </row>
    <row r="2664" spans="1:8" x14ac:dyDescent="0.25">
      <c r="A2664" s="450">
        <v>2018</v>
      </c>
      <c r="B2664" s="450" t="s">
        <v>185</v>
      </c>
      <c r="C2664" s="450">
        <v>33922</v>
      </c>
      <c r="D2664" s="450" t="s">
        <v>163</v>
      </c>
      <c r="E2664" s="450" t="s">
        <v>14</v>
      </c>
      <c r="F2664" s="450" t="s">
        <v>15</v>
      </c>
      <c r="G2664" s="450" t="s">
        <v>110</v>
      </c>
      <c r="H2664" s="450"/>
    </row>
    <row r="2665" spans="1:8" x14ac:dyDescent="0.25">
      <c r="A2665" s="450">
        <v>2018</v>
      </c>
      <c r="B2665" s="450" t="s">
        <v>185</v>
      </c>
      <c r="C2665" s="450">
        <v>34000</v>
      </c>
      <c r="D2665" s="450" t="s">
        <v>164</v>
      </c>
      <c r="E2665" s="450" t="s">
        <v>14</v>
      </c>
      <c r="F2665" s="450" t="s">
        <v>15</v>
      </c>
      <c r="G2665" s="450" t="s">
        <v>110</v>
      </c>
      <c r="H2665" s="450"/>
    </row>
    <row r="2666" spans="1:8" x14ac:dyDescent="0.25">
      <c r="A2666" s="450">
        <v>2018</v>
      </c>
      <c r="B2666" s="450" t="s">
        <v>185</v>
      </c>
      <c r="C2666" s="450">
        <v>35000</v>
      </c>
      <c r="D2666" s="450" t="s">
        <v>165</v>
      </c>
      <c r="E2666" s="450" t="s">
        <v>14</v>
      </c>
      <c r="F2666" s="450" t="s">
        <v>15</v>
      </c>
      <c r="G2666" s="450" t="s">
        <v>110</v>
      </c>
      <c r="H2666" s="450"/>
    </row>
    <row r="2667" spans="1:8" x14ac:dyDescent="0.25">
      <c r="A2667" s="450">
        <v>2018</v>
      </c>
      <c r="B2667" s="450" t="s">
        <v>185</v>
      </c>
      <c r="C2667" s="450">
        <v>36000</v>
      </c>
      <c r="D2667" s="450" t="s">
        <v>166</v>
      </c>
      <c r="E2667" s="450" t="s">
        <v>14</v>
      </c>
      <c r="F2667" s="450" t="s">
        <v>15</v>
      </c>
      <c r="G2667" s="450" t="s">
        <v>110</v>
      </c>
      <c r="H2667" s="450"/>
    </row>
    <row r="2668" spans="1:8" x14ac:dyDescent="0.25">
      <c r="A2668" s="450">
        <v>2018</v>
      </c>
      <c r="B2668" s="450" t="s">
        <v>185</v>
      </c>
      <c r="C2668" s="450">
        <v>37000</v>
      </c>
      <c r="D2668" s="450" t="s">
        <v>167</v>
      </c>
      <c r="E2668" s="450" t="s">
        <v>14</v>
      </c>
      <c r="F2668" s="450" t="s">
        <v>15</v>
      </c>
      <c r="G2668" s="450" t="s">
        <v>110</v>
      </c>
      <c r="H2668" s="450"/>
    </row>
    <row r="2669" spans="1:8" x14ac:dyDescent="0.25">
      <c r="A2669" s="450">
        <v>2018</v>
      </c>
      <c r="B2669" s="450" t="s">
        <v>185</v>
      </c>
      <c r="C2669" s="450">
        <v>37100</v>
      </c>
      <c r="D2669" s="450" t="s">
        <v>168</v>
      </c>
      <c r="E2669" s="450" t="s">
        <v>14</v>
      </c>
      <c r="F2669" s="450" t="s">
        <v>15</v>
      </c>
      <c r="G2669" s="450" t="s">
        <v>110</v>
      </c>
      <c r="H2669" s="450"/>
    </row>
    <row r="2670" spans="1:8" x14ac:dyDescent="0.25">
      <c r="A2670" s="450">
        <v>2018</v>
      </c>
      <c r="B2670" s="450" t="s">
        <v>185</v>
      </c>
      <c r="C2670" s="450">
        <v>37200</v>
      </c>
      <c r="D2670" s="450" t="s">
        <v>169</v>
      </c>
      <c r="E2670" s="450" t="s">
        <v>14</v>
      </c>
      <c r="F2670" s="450" t="s">
        <v>15</v>
      </c>
      <c r="G2670" s="450" t="s">
        <v>110</v>
      </c>
      <c r="H2670" s="450"/>
    </row>
    <row r="2671" spans="1:8" x14ac:dyDescent="0.25">
      <c r="A2671" s="450">
        <v>2018</v>
      </c>
      <c r="B2671" s="450" t="s">
        <v>186</v>
      </c>
      <c r="C2671" s="450">
        <v>1000</v>
      </c>
      <c r="D2671" s="450" t="s">
        <v>1</v>
      </c>
      <c r="E2671" s="450" t="s">
        <v>14</v>
      </c>
      <c r="F2671" s="450" t="s">
        <v>15</v>
      </c>
      <c r="G2671" s="450">
        <v>2.09</v>
      </c>
      <c r="H2671" s="450" t="s">
        <v>16</v>
      </c>
    </row>
    <row r="2672" spans="1:8" x14ac:dyDescent="0.25">
      <c r="A2672" s="450">
        <v>2018</v>
      </c>
      <c r="B2672" s="450" t="s">
        <v>186</v>
      </c>
      <c r="C2672" s="450">
        <v>1100</v>
      </c>
      <c r="D2672" s="450" t="s">
        <v>2</v>
      </c>
      <c r="E2672" s="450" t="s">
        <v>14</v>
      </c>
      <c r="F2672" s="450" t="s">
        <v>15</v>
      </c>
      <c r="G2672" s="450">
        <v>0</v>
      </c>
      <c r="H2672" s="450" t="s">
        <v>16</v>
      </c>
    </row>
    <row r="2673" spans="1:8" x14ac:dyDescent="0.25">
      <c r="A2673" s="450">
        <v>2018</v>
      </c>
      <c r="B2673" s="450" t="s">
        <v>186</v>
      </c>
      <c r="C2673" s="450">
        <v>1110</v>
      </c>
      <c r="D2673" s="450" t="s">
        <v>3</v>
      </c>
      <c r="E2673" s="450" t="s">
        <v>14</v>
      </c>
      <c r="F2673" s="450" t="s">
        <v>15</v>
      </c>
      <c r="G2673" s="450" t="s">
        <v>110</v>
      </c>
      <c r="H2673" s="450"/>
    </row>
    <row r="2674" spans="1:8" x14ac:dyDescent="0.25">
      <c r="A2674" s="450">
        <v>2018</v>
      </c>
      <c r="B2674" s="450" t="s">
        <v>186</v>
      </c>
      <c r="C2674" s="450">
        <v>1120</v>
      </c>
      <c r="D2674" s="450" t="s">
        <v>4</v>
      </c>
      <c r="E2674" s="450" t="s">
        <v>14</v>
      </c>
      <c r="F2674" s="450" t="s">
        <v>15</v>
      </c>
      <c r="G2674" s="450" t="s">
        <v>110</v>
      </c>
      <c r="H2674" s="450"/>
    </row>
    <row r="2675" spans="1:8" x14ac:dyDescent="0.25">
      <c r="A2675" s="450">
        <v>2018</v>
      </c>
      <c r="B2675" s="450" t="s">
        <v>186</v>
      </c>
      <c r="C2675" s="450">
        <v>1200</v>
      </c>
      <c r="D2675" s="450" t="s">
        <v>5</v>
      </c>
      <c r="E2675" s="450" t="s">
        <v>14</v>
      </c>
      <c r="F2675" s="450" t="s">
        <v>15</v>
      </c>
      <c r="G2675" s="450">
        <v>0</v>
      </c>
      <c r="H2675" s="450" t="s">
        <v>16</v>
      </c>
    </row>
    <row r="2676" spans="1:8" x14ac:dyDescent="0.25">
      <c r="A2676" s="450">
        <v>2018</v>
      </c>
      <c r="B2676" s="450" t="s">
        <v>186</v>
      </c>
      <c r="C2676" s="450">
        <v>1300</v>
      </c>
      <c r="D2676" s="450" t="s">
        <v>17</v>
      </c>
      <c r="E2676" s="450" t="s">
        <v>14</v>
      </c>
      <c r="F2676" s="450" t="s">
        <v>15</v>
      </c>
      <c r="G2676" s="450">
        <v>0</v>
      </c>
      <c r="H2676" s="450" t="s">
        <v>16</v>
      </c>
    </row>
    <row r="2677" spans="1:8" x14ac:dyDescent="0.25">
      <c r="A2677" s="450">
        <v>2018</v>
      </c>
      <c r="B2677" s="450" t="s">
        <v>186</v>
      </c>
      <c r="C2677" s="450">
        <v>1400</v>
      </c>
      <c r="D2677" s="450" t="s">
        <v>18</v>
      </c>
      <c r="E2677" s="450" t="s">
        <v>14</v>
      </c>
      <c r="F2677" s="450" t="s">
        <v>15</v>
      </c>
      <c r="G2677" s="450">
        <v>0</v>
      </c>
      <c r="H2677" s="450" t="s">
        <v>16</v>
      </c>
    </row>
    <row r="2678" spans="1:8" x14ac:dyDescent="0.25">
      <c r="A2678" s="450">
        <v>2018</v>
      </c>
      <c r="B2678" s="450" t="s">
        <v>186</v>
      </c>
      <c r="C2678" s="450">
        <v>1500</v>
      </c>
      <c r="D2678" s="450" t="s">
        <v>19</v>
      </c>
      <c r="E2678" s="450" t="s">
        <v>14</v>
      </c>
      <c r="F2678" s="450" t="s">
        <v>15</v>
      </c>
      <c r="G2678" s="450">
        <v>0</v>
      </c>
      <c r="H2678" s="450" t="s">
        <v>16</v>
      </c>
    </row>
    <row r="2679" spans="1:8" x14ac:dyDescent="0.25">
      <c r="A2679" s="450">
        <v>2018</v>
      </c>
      <c r="B2679" s="450" t="s">
        <v>186</v>
      </c>
      <c r="C2679" s="450">
        <v>1600</v>
      </c>
      <c r="D2679" s="450" t="s">
        <v>20</v>
      </c>
      <c r="E2679" s="450" t="s">
        <v>14</v>
      </c>
      <c r="F2679" s="450" t="s">
        <v>15</v>
      </c>
      <c r="G2679" s="450">
        <v>2.09</v>
      </c>
      <c r="H2679" s="450" t="s">
        <v>16</v>
      </c>
    </row>
    <row r="2680" spans="1:8" x14ac:dyDescent="0.25">
      <c r="A2680" s="450">
        <v>2018</v>
      </c>
      <c r="B2680" s="450" t="s">
        <v>186</v>
      </c>
      <c r="C2680" s="450">
        <v>1900</v>
      </c>
      <c r="D2680" s="450" t="s">
        <v>21</v>
      </c>
      <c r="E2680" s="450" t="s">
        <v>14</v>
      </c>
      <c r="F2680" s="450" t="s">
        <v>15</v>
      </c>
      <c r="G2680" s="450">
        <v>0</v>
      </c>
      <c r="H2680" s="450" t="s">
        <v>16</v>
      </c>
    </row>
    <row r="2681" spans="1:8" x14ac:dyDescent="0.25">
      <c r="A2681" s="450">
        <v>2018</v>
      </c>
      <c r="B2681" s="450" t="s">
        <v>186</v>
      </c>
      <c r="C2681" s="450">
        <v>2000</v>
      </c>
      <c r="D2681" s="450" t="s">
        <v>22</v>
      </c>
      <c r="E2681" s="450" t="s">
        <v>14</v>
      </c>
      <c r="F2681" s="450" t="s">
        <v>15</v>
      </c>
      <c r="G2681" s="450">
        <v>23.92</v>
      </c>
      <c r="H2681" s="450" t="s">
        <v>16</v>
      </c>
    </row>
    <row r="2682" spans="1:8" x14ac:dyDescent="0.25">
      <c r="A2682" s="450">
        <v>2018</v>
      </c>
      <c r="B2682" s="450" t="s">
        <v>186</v>
      </c>
      <c r="C2682" s="450">
        <v>2100</v>
      </c>
      <c r="D2682" s="450" t="s">
        <v>23</v>
      </c>
      <c r="E2682" s="450" t="s">
        <v>14</v>
      </c>
      <c r="F2682" s="450" t="s">
        <v>15</v>
      </c>
      <c r="G2682" s="450">
        <v>13.95</v>
      </c>
      <c r="H2682" s="450" t="s">
        <v>16</v>
      </c>
    </row>
    <row r="2683" spans="1:8" x14ac:dyDescent="0.25">
      <c r="A2683" s="450">
        <v>2018</v>
      </c>
      <c r="B2683" s="450" t="s">
        <v>186</v>
      </c>
      <c r="C2683" s="450">
        <v>2110</v>
      </c>
      <c r="D2683" s="450" t="s">
        <v>24</v>
      </c>
      <c r="E2683" s="450" t="s">
        <v>14</v>
      </c>
      <c r="F2683" s="450" t="s">
        <v>15</v>
      </c>
      <c r="G2683" s="450" t="s">
        <v>110</v>
      </c>
      <c r="H2683" s="450"/>
    </row>
    <row r="2684" spans="1:8" x14ac:dyDescent="0.25">
      <c r="A2684" s="450">
        <v>2018</v>
      </c>
      <c r="B2684" s="450" t="s">
        <v>186</v>
      </c>
      <c r="C2684" s="450">
        <v>2120</v>
      </c>
      <c r="D2684" s="450" t="s">
        <v>25</v>
      </c>
      <c r="E2684" s="450" t="s">
        <v>14</v>
      </c>
      <c r="F2684" s="450" t="s">
        <v>15</v>
      </c>
      <c r="G2684" s="450" t="s">
        <v>110</v>
      </c>
      <c r="H2684" s="450"/>
    </row>
    <row r="2685" spans="1:8" x14ac:dyDescent="0.25">
      <c r="A2685" s="450">
        <v>2018</v>
      </c>
      <c r="B2685" s="450" t="s">
        <v>186</v>
      </c>
      <c r="C2685" s="450">
        <v>2130</v>
      </c>
      <c r="D2685" s="450" t="s">
        <v>26</v>
      </c>
      <c r="E2685" s="450" t="s">
        <v>14</v>
      </c>
      <c r="F2685" s="450" t="s">
        <v>15</v>
      </c>
      <c r="G2685" s="450" t="s">
        <v>110</v>
      </c>
      <c r="H2685" s="450"/>
    </row>
    <row r="2686" spans="1:8" x14ac:dyDescent="0.25">
      <c r="A2686" s="450">
        <v>2018</v>
      </c>
      <c r="B2686" s="450" t="s">
        <v>186</v>
      </c>
      <c r="C2686" s="450">
        <v>2190</v>
      </c>
      <c r="D2686" s="450" t="s">
        <v>27</v>
      </c>
      <c r="E2686" s="450" t="s">
        <v>14</v>
      </c>
      <c r="F2686" s="450" t="s">
        <v>15</v>
      </c>
      <c r="G2686" s="450" t="s">
        <v>110</v>
      </c>
      <c r="H2686" s="450"/>
    </row>
    <row r="2687" spans="1:8" x14ac:dyDescent="0.25">
      <c r="A2687" s="450">
        <v>2018</v>
      </c>
      <c r="B2687" s="450" t="s">
        <v>186</v>
      </c>
      <c r="C2687" s="450">
        <v>2200</v>
      </c>
      <c r="D2687" s="450" t="s">
        <v>28</v>
      </c>
      <c r="E2687" s="450" t="s">
        <v>14</v>
      </c>
      <c r="F2687" s="450" t="s">
        <v>15</v>
      </c>
      <c r="G2687" s="450">
        <v>1.61</v>
      </c>
      <c r="H2687" s="450" t="s">
        <v>16</v>
      </c>
    </row>
    <row r="2688" spans="1:8" x14ac:dyDescent="0.25">
      <c r="A2688" s="450">
        <v>2018</v>
      </c>
      <c r="B2688" s="450" t="s">
        <v>186</v>
      </c>
      <c r="C2688" s="450">
        <v>2300</v>
      </c>
      <c r="D2688" s="450" t="s">
        <v>29</v>
      </c>
      <c r="E2688" s="450" t="s">
        <v>14</v>
      </c>
      <c r="F2688" s="450" t="s">
        <v>15</v>
      </c>
      <c r="G2688" s="450">
        <v>0</v>
      </c>
      <c r="H2688" s="450" t="s">
        <v>16</v>
      </c>
    </row>
    <row r="2689" spans="1:8" x14ac:dyDescent="0.25">
      <c r="A2689" s="450">
        <v>2018</v>
      </c>
      <c r="B2689" s="450" t="s">
        <v>186</v>
      </c>
      <c r="C2689" s="450">
        <v>2400</v>
      </c>
      <c r="D2689" s="450" t="s">
        <v>30</v>
      </c>
      <c r="E2689" s="450" t="s">
        <v>14</v>
      </c>
      <c r="F2689" s="450" t="s">
        <v>15</v>
      </c>
      <c r="G2689" s="450">
        <v>8.3699999999999992</v>
      </c>
      <c r="H2689" s="450" t="s">
        <v>16</v>
      </c>
    </row>
    <row r="2690" spans="1:8" x14ac:dyDescent="0.25">
      <c r="A2690" s="450">
        <v>2018</v>
      </c>
      <c r="B2690" s="450" t="s">
        <v>186</v>
      </c>
      <c r="C2690" s="450">
        <v>2900</v>
      </c>
      <c r="D2690" s="450" t="s">
        <v>31</v>
      </c>
      <c r="E2690" s="450" t="s">
        <v>14</v>
      </c>
      <c r="F2690" s="450" t="s">
        <v>15</v>
      </c>
      <c r="G2690" s="450">
        <v>0</v>
      </c>
      <c r="H2690" s="450" t="s">
        <v>16</v>
      </c>
    </row>
    <row r="2691" spans="1:8" x14ac:dyDescent="0.25">
      <c r="A2691" s="450">
        <v>2018</v>
      </c>
      <c r="B2691" s="450" t="s">
        <v>186</v>
      </c>
      <c r="C2691" s="450">
        <v>2910</v>
      </c>
      <c r="D2691" s="450" t="s">
        <v>32</v>
      </c>
      <c r="E2691" s="450" t="s">
        <v>14</v>
      </c>
      <c r="F2691" s="450" t="s">
        <v>15</v>
      </c>
      <c r="G2691" s="450" t="s">
        <v>110</v>
      </c>
      <c r="H2691" s="450"/>
    </row>
    <row r="2692" spans="1:8" x14ac:dyDescent="0.25">
      <c r="A2692" s="450">
        <v>2018</v>
      </c>
      <c r="B2692" s="450" t="s">
        <v>186</v>
      </c>
      <c r="C2692" s="450">
        <v>2920</v>
      </c>
      <c r="D2692" s="450" t="s">
        <v>33</v>
      </c>
      <c r="E2692" s="450" t="s">
        <v>14</v>
      </c>
      <c r="F2692" s="450" t="s">
        <v>15</v>
      </c>
      <c r="G2692" s="450" t="s">
        <v>110</v>
      </c>
      <c r="H2692" s="450"/>
    </row>
    <row r="2693" spans="1:8" x14ac:dyDescent="0.25">
      <c r="A2693" s="450">
        <v>2018</v>
      </c>
      <c r="B2693" s="450" t="s">
        <v>186</v>
      </c>
      <c r="C2693" s="450">
        <v>2930</v>
      </c>
      <c r="D2693" s="450" t="s">
        <v>34</v>
      </c>
      <c r="E2693" s="450" t="s">
        <v>14</v>
      </c>
      <c r="F2693" s="450" t="s">
        <v>15</v>
      </c>
      <c r="G2693" s="450" t="s">
        <v>110</v>
      </c>
      <c r="H2693" s="450"/>
    </row>
    <row r="2694" spans="1:8" x14ac:dyDescent="0.25">
      <c r="A2694" s="450">
        <v>2018</v>
      </c>
      <c r="B2694" s="450" t="s">
        <v>186</v>
      </c>
      <c r="C2694" s="450">
        <v>3000</v>
      </c>
      <c r="D2694" s="450" t="s">
        <v>35</v>
      </c>
      <c r="E2694" s="450" t="s">
        <v>14</v>
      </c>
      <c r="F2694" s="450" t="s">
        <v>15</v>
      </c>
      <c r="G2694" s="450">
        <v>14.09</v>
      </c>
      <c r="H2694" s="450" t="s">
        <v>16</v>
      </c>
    </row>
    <row r="2695" spans="1:8" x14ac:dyDescent="0.25">
      <c r="A2695" s="450">
        <v>2018</v>
      </c>
      <c r="B2695" s="450" t="s">
        <v>186</v>
      </c>
      <c r="C2695" s="450">
        <v>3100</v>
      </c>
      <c r="D2695" s="450" t="s">
        <v>36</v>
      </c>
      <c r="E2695" s="450" t="s">
        <v>14</v>
      </c>
      <c r="F2695" s="450" t="s">
        <v>15</v>
      </c>
      <c r="G2695" s="450" t="s">
        <v>110</v>
      </c>
      <c r="H2695" s="450"/>
    </row>
    <row r="2696" spans="1:8" x14ac:dyDescent="0.25">
      <c r="A2696" s="450">
        <v>2018</v>
      </c>
      <c r="B2696" s="450" t="s">
        <v>186</v>
      </c>
      <c r="C2696" s="450">
        <v>3200</v>
      </c>
      <c r="D2696" s="450" t="s">
        <v>37</v>
      </c>
      <c r="E2696" s="450" t="s">
        <v>14</v>
      </c>
      <c r="F2696" s="450" t="s">
        <v>15</v>
      </c>
      <c r="G2696" s="450" t="s">
        <v>110</v>
      </c>
      <c r="H2696" s="450"/>
    </row>
    <row r="2697" spans="1:8" x14ac:dyDescent="0.25">
      <c r="A2697" s="450">
        <v>2018</v>
      </c>
      <c r="B2697" s="450" t="s">
        <v>186</v>
      </c>
      <c r="C2697" s="450">
        <v>3900</v>
      </c>
      <c r="D2697" s="450" t="s">
        <v>38</v>
      </c>
      <c r="E2697" s="450" t="s">
        <v>14</v>
      </c>
      <c r="F2697" s="450" t="s">
        <v>15</v>
      </c>
      <c r="G2697" s="450" t="s">
        <v>110</v>
      </c>
      <c r="H2697" s="450"/>
    </row>
    <row r="2698" spans="1:8" x14ac:dyDescent="0.25">
      <c r="A2698" s="450">
        <v>2018</v>
      </c>
      <c r="B2698" s="450" t="s">
        <v>186</v>
      </c>
      <c r="C2698" s="450">
        <v>4000</v>
      </c>
      <c r="D2698" s="450" t="s">
        <v>39</v>
      </c>
      <c r="E2698" s="450" t="s">
        <v>14</v>
      </c>
      <c r="F2698" s="450" t="s">
        <v>15</v>
      </c>
      <c r="G2698" s="450">
        <v>17.260000000000002</v>
      </c>
      <c r="H2698" s="450" t="s">
        <v>16</v>
      </c>
    </row>
    <row r="2699" spans="1:8" x14ac:dyDescent="0.25">
      <c r="A2699" s="450">
        <v>2018</v>
      </c>
      <c r="B2699" s="450" t="s">
        <v>186</v>
      </c>
      <c r="C2699" s="450">
        <v>4100</v>
      </c>
      <c r="D2699" s="450" t="s">
        <v>40</v>
      </c>
      <c r="E2699" s="450" t="s">
        <v>14</v>
      </c>
      <c r="F2699" s="450" t="s">
        <v>15</v>
      </c>
      <c r="G2699" s="450">
        <v>17.260000000000002</v>
      </c>
      <c r="H2699" s="450" t="s">
        <v>16</v>
      </c>
    </row>
    <row r="2700" spans="1:8" x14ac:dyDescent="0.25">
      <c r="A2700" s="450">
        <v>2018</v>
      </c>
      <c r="B2700" s="450" t="s">
        <v>186</v>
      </c>
      <c r="C2700" s="450">
        <v>4110</v>
      </c>
      <c r="D2700" s="450" t="s">
        <v>41</v>
      </c>
      <c r="E2700" s="450" t="s">
        <v>14</v>
      </c>
      <c r="F2700" s="450" t="s">
        <v>15</v>
      </c>
      <c r="G2700" s="450" t="s">
        <v>110</v>
      </c>
      <c r="H2700" s="450"/>
    </row>
    <row r="2701" spans="1:8" x14ac:dyDescent="0.25">
      <c r="A2701" s="450">
        <v>2018</v>
      </c>
      <c r="B2701" s="450" t="s">
        <v>186</v>
      </c>
      <c r="C2701" s="450">
        <v>4120</v>
      </c>
      <c r="D2701" s="450" t="s">
        <v>42</v>
      </c>
      <c r="E2701" s="450" t="s">
        <v>14</v>
      </c>
      <c r="F2701" s="450" t="s">
        <v>15</v>
      </c>
      <c r="G2701" s="450" t="s">
        <v>110</v>
      </c>
      <c r="H2701" s="450"/>
    </row>
    <row r="2702" spans="1:8" x14ac:dyDescent="0.25">
      <c r="A2702" s="450">
        <v>2018</v>
      </c>
      <c r="B2702" s="450" t="s">
        <v>186</v>
      </c>
      <c r="C2702" s="450">
        <v>4190</v>
      </c>
      <c r="D2702" s="450" t="s">
        <v>43</v>
      </c>
      <c r="E2702" s="450" t="s">
        <v>14</v>
      </c>
      <c r="F2702" s="450" t="s">
        <v>15</v>
      </c>
      <c r="G2702" s="450" t="s">
        <v>110</v>
      </c>
      <c r="H2702" s="450"/>
    </row>
    <row r="2703" spans="1:8" x14ac:dyDescent="0.25">
      <c r="A2703" s="450">
        <v>2018</v>
      </c>
      <c r="B2703" s="450" t="s">
        <v>186</v>
      </c>
      <c r="C2703" s="450">
        <v>4200</v>
      </c>
      <c r="D2703" s="450" t="s">
        <v>44</v>
      </c>
      <c r="E2703" s="450" t="s">
        <v>14</v>
      </c>
      <c r="F2703" s="450" t="s">
        <v>15</v>
      </c>
      <c r="G2703" s="450">
        <v>0</v>
      </c>
      <c r="H2703" s="450" t="s">
        <v>16</v>
      </c>
    </row>
    <row r="2704" spans="1:8" x14ac:dyDescent="0.25">
      <c r="A2704" s="450">
        <v>2018</v>
      </c>
      <c r="B2704" s="450" t="s">
        <v>186</v>
      </c>
      <c r="C2704" s="450">
        <v>4210</v>
      </c>
      <c r="D2704" s="450" t="s">
        <v>45</v>
      </c>
      <c r="E2704" s="450" t="s">
        <v>14</v>
      </c>
      <c r="F2704" s="450" t="s">
        <v>15</v>
      </c>
      <c r="G2704" s="450" t="s">
        <v>110</v>
      </c>
      <c r="H2704" s="450"/>
    </row>
    <row r="2705" spans="1:8" x14ac:dyDescent="0.25">
      <c r="A2705" s="450">
        <v>2018</v>
      </c>
      <c r="B2705" s="450" t="s">
        <v>186</v>
      </c>
      <c r="C2705" s="450">
        <v>4220</v>
      </c>
      <c r="D2705" s="450" t="s">
        <v>46</v>
      </c>
      <c r="E2705" s="450" t="s">
        <v>14</v>
      </c>
      <c r="F2705" s="450" t="s">
        <v>15</v>
      </c>
      <c r="G2705" s="450" t="s">
        <v>110</v>
      </c>
      <c r="H2705" s="450"/>
    </row>
    <row r="2706" spans="1:8" x14ac:dyDescent="0.25">
      <c r="A2706" s="450">
        <v>2018</v>
      </c>
      <c r="B2706" s="450" t="s">
        <v>186</v>
      </c>
      <c r="C2706" s="450">
        <v>4230</v>
      </c>
      <c r="D2706" s="450" t="s">
        <v>47</v>
      </c>
      <c r="E2706" s="450" t="s">
        <v>14</v>
      </c>
      <c r="F2706" s="450" t="s">
        <v>15</v>
      </c>
      <c r="G2706" s="450" t="s">
        <v>110</v>
      </c>
      <c r="H2706" s="450"/>
    </row>
    <row r="2707" spans="1:8" x14ac:dyDescent="0.25">
      <c r="A2707" s="450">
        <v>2018</v>
      </c>
      <c r="B2707" s="450" t="s">
        <v>186</v>
      </c>
      <c r="C2707" s="450">
        <v>5000</v>
      </c>
      <c r="D2707" s="450" t="s">
        <v>48</v>
      </c>
      <c r="E2707" s="450" t="s">
        <v>14</v>
      </c>
      <c r="F2707" s="450" t="s">
        <v>15</v>
      </c>
      <c r="G2707" s="450">
        <v>0</v>
      </c>
      <c r="H2707" s="450" t="s">
        <v>16</v>
      </c>
    </row>
    <row r="2708" spans="1:8" x14ac:dyDescent="0.25">
      <c r="A2708" s="450">
        <v>2018</v>
      </c>
      <c r="B2708" s="450" t="s">
        <v>186</v>
      </c>
      <c r="C2708" s="450">
        <v>6000</v>
      </c>
      <c r="D2708" s="450" t="s">
        <v>49</v>
      </c>
      <c r="E2708" s="450" t="s">
        <v>14</v>
      </c>
      <c r="F2708" s="450" t="s">
        <v>15</v>
      </c>
      <c r="G2708" s="450">
        <v>26.27</v>
      </c>
      <c r="H2708" s="450" t="s">
        <v>16</v>
      </c>
    </row>
    <row r="2709" spans="1:8" x14ac:dyDescent="0.25">
      <c r="A2709" s="450">
        <v>2018</v>
      </c>
      <c r="B2709" s="450" t="s">
        <v>186</v>
      </c>
      <c r="C2709" s="450">
        <v>6100</v>
      </c>
      <c r="D2709" s="450" t="s">
        <v>50</v>
      </c>
      <c r="E2709" s="450" t="s">
        <v>14</v>
      </c>
      <c r="F2709" s="450" t="s">
        <v>15</v>
      </c>
      <c r="G2709" s="450">
        <v>26.27</v>
      </c>
      <c r="H2709" s="450" t="s">
        <v>16</v>
      </c>
    </row>
    <row r="2710" spans="1:8" x14ac:dyDescent="0.25">
      <c r="A2710" s="450">
        <v>2018</v>
      </c>
      <c r="B2710" s="450" t="s">
        <v>186</v>
      </c>
      <c r="C2710" s="450">
        <v>6110</v>
      </c>
      <c r="D2710" s="450" t="s">
        <v>51</v>
      </c>
      <c r="E2710" s="450" t="s">
        <v>14</v>
      </c>
      <c r="F2710" s="450" t="s">
        <v>15</v>
      </c>
      <c r="G2710" s="450" t="s">
        <v>110</v>
      </c>
      <c r="H2710" s="450"/>
    </row>
    <row r="2711" spans="1:8" x14ac:dyDescent="0.25">
      <c r="A2711" s="450">
        <v>2018</v>
      </c>
      <c r="B2711" s="450" t="s">
        <v>186</v>
      </c>
      <c r="C2711" s="450">
        <v>6120</v>
      </c>
      <c r="D2711" s="450" t="s">
        <v>52</v>
      </c>
      <c r="E2711" s="450" t="s">
        <v>14</v>
      </c>
      <c r="F2711" s="450" t="s">
        <v>15</v>
      </c>
      <c r="G2711" s="450" t="s">
        <v>110</v>
      </c>
      <c r="H2711" s="450"/>
    </row>
    <row r="2712" spans="1:8" x14ac:dyDescent="0.25">
      <c r="A2712" s="450">
        <v>2018</v>
      </c>
      <c r="B2712" s="450" t="s">
        <v>186</v>
      </c>
      <c r="C2712" s="450">
        <v>6130</v>
      </c>
      <c r="D2712" s="450" t="s">
        <v>53</v>
      </c>
      <c r="E2712" s="450" t="s">
        <v>14</v>
      </c>
      <c r="F2712" s="450" t="s">
        <v>15</v>
      </c>
      <c r="G2712" s="450" t="s">
        <v>110</v>
      </c>
      <c r="H2712" s="450"/>
    </row>
    <row r="2713" spans="1:8" x14ac:dyDescent="0.25">
      <c r="A2713" s="450">
        <v>2018</v>
      </c>
      <c r="B2713" s="450" t="s">
        <v>186</v>
      </c>
      <c r="C2713" s="450">
        <v>6190</v>
      </c>
      <c r="D2713" s="450" t="s">
        <v>54</v>
      </c>
      <c r="E2713" s="450" t="s">
        <v>14</v>
      </c>
      <c r="F2713" s="450" t="s">
        <v>15</v>
      </c>
      <c r="G2713" s="450" t="s">
        <v>110</v>
      </c>
      <c r="H2713" s="450"/>
    </row>
    <row r="2714" spans="1:8" x14ac:dyDescent="0.25">
      <c r="A2714" s="450">
        <v>2018</v>
      </c>
      <c r="B2714" s="450" t="s">
        <v>186</v>
      </c>
      <c r="C2714" s="450">
        <v>6200</v>
      </c>
      <c r="D2714" s="450" t="s">
        <v>55</v>
      </c>
      <c r="E2714" s="450" t="s">
        <v>14</v>
      </c>
      <c r="F2714" s="450" t="s">
        <v>15</v>
      </c>
      <c r="G2714" s="450">
        <v>0</v>
      </c>
      <c r="H2714" s="450" t="s">
        <v>16</v>
      </c>
    </row>
    <row r="2715" spans="1:8" x14ac:dyDescent="0.25">
      <c r="A2715" s="450">
        <v>2018</v>
      </c>
      <c r="B2715" s="450" t="s">
        <v>186</v>
      </c>
      <c r="C2715" s="450">
        <v>6210</v>
      </c>
      <c r="D2715" s="450" t="s">
        <v>56</v>
      </c>
      <c r="E2715" s="450" t="s">
        <v>14</v>
      </c>
      <c r="F2715" s="450" t="s">
        <v>15</v>
      </c>
      <c r="G2715" s="450" t="s">
        <v>110</v>
      </c>
      <c r="H2715" s="450"/>
    </row>
    <row r="2716" spans="1:8" x14ac:dyDescent="0.25">
      <c r="A2716" s="450">
        <v>2018</v>
      </c>
      <c r="B2716" s="450" t="s">
        <v>186</v>
      </c>
      <c r="C2716" s="450">
        <v>6220</v>
      </c>
      <c r="D2716" s="450" t="s">
        <v>57</v>
      </c>
      <c r="E2716" s="450" t="s">
        <v>14</v>
      </c>
      <c r="F2716" s="450" t="s">
        <v>15</v>
      </c>
      <c r="G2716" s="450" t="s">
        <v>110</v>
      </c>
      <c r="H2716" s="450"/>
    </row>
    <row r="2717" spans="1:8" x14ac:dyDescent="0.25">
      <c r="A2717" s="450">
        <v>2018</v>
      </c>
      <c r="B2717" s="450" t="s">
        <v>186</v>
      </c>
      <c r="C2717" s="450">
        <v>6230</v>
      </c>
      <c r="D2717" s="450" t="s">
        <v>58</v>
      </c>
      <c r="E2717" s="450" t="s">
        <v>14</v>
      </c>
      <c r="F2717" s="450" t="s">
        <v>15</v>
      </c>
      <c r="G2717" s="450" t="s">
        <v>110</v>
      </c>
      <c r="H2717" s="450"/>
    </row>
    <row r="2718" spans="1:8" x14ac:dyDescent="0.25">
      <c r="A2718" s="450">
        <v>2018</v>
      </c>
      <c r="B2718" s="450" t="s">
        <v>186</v>
      </c>
      <c r="C2718" s="450">
        <v>6290</v>
      </c>
      <c r="D2718" s="450" t="s">
        <v>59</v>
      </c>
      <c r="E2718" s="450" t="s">
        <v>14</v>
      </c>
      <c r="F2718" s="450" t="s">
        <v>15</v>
      </c>
      <c r="G2718" s="450" t="s">
        <v>110</v>
      </c>
      <c r="H2718" s="450"/>
    </row>
    <row r="2719" spans="1:8" x14ac:dyDescent="0.25">
      <c r="A2719" s="450">
        <v>2018</v>
      </c>
      <c r="B2719" s="450" t="s">
        <v>186</v>
      </c>
      <c r="C2719" s="450">
        <v>6300</v>
      </c>
      <c r="D2719" s="450" t="s">
        <v>60</v>
      </c>
      <c r="E2719" s="450" t="s">
        <v>14</v>
      </c>
      <c r="F2719" s="450" t="s">
        <v>15</v>
      </c>
      <c r="G2719" s="450">
        <v>0</v>
      </c>
      <c r="H2719" s="450" t="s">
        <v>16</v>
      </c>
    </row>
    <row r="2720" spans="1:8" x14ac:dyDescent="0.25">
      <c r="A2720" s="450">
        <v>2018</v>
      </c>
      <c r="B2720" s="450" t="s">
        <v>186</v>
      </c>
      <c r="C2720" s="450">
        <v>6400</v>
      </c>
      <c r="D2720" s="450" t="s">
        <v>61</v>
      </c>
      <c r="E2720" s="450" t="s">
        <v>14</v>
      </c>
      <c r="F2720" s="450" t="s">
        <v>15</v>
      </c>
      <c r="G2720" s="450">
        <v>0</v>
      </c>
      <c r="H2720" s="450" t="s">
        <v>16</v>
      </c>
    </row>
    <row r="2721" spans="1:8" x14ac:dyDescent="0.25">
      <c r="A2721" s="450">
        <v>2018</v>
      </c>
      <c r="B2721" s="450" t="s">
        <v>186</v>
      </c>
      <c r="C2721" s="450">
        <v>6410</v>
      </c>
      <c r="D2721" s="450" t="s">
        <v>62</v>
      </c>
      <c r="E2721" s="450" t="s">
        <v>14</v>
      </c>
      <c r="F2721" s="450" t="s">
        <v>15</v>
      </c>
      <c r="G2721" s="450" t="s">
        <v>110</v>
      </c>
      <c r="H2721" s="450"/>
    </row>
    <row r="2722" spans="1:8" x14ac:dyDescent="0.25">
      <c r="A2722" s="450">
        <v>2018</v>
      </c>
      <c r="B2722" s="450" t="s">
        <v>186</v>
      </c>
      <c r="C2722" s="450">
        <v>6490</v>
      </c>
      <c r="D2722" s="450" t="s">
        <v>63</v>
      </c>
      <c r="E2722" s="450" t="s">
        <v>14</v>
      </c>
      <c r="F2722" s="450" t="s">
        <v>15</v>
      </c>
      <c r="G2722" s="450" t="s">
        <v>110</v>
      </c>
      <c r="H2722" s="450"/>
    </row>
    <row r="2723" spans="1:8" x14ac:dyDescent="0.25">
      <c r="A2723" s="450">
        <v>2018</v>
      </c>
      <c r="B2723" s="450" t="s">
        <v>186</v>
      </c>
      <c r="C2723" s="450">
        <v>6500</v>
      </c>
      <c r="D2723" s="450" t="s">
        <v>64</v>
      </c>
      <c r="E2723" s="450" t="s">
        <v>14</v>
      </c>
      <c r="F2723" s="450" t="s">
        <v>15</v>
      </c>
      <c r="G2723" s="450">
        <v>0</v>
      </c>
      <c r="H2723" s="450" t="s">
        <v>16</v>
      </c>
    </row>
    <row r="2724" spans="1:8" x14ac:dyDescent="0.25">
      <c r="A2724" s="450">
        <v>2018</v>
      </c>
      <c r="B2724" s="450" t="s">
        <v>186</v>
      </c>
      <c r="C2724" s="450">
        <v>6510</v>
      </c>
      <c r="D2724" s="450" t="s">
        <v>65</v>
      </c>
      <c r="E2724" s="450" t="s">
        <v>14</v>
      </c>
      <c r="F2724" s="450" t="s">
        <v>15</v>
      </c>
      <c r="G2724" s="450" t="s">
        <v>110</v>
      </c>
      <c r="H2724" s="450"/>
    </row>
    <row r="2725" spans="1:8" x14ac:dyDescent="0.25">
      <c r="A2725" s="450">
        <v>2018</v>
      </c>
      <c r="B2725" s="450" t="s">
        <v>186</v>
      </c>
      <c r="C2725" s="450">
        <v>6590</v>
      </c>
      <c r="D2725" s="450" t="s">
        <v>66</v>
      </c>
      <c r="E2725" s="450" t="s">
        <v>14</v>
      </c>
      <c r="F2725" s="450" t="s">
        <v>15</v>
      </c>
      <c r="G2725" s="450" t="s">
        <v>110</v>
      </c>
      <c r="H2725" s="450"/>
    </row>
    <row r="2726" spans="1:8" x14ac:dyDescent="0.25">
      <c r="A2726" s="450">
        <v>2018</v>
      </c>
      <c r="B2726" s="450" t="s">
        <v>186</v>
      </c>
      <c r="C2726" s="450">
        <v>7000</v>
      </c>
      <c r="D2726" s="450" t="s">
        <v>67</v>
      </c>
      <c r="E2726" s="450" t="s">
        <v>14</v>
      </c>
      <c r="F2726" s="450" t="s">
        <v>15</v>
      </c>
      <c r="G2726" s="450">
        <v>0</v>
      </c>
      <c r="H2726" s="450" t="s">
        <v>16</v>
      </c>
    </row>
    <row r="2727" spans="1:8" x14ac:dyDescent="0.25">
      <c r="A2727" s="450">
        <v>2018</v>
      </c>
      <c r="B2727" s="450" t="s">
        <v>186</v>
      </c>
      <c r="C2727" s="450">
        <v>7100</v>
      </c>
      <c r="D2727" s="450" t="s">
        <v>68</v>
      </c>
      <c r="E2727" s="450" t="s">
        <v>14</v>
      </c>
      <c r="F2727" s="450" t="s">
        <v>15</v>
      </c>
      <c r="G2727" s="450" t="s">
        <v>110</v>
      </c>
      <c r="H2727" s="450"/>
    </row>
    <row r="2728" spans="1:8" x14ac:dyDescent="0.25">
      <c r="A2728" s="450">
        <v>2018</v>
      </c>
      <c r="B2728" s="450" t="s">
        <v>186</v>
      </c>
      <c r="C2728" s="450">
        <v>7200</v>
      </c>
      <c r="D2728" s="450" t="s">
        <v>69</v>
      </c>
      <c r="E2728" s="450" t="s">
        <v>14</v>
      </c>
      <c r="F2728" s="450" t="s">
        <v>15</v>
      </c>
      <c r="G2728" s="450" t="s">
        <v>110</v>
      </c>
      <c r="H2728" s="450"/>
    </row>
    <row r="2729" spans="1:8" x14ac:dyDescent="0.25">
      <c r="A2729" s="450">
        <v>2018</v>
      </c>
      <c r="B2729" s="450" t="s">
        <v>186</v>
      </c>
      <c r="C2729" s="450">
        <v>8000</v>
      </c>
      <c r="D2729" s="450" t="s">
        <v>70</v>
      </c>
      <c r="E2729" s="450" t="s">
        <v>14</v>
      </c>
      <c r="F2729" s="450" t="s">
        <v>15</v>
      </c>
      <c r="G2729" s="450">
        <v>0</v>
      </c>
      <c r="H2729" s="450" t="s">
        <v>16</v>
      </c>
    </row>
    <row r="2730" spans="1:8" x14ac:dyDescent="0.25">
      <c r="A2730" s="450">
        <v>2018</v>
      </c>
      <c r="B2730" s="450" t="s">
        <v>186</v>
      </c>
      <c r="C2730" s="450">
        <v>9000</v>
      </c>
      <c r="D2730" s="450" t="s">
        <v>71</v>
      </c>
      <c r="E2730" s="450" t="s">
        <v>14</v>
      </c>
      <c r="F2730" s="450" t="s">
        <v>15</v>
      </c>
      <c r="G2730" s="450">
        <v>0</v>
      </c>
      <c r="H2730" s="450" t="s">
        <v>16</v>
      </c>
    </row>
    <row r="2731" spans="1:8" x14ac:dyDescent="0.25">
      <c r="A2731" s="450">
        <v>2018</v>
      </c>
      <c r="B2731" s="450" t="s">
        <v>186</v>
      </c>
      <c r="C2731" s="450">
        <v>9100</v>
      </c>
      <c r="D2731" s="450" t="s">
        <v>72</v>
      </c>
      <c r="E2731" s="450" t="s">
        <v>14</v>
      </c>
      <c r="F2731" s="450" t="s">
        <v>15</v>
      </c>
      <c r="G2731" s="450" t="s">
        <v>110</v>
      </c>
      <c r="H2731" s="450"/>
    </row>
    <row r="2732" spans="1:8" x14ac:dyDescent="0.25">
      <c r="A2732" s="450">
        <v>2018</v>
      </c>
      <c r="B2732" s="450" t="s">
        <v>186</v>
      </c>
      <c r="C2732" s="450">
        <v>9200</v>
      </c>
      <c r="D2732" s="450" t="s">
        <v>73</v>
      </c>
      <c r="E2732" s="450" t="s">
        <v>14</v>
      </c>
      <c r="F2732" s="450" t="s">
        <v>15</v>
      </c>
      <c r="G2732" s="450" t="s">
        <v>110</v>
      </c>
      <c r="H2732" s="450"/>
    </row>
    <row r="2733" spans="1:8" x14ac:dyDescent="0.25">
      <c r="A2733" s="450">
        <v>2018</v>
      </c>
      <c r="B2733" s="450" t="s">
        <v>186</v>
      </c>
      <c r="C2733" s="450">
        <v>9900</v>
      </c>
      <c r="D2733" s="450" t="s">
        <v>74</v>
      </c>
      <c r="E2733" s="450" t="s">
        <v>14</v>
      </c>
      <c r="F2733" s="450" t="s">
        <v>15</v>
      </c>
      <c r="G2733" s="450" t="s">
        <v>110</v>
      </c>
      <c r="H2733" s="450"/>
    </row>
    <row r="2734" spans="1:8" x14ac:dyDescent="0.25">
      <c r="A2734" s="450">
        <v>2018</v>
      </c>
      <c r="B2734" s="450" t="s">
        <v>186</v>
      </c>
      <c r="C2734" s="450">
        <v>10000</v>
      </c>
      <c r="D2734" s="450" t="s">
        <v>75</v>
      </c>
      <c r="E2734" s="450" t="s">
        <v>14</v>
      </c>
      <c r="F2734" s="450" t="s">
        <v>15</v>
      </c>
      <c r="G2734" s="450">
        <v>83.64</v>
      </c>
      <c r="H2734" s="450" t="s">
        <v>16</v>
      </c>
    </row>
    <row r="2735" spans="1:8" x14ac:dyDescent="0.25">
      <c r="A2735" s="450">
        <v>2018</v>
      </c>
      <c r="B2735" s="450" t="s">
        <v>186</v>
      </c>
      <c r="C2735" s="450">
        <v>11000</v>
      </c>
      <c r="D2735" s="450" t="s">
        <v>76</v>
      </c>
      <c r="E2735" s="450" t="s">
        <v>14</v>
      </c>
      <c r="F2735" s="450" t="s">
        <v>15</v>
      </c>
      <c r="G2735" s="450">
        <v>259.62</v>
      </c>
      <c r="H2735" s="450" t="s">
        <v>16</v>
      </c>
    </row>
    <row r="2736" spans="1:8" x14ac:dyDescent="0.25">
      <c r="A2736" s="450">
        <v>2018</v>
      </c>
      <c r="B2736" s="450" t="s">
        <v>186</v>
      </c>
      <c r="C2736" s="450">
        <v>11100</v>
      </c>
      <c r="D2736" s="450" t="s">
        <v>77</v>
      </c>
      <c r="E2736" s="450" t="s">
        <v>14</v>
      </c>
      <c r="F2736" s="450" t="s">
        <v>15</v>
      </c>
      <c r="G2736" s="450">
        <v>136.83000000000001</v>
      </c>
      <c r="H2736" s="450" t="s">
        <v>16</v>
      </c>
    </row>
    <row r="2737" spans="1:8" x14ac:dyDescent="0.25">
      <c r="A2737" s="450">
        <v>2018</v>
      </c>
      <c r="B2737" s="450" t="s">
        <v>186</v>
      </c>
      <c r="C2737" s="450">
        <v>11200</v>
      </c>
      <c r="D2737" s="450" t="s">
        <v>78</v>
      </c>
      <c r="E2737" s="450" t="s">
        <v>14</v>
      </c>
      <c r="F2737" s="450" t="s">
        <v>15</v>
      </c>
      <c r="G2737" s="450">
        <v>55</v>
      </c>
      <c r="H2737" s="450" t="s">
        <v>16</v>
      </c>
    </row>
    <row r="2738" spans="1:8" x14ac:dyDescent="0.25">
      <c r="A2738" s="450">
        <v>2018</v>
      </c>
      <c r="B2738" s="450" t="s">
        <v>186</v>
      </c>
      <c r="C2738" s="450">
        <v>11300</v>
      </c>
      <c r="D2738" s="450" t="s">
        <v>79</v>
      </c>
      <c r="E2738" s="450" t="s">
        <v>14</v>
      </c>
      <c r="F2738" s="450" t="s">
        <v>15</v>
      </c>
      <c r="G2738" s="450">
        <v>0</v>
      </c>
      <c r="H2738" s="450" t="s">
        <v>16</v>
      </c>
    </row>
    <row r="2739" spans="1:8" x14ac:dyDescent="0.25">
      <c r="A2739" s="450">
        <v>2018</v>
      </c>
      <c r="B2739" s="450" t="s">
        <v>186</v>
      </c>
      <c r="C2739" s="450">
        <v>11400</v>
      </c>
      <c r="D2739" s="450" t="s">
        <v>80</v>
      </c>
      <c r="E2739" s="450" t="s">
        <v>14</v>
      </c>
      <c r="F2739" s="450" t="s">
        <v>15</v>
      </c>
      <c r="G2739" s="450">
        <v>23.66</v>
      </c>
      <c r="H2739" s="450" t="s">
        <v>16</v>
      </c>
    </row>
    <row r="2740" spans="1:8" x14ac:dyDescent="0.25">
      <c r="A2740" s="450">
        <v>2018</v>
      </c>
      <c r="B2740" s="450" t="s">
        <v>186</v>
      </c>
      <c r="C2740" s="450">
        <v>11500</v>
      </c>
      <c r="D2740" s="450" t="s">
        <v>81</v>
      </c>
      <c r="E2740" s="450" t="s">
        <v>14</v>
      </c>
      <c r="F2740" s="450" t="s">
        <v>15</v>
      </c>
      <c r="G2740" s="450">
        <v>39.119999999999997</v>
      </c>
      <c r="H2740" s="450" t="s">
        <v>16</v>
      </c>
    </row>
    <row r="2741" spans="1:8" x14ac:dyDescent="0.25">
      <c r="A2741" s="450">
        <v>2018</v>
      </c>
      <c r="B2741" s="450" t="s">
        <v>186</v>
      </c>
      <c r="C2741" s="450">
        <v>11900</v>
      </c>
      <c r="D2741" s="450" t="s">
        <v>82</v>
      </c>
      <c r="E2741" s="450" t="s">
        <v>14</v>
      </c>
      <c r="F2741" s="450" t="s">
        <v>15</v>
      </c>
      <c r="G2741" s="450">
        <v>5.01</v>
      </c>
      <c r="H2741" s="450" t="s">
        <v>16</v>
      </c>
    </row>
    <row r="2742" spans="1:8" x14ac:dyDescent="0.25">
      <c r="A2742" s="450">
        <v>2018</v>
      </c>
      <c r="B2742" s="450" t="s">
        <v>186</v>
      </c>
      <c r="C2742" s="450">
        <v>12000</v>
      </c>
      <c r="D2742" s="450" t="s">
        <v>83</v>
      </c>
      <c r="E2742" s="450" t="s">
        <v>14</v>
      </c>
      <c r="F2742" s="450" t="s">
        <v>15</v>
      </c>
      <c r="G2742" s="450">
        <v>0</v>
      </c>
      <c r="H2742" s="450" t="s">
        <v>16</v>
      </c>
    </row>
    <row r="2743" spans="1:8" x14ac:dyDescent="0.25">
      <c r="A2743" s="450">
        <v>2018</v>
      </c>
      <c r="B2743" s="450" t="s">
        <v>186</v>
      </c>
      <c r="C2743" s="450">
        <v>12100</v>
      </c>
      <c r="D2743" s="450" t="s">
        <v>84</v>
      </c>
      <c r="E2743" s="450" t="s">
        <v>14</v>
      </c>
      <c r="F2743" s="450" t="s">
        <v>15</v>
      </c>
      <c r="G2743" s="450">
        <v>0</v>
      </c>
      <c r="H2743" s="450" t="s">
        <v>16</v>
      </c>
    </row>
    <row r="2744" spans="1:8" x14ac:dyDescent="0.25">
      <c r="A2744" s="450">
        <v>2018</v>
      </c>
      <c r="B2744" s="450" t="s">
        <v>186</v>
      </c>
      <c r="C2744" s="450">
        <v>12200</v>
      </c>
      <c r="D2744" s="450" t="s">
        <v>85</v>
      </c>
      <c r="E2744" s="450" t="s">
        <v>14</v>
      </c>
      <c r="F2744" s="450" t="s">
        <v>15</v>
      </c>
      <c r="G2744" s="450">
        <v>0</v>
      </c>
      <c r="H2744" s="450" t="s">
        <v>16</v>
      </c>
    </row>
    <row r="2745" spans="1:8" x14ac:dyDescent="0.25">
      <c r="A2745" s="450">
        <v>2018</v>
      </c>
      <c r="B2745" s="450" t="s">
        <v>186</v>
      </c>
      <c r="C2745" s="450">
        <v>12900</v>
      </c>
      <c r="D2745" s="450" t="s">
        <v>86</v>
      </c>
      <c r="E2745" s="450" t="s">
        <v>14</v>
      </c>
      <c r="F2745" s="450" t="s">
        <v>15</v>
      </c>
      <c r="G2745" s="450">
        <v>0</v>
      </c>
      <c r="H2745" s="450" t="s">
        <v>16</v>
      </c>
    </row>
    <row r="2746" spans="1:8" x14ac:dyDescent="0.25">
      <c r="A2746" s="450">
        <v>2018</v>
      </c>
      <c r="B2746" s="450" t="s">
        <v>186</v>
      </c>
      <c r="C2746" s="450">
        <v>12910</v>
      </c>
      <c r="D2746" s="450" t="s">
        <v>87</v>
      </c>
      <c r="E2746" s="450" t="s">
        <v>14</v>
      </c>
      <c r="F2746" s="450" t="s">
        <v>15</v>
      </c>
      <c r="G2746" s="450" t="s">
        <v>110</v>
      </c>
      <c r="H2746" s="450"/>
    </row>
    <row r="2747" spans="1:8" x14ac:dyDescent="0.25">
      <c r="A2747" s="450">
        <v>2018</v>
      </c>
      <c r="B2747" s="450" t="s">
        <v>186</v>
      </c>
      <c r="C2747" s="450">
        <v>12920</v>
      </c>
      <c r="D2747" s="450" t="s">
        <v>88</v>
      </c>
      <c r="E2747" s="450" t="s">
        <v>14</v>
      </c>
      <c r="F2747" s="450" t="s">
        <v>15</v>
      </c>
      <c r="G2747" s="450" t="s">
        <v>110</v>
      </c>
      <c r="H2747" s="450"/>
    </row>
    <row r="2748" spans="1:8" x14ac:dyDescent="0.25">
      <c r="A2748" s="450">
        <v>2018</v>
      </c>
      <c r="B2748" s="450" t="s">
        <v>186</v>
      </c>
      <c r="C2748" s="450">
        <v>12930</v>
      </c>
      <c r="D2748" s="450" t="s">
        <v>89</v>
      </c>
      <c r="E2748" s="450" t="s">
        <v>14</v>
      </c>
      <c r="F2748" s="450" t="s">
        <v>15</v>
      </c>
      <c r="G2748" s="450" t="s">
        <v>110</v>
      </c>
      <c r="H2748" s="450"/>
    </row>
    <row r="2749" spans="1:8" x14ac:dyDescent="0.25">
      <c r="A2749" s="450">
        <v>2018</v>
      </c>
      <c r="B2749" s="450" t="s">
        <v>186</v>
      </c>
      <c r="C2749" s="450">
        <v>13000</v>
      </c>
      <c r="D2749" s="450" t="s">
        <v>90</v>
      </c>
      <c r="E2749" s="450" t="s">
        <v>14</v>
      </c>
      <c r="F2749" s="450" t="s">
        <v>15</v>
      </c>
      <c r="G2749" s="450">
        <v>259.62</v>
      </c>
      <c r="H2749" s="450" t="s">
        <v>16</v>
      </c>
    </row>
    <row r="2750" spans="1:8" x14ac:dyDescent="0.25">
      <c r="A2750" s="450">
        <v>2018</v>
      </c>
      <c r="B2750" s="450" t="s">
        <v>186</v>
      </c>
      <c r="C2750" s="450">
        <v>14000</v>
      </c>
      <c r="D2750" s="450" t="s">
        <v>91</v>
      </c>
      <c r="E2750" s="450" t="s">
        <v>14</v>
      </c>
      <c r="F2750" s="450" t="s">
        <v>15</v>
      </c>
      <c r="G2750" s="450">
        <v>343.26</v>
      </c>
      <c r="H2750" s="450" t="s">
        <v>16</v>
      </c>
    </row>
    <row r="2751" spans="1:8" x14ac:dyDescent="0.25">
      <c r="A2751" s="450">
        <v>2018</v>
      </c>
      <c r="B2751" s="450" t="s">
        <v>186</v>
      </c>
      <c r="C2751" s="450">
        <v>15000</v>
      </c>
      <c r="D2751" s="450" t="s">
        <v>92</v>
      </c>
      <c r="E2751" s="450" t="s">
        <v>14</v>
      </c>
      <c r="F2751" s="450" t="s">
        <v>15</v>
      </c>
      <c r="G2751" s="450">
        <v>0</v>
      </c>
      <c r="H2751" s="450" t="s">
        <v>16</v>
      </c>
    </row>
    <row r="2752" spans="1:8" x14ac:dyDescent="0.25">
      <c r="A2752" s="450">
        <v>2018</v>
      </c>
      <c r="B2752" s="450" t="s">
        <v>186</v>
      </c>
      <c r="C2752" s="450">
        <v>15100</v>
      </c>
      <c r="D2752" s="450" t="s">
        <v>93</v>
      </c>
      <c r="E2752" s="450" t="s">
        <v>14</v>
      </c>
      <c r="F2752" s="450" t="s">
        <v>15</v>
      </c>
      <c r="G2752" s="450" t="s">
        <v>110</v>
      </c>
      <c r="H2752" s="450"/>
    </row>
    <row r="2753" spans="1:8" x14ac:dyDescent="0.25">
      <c r="A2753" s="450">
        <v>2018</v>
      </c>
      <c r="B2753" s="450" t="s">
        <v>186</v>
      </c>
      <c r="C2753" s="450">
        <v>15200</v>
      </c>
      <c r="D2753" s="450" t="s">
        <v>94</v>
      </c>
      <c r="E2753" s="450" t="s">
        <v>14</v>
      </c>
      <c r="F2753" s="450" t="s">
        <v>15</v>
      </c>
      <c r="G2753" s="450" t="s">
        <v>110</v>
      </c>
      <c r="H2753" s="450"/>
    </row>
    <row r="2754" spans="1:8" x14ac:dyDescent="0.25">
      <c r="A2754" s="450">
        <v>2018</v>
      </c>
      <c r="B2754" s="450" t="s">
        <v>186</v>
      </c>
      <c r="C2754" s="450">
        <v>16000</v>
      </c>
      <c r="D2754" s="450" t="s">
        <v>95</v>
      </c>
      <c r="E2754" s="450" t="s">
        <v>14</v>
      </c>
      <c r="F2754" s="450" t="s">
        <v>15</v>
      </c>
      <c r="G2754" s="450">
        <v>343.26</v>
      </c>
      <c r="H2754" s="450" t="s">
        <v>16</v>
      </c>
    </row>
    <row r="2755" spans="1:8" x14ac:dyDescent="0.25">
      <c r="A2755" s="450">
        <v>2018</v>
      </c>
      <c r="B2755" s="450" t="s">
        <v>186</v>
      </c>
      <c r="C2755" s="450">
        <v>17000</v>
      </c>
      <c r="D2755" s="450" t="s">
        <v>96</v>
      </c>
      <c r="E2755" s="450" t="s">
        <v>14</v>
      </c>
      <c r="F2755" s="450" t="s">
        <v>15</v>
      </c>
      <c r="G2755" s="450">
        <v>0</v>
      </c>
      <c r="H2755" s="450" t="s">
        <v>16</v>
      </c>
    </row>
    <row r="2756" spans="1:8" x14ac:dyDescent="0.25">
      <c r="A2756" s="450">
        <v>2018</v>
      </c>
      <c r="B2756" s="450" t="s">
        <v>186</v>
      </c>
      <c r="C2756" s="450">
        <v>17100</v>
      </c>
      <c r="D2756" s="450" t="s">
        <v>97</v>
      </c>
      <c r="E2756" s="450" t="s">
        <v>14</v>
      </c>
      <c r="F2756" s="450" t="s">
        <v>15</v>
      </c>
      <c r="G2756" s="450">
        <v>0</v>
      </c>
      <c r="H2756" s="450" t="s">
        <v>16</v>
      </c>
    </row>
    <row r="2757" spans="1:8" x14ac:dyDescent="0.25">
      <c r="A2757" s="450">
        <v>2018</v>
      </c>
      <c r="B2757" s="450" t="s">
        <v>186</v>
      </c>
      <c r="C2757" s="450">
        <v>17110</v>
      </c>
      <c r="D2757" s="450" t="s">
        <v>98</v>
      </c>
      <c r="E2757" s="450" t="s">
        <v>14</v>
      </c>
      <c r="F2757" s="450" t="s">
        <v>15</v>
      </c>
      <c r="G2757" s="450" t="s">
        <v>110</v>
      </c>
      <c r="H2757" s="450"/>
    </row>
    <row r="2758" spans="1:8" x14ac:dyDescent="0.25">
      <c r="A2758" s="450">
        <v>2018</v>
      </c>
      <c r="B2758" s="450" t="s">
        <v>186</v>
      </c>
      <c r="C2758" s="450">
        <v>17120</v>
      </c>
      <c r="D2758" s="450" t="s">
        <v>99</v>
      </c>
      <c r="E2758" s="450" t="s">
        <v>14</v>
      </c>
      <c r="F2758" s="450" t="s">
        <v>15</v>
      </c>
      <c r="G2758" s="450" t="s">
        <v>110</v>
      </c>
      <c r="H2758" s="450"/>
    </row>
    <row r="2759" spans="1:8" x14ac:dyDescent="0.25">
      <c r="A2759" s="450">
        <v>2018</v>
      </c>
      <c r="B2759" s="450" t="s">
        <v>186</v>
      </c>
      <c r="C2759" s="450">
        <v>17130</v>
      </c>
      <c r="D2759" s="450" t="s">
        <v>100</v>
      </c>
      <c r="E2759" s="450" t="s">
        <v>14</v>
      </c>
      <c r="F2759" s="450" t="s">
        <v>15</v>
      </c>
      <c r="G2759" s="450" t="s">
        <v>110</v>
      </c>
      <c r="H2759" s="450"/>
    </row>
    <row r="2760" spans="1:8" x14ac:dyDescent="0.25">
      <c r="A2760" s="450">
        <v>2018</v>
      </c>
      <c r="B2760" s="450" t="s">
        <v>186</v>
      </c>
      <c r="C2760" s="450">
        <v>17140</v>
      </c>
      <c r="D2760" s="450" t="s">
        <v>101</v>
      </c>
      <c r="E2760" s="450" t="s">
        <v>14</v>
      </c>
      <c r="F2760" s="450" t="s">
        <v>15</v>
      </c>
      <c r="G2760" s="450" t="s">
        <v>110</v>
      </c>
      <c r="H2760" s="450"/>
    </row>
    <row r="2761" spans="1:8" x14ac:dyDescent="0.25">
      <c r="A2761" s="450">
        <v>2018</v>
      </c>
      <c r="B2761" s="450" t="s">
        <v>186</v>
      </c>
      <c r="C2761" s="450">
        <v>17150</v>
      </c>
      <c r="D2761" s="450" t="s">
        <v>102</v>
      </c>
      <c r="E2761" s="450" t="s">
        <v>14</v>
      </c>
      <c r="F2761" s="450" t="s">
        <v>15</v>
      </c>
      <c r="G2761" s="450" t="s">
        <v>110</v>
      </c>
      <c r="H2761" s="450"/>
    </row>
    <row r="2762" spans="1:8" x14ac:dyDescent="0.25">
      <c r="A2762" s="450">
        <v>2018</v>
      </c>
      <c r="B2762" s="450" t="s">
        <v>186</v>
      </c>
      <c r="C2762" s="450">
        <v>17160</v>
      </c>
      <c r="D2762" s="450" t="s">
        <v>103</v>
      </c>
      <c r="E2762" s="450" t="s">
        <v>14</v>
      </c>
      <c r="F2762" s="450" t="s">
        <v>15</v>
      </c>
      <c r="G2762" s="450" t="s">
        <v>110</v>
      </c>
      <c r="H2762" s="450"/>
    </row>
    <row r="2763" spans="1:8" x14ac:dyDescent="0.25">
      <c r="A2763" s="450">
        <v>2018</v>
      </c>
      <c r="B2763" s="450" t="s">
        <v>186</v>
      </c>
      <c r="C2763" s="450">
        <v>17161</v>
      </c>
      <c r="D2763" s="450" t="s">
        <v>104</v>
      </c>
      <c r="E2763" s="450" t="s">
        <v>14</v>
      </c>
      <c r="F2763" s="450" t="s">
        <v>15</v>
      </c>
      <c r="G2763" s="450" t="s">
        <v>110</v>
      </c>
      <c r="H2763" s="450"/>
    </row>
    <row r="2764" spans="1:8" x14ac:dyDescent="0.25">
      <c r="A2764" s="450">
        <v>2018</v>
      </c>
      <c r="B2764" s="450" t="s">
        <v>186</v>
      </c>
      <c r="C2764" s="450">
        <v>17162</v>
      </c>
      <c r="D2764" s="450" t="s">
        <v>105</v>
      </c>
      <c r="E2764" s="450" t="s">
        <v>14</v>
      </c>
      <c r="F2764" s="450" t="s">
        <v>15</v>
      </c>
      <c r="G2764" s="450" t="s">
        <v>110</v>
      </c>
      <c r="H2764" s="450"/>
    </row>
    <row r="2765" spans="1:8" x14ac:dyDescent="0.25">
      <c r="A2765" s="450">
        <v>2018</v>
      </c>
      <c r="B2765" s="450" t="s">
        <v>186</v>
      </c>
      <c r="C2765" s="450">
        <v>17190</v>
      </c>
      <c r="D2765" s="450" t="s">
        <v>106</v>
      </c>
      <c r="E2765" s="450" t="s">
        <v>14</v>
      </c>
      <c r="F2765" s="450" t="s">
        <v>15</v>
      </c>
      <c r="G2765" s="450" t="s">
        <v>110</v>
      </c>
      <c r="H2765" s="450"/>
    </row>
    <row r="2766" spans="1:8" x14ac:dyDescent="0.25">
      <c r="A2766" s="450">
        <v>2018</v>
      </c>
      <c r="B2766" s="450" t="s">
        <v>186</v>
      </c>
      <c r="C2766" s="450">
        <v>17900</v>
      </c>
      <c r="D2766" s="450" t="s">
        <v>107</v>
      </c>
      <c r="E2766" s="450" t="s">
        <v>14</v>
      </c>
      <c r="F2766" s="450" t="s">
        <v>15</v>
      </c>
      <c r="G2766" s="450">
        <v>0</v>
      </c>
      <c r="H2766" s="450" t="s">
        <v>16</v>
      </c>
    </row>
    <row r="2767" spans="1:8" x14ac:dyDescent="0.25">
      <c r="A2767" s="450">
        <v>2018</v>
      </c>
      <c r="B2767" s="450" t="s">
        <v>186</v>
      </c>
      <c r="C2767" s="450">
        <v>18000</v>
      </c>
      <c r="D2767" s="450" t="s">
        <v>108</v>
      </c>
      <c r="E2767" s="450" t="s">
        <v>14</v>
      </c>
      <c r="F2767" s="450" t="s">
        <v>15</v>
      </c>
      <c r="G2767" s="450">
        <v>343.26</v>
      </c>
      <c r="H2767" s="450" t="s">
        <v>16</v>
      </c>
    </row>
    <row r="2768" spans="1:8" x14ac:dyDescent="0.25">
      <c r="A2768" s="450">
        <v>2018</v>
      </c>
      <c r="B2768" s="450" t="s">
        <v>186</v>
      </c>
      <c r="C2768" s="450">
        <v>19000</v>
      </c>
      <c r="D2768" s="450" t="s">
        <v>109</v>
      </c>
      <c r="E2768" s="450" t="s">
        <v>14</v>
      </c>
      <c r="F2768" s="450" t="s">
        <v>15</v>
      </c>
      <c r="G2768" s="450" t="s">
        <v>110</v>
      </c>
      <c r="H2768" s="450"/>
    </row>
    <row r="2769" spans="1:7" x14ac:dyDescent="0.25">
      <c r="A2769" s="450">
        <v>2018</v>
      </c>
      <c r="B2769" s="450" t="s">
        <v>186</v>
      </c>
      <c r="C2769" s="450">
        <v>19010</v>
      </c>
      <c r="D2769" s="450" t="s">
        <v>111</v>
      </c>
      <c r="E2769" s="450" t="s">
        <v>14</v>
      </c>
      <c r="F2769" s="450" t="s">
        <v>15</v>
      </c>
      <c r="G2769" s="450" t="s">
        <v>110</v>
      </c>
    </row>
    <row r="2770" spans="1:7" x14ac:dyDescent="0.25">
      <c r="A2770" s="450">
        <v>2018</v>
      </c>
      <c r="B2770" s="450" t="s">
        <v>186</v>
      </c>
      <c r="C2770" s="450">
        <v>19011</v>
      </c>
      <c r="D2770" s="450" t="s">
        <v>112</v>
      </c>
      <c r="E2770" s="450" t="s">
        <v>14</v>
      </c>
      <c r="F2770" s="450" t="s">
        <v>15</v>
      </c>
      <c r="G2770" s="450" t="s">
        <v>110</v>
      </c>
    </row>
    <row r="2771" spans="1:7" x14ac:dyDescent="0.25">
      <c r="A2771" s="450">
        <v>2018</v>
      </c>
      <c r="B2771" s="450" t="s">
        <v>186</v>
      </c>
      <c r="C2771" s="450">
        <v>19012</v>
      </c>
      <c r="D2771" s="450" t="s">
        <v>113</v>
      </c>
      <c r="E2771" s="450" t="s">
        <v>14</v>
      </c>
      <c r="F2771" s="450" t="s">
        <v>15</v>
      </c>
      <c r="G2771" s="450" t="s">
        <v>110</v>
      </c>
    </row>
    <row r="2772" spans="1:7" x14ac:dyDescent="0.25">
      <c r="A2772" s="450">
        <v>2018</v>
      </c>
      <c r="B2772" s="450" t="s">
        <v>186</v>
      </c>
      <c r="C2772" s="450">
        <v>19020</v>
      </c>
      <c r="D2772" s="450" t="s">
        <v>114</v>
      </c>
      <c r="E2772" s="450" t="s">
        <v>14</v>
      </c>
      <c r="F2772" s="450" t="s">
        <v>15</v>
      </c>
      <c r="G2772" s="450" t="s">
        <v>110</v>
      </c>
    </row>
    <row r="2773" spans="1:7" x14ac:dyDescent="0.25">
      <c r="A2773" s="450">
        <v>2018</v>
      </c>
      <c r="B2773" s="450" t="s">
        <v>186</v>
      </c>
      <c r="C2773" s="450">
        <v>19021</v>
      </c>
      <c r="D2773" s="450" t="s">
        <v>115</v>
      </c>
      <c r="E2773" s="450" t="s">
        <v>14</v>
      </c>
      <c r="F2773" s="450" t="s">
        <v>15</v>
      </c>
      <c r="G2773" s="450" t="s">
        <v>110</v>
      </c>
    </row>
    <row r="2774" spans="1:7" x14ac:dyDescent="0.25">
      <c r="A2774" s="450">
        <v>2018</v>
      </c>
      <c r="B2774" s="450" t="s">
        <v>186</v>
      </c>
      <c r="C2774" s="450">
        <v>19022</v>
      </c>
      <c r="D2774" s="450" t="s">
        <v>116</v>
      </c>
      <c r="E2774" s="450" t="s">
        <v>14</v>
      </c>
      <c r="F2774" s="450" t="s">
        <v>15</v>
      </c>
      <c r="G2774" s="450" t="s">
        <v>110</v>
      </c>
    </row>
    <row r="2775" spans="1:7" x14ac:dyDescent="0.25">
      <c r="A2775" s="450">
        <v>2018</v>
      </c>
      <c r="B2775" s="450" t="s">
        <v>186</v>
      </c>
      <c r="C2775" s="450">
        <v>19023</v>
      </c>
      <c r="D2775" s="450" t="s">
        <v>117</v>
      </c>
      <c r="E2775" s="450" t="s">
        <v>14</v>
      </c>
      <c r="F2775" s="450" t="s">
        <v>15</v>
      </c>
      <c r="G2775" s="450" t="s">
        <v>110</v>
      </c>
    </row>
    <row r="2776" spans="1:7" x14ac:dyDescent="0.25">
      <c r="A2776" s="450">
        <v>2018</v>
      </c>
      <c r="B2776" s="450" t="s">
        <v>186</v>
      </c>
      <c r="C2776" s="450">
        <v>19029</v>
      </c>
      <c r="D2776" s="450" t="s">
        <v>118</v>
      </c>
      <c r="E2776" s="450" t="s">
        <v>14</v>
      </c>
      <c r="F2776" s="450" t="s">
        <v>15</v>
      </c>
      <c r="G2776" s="450" t="s">
        <v>110</v>
      </c>
    </row>
    <row r="2777" spans="1:7" x14ac:dyDescent="0.25">
      <c r="A2777" s="450">
        <v>2018</v>
      </c>
      <c r="B2777" s="450" t="s">
        <v>186</v>
      </c>
      <c r="C2777" s="450">
        <v>19030</v>
      </c>
      <c r="D2777" s="450" t="s">
        <v>119</v>
      </c>
      <c r="E2777" s="450" t="s">
        <v>14</v>
      </c>
      <c r="F2777" s="450" t="s">
        <v>15</v>
      </c>
      <c r="G2777" s="450" t="s">
        <v>110</v>
      </c>
    </row>
    <row r="2778" spans="1:7" x14ac:dyDescent="0.25">
      <c r="A2778" s="450">
        <v>2018</v>
      </c>
      <c r="B2778" s="450" t="s">
        <v>186</v>
      </c>
      <c r="C2778" s="450">
        <v>19031</v>
      </c>
      <c r="D2778" s="450" t="s">
        <v>120</v>
      </c>
      <c r="E2778" s="450" t="s">
        <v>14</v>
      </c>
      <c r="F2778" s="450" t="s">
        <v>15</v>
      </c>
      <c r="G2778" s="450" t="s">
        <v>110</v>
      </c>
    </row>
    <row r="2779" spans="1:7" x14ac:dyDescent="0.25">
      <c r="A2779" s="450">
        <v>2018</v>
      </c>
      <c r="B2779" s="450" t="s">
        <v>186</v>
      </c>
      <c r="C2779" s="450">
        <v>19032</v>
      </c>
      <c r="D2779" s="450" t="s">
        <v>121</v>
      </c>
      <c r="E2779" s="450" t="s">
        <v>14</v>
      </c>
      <c r="F2779" s="450" t="s">
        <v>15</v>
      </c>
      <c r="G2779" s="450" t="s">
        <v>110</v>
      </c>
    </row>
    <row r="2780" spans="1:7" x14ac:dyDescent="0.25">
      <c r="A2780" s="450">
        <v>2018</v>
      </c>
      <c r="B2780" s="450" t="s">
        <v>186</v>
      </c>
      <c r="C2780" s="450">
        <v>19040</v>
      </c>
      <c r="D2780" s="450" t="s">
        <v>122</v>
      </c>
      <c r="E2780" s="450" t="s">
        <v>14</v>
      </c>
      <c r="F2780" s="450" t="s">
        <v>15</v>
      </c>
      <c r="G2780" s="450" t="s">
        <v>110</v>
      </c>
    </row>
    <row r="2781" spans="1:7" x14ac:dyDescent="0.25">
      <c r="A2781" s="450">
        <v>2018</v>
      </c>
      <c r="B2781" s="450" t="s">
        <v>186</v>
      </c>
      <c r="C2781" s="450">
        <v>19050</v>
      </c>
      <c r="D2781" s="450" t="s">
        <v>123</v>
      </c>
      <c r="E2781" s="450" t="s">
        <v>14</v>
      </c>
      <c r="F2781" s="450" t="s">
        <v>15</v>
      </c>
      <c r="G2781" s="450" t="s">
        <v>110</v>
      </c>
    </row>
    <row r="2782" spans="1:7" x14ac:dyDescent="0.25">
      <c r="A2782" s="450">
        <v>2018</v>
      </c>
      <c r="B2782" s="450" t="s">
        <v>186</v>
      </c>
      <c r="C2782" s="450">
        <v>19060</v>
      </c>
      <c r="D2782" s="450" t="s">
        <v>124</v>
      </c>
      <c r="E2782" s="450" t="s">
        <v>14</v>
      </c>
      <c r="F2782" s="450" t="s">
        <v>15</v>
      </c>
      <c r="G2782" s="450" t="s">
        <v>110</v>
      </c>
    </row>
    <row r="2783" spans="1:7" x14ac:dyDescent="0.25">
      <c r="A2783" s="450">
        <v>2018</v>
      </c>
      <c r="B2783" s="450" t="s">
        <v>186</v>
      </c>
      <c r="C2783" s="450">
        <v>19061</v>
      </c>
      <c r="D2783" s="450" t="s">
        <v>125</v>
      </c>
      <c r="E2783" s="450" t="s">
        <v>14</v>
      </c>
      <c r="F2783" s="450" t="s">
        <v>15</v>
      </c>
      <c r="G2783" s="450" t="s">
        <v>110</v>
      </c>
    </row>
    <row r="2784" spans="1:7" x14ac:dyDescent="0.25">
      <c r="A2784" s="450">
        <v>2018</v>
      </c>
      <c r="B2784" s="450" t="s">
        <v>186</v>
      </c>
      <c r="C2784" s="450">
        <v>19062</v>
      </c>
      <c r="D2784" s="450" t="s">
        <v>126</v>
      </c>
      <c r="E2784" s="450" t="s">
        <v>14</v>
      </c>
      <c r="F2784" s="450" t="s">
        <v>15</v>
      </c>
      <c r="G2784" s="450" t="s">
        <v>110</v>
      </c>
    </row>
    <row r="2785" spans="1:7" x14ac:dyDescent="0.25">
      <c r="A2785" s="450">
        <v>2018</v>
      </c>
      <c r="B2785" s="450" t="s">
        <v>186</v>
      </c>
      <c r="C2785" s="450">
        <v>19063</v>
      </c>
      <c r="D2785" s="450" t="s">
        <v>127</v>
      </c>
      <c r="E2785" s="450" t="s">
        <v>14</v>
      </c>
      <c r="F2785" s="450" t="s">
        <v>15</v>
      </c>
      <c r="G2785" s="450" t="s">
        <v>110</v>
      </c>
    </row>
    <row r="2786" spans="1:7" x14ac:dyDescent="0.25">
      <c r="A2786" s="450">
        <v>2018</v>
      </c>
      <c r="B2786" s="450" t="s">
        <v>186</v>
      </c>
      <c r="C2786" s="450">
        <v>19070</v>
      </c>
      <c r="D2786" s="450" t="s">
        <v>128</v>
      </c>
      <c r="E2786" s="450" t="s">
        <v>14</v>
      </c>
      <c r="F2786" s="450" t="s">
        <v>15</v>
      </c>
      <c r="G2786" s="450" t="s">
        <v>110</v>
      </c>
    </row>
    <row r="2787" spans="1:7" x14ac:dyDescent="0.25">
      <c r="A2787" s="450">
        <v>2018</v>
      </c>
      <c r="B2787" s="450" t="s">
        <v>186</v>
      </c>
      <c r="C2787" s="450">
        <v>19080</v>
      </c>
      <c r="D2787" s="450" t="s">
        <v>129</v>
      </c>
      <c r="E2787" s="450" t="s">
        <v>14</v>
      </c>
      <c r="F2787" s="450" t="s">
        <v>15</v>
      </c>
      <c r="G2787" s="450" t="s">
        <v>110</v>
      </c>
    </row>
    <row r="2788" spans="1:7" x14ac:dyDescent="0.25">
      <c r="A2788" s="450">
        <v>2018</v>
      </c>
      <c r="B2788" s="450" t="s">
        <v>186</v>
      </c>
      <c r="C2788" s="450">
        <v>19090</v>
      </c>
      <c r="D2788" s="450" t="s">
        <v>130</v>
      </c>
      <c r="E2788" s="450" t="s">
        <v>14</v>
      </c>
      <c r="F2788" s="450" t="s">
        <v>15</v>
      </c>
      <c r="G2788" s="450" t="s">
        <v>110</v>
      </c>
    </row>
    <row r="2789" spans="1:7" x14ac:dyDescent="0.25">
      <c r="A2789" s="450">
        <v>2018</v>
      </c>
      <c r="B2789" s="450" t="s">
        <v>186</v>
      </c>
      <c r="C2789" s="450">
        <v>19095</v>
      </c>
      <c r="D2789" s="450" t="s">
        <v>131</v>
      </c>
      <c r="E2789" s="450" t="s">
        <v>14</v>
      </c>
      <c r="F2789" s="450" t="s">
        <v>15</v>
      </c>
      <c r="G2789" s="450" t="s">
        <v>110</v>
      </c>
    </row>
    <row r="2790" spans="1:7" x14ac:dyDescent="0.25">
      <c r="A2790" s="450">
        <v>2018</v>
      </c>
      <c r="B2790" s="450" t="s">
        <v>186</v>
      </c>
      <c r="C2790" s="450">
        <v>19900</v>
      </c>
      <c r="D2790" s="450" t="s">
        <v>132</v>
      </c>
      <c r="E2790" s="450" t="s">
        <v>14</v>
      </c>
      <c r="F2790" s="450" t="s">
        <v>15</v>
      </c>
      <c r="G2790" s="450" t="s">
        <v>110</v>
      </c>
    </row>
    <row r="2791" spans="1:7" x14ac:dyDescent="0.25">
      <c r="A2791" s="450">
        <v>2018</v>
      </c>
      <c r="B2791" s="450" t="s">
        <v>186</v>
      </c>
      <c r="C2791" s="450">
        <v>20000</v>
      </c>
      <c r="D2791" s="450" t="s">
        <v>133</v>
      </c>
      <c r="E2791" s="450" t="s">
        <v>14</v>
      </c>
      <c r="F2791" s="450" t="s">
        <v>15</v>
      </c>
      <c r="G2791" s="450" t="s">
        <v>110</v>
      </c>
    </row>
    <row r="2792" spans="1:7" x14ac:dyDescent="0.25">
      <c r="A2792" s="450">
        <v>2018</v>
      </c>
      <c r="B2792" s="450" t="s">
        <v>186</v>
      </c>
      <c r="C2792" s="450">
        <v>21000</v>
      </c>
      <c r="D2792" s="450" t="s">
        <v>134</v>
      </c>
      <c r="E2792" s="450" t="s">
        <v>14</v>
      </c>
      <c r="F2792" s="450" t="s">
        <v>15</v>
      </c>
      <c r="G2792" s="450" t="s">
        <v>110</v>
      </c>
    </row>
    <row r="2793" spans="1:7" x14ac:dyDescent="0.25">
      <c r="A2793" s="450">
        <v>2018</v>
      </c>
      <c r="B2793" s="450" t="s">
        <v>186</v>
      </c>
      <c r="C2793" s="450">
        <v>21100</v>
      </c>
      <c r="D2793" s="450" t="s">
        <v>135</v>
      </c>
      <c r="E2793" s="450" t="s">
        <v>14</v>
      </c>
      <c r="F2793" s="450" t="s">
        <v>15</v>
      </c>
      <c r="G2793" s="450" t="s">
        <v>110</v>
      </c>
    </row>
    <row r="2794" spans="1:7" x14ac:dyDescent="0.25">
      <c r="A2794" s="450">
        <v>2018</v>
      </c>
      <c r="B2794" s="450" t="s">
        <v>186</v>
      </c>
      <c r="C2794" s="450">
        <v>21200</v>
      </c>
      <c r="D2794" s="450" t="s">
        <v>136</v>
      </c>
      <c r="E2794" s="450" t="s">
        <v>14</v>
      </c>
      <c r="F2794" s="450" t="s">
        <v>15</v>
      </c>
      <c r="G2794" s="450" t="s">
        <v>110</v>
      </c>
    </row>
    <row r="2795" spans="1:7" x14ac:dyDescent="0.25">
      <c r="A2795" s="450">
        <v>2018</v>
      </c>
      <c r="B2795" s="450" t="s">
        <v>186</v>
      </c>
      <c r="C2795" s="450">
        <v>21300</v>
      </c>
      <c r="D2795" s="450" t="s">
        <v>137</v>
      </c>
      <c r="E2795" s="450" t="s">
        <v>14</v>
      </c>
      <c r="F2795" s="450" t="s">
        <v>15</v>
      </c>
      <c r="G2795" s="450" t="s">
        <v>110</v>
      </c>
    </row>
    <row r="2796" spans="1:7" x14ac:dyDescent="0.25">
      <c r="A2796" s="450">
        <v>2018</v>
      </c>
      <c r="B2796" s="450" t="s">
        <v>186</v>
      </c>
      <c r="C2796" s="450">
        <v>21900</v>
      </c>
      <c r="D2796" s="450" t="s">
        <v>138</v>
      </c>
      <c r="E2796" s="450" t="s">
        <v>14</v>
      </c>
      <c r="F2796" s="450" t="s">
        <v>15</v>
      </c>
      <c r="G2796" s="450" t="s">
        <v>110</v>
      </c>
    </row>
    <row r="2797" spans="1:7" x14ac:dyDescent="0.25">
      <c r="A2797" s="450">
        <v>2018</v>
      </c>
      <c r="B2797" s="450" t="s">
        <v>186</v>
      </c>
      <c r="C2797" s="450">
        <v>22000</v>
      </c>
      <c r="D2797" s="450" t="s">
        <v>139</v>
      </c>
      <c r="E2797" s="450" t="s">
        <v>14</v>
      </c>
      <c r="F2797" s="450" t="s">
        <v>15</v>
      </c>
      <c r="G2797" s="450" t="s">
        <v>110</v>
      </c>
    </row>
    <row r="2798" spans="1:7" x14ac:dyDescent="0.25">
      <c r="A2798" s="450">
        <v>2018</v>
      </c>
      <c r="B2798" s="450" t="s">
        <v>186</v>
      </c>
      <c r="C2798" s="450">
        <v>23000</v>
      </c>
      <c r="D2798" s="450" t="s">
        <v>140</v>
      </c>
      <c r="E2798" s="450" t="s">
        <v>14</v>
      </c>
      <c r="F2798" s="450" t="s">
        <v>15</v>
      </c>
      <c r="G2798" s="450" t="s">
        <v>110</v>
      </c>
    </row>
    <row r="2799" spans="1:7" x14ac:dyDescent="0.25">
      <c r="A2799" s="450">
        <v>2018</v>
      </c>
      <c r="B2799" s="450" t="s">
        <v>186</v>
      </c>
      <c r="C2799" s="450">
        <v>24000</v>
      </c>
      <c r="D2799" s="450" t="s">
        <v>141</v>
      </c>
      <c r="E2799" s="450" t="s">
        <v>14</v>
      </c>
      <c r="F2799" s="450" t="s">
        <v>15</v>
      </c>
      <c r="G2799" s="450" t="s">
        <v>110</v>
      </c>
    </row>
    <row r="2800" spans="1:7" x14ac:dyDescent="0.25">
      <c r="A2800" s="450">
        <v>2018</v>
      </c>
      <c r="B2800" s="450" t="s">
        <v>186</v>
      </c>
      <c r="C2800" s="450">
        <v>25000</v>
      </c>
      <c r="D2800" s="450" t="s">
        <v>142</v>
      </c>
      <c r="E2800" s="450" t="s">
        <v>14</v>
      </c>
      <c r="F2800" s="450" t="s">
        <v>15</v>
      </c>
      <c r="G2800" s="450" t="s">
        <v>110</v>
      </c>
    </row>
    <row r="2801" spans="1:7" x14ac:dyDescent="0.25">
      <c r="A2801" s="450">
        <v>2018</v>
      </c>
      <c r="B2801" s="450" t="s">
        <v>186</v>
      </c>
      <c r="C2801" s="450">
        <v>26000</v>
      </c>
      <c r="D2801" s="450" t="s">
        <v>143</v>
      </c>
      <c r="E2801" s="450" t="s">
        <v>14</v>
      </c>
      <c r="F2801" s="450" t="s">
        <v>15</v>
      </c>
      <c r="G2801" s="450" t="s">
        <v>110</v>
      </c>
    </row>
    <row r="2802" spans="1:7" x14ac:dyDescent="0.25">
      <c r="A2802" s="450">
        <v>2018</v>
      </c>
      <c r="B2802" s="450" t="s">
        <v>186</v>
      </c>
      <c r="C2802" s="450">
        <v>27000</v>
      </c>
      <c r="D2802" s="450" t="s">
        <v>144</v>
      </c>
      <c r="E2802" s="450" t="s">
        <v>14</v>
      </c>
      <c r="F2802" s="450" t="s">
        <v>15</v>
      </c>
      <c r="G2802" s="450" t="s">
        <v>110</v>
      </c>
    </row>
    <row r="2803" spans="1:7" x14ac:dyDescent="0.25">
      <c r="A2803" s="450">
        <v>2018</v>
      </c>
      <c r="B2803" s="450" t="s">
        <v>186</v>
      </c>
      <c r="C2803" s="450">
        <v>28000</v>
      </c>
      <c r="D2803" s="450" t="s">
        <v>145</v>
      </c>
      <c r="E2803" s="450" t="s">
        <v>14</v>
      </c>
      <c r="F2803" s="450" t="s">
        <v>15</v>
      </c>
      <c r="G2803" s="450" t="s">
        <v>110</v>
      </c>
    </row>
    <row r="2804" spans="1:7" x14ac:dyDescent="0.25">
      <c r="A2804" s="450">
        <v>2018</v>
      </c>
      <c r="B2804" s="450" t="s">
        <v>186</v>
      </c>
      <c r="C2804" s="450">
        <v>29000</v>
      </c>
      <c r="D2804" s="450" t="s">
        <v>146</v>
      </c>
      <c r="E2804" s="450" t="s">
        <v>14</v>
      </c>
      <c r="F2804" s="450" t="s">
        <v>15</v>
      </c>
      <c r="G2804" s="450" t="s">
        <v>110</v>
      </c>
    </row>
    <row r="2805" spans="1:7" x14ac:dyDescent="0.25">
      <c r="A2805" s="450">
        <v>2018</v>
      </c>
      <c r="B2805" s="450" t="s">
        <v>186</v>
      </c>
      <c r="C2805" s="450">
        <v>30000</v>
      </c>
      <c r="D2805" s="450" t="s">
        <v>147</v>
      </c>
      <c r="E2805" s="450" t="s">
        <v>14</v>
      </c>
      <c r="F2805" s="450" t="s">
        <v>15</v>
      </c>
      <c r="G2805" s="450" t="s">
        <v>110</v>
      </c>
    </row>
    <row r="2806" spans="1:7" x14ac:dyDescent="0.25">
      <c r="A2806" s="450">
        <v>2018</v>
      </c>
      <c r="B2806" s="450" t="s">
        <v>186</v>
      </c>
      <c r="C2806" s="450">
        <v>31000</v>
      </c>
      <c r="D2806" s="450" t="s">
        <v>148</v>
      </c>
      <c r="E2806" s="450" t="s">
        <v>14</v>
      </c>
      <c r="F2806" s="450" t="s">
        <v>15</v>
      </c>
      <c r="G2806" s="450" t="s">
        <v>110</v>
      </c>
    </row>
    <row r="2807" spans="1:7" x14ac:dyDescent="0.25">
      <c r="A2807" s="450">
        <v>2018</v>
      </c>
      <c r="B2807" s="450" t="s">
        <v>186</v>
      </c>
      <c r="C2807" s="450">
        <v>32000</v>
      </c>
      <c r="D2807" s="450" t="s">
        <v>149</v>
      </c>
      <c r="E2807" s="450" t="s">
        <v>14</v>
      </c>
      <c r="F2807" s="450" t="s">
        <v>15</v>
      </c>
      <c r="G2807" s="450" t="s">
        <v>110</v>
      </c>
    </row>
    <row r="2808" spans="1:7" x14ac:dyDescent="0.25">
      <c r="A2808" s="450">
        <v>2018</v>
      </c>
      <c r="B2808" s="450" t="s">
        <v>186</v>
      </c>
      <c r="C2808" s="450">
        <v>32100</v>
      </c>
      <c r="D2808" s="450" t="s">
        <v>150</v>
      </c>
      <c r="E2808" s="450" t="s">
        <v>14</v>
      </c>
      <c r="F2808" s="450" t="s">
        <v>15</v>
      </c>
      <c r="G2808" s="450" t="s">
        <v>110</v>
      </c>
    </row>
    <row r="2809" spans="1:7" x14ac:dyDescent="0.25">
      <c r="A2809" s="450">
        <v>2018</v>
      </c>
      <c r="B2809" s="450" t="s">
        <v>186</v>
      </c>
      <c r="C2809" s="450">
        <v>32200</v>
      </c>
      <c r="D2809" s="450" t="s">
        <v>151</v>
      </c>
      <c r="E2809" s="450" t="s">
        <v>14</v>
      </c>
      <c r="F2809" s="450" t="s">
        <v>15</v>
      </c>
      <c r="G2809" s="450" t="s">
        <v>110</v>
      </c>
    </row>
    <row r="2810" spans="1:7" x14ac:dyDescent="0.25">
      <c r="A2810" s="450">
        <v>2018</v>
      </c>
      <c r="B2810" s="450" t="s">
        <v>186</v>
      </c>
      <c r="C2810" s="450">
        <v>33000</v>
      </c>
      <c r="D2810" s="450" t="s">
        <v>152</v>
      </c>
      <c r="E2810" s="450" t="s">
        <v>14</v>
      </c>
      <c r="F2810" s="450" t="s">
        <v>15</v>
      </c>
      <c r="G2810" s="450" t="s">
        <v>110</v>
      </c>
    </row>
    <row r="2811" spans="1:7" x14ac:dyDescent="0.25">
      <c r="A2811" s="450">
        <v>2018</v>
      </c>
      <c r="B2811" s="450" t="s">
        <v>186</v>
      </c>
      <c r="C2811" s="450">
        <v>33100</v>
      </c>
      <c r="D2811" s="450" t="s">
        <v>153</v>
      </c>
      <c r="E2811" s="450" t="s">
        <v>14</v>
      </c>
      <c r="F2811" s="450" t="s">
        <v>15</v>
      </c>
      <c r="G2811" s="450" t="s">
        <v>110</v>
      </c>
    </row>
    <row r="2812" spans="1:7" x14ac:dyDescent="0.25">
      <c r="A2812" s="450">
        <v>2018</v>
      </c>
      <c r="B2812" s="450" t="s">
        <v>186</v>
      </c>
      <c r="C2812" s="450">
        <v>33110</v>
      </c>
      <c r="D2812" s="450" t="s">
        <v>154</v>
      </c>
      <c r="E2812" s="450" t="s">
        <v>14</v>
      </c>
      <c r="F2812" s="450" t="s">
        <v>15</v>
      </c>
      <c r="G2812" s="450" t="s">
        <v>110</v>
      </c>
    </row>
    <row r="2813" spans="1:7" x14ac:dyDescent="0.25">
      <c r="A2813" s="450">
        <v>2018</v>
      </c>
      <c r="B2813" s="450" t="s">
        <v>186</v>
      </c>
      <c r="C2813" s="450">
        <v>33120</v>
      </c>
      <c r="D2813" s="450" t="s">
        <v>155</v>
      </c>
      <c r="E2813" s="450" t="s">
        <v>14</v>
      </c>
      <c r="F2813" s="450" t="s">
        <v>15</v>
      </c>
      <c r="G2813" s="450" t="s">
        <v>110</v>
      </c>
    </row>
    <row r="2814" spans="1:7" x14ac:dyDescent="0.25">
      <c r="A2814" s="450">
        <v>2018</v>
      </c>
      <c r="B2814" s="450" t="s">
        <v>186</v>
      </c>
      <c r="C2814" s="450">
        <v>33200</v>
      </c>
      <c r="D2814" s="450" t="s">
        <v>156</v>
      </c>
      <c r="E2814" s="450" t="s">
        <v>14</v>
      </c>
      <c r="F2814" s="450" t="s">
        <v>15</v>
      </c>
      <c r="G2814" s="450" t="s">
        <v>110</v>
      </c>
    </row>
    <row r="2815" spans="1:7" x14ac:dyDescent="0.25">
      <c r="A2815" s="450">
        <v>2018</v>
      </c>
      <c r="B2815" s="450" t="s">
        <v>186</v>
      </c>
      <c r="C2815" s="450">
        <v>33210</v>
      </c>
      <c r="D2815" s="450" t="s">
        <v>157</v>
      </c>
      <c r="E2815" s="450" t="s">
        <v>14</v>
      </c>
      <c r="F2815" s="450" t="s">
        <v>15</v>
      </c>
      <c r="G2815" s="450" t="s">
        <v>110</v>
      </c>
    </row>
    <row r="2816" spans="1:7" x14ac:dyDescent="0.25">
      <c r="A2816" s="450">
        <v>2018</v>
      </c>
      <c r="B2816" s="450" t="s">
        <v>186</v>
      </c>
      <c r="C2816" s="450">
        <v>33220</v>
      </c>
      <c r="D2816" s="450" t="s">
        <v>158</v>
      </c>
      <c r="E2816" s="450" t="s">
        <v>14</v>
      </c>
      <c r="F2816" s="450" t="s">
        <v>15</v>
      </c>
      <c r="G2816" s="450" t="s">
        <v>110</v>
      </c>
    </row>
    <row r="2817" spans="1:8" x14ac:dyDescent="0.25">
      <c r="A2817" s="450">
        <v>2018</v>
      </c>
      <c r="B2817" s="450" t="s">
        <v>186</v>
      </c>
      <c r="C2817" s="450">
        <v>33900</v>
      </c>
      <c r="D2817" s="450" t="s">
        <v>159</v>
      </c>
      <c r="E2817" s="450" t="s">
        <v>14</v>
      </c>
      <c r="F2817" s="450" t="s">
        <v>15</v>
      </c>
      <c r="G2817" s="450" t="s">
        <v>110</v>
      </c>
      <c r="H2817" s="450"/>
    </row>
    <row r="2818" spans="1:8" x14ac:dyDescent="0.25">
      <c r="A2818" s="450">
        <v>2018</v>
      </c>
      <c r="B2818" s="450" t="s">
        <v>186</v>
      </c>
      <c r="C2818" s="450">
        <v>33910</v>
      </c>
      <c r="D2818" s="450" t="s">
        <v>160</v>
      </c>
      <c r="E2818" s="450" t="s">
        <v>14</v>
      </c>
      <c r="F2818" s="450" t="s">
        <v>15</v>
      </c>
      <c r="G2818" s="450" t="s">
        <v>110</v>
      </c>
      <c r="H2818" s="450"/>
    </row>
    <row r="2819" spans="1:8" x14ac:dyDescent="0.25">
      <c r="A2819" s="450">
        <v>2018</v>
      </c>
      <c r="B2819" s="450" t="s">
        <v>186</v>
      </c>
      <c r="C2819" s="450">
        <v>33920</v>
      </c>
      <c r="D2819" s="450" t="s">
        <v>161</v>
      </c>
      <c r="E2819" s="450" t="s">
        <v>14</v>
      </c>
      <c r="F2819" s="450" t="s">
        <v>15</v>
      </c>
      <c r="G2819" s="450" t="s">
        <v>110</v>
      </c>
      <c r="H2819" s="450"/>
    </row>
    <row r="2820" spans="1:8" x14ac:dyDescent="0.25">
      <c r="A2820" s="450">
        <v>2018</v>
      </c>
      <c r="B2820" s="450" t="s">
        <v>186</v>
      </c>
      <c r="C2820" s="450">
        <v>33921</v>
      </c>
      <c r="D2820" s="450" t="s">
        <v>162</v>
      </c>
      <c r="E2820" s="450" t="s">
        <v>14</v>
      </c>
      <c r="F2820" s="450" t="s">
        <v>15</v>
      </c>
      <c r="G2820" s="450" t="s">
        <v>110</v>
      </c>
      <c r="H2820" s="450"/>
    </row>
    <row r="2821" spans="1:8" x14ac:dyDescent="0.25">
      <c r="A2821" s="450">
        <v>2018</v>
      </c>
      <c r="B2821" s="450" t="s">
        <v>186</v>
      </c>
      <c r="C2821" s="450">
        <v>33922</v>
      </c>
      <c r="D2821" s="450" t="s">
        <v>163</v>
      </c>
      <c r="E2821" s="450" t="s">
        <v>14</v>
      </c>
      <c r="F2821" s="450" t="s">
        <v>15</v>
      </c>
      <c r="G2821" s="450" t="s">
        <v>110</v>
      </c>
      <c r="H2821" s="450"/>
    </row>
    <row r="2822" spans="1:8" x14ac:dyDescent="0.25">
      <c r="A2822" s="450">
        <v>2018</v>
      </c>
      <c r="B2822" s="450" t="s">
        <v>186</v>
      </c>
      <c r="C2822" s="450">
        <v>34000</v>
      </c>
      <c r="D2822" s="450" t="s">
        <v>164</v>
      </c>
      <c r="E2822" s="450" t="s">
        <v>14</v>
      </c>
      <c r="F2822" s="450" t="s">
        <v>15</v>
      </c>
      <c r="G2822" s="450" t="s">
        <v>110</v>
      </c>
      <c r="H2822" s="450"/>
    </row>
    <row r="2823" spans="1:8" x14ac:dyDescent="0.25">
      <c r="A2823" s="450">
        <v>2018</v>
      </c>
      <c r="B2823" s="450" t="s">
        <v>186</v>
      </c>
      <c r="C2823" s="450">
        <v>35000</v>
      </c>
      <c r="D2823" s="450" t="s">
        <v>165</v>
      </c>
      <c r="E2823" s="450" t="s">
        <v>14</v>
      </c>
      <c r="F2823" s="450" t="s">
        <v>15</v>
      </c>
      <c r="G2823" s="450" t="s">
        <v>110</v>
      </c>
      <c r="H2823" s="450"/>
    </row>
    <row r="2824" spans="1:8" x14ac:dyDescent="0.25">
      <c r="A2824" s="450">
        <v>2018</v>
      </c>
      <c r="B2824" s="450" t="s">
        <v>186</v>
      </c>
      <c r="C2824" s="450">
        <v>36000</v>
      </c>
      <c r="D2824" s="450" t="s">
        <v>166</v>
      </c>
      <c r="E2824" s="450" t="s">
        <v>14</v>
      </c>
      <c r="F2824" s="450" t="s">
        <v>15</v>
      </c>
      <c r="G2824" s="450" t="s">
        <v>110</v>
      </c>
      <c r="H2824" s="450"/>
    </row>
    <row r="2825" spans="1:8" x14ac:dyDescent="0.25">
      <c r="A2825" s="450">
        <v>2018</v>
      </c>
      <c r="B2825" s="450" t="s">
        <v>186</v>
      </c>
      <c r="C2825" s="450">
        <v>37000</v>
      </c>
      <c r="D2825" s="450" t="s">
        <v>167</v>
      </c>
      <c r="E2825" s="450" t="s">
        <v>14</v>
      </c>
      <c r="F2825" s="450" t="s">
        <v>15</v>
      </c>
      <c r="G2825" s="450" t="s">
        <v>110</v>
      </c>
      <c r="H2825" s="450"/>
    </row>
    <row r="2826" spans="1:8" x14ac:dyDescent="0.25">
      <c r="A2826" s="450">
        <v>2018</v>
      </c>
      <c r="B2826" s="450" t="s">
        <v>186</v>
      </c>
      <c r="C2826" s="450">
        <v>37100</v>
      </c>
      <c r="D2826" s="450" t="s">
        <v>168</v>
      </c>
      <c r="E2826" s="450" t="s">
        <v>14</v>
      </c>
      <c r="F2826" s="450" t="s">
        <v>15</v>
      </c>
      <c r="G2826" s="450" t="s">
        <v>110</v>
      </c>
      <c r="H2826" s="450"/>
    </row>
    <row r="2827" spans="1:8" x14ac:dyDescent="0.25">
      <c r="A2827" s="450">
        <v>2018</v>
      </c>
      <c r="B2827" s="450" t="s">
        <v>186</v>
      </c>
      <c r="C2827" s="450">
        <v>37200</v>
      </c>
      <c r="D2827" s="450" t="s">
        <v>169</v>
      </c>
      <c r="E2827" s="450" t="s">
        <v>14</v>
      </c>
      <c r="F2827" s="450" t="s">
        <v>15</v>
      </c>
      <c r="G2827" s="450" t="s">
        <v>110</v>
      </c>
      <c r="H2827" s="450"/>
    </row>
    <row r="2828" spans="1:8" x14ac:dyDescent="0.25">
      <c r="A2828" s="450">
        <v>2018</v>
      </c>
      <c r="B2828" s="450" t="s">
        <v>187</v>
      </c>
      <c r="C2828" s="450">
        <v>1000</v>
      </c>
      <c r="D2828" s="450" t="s">
        <v>1</v>
      </c>
      <c r="E2828" s="450" t="s">
        <v>14</v>
      </c>
      <c r="F2828" s="450" t="s">
        <v>15</v>
      </c>
      <c r="G2828" s="450">
        <v>0</v>
      </c>
      <c r="H2828" s="450" t="s">
        <v>16</v>
      </c>
    </row>
    <row r="2829" spans="1:8" x14ac:dyDescent="0.25">
      <c r="A2829" s="450">
        <v>2018</v>
      </c>
      <c r="B2829" s="450" t="s">
        <v>187</v>
      </c>
      <c r="C2829" s="450">
        <v>1100</v>
      </c>
      <c r="D2829" s="450" t="s">
        <v>2</v>
      </c>
      <c r="E2829" s="450" t="s">
        <v>14</v>
      </c>
      <c r="F2829" s="450" t="s">
        <v>15</v>
      </c>
      <c r="G2829" s="450">
        <v>0</v>
      </c>
      <c r="H2829" s="450" t="s">
        <v>16</v>
      </c>
    </row>
    <row r="2830" spans="1:8" x14ac:dyDescent="0.25">
      <c r="A2830" s="450">
        <v>2018</v>
      </c>
      <c r="B2830" s="450" t="s">
        <v>187</v>
      </c>
      <c r="C2830" s="450">
        <v>1110</v>
      </c>
      <c r="D2830" s="450" t="s">
        <v>3</v>
      </c>
      <c r="E2830" s="450" t="s">
        <v>14</v>
      </c>
      <c r="F2830" s="450" t="s">
        <v>15</v>
      </c>
      <c r="G2830" s="450" t="s">
        <v>110</v>
      </c>
      <c r="H2830" s="450"/>
    </row>
    <row r="2831" spans="1:8" x14ac:dyDescent="0.25">
      <c r="A2831" s="450">
        <v>2018</v>
      </c>
      <c r="B2831" s="450" t="s">
        <v>187</v>
      </c>
      <c r="C2831" s="450">
        <v>1120</v>
      </c>
      <c r="D2831" s="450" t="s">
        <v>4</v>
      </c>
      <c r="E2831" s="450" t="s">
        <v>14</v>
      </c>
      <c r="F2831" s="450" t="s">
        <v>15</v>
      </c>
      <c r="G2831" s="450" t="s">
        <v>110</v>
      </c>
      <c r="H2831" s="450"/>
    </row>
    <row r="2832" spans="1:8" x14ac:dyDescent="0.25">
      <c r="A2832" s="450">
        <v>2018</v>
      </c>
      <c r="B2832" s="450" t="s">
        <v>187</v>
      </c>
      <c r="C2832" s="450">
        <v>1200</v>
      </c>
      <c r="D2832" s="450" t="s">
        <v>5</v>
      </c>
      <c r="E2832" s="450" t="s">
        <v>14</v>
      </c>
      <c r="F2832" s="450" t="s">
        <v>15</v>
      </c>
      <c r="G2832" s="450">
        <v>0</v>
      </c>
      <c r="H2832" s="450" t="s">
        <v>16</v>
      </c>
    </row>
    <row r="2833" spans="1:8" x14ac:dyDescent="0.25">
      <c r="A2833" s="450">
        <v>2018</v>
      </c>
      <c r="B2833" s="450" t="s">
        <v>187</v>
      </c>
      <c r="C2833" s="450">
        <v>1300</v>
      </c>
      <c r="D2833" s="450" t="s">
        <v>17</v>
      </c>
      <c r="E2833" s="450" t="s">
        <v>14</v>
      </c>
      <c r="F2833" s="450" t="s">
        <v>15</v>
      </c>
      <c r="G2833" s="450">
        <v>0</v>
      </c>
      <c r="H2833" s="450" t="s">
        <v>16</v>
      </c>
    </row>
    <row r="2834" spans="1:8" x14ac:dyDescent="0.25">
      <c r="A2834" s="450">
        <v>2018</v>
      </c>
      <c r="B2834" s="450" t="s">
        <v>187</v>
      </c>
      <c r="C2834" s="450">
        <v>1400</v>
      </c>
      <c r="D2834" s="450" t="s">
        <v>18</v>
      </c>
      <c r="E2834" s="450" t="s">
        <v>14</v>
      </c>
      <c r="F2834" s="450" t="s">
        <v>15</v>
      </c>
      <c r="G2834" s="450">
        <v>0</v>
      </c>
      <c r="H2834" s="450" t="s">
        <v>16</v>
      </c>
    </row>
    <row r="2835" spans="1:8" x14ac:dyDescent="0.25">
      <c r="A2835" s="450">
        <v>2018</v>
      </c>
      <c r="B2835" s="450" t="s">
        <v>187</v>
      </c>
      <c r="C2835" s="450">
        <v>1500</v>
      </c>
      <c r="D2835" s="450" t="s">
        <v>19</v>
      </c>
      <c r="E2835" s="450" t="s">
        <v>14</v>
      </c>
      <c r="F2835" s="450" t="s">
        <v>15</v>
      </c>
      <c r="G2835" s="450">
        <v>0</v>
      </c>
      <c r="H2835" s="450" t="s">
        <v>16</v>
      </c>
    </row>
    <row r="2836" spans="1:8" x14ac:dyDescent="0.25">
      <c r="A2836" s="450">
        <v>2018</v>
      </c>
      <c r="B2836" s="450" t="s">
        <v>187</v>
      </c>
      <c r="C2836" s="450">
        <v>1600</v>
      </c>
      <c r="D2836" s="450" t="s">
        <v>20</v>
      </c>
      <c r="E2836" s="450" t="s">
        <v>14</v>
      </c>
      <c r="F2836" s="450" t="s">
        <v>15</v>
      </c>
      <c r="G2836" s="450">
        <v>0</v>
      </c>
      <c r="H2836" s="450" t="s">
        <v>16</v>
      </c>
    </row>
    <row r="2837" spans="1:8" x14ac:dyDescent="0.25">
      <c r="A2837" s="450">
        <v>2018</v>
      </c>
      <c r="B2837" s="450" t="s">
        <v>187</v>
      </c>
      <c r="C2837" s="450">
        <v>1900</v>
      </c>
      <c r="D2837" s="450" t="s">
        <v>21</v>
      </c>
      <c r="E2837" s="450" t="s">
        <v>14</v>
      </c>
      <c r="F2837" s="450" t="s">
        <v>15</v>
      </c>
      <c r="G2837" s="450">
        <v>0</v>
      </c>
      <c r="H2837" s="450" t="s">
        <v>16</v>
      </c>
    </row>
    <row r="2838" spans="1:8" x14ac:dyDescent="0.25">
      <c r="A2838" s="450">
        <v>2018</v>
      </c>
      <c r="B2838" s="450" t="s">
        <v>187</v>
      </c>
      <c r="C2838" s="450">
        <v>2000</v>
      </c>
      <c r="D2838" s="450" t="s">
        <v>22</v>
      </c>
      <c r="E2838" s="450" t="s">
        <v>14</v>
      </c>
      <c r="F2838" s="450" t="s">
        <v>15</v>
      </c>
      <c r="G2838" s="450">
        <v>0</v>
      </c>
      <c r="H2838" s="450" t="s">
        <v>16</v>
      </c>
    </row>
    <row r="2839" spans="1:8" x14ac:dyDescent="0.25">
      <c r="A2839" s="450">
        <v>2018</v>
      </c>
      <c r="B2839" s="450" t="s">
        <v>187</v>
      </c>
      <c r="C2839" s="450">
        <v>2100</v>
      </c>
      <c r="D2839" s="450" t="s">
        <v>23</v>
      </c>
      <c r="E2839" s="450" t="s">
        <v>14</v>
      </c>
      <c r="F2839" s="450" t="s">
        <v>15</v>
      </c>
      <c r="G2839" s="450">
        <v>0</v>
      </c>
      <c r="H2839" s="450" t="s">
        <v>16</v>
      </c>
    </row>
    <row r="2840" spans="1:8" x14ac:dyDescent="0.25">
      <c r="A2840" s="450">
        <v>2018</v>
      </c>
      <c r="B2840" s="450" t="s">
        <v>187</v>
      </c>
      <c r="C2840" s="450">
        <v>2110</v>
      </c>
      <c r="D2840" s="450" t="s">
        <v>24</v>
      </c>
      <c r="E2840" s="450" t="s">
        <v>14</v>
      </c>
      <c r="F2840" s="450" t="s">
        <v>15</v>
      </c>
      <c r="G2840" s="450" t="s">
        <v>110</v>
      </c>
      <c r="H2840" s="450"/>
    </row>
    <row r="2841" spans="1:8" x14ac:dyDescent="0.25">
      <c r="A2841" s="450">
        <v>2018</v>
      </c>
      <c r="B2841" s="450" t="s">
        <v>187</v>
      </c>
      <c r="C2841" s="450">
        <v>2120</v>
      </c>
      <c r="D2841" s="450" t="s">
        <v>25</v>
      </c>
      <c r="E2841" s="450" t="s">
        <v>14</v>
      </c>
      <c r="F2841" s="450" t="s">
        <v>15</v>
      </c>
      <c r="G2841" s="450" t="s">
        <v>110</v>
      </c>
      <c r="H2841" s="450"/>
    </row>
    <row r="2842" spans="1:8" x14ac:dyDescent="0.25">
      <c r="A2842" s="450">
        <v>2018</v>
      </c>
      <c r="B2842" s="450" t="s">
        <v>187</v>
      </c>
      <c r="C2842" s="450">
        <v>2130</v>
      </c>
      <c r="D2842" s="450" t="s">
        <v>26</v>
      </c>
      <c r="E2842" s="450" t="s">
        <v>14</v>
      </c>
      <c r="F2842" s="450" t="s">
        <v>15</v>
      </c>
      <c r="G2842" s="450" t="s">
        <v>110</v>
      </c>
      <c r="H2842" s="450"/>
    </row>
    <row r="2843" spans="1:8" x14ac:dyDescent="0.25">
      <c r="A2843" s="450">
        <v>2018</v>
      </c>
      <c r="B2843" s="450" t="s">
        <v>187</v>
      </c>
      <c r="C2843" s="450">
        <v>2190</v>
      </c>
      <c r="D2843" s="450" t="s">
        <v>27</v>
      </c>
      <c r="E2843" s="450" t="s">
        <v>14</v>
      </c>
      <c r="F2843" s="450" t="s">
        <v>15</v>
      </c>
      <c r="G2843" s="450" t="s">
        <v>110</v>
      </c>
      <c r="H2843" s="450"/>
    </row>
    <row r="2844" spans="1:8" x14ac:dyDescent="0.25">
      <c r="A2844" s="450">
        <v>2018</v>
      </c>
      <c r="B2844" s="450" t="s">
        <v>187</v>
      </c>
      <c r="C2844" s="450">
        <v>2200</v>
      </c>
      <c r="D2844" s="450" t="s">
        <v>28</v>
      </c>
      <c r="E2844" s="450" t="s">
        <v>14</v>
      </c>
      <c r="F2844" s="450" t="s">
        <v>15</v>
      </c>
      <c r="G2844" s="450">
        <v>0</v>
      </c>
      <c r="H2844" s="450" t="s">
        <v>16</v>
      </c>
    </row>
    <row r="2845" spans="1:8" x14ac:dyDescent="0.25">
      <c r="A2845" s="450">
        <v>2018</v>
      </c>
      <c r="B2845" s="450" t="s">
        <v>187</v>
      </c>
      <c r="C2845" s="450">
        <v>2300</v>
      </c>
      <c r="D2845" s="450" t="s">
        <v>29</v>
      </c>
      <c r="E2845" s="450" t="s">
        <v>14</v>
      </c>
      <c r="F2845" s="450" t="s">
        <v>15</v>
      </c>
      <c r="G2845" s="450">
        <v>0</v>
      </c>
      <c r="H2845" s="450" t="s">
        <v>16</v>
      </c>
    </row>
    <row r="2846" spans="1:8" x14ac:dyDescent="0.25">
      <c r="A2846" s="450">
        <v>2018</v>
      </c>
      <c r="B2846" s="450" t="s">
        <v>187</v>
      </c>
      <c r="C2846" s="450">
        <v>2400</v>
      </c>
      <c r="D2846" s="450" t="s">
        <v>30</v>
      </c>
      <c r="E2846" s="450" t="s">
        <v>14</v>
      </c>
      <c r="F2846" s="450" t="s">
        <v>15</v>
      </c>
      <c r="G2846" s="450">
        <v>0</v>
      </c>
      <c r="H2846" s="450" t="s">
        <v>16</v>
      </c>
    </row>
    <row r="2847" spans="1:8" x14ac:dyDescent="0.25">
      <c r="A2847" s="450">
        <v>2018</v>
      </c>
      <c r="B2847" s="450" t="s">
        <v>187</v>
      </c>
      <c r="C2847" s="450">
        <v>2900</v>
      </c>
      <c r="D2847" s="450" t="s">
        <v>31</v>
      </c>
      <c r="E2847" s="450" t="s">
        <v>14</v>
      </c>
      <c r="F2847" s="450" t="s">
        <v>15</v>
      </c>
      <c r="G2847" s="450">
        <v>0</v>
      </c>
      <c r="H2847" s="450" t="s">
        <v>16</v>
      </c>
    </row>
    <row r="2848" spans="1:8" x14ac:dyDescent="0.25">
      <c r="A2848" s="450">
        <v>2018</v>
      </c>
      <c r="B2848" s="450" t="s">
        <v>187</v>
      </c>
      <c r="C2848" s="450">
        <v>2910</v>
      </c>
      <c r="D2848" s="450" t="s">
        <v>32</v>
      </c>
      <c r="E2848" s="450" t="s">
        <v>14</v>
      </c>
      <c r="F2848" s="450" t="s">
        <v>15</v>
      </c>
      <c r="G2848" s="450" t="s">
        <v>110</v>
      </c>
      <c r="H2848" s="450"/>
    </row>
    <row r="2849" spans="1:8" x14ac:dyDescent="0.25">
      <c r="A2849" s="450">
        <v>2018</v>
      </c>
      <c r="B2849" s="450" t="s">
        <v>187</v>
      </c>
      <c r="C2849" s="450">
        <v>2920</v>
      </c>
      <c r="D2849" s="450" t="s">
        <v>33</v>
      </c>
      <c r="E2849" s="450" t="s">
        <v>14</v>
      </c>
      <c r="F2849" s="450" t="s">
        <v>15</v>
      </c>
      <c r="G2849" s="450" t="s">
        <v>110</v>
      </c>
      <c r="H2849" s="450"/>
    </row>
    <row r="2850" spans="1:8" x14ac:dyDescent="0.25">
      <c r="A2850" s="450">
        <v>2018</v>
      </c>
      <c r="B2850" s="450" t="s">
        <v>187</v>
      </c>
      <c r="C2850" s="450">
        <v>2930</v>
      </c>
      <c r="D2850" s="450" t="s">
        <v>34</v>
      </c>
      <c r="E2850" s="450" t="s">
        <v>14</v>
      </c>
      <c r="F2850" s="450" t="s">
        <v>15</v>
      </c>
      <c r="G2850" s="450" t="s">
        <v>110</v>
      </c>
      <c r="H2850" s="450"/>
    </row>
    <row r="2851" spans="1:8" x14ac:dyDescent="0.25">
      <c r="A2851" s="450">
        <v>2018</v>
      </c>
      <c r="B2851" s="450" t="s">
        <v>187</v>
      </c>
      <c r="C2851" s="450">
        <v>3000</v>
      </c>
      <c r="D2851" s="450" t="s">
        <v>35</v>
      </c>
      <c r="E2851" s="450" t="s">
        <v>14</v>
      </c>
      <c r="F2851" s="450" t="s">
        <v>15</v>
      </c>
      <c r="G2851" s="450">
        <v>0</v>
      </c>
      <c r="H2851" s="450" t="s">
        <v>16</v>
      </c>
    </row>
    <row r="2852" spans="1:8" x14ac:dyDescent="0.25">
      <c r="A2852" s="450">
        <v>2018</v>
      </c>
      <c r="B2852" s="450" t="s">
        <v>187</v>
      </c>
      <c r="C2852" s="450">
        <v>3100</v>
      </c>
      <c r="D2852" s="450" t="s">
        <v>36</v>
      </c>
      <c r="E2852" s="450" t="s">
        <v>14</v>
      </c>
      <c r="F2852" s="450" t="s">
        <v>15</v>
      </c>
      <c r="G2852" s="450" t="s">
        <v>110</v>
      </c>
      <c r="H2852" s="450"/>
    </row>
    <row r="2853" spans="1:8" x14ac:dyDescent="0.25">
      <c r="A2853" s="450">
        <v>2018</v>
      </c>
      <c r="B2853" s="450" t="s">
        <v>187</v>
      </c>
      <c r="C2853" s="450">
        <v>3200</v>
      </c>
      <c r="D2853" s="450" t="s">
        <v>37</v>
      </c>
      <c r="E2853" s="450" t="s">
        <v>14</v>
      </c>
      <c r="F2853" s="450" t="s">
        <v>15</v>
      </c>
      <c r="G2853" s="450" t="s">
        <v>110</v>
      </c>
      <c r="H2853" s="450"/>
    </row>
    <row r="2854" spans="1:8" x14ac:dyDescent="0.25">
      <c r="A2854" s="450">
        <v>2018</v>
      </c>
      <c r="B2854" s="450" t="s">
        <v>187</v>
      </c>
      <c r="C2854" s="450">
        <v>3900</v>
      </c>
      <c r="D2854" s="450" t="s">
        <v>38</v>
      </c>
      <c r="E2854" s="450" t="s">
        <v>14</v>
      </c>
      <c r="F2854" s="450" t="s">
        <v>15</v>
      </c>
      <c r="G2854" s="450" t="s">
        <v>110</v>
      </c>
      <c r="H2854" s="450"/>
    </row>
    <row r="2855" spans="1:8" x14ac:dyDescent="0.25">
      <c r="A2855" s="450">
        <v>2018</v>
      </c>
      <c r="B2855" s="450" t="s">
        <v>187</v>
      </c>
      <c r="C2855" s="450">
        <v>4000</v>
      </c>
      <c r="D2855" s="450" t="s">
        <v>39</v>
      </c>
      <c r="E2855" s="450" t="s">
        <v>14</v>
      </c>
      <c r="F2855" s="450" t="s">
        <v>15</v>
      </c>
      <c r="G2855" s="450">
        <v>0</v>
      </c>
      <c r="H2855" s="450" t="s">
        <v>16</v>
      </c>
    </row>
    <row r="2856" spans="1:8" x14ac:dyDescent="0.25">
      <c r="A2856" s="450">
        <v>2018</v>
      </c>
      <c r="B2856" s="450" t="s">
        <v>187</v>
      </c>
      <c r="C2856" s="450">
        <v>4100</v>
      </c>
      <c r="D2856" s="450" t="s">
        <v>40</v>
      </c>
      <c r="E2856" s="450" t="s">
        <v>14</v>
      </c>
      <c r="F2856" s="450" t="s">
        <v>15</v>
      </c>
      <c r="G2856" s="450">
        <v>0</v>
      </c>
      <c r="H2856" s="450" t="s">
        <v>16</v>
      </c>
    </row>
    <row r="2857" spans="1:8" x14ac:dyDescent="0.25">
      <c r="A2857" s="450">
        <v>2018</v>
      </c>
      <c r="B2857" s="450" t="s">
        <v>187</v>
      </c>
      <c r="C2857" s="450">
        <v>4110</v>
      </c>
      <c r="D2857" s="450" t="s">
        <v>41</v>
      </c>
      <c r="E2857" s="450" t="s">
        <v>14</v>
      </c>
      <c r="F2857" s="450" t="s">
        <v>15</v>
      </c>
      <c r="G2857" s="450" t="s">
        <v>110</v>
      </c>
      <c r="H2857" s="450"/>
    </row>
    <row r="2858" spans="1:8" x14ac:dyDescent="0.25">
      <c r="A2858" s="450">
        <v>2018</v>
      </c>
      <c r="B2858" s="450" t="s">
        <v>187</v>
      </c>
      <c r="C2858" s="450">
        <v>4120</v>
      </c>
      <c r="D2858" s="450" t="s">
        <v>42</v>
      </c>
      <c r="E2858" s="450" t="s">
        <v>14</v>
      </c>
      <c r="F2858" s="450" t="s">
        <v>15</v>
      </c>
      <c r="G2858" s="450" t="s">
        <v>110</v>
      </c>
      <c r="H2858" s="450"/>
    </row>
    <row r="2859" spans="1:8" x14ac:dyDescent="0.25">
      <c r="A2859" s="450">
        <v>2018</v>
      </c>
      <c r="B2859" s="450" t="s">
        <v>187</v>
      </c>
      <c r="C2859" s="450">
        <v>4190</v>
      </c>
      <c r="D2859" s="450" t="s">
        <v>43</v>
      </c>
      <c r="E2859" s="450" t="s">
        <v>14</v>
      </c>
      <c r="F2859" s="450" t="s">
        <v>15</v>
      </c>
      <c r="G2859" s="450" t="s">
        <v>110</v>
      </c>
      <c r="H2859" s="450"/>
    </row>
    <row r="2860" spans="1:8" x14ac:dyDescent="0.25">
      <c r="A2860" s="450">
        <v>2018</v>
      </c>
      <c r="B2860" s="450" t="s">
        <v>187</v>
      </c>
      <c r="C2860" s="450">
        <v>4200</v>
      </c>
      <c r="D2860" s="450" t="s">
        <v>44</v>
      </c>
      <c r="E2860" s="450" t="s">
        <v>14</v>
      </c>
      <c r="F2860" s="450" t="s">
        <v>15</v>
      </c>
      <c r="G2860" s="450">
        <v>0</v>
      </c>
      <c r="H2860" s="450" t="s">
        <v>16</v>
      </c>
    </row>
    <row r="2861" spans="1:8" x14ac:dyDescent="0.25">
      <c r="A2861" s="450">
        <v>2018</v>
      </c>
      <c r="B2861" s="450" t="s">
        <v>187</v>
      </c>
      <c r="C2861" s="450">
        <v>4210</v>
      </c>
      <c r="D2861" s="450" t="s">
        <v>45</v>
      </c>
      <c r="E2861" s="450" t="s">
        <v>14</v>
      </c>
      <c r="F2861" s="450" t="s">
        <v>15</v>
      </c>
      <c r="G2861" s="450" t="s">
        <v>110</v>
      </c>
      <c r="H2861" s="450"/>
    </row>
    <row r="2862" spans="1:8" x14ac:dyDescent="0.25">
      <c r="A2862" s="450">
        <v>2018</v>
      </c>
      <c r="B2862" s="450" t="s">
        <v>187</v>
      </c>
      <c r="C2862" s="450">
        <v>4220</v>
      </c>
      <c r="D2862" s="450" t="s">
        <v>46</v>
      </c>
      <c r="E2862" s="450" t="s">
        <v>14</v>
      </c>
      <c r="F2862" s="450" t="s">
        <v>15</v>
      </c>
      <c r="G2862" s="450" t="s">
        <v>110</v>
      </c>
      <c r="H2862" s="450"/>
    </row>
    <row r="2863" spans="1:8" x14ac:dyDescent="0.25">
      <c r="A2863" s="450">
        <v>2018</v>
      </c>
      <c r="B2863" s="450" t="s">
        <v>187</v>
      </c>
      <c r="C2863" s="450">
        <v>4230</v>
      </c>
      <c r="D2863" s="450" t="s">
        <v>47</v>
      </c>
      <c r="E2863" s="450" t="s">
        <v>14</v>
      </c>
      <c r="F2863" s="450" t="s">
        <v>15</v>
      </c>
      <c r="G2863" s="450" t="s">
        <v>110</v>
      </c>
      <c r="H2863" s="450"/>
    </row>
    <row r="2864" spans="1:8" x14ac:dyDescent="0.25">
      <c r="A2864" s="450">
        <v>2018</v>
      </c>
      <c r="B2864" s="450" t="s">
        <v>187</v>
      </c>
      <c r="C2864" s="450">
        <v>5000</v>
      </c>
      <c r="D2864" s="450" t="s">
        <v>48</v>
      </c>
      <c r="E2864" s="450" t="s">
        <v>14</v>
      </c>
      <c r="F2864" s="450" t="s">
        <v>15</v>
      </c>
      <c r="G2864" s="450">
        <v>0</v>
      </c>
      <c r="H2864" s="450" t="s">
        <v>16</v>
      </c>
    </row>
    <row r="2865" spans="1:8" x14ac:dyDescent="0.25">
      <c r="A2865" s="450">
        <v>2018</v>
      </c>
      <c r="B2865" s="450" t="s">
        <v>187</v>
      </c>
      <c r="C2865" s="450">
        <v>6000</v>
      </c>
      <c r="D2865" s="450" t="s">
        <v>49</v>
      </c>
      <c r="E2865" s="450" t="s">
        <v>14</v>
      </c>
      <c r="F2865" s="450" t="s">
        <v>15</v>
      </c>
      <c r="G2865" s="450">
        <v>0</v>
      </c>
      <c r="H2865" s="450" t="s">
        <v>16</v>
      </c>
    </row>
    <row r="2866" spans="1:8" x14ac:dyDescent="0.25">
      <c r="A2866" s="450">
        <v>2018</v>
      </c>
      <c r="B2866" s="450" t="s">
        <v>187</v>
      </c>
      <c r="C2866" s="450">
        <v>6100</v>
      </c>
      <c r="D2866" s="450" t="s">
        <v>50</v>
      </c>
      <c r="E2866" s="450" t="s">
        <v>14</v>
      </c>
      <c r="F2866" s="450" t="s">
        <v>15</v>
      </c>
      <c r="G2866" s="450">
        <v>0</v>
      </c>
      <c r="H2866" s="450" t="s">
        <v>16</v>
      </c>
    </row>
    <row r="2867" spans="1:8" x14ac:dyDescent="0.25">
      <c r="A2867" s="450">
        <v>2018</v>
      </c>
      <c r="B2867" s="450" t="s">
        <v>187</v>
      </c>
      <c r="C2867" s="450">
        <v>6110</v>
      </c>
      <c r="D2867" s="450" t="s">
        <v>51</v>
      </c>
      <c r="E2867" s="450" t="s">
        <v>14</v>
      </c>
      <c r="F2867" s="450" t="s">
        <v>15</v>
      </c>
      <c r="G2867" s="450" t="s">
        <v>110</v>
      </c>
      <c r="H2867" s="450"/>
    </row>
    <row r="2868" spans="1:8" x14ac:dyDescent="0.25">
      <c r="A2868" s="450">
        <v>2018</v>
      </c>
      <c r="B2868" s="450" t="s">
        <v>187</v>
      </c>
      <c r="C2868" s="450">
        <v>6120</v>
      </c>
      <c r="D2868" s="450" t="s">
        <v>52</v>
      </c>
      <c r="E2868" s="450" t="s">
        <v>14</v>
      </c>
      <c r="F2868" s="450" t="s">
        <v>15</v>
      </c>
      <c r="G2868" s="450" t="s">
        <v>110</v>
      </c>
      <c r="H2868" s="450"/>
    </row>
    <row r="2869" spans="1:8" x14ac:dyDescent="0.25">
      <c r="A2869" s="450">
        <v>2018</v>
      </c>
      <c r="B2869" s="450" t="s">
        <v>187</v>
      </c>
      <c r="C2869" s="450">
        <v>6130</v>
      </c>
      <c r="D2869" s="450" t="s">
        <v>53</v>
      </c>
      <c r="E2869" s="450" t="s">
        <v>14</v>
      </c>
      <c r="F2869" s="450" t="s">
        <v>15</v>
      </c>
      <c r="G2869" s="450" t="s">
        <v>110</v>
      </c>
      <c r="H2869" s="450"/>
    </row>
    <row r="2870" spans="1:8" x14ac:dyDescent="0.25">
      <c r="A2870" s="450">
        <v>2018</v>
      </c>
      <c r="B2870" s="450" t="s">
        <v>187</v>
      </c>
      <c r="C2870" s="450">
        <v>6190</v>
      </c>
      <c r="D2870" s="450" t="s">
        <v>54</v>
      </c>
      <c r="E2870" s="450" t="s">
        <v>14</v>
      </c>
      <c r="F2870" s="450" t="s">
        <v>15</v>
      </c>
      <c r="G2870" s="450" t="s">
        <v>110</v>
      </c>
      <c r="H2870" s="450"/>
    </row>
    <row r="2871" spans="1:8" x14ac:dyDescent="0.25">
      <c r="A2871" s="450">
        <v>2018</v>
      </c>
      <c r="B2871" s="450" t="s">
        <v>187</v>
      </c>
      <c r="C2871" s="450">
        <v>6200</v>
      </c>
      <c r="D2871" s="450" t="s">
        <v>55</v>
      </c>
      <c r="E2871" s="450" t="s">
        <v>14</v>
      </c>
      <c r="F2871" s="450" t="s">
        <v>15</v>
      </c>
      <c r="G2871" s="450">
        <v>0</v>
      </c>
      <c r="H2871" s="450" t="s">
        <v>16</v>
      </c>
    </row>
    <row r="2872" spans="1:8" x14ac:dyDescent="0.25">
      <c r="A2872" s="450">
        <v>2018</v>
      </c>
      <c r="B2872" s="450" t="s">
        <v>187</v>
      </c>
      <c r="C2872" s="450">
        <v>6210</v>
      </c>
      <c r="D2872" s="450" t="s">
        <v>56</v>
      </c>
      <c r="E2872" s="450" t="s">
        <v>14</v>
      </c>
      <c r="F2872" s="450" t="s">
        <v>15</v>
      </c>
      <c r="G2872" s="450" t="s">
        <v>110</v>
      </c>
      <c r="H2872" s="450"/>
    </row>
    <row r="2873" spans="1:8" x14ac:dyDescent="0.25">
      <c r="A2873" s="450">
        <v>2018</v>
      </c>
      <c r="B2873" s="450" t="s">
        <v>187</v>
      </c>
      <c r="C2873" s="450">
        <v>6220</v>
      </c>
      <c r="D2873" s="450" t="s">
        <v>57</v>
      </c>
      <c r="E2873" s="450" t="s">
        <v>14</v>
      </c>
      <c r="F2873" s="450" t="s">
        <v>15</v>
      </c>
      <c r="G2873" s="450" t="s">
        <v>110</v>
      </c>
      <c r="H2873" s="450"/>
    </row>
    <row r="2874" spans="1:8" x14ac:dyDescent="0.25">
      <c r="A2874" s="450">
        <v>2018</v>
      </c>
      <c r="B2874" s="450" t="s">
        <v>187</v>
      </c>
      <c r="C2874" s="450">
        <v>6230</v>
      </c>
      <c r="D2874" s="450" t="s">
        <v>58</v>
      </c>
      <c r="E2874" s="450" t="s">
        <v>14</v>
      </c>
      <c r="F2874" s="450" t="s">
        <v>15</v>
      </c>
      <c r="G2874" s="450" t="s">
        <v>110</v>
      </c>
      <c r="H2874" s="450"/>
    </row>
    <row r="2875" spans="1:8" x14ac:dyDescent="0.25">
      <c r="A2875" s="450">
        <v>2018</v>
      </c>
      <c r="B2875" s="450" t="s">
        <v>187</v>
      </c>
      <c r="C2875" s="450">
        <v>6290</v>
      </c>
      <c r="D2875" s="450" t="s">
        <v>59</v>
      </c>
      <c r="E2875" s="450" t="s">
        <v>14</v>
      </c>
      <c r="F2875" s="450" t="s">
        <v>15</v>
      </c>
      <c r="G2875" s="450" t="s">
        <v>110</v>
      </c>
      <c r="H2875" s="450"/>
    </row>
    <row r="2876" spans="1:8" x14ac:dyDescent="0.25">
      <c r="A2876" s="450">
        <v>2018</v>
      </c>
      <c r="B2876" s="450" t="s">
        <v>187</v>
      </c>
      <c r="C2876" s="450">
        <v>6300</v>
      </c>
      <c r="D2876" s="450" t="s">
        <v>60</v>
      </c>
      <c r="E2876" s="450" t="s">
        <v>14</v>
      </c>
      <c r="F2876" s="450" t="s">
        <v>15</v>
      </c>
      <c r="G2876" s="450">
        <v>0</v>
      </c>
      <c r="H2876" s="450" t="s">
        <v>16</v>
      </c>
    </row>
    <row r="2877" spans="1:8" x14ac:dyDescent="0.25">
      <c r="A2877" s="450">
        <v>2018</v>
      </c>
      <c r="B2877" s="450" t="s">
        <v>187</v>
      </c>
      <c r="C2877" s="450">
        <v>6400</v>
      </c>
      <c r="D2877" s="450" t="s">
        <v>61</v>
      </c>
      <c r="E2877" s="450" t="s">
        <v>14</v>
      </c>
      <c r="F2877" s="450" t="s">
        <v>15</v>
      </c>
      <c r="G2877" s="450">
        <v>0</v>
      </c>
      <c r="H2877" s="450" t="s">
        <v>16</v>
      </c>
    </row>
    <row r="2878" spans="1:8" x14ac:dyDescent="0.25">
      <c r="A2878" s="450">
        <v>2018</v>
      </c>
      <c r="B2878" s="450" t="s">
        <v>187</v>
      </c>
      <c r="C2878" s="450">
        <v>6410</v>
      </c>
      <c r="D2878" s="450" t="s">
        <v>62</v>
      </c>
      <c r="E2878" s="450" t="s">
        <v>14</v>
      </c>
      <c r="F2878" s="450" t="s">
        <v>15</v>
      </c>
      <c r="G2878" s="450" t="s">
        <v>110</v>
      </c>
      <c r="H2878" s="450"/>
    </row>
    <row r="2879" spans="1:8" x14ac:dyDescent="0.25">
      <c r="A2879" s="450">
        <v>2018</v>
      </c>
      <c r="B2879" s="450" t="s">
        <v>187</v>
      </c>
      <c r="C2879" s="450">
        <v>6490</v>
      </c>
      <c r="D2879" s="450" t="s">
        <v>63</v>
      </c>
      <c r="E2879" s="450" t="s">
        <v>14</v>
      </c>
      <c r="F2879" s="450" t="s">
        <v>15</v>
      </c>
      <c r="G2879" s="450" t="s">
        <v>110</v>
      </c>
      <c r="H2879" s="450"/>
    </row>
    <row r="2880" spans="1:8" x14ac:dyDescent="0.25">
      <c r="A2880" s="450">
        <v>2018</v>
      </c>
      <c r="B2880" s="450" t="s">
        <v>187</v>
      </c>
      <c r="C2880" s="450">
        <v>6500</v>
      </c>
      <c r="D2880" s="450" t="s">
        <v>64</v>
      </c>
      <c r="E2880" s="450" t="s">
        <v>14</v>
      </c>
      <c r="F2880" s="450" t="s">
        <v>15</v>
      </c>
      <c r="G2880" s="450">
        <v>0</v>
      </c>
      <c r="H2880" s="450" t="s">
        <v>16</v>
      </c>
    </row>
    <row r="2881" spans="1:8" x14ac:dyDescent="0.25">
      <c r="A2881" s="450">
        <v>2018</v>
      </c>
      <c r="B2881" s="450" t="s">
        <v>187</v>
      </c>
      <c r="C2881" s="450">
        <v>6510</v>
      </c>
      <c r="D2881" s="450" t="s">
        <v>65</v>
      </c>
      <c r="E2881" s="450" t="s">
        <v>14</v>
      </c>
      <c r="F2881" s="450" t="s">
        <v>15</v>
      </c>
      <c r="G2881" s="450" t="s">
        <v>110</v>
      </c>
      <c r="H2881" s="450"/>
    </row>
    <row r="2882" spans="1:8" x14ac:dyDescent="0.25">
      <c r="A2882" s="450">
        <v>2018</v>
      </c>
      <c r="B2882" s="450" t="s">
        <v>187</v>
      </c>
      <c r="C2882" s="450">
        <v>6590</v>
      </c>
      <c r="D2882" s="450" t="s">
        <v>66</v>
      </c>
      <c r="E2882" s="450" t="s">
        <v>14</v>
      </c>
      <c r="F2882" s="450" t="s">
        <v>15</v>
      </c>
      <c r="G2882" s="450" t="s">
        <v>110</v>
      </c>
      <c r="H2882" s="450"/>
    </row>
    <row r="2883" spans="1:8" x14ac:dyDescent="0.25">
      <c r="A2883" s="450">
        <v>2018</v>
      </c>
      <c r="B2883" s="450" t="s">
        <v>187</v>
      </c>
      <c r="C2883" s="450">
        <v>7000</v>
      </c>
      <c r="D2883" s="450" t="s">
        <v>67</v>
      </c>
      <c r="E2883" s="450" t="s">
        <v>14</v>
      </c>
      <c r="F2883" s="450" t="s">
        <v>15</v>
      </c>
      <c r="G2883" s="450">
        <v>0</v>
      </c>
      <c r="H2883" s="450" t="s">
        <v>16</v>
      </c>
    </row>
    <row r="2884" spans="1:8" x14ac:dyDescent="0.25">
      <c r="A2884" s="450">
        <v>2018</v>
      </c>
      <c r="B2884" s="450" t="s">
        <v>187</v>
      </c>
      <c r="C2884" s="450">
        <v>7100</v>
      </c>
      <c r="D2884" s="450" t="s">
        <v>68</v>
      </c>
      <c r="E2884" s="450" t="s">
        <v>14</v>
      </c>
      <c r="F2884" s="450" t="s">
        <v>15</v>
      </c>
      <c r="G2884" s="450" t="s">
        <v>110</v>
      </c>
      <c r="H2884" s="450"/>
    </row>
    <row r="2885" spans="1:8" x14ac:dyDescent="0.25">
      <c r="A2885" s="450">
        <v>2018</v>
      </c>
      <c r="B2885" s="450" t="s">
        <v>187</v>
      </c>
      <c r="C2885" s="450">
        <v>7200</v>
      </c>
      <c r="D2885" s="450" t="s">
        <v>69</v>
      </c>
      <c r="E2885" s="450" t="s">
        <v>14</v>
      </c>
      <c r="F2885" s="450" t="s">
        <v>15</v>
      </c>
      <c r="G2885" s="450" t="s">
        <v>110</v>
      </c>
      <c r="H2885" s="450"/>
    </row>
    <row r="2886" spans="1:8" x14ac:dyDescent="0.25">
      <c r="A2886" s="450">
        <v>2018</v>
      </c>
      <c r="B2886" s="450" t="s">
        <v>187</v>
      </c>
      <c r="C2886" s="450">
        <v>8000</v>
      </c>
      <c r="D2886" s="450" t="s">
        <v>70</v>
      </c>
      <c r="E2886" s="450" t="s">
        <v>14</v>
      </c>
      <c r="F2886" s="450" t="s">
        <v>15</v>
      </c>
      <c r="G2886" s="450">
        <v>0</v>
      </c>
      <c r="H2886" s="450" t="s">
        <v>16</v>
      </c>
    </row>
    <row r="2887" spans="1:8" x14ac:dyDescent="0.25">
      <c r="A2887" s="450">
        <v>2018</v>
      </c>
      <c r="B2887" s="450" t="s">
        <v>187</v>
      </c>
      <c r="C2887" s="450">
        <v>9000</v>
      </c>
      <c r="D2887" s="450" t="s">
        <v>71</v>
      </c>
      <c r="E2887" s="450" t="s">
        <v>14</v>
      </c>
      <c r="F2887" s="450" t="s">
        <v>15</v>
      </c>
      <c r="G2887" s="450">
        <v>0</v>
      </c>
      <c r="H2887" s="450" t="s">
        <v>16</v>
      </c>
    </row>
    <row r="2888" spans="1:8" x14ac:dyDescent="0.25">
      <c r="A2888" s="450">
        <v>2018</v>
      </c>
      <c r="B2888" s="450" t="s">
        <v>187</v>
      </c>
      <c r="C2888" s="450">
        <v>9100</v>
      </c>
      <c r="D2888" s="450" t="s">
        <v>72</v>
      </c>
      <c r="E2888" s="450" t="s">
        <v>14</v>
      </c>
      <c r="F2888" s="450" t="s">
        <v>15</v>
      </c>
      <c r="G2888" s="450" t="s">
        <v>110</v>
      </c>
      <c r="H2888" s="450"/>
    </row>
    <row r="2889" spans="1:8" x14ac:dyDescent="0.25">
      <c r="A2889" s="450">
        <v>2018</v>
      </c>
      <c r="B2889" s="450" t="s">
        <v>187</v>
      </c>
      <c r="C2889" s="450">
        <v>9200</v>
      </c>
      <c r="D2889" s="450" t="s">
        <v>73</v>
      </c>
      <c r="E2889" s="450" t="s">
        <v>14</v>
      </c>
      <c r="F2889" s="450" t="s">
        <v>15</v>
      </c>
      <c r="G2889" s="450" t="s">
        <v>110</v>
      </c>
      <c r="H2889" s="450"/>
    </row>
    <row r="2890" spans="1:8" x14ac:dyDescent="0.25">
      <c r="A2890" s="450">
        <v>2018</v>
      </c>
      <c r="B2890" s="450" t="s">
        <v>187</v>
      </c>
      <c r="C2890" s="450">
        <v>9900</v>
      </c>
      <c r="D2890" s="450" t="s">
        <v>74</v>
      </c>
      <c r="E2890" s="450" t="s">
        <v>14</v>
      </c>
      <c r="F2890" s="450" t="s">
        <v>15</v>
      </c>
      <c r="G2890" s="450" t="s">
        <v>110</v>
      </c>
      <c r="H2890" s="450"/>
    </row>
    <row r="2891" spans="1:8" x14ac:dyDescent="0.25">
      <c r="A2891" s="450">
        <v>2018</v>
      </c>
      <c r="B2891" s="450" t="s">
        <v>187</v>
      </c>
      <c r="C2891" s="450">
        <v>10000</v>
      </c>
      <c r="D2891" s="450" t="s">
        <v>75</v>
      </c>
      <c r="E2891" s="450" t="s">
        <v>14</v>
      </c>
      <c r="F2891" s="450" t="s">
        <v>15</v>
      </c>
      <c r="G2891" s="450">
        <v>0</v>
      </c>
      <c r="H2891" s="450" t="s">
        <v>16</v>
      </c>
    </row>
    <row r="2892" spans="1:8" x14ac:dyDescent="0.25">
      <c r="A2892" s="450">
        <v>2018</v>
      </c>
      <c r="B2892" s="450" t="s">
        <v>187</v>
      </c>
      <c r="C2892" s="450">
        <v>11000</v>
      </c>
      <c r="D2892" s="450" t="s">
        <v>76</v>
      </c>
      <c r="E2892" s="450" t="s">
        <v>14</v>
      </c>
      <c r="F2892" s="450" t="s">
        <v>15</v>
      </c>
      <c r="G2892" s="450">
        <v>0</v>
      </c>
      <c r="H2892" s="450" t="s">
        <v>16</v>
      </c>
    </row>
    <row r="2893" spans="1:8" x14ac:dyDescent="0.25">
      <c r="A2893" s="450">
        <v>2018</v>
      </c>
      <c r="B2893" s="450" t="s">
        <v>187</v>
      </c>
      <c r="C2893" s="450">
        <v>11100</v>
      </c>
      <c r="D2893" s="450" t="s">
        <v>77</v>
      </c>
      <c r="E2893" s="450" t="s">
        <v>14</v>
      </c>
      <c r="F2893" s="450" t="s">
        <v>15</v>
      </c>
      <c r="G2893" s="450">
        <v>0</v>
      </c>
      <c r="H2893" s="450" t="s">
        <v>16</v>
      </c>
    </row>
    <row r="2894" spans="1:8" x14ac:dyDescent="0.25">
      <c r="A2894" s="450">
        <v>2018</v>
      </c>
      <c r="B2894" s="450" t="s">
        <v>187</v>
      </c>
      <c r="C2894" s="450">
        <v>11200</v>
      </c>
      <c r="D2894" s="450" t="s">
        <v>78</v>
      </c>
      <c r="E2894" s="450" t="s">
        <v>14</v>
      </c>
      <c r="F2894" s="450" t="s">
        <v>15</v>
      </c>
      <c r="G2894" s="450">
        <v>0</v>
      </c>
      <c r="H2894" s="450" t="s">
        <v>16</v>
      </c>
    </row>
    <row r="2895" spans="1:8" x14ac:dyDescent="0.25">
      <c r="A2895" s="450">
        <v>2018</v>
      </c>
      <c r="B2895" s="450" t="s">
        <v>187</v>
      </c>
      <c r="C2895" s="450">
        <v>11300</v>
      </c>
      <c r="D2895" s="450" t="s">
        <v>79</v>
      </c>
      <c r="E2895" s="450" t="s">
        <v>14</v>
      </c>
      <c r="F2895" s="450" t="s">
        <v>15</v>
      </c>
      <c r="G2895" s="450">
        <v>0</v>
      </c>
      <c r="H2895" s="450" t="s">
        <v>16</v>
      </c>
    </row>
    <row r="2896" spans="1:8" x14ac:dyDescent="0.25">
      <c r="A2896" s="450">
        <v>2018</v>
      </c>
      <c r="B2896" s="450" t="s">
        <v>187</v>
      </c>
      <c r="C2896" s="450">
        <v>11400</v>
      </c>
      <c r="D2896" s="450" t="s">
        <v>80</v>
      </c>
      <c r="E2896" s="450" t="s">
        <v>14</v>
      </c>
      <c r="F2896" s="450" t="s">
        <v>15</v>
      </c>
      <c r="G2896" s="450">
        <v>0</v>
      </c>
      <c r="H2896" s="450" t="s">
        <v>16</v>
      </c>
    </row>
    <row r="2897" spans="1:8" x14ac:dyDescent="0.25">
      <c r="A2897" s="450">
        <v>2018</v>
      </c>
      <c r="B2897" s="450" t="s">
        <v>187</v>
      </c>
      <c r="C2897" s="450">
        <v>11500</v>
      </c>
      <c r="D2897" s="450" t="s">
        <v>81</v>
      </c>
      <c r="E2897" s="450" t="s">
        <v>14</v>
      </c>
      <c r="F2897" s="450" t="s">
        <v>15</v>
      </c>
      <c r="G2897" s="450">
        <v>0</v>
      </c>
      <c r="H2897" s="450" t="s">
        <v>16</v>
      </c>
    </row>
    <row r="2898" spans="1:8" x14ac:dyDescent="0.25">
      <c r="A2898" s="450">
        <v>2018</v>
      </c>
      <c r="B2898" s="450" t="s">
        <v>187</v>
      </c>
      <c r="C2898" s="450">
        <v>11900</v>
      </c>
      <c r="D2898" s="450" t="s">
        <v>82</v>
      </c>
      <c r="E2898" s="450" t="s">
        <v>14</v>
      </c>
      <c r="F2898" s="450" t="s">
        <v>15</v>
      </c>
      <c r="G2898" s="450">
        <v>0</v>
      </c>
      <c r="H2898" s="450" t="s">
        <v>16</v>
      </c>
    </row>
    <row r="2899" spans="1:8" x14ac:dyDescent="0.25">
      <c r="A2899" s="450">
        <v>2018</v>
      </c>
      <c r="B2899" s="450" t="s">
        <v>187</v>
      </c>
      <c r="C2899" s="450">
        <v>12000</v>
      </c>
      <c r="D2899" s="450" t="s">
        <v>83</v>
      </c>
      <c r="E2899" s="450" t="s">
        <v>14</v>
      </c>
      <c r="F2899" s="450" t="s">
        <v>15</v>
      </c>
      <c r="G2899" s="450">
        <v>0</v>
      </c>
      <c r="H2899" s="450" t="s">
        <v>16</v>
      </c>
    </row>
    <row r="2900" spans="1:8" x14ac:dyDescent="0.25">
      <c r="A2900" s="450">
        <v>2018</v>
      </c>
      <c r="B2900" s="450" t="s">
        <v>187</v>
      </c>
      <c r="C2900" s="450">
        <v>12100</v>
      </c>
      <c r="D2900" s="450" t="s">
        <v>84</v>
      </c>
      <c r="E2900" s="450" t="s">
        <v>14</v>
      </c>
      <c r="F2900" s="450" t="s">
        <v>15</v>
      </c>
      <c r="G2900" s="450">
        <v>0</v>
      </c>
      <c r="H2900" s="450" t="s">
        <v>16</v>
      </c>
    </row>
    <row r="2901" spans="1:8" x14ac:dyDescent="0.25">
      <c r="A2901" s="450">
        <v>2018</v>
      </c>
      <c r="B2901" s="450" t="s">
        <v>187</v>
      </c>
      <c r="C2901" s="450">
        <v>12200</v>
      </c>
      <c r="D2901" s="450" t="s">
        <v>85</v>
      </c>
      <c r="E2901" s="450" t="s">
        <v>14</v>
      </c>
      <c r="F2901" s="450" t="s">
        <v>15</v>
      </c>
      <c r="G2901" s="450">
        <v>0</v>
      </c>
      <c r="H2901" s="450" t="s">
        <v>16</v>
      </c>
    </row>
    <row r="2902" spans="1:8" x14ac:dyDescent="0.25">
      <c r="A2902" s="450">
        <v>2018</v>
      </c>
      <c r="B2902" s="450" t="s">
        <v>187</v>
      </c>
      <c r="C2902" s="450">
        <v>12900</v>
      </c>
      <c r="D2902" s="450" t="s">
        <v>86</v>
      </c>
      <c r="E2902" s="450" t="s">
        <v>14</v>
      </c>
      <c r="F2902" s="450" t="s">
        <v>15</v>
      </c>
      <c r="G2902" s="450">
        <v>0</v>
      </c>
      <c r="H2902" s="450" t="s">
        <v>16</v>
      </c>
    </row>
    <row r="2903" spans="1:8" x14ac:dyDescent="0.25">
      <c r="A2903" s="450">
        <v>2018</v>
      </c>
      <c r="B2903" s="450" t="s">
        <v>187</v>
      </c>
      <c r="C2903" s="450">
        <v>12910</v>
      </c>
      <c r="D2903" s="450" t="s">
        <v>87</v>
      </c>
      <c r="E2903" s="450" t="s">
        <v>14</v>
      </c>
      <c r="F2903" s="450" t="s">
        <v>15</v>
      </c>
      <c r="G2903" s="450" t="s">
        <v>110</v>
      </c>
      <c r="H2903" s="450"/>
    </row>
    <row r="2904" spans="1:8" x14ac:dyDescent="0.25">
      <c r="A2904" s="450">
        <v>2018</v>
      </c>
      <c r="B2904" s="450" t="s">
        <v>187</v>
      </c>
      <c r="C2904" s="450">
        <v>12920</v>
      </c>
      <c r="D2904" s="450" t="s">
        <v>88</v>
      </c>
      <c r="E2904" s="450" t="s">
        <v>14</v>
      </c>
      <c r="F2904" s="450" t="s">
        <v>15</v>
      </c>
      <c r="G2904" s="450" t="s">
        <v>110</v>
      </c>
      <c r="H2904" s="450"/>
    </row>
    <row r="2905" spans="1:8" x14ac:dyDescent="0.25">
      <c r="A2905" s="450">
        <v>2018</v>
      </c>
      <c r="B2905" s="450" t="s">
        <v>187</v>
      </c>
      <c r="C2905" s="450">
        <v>12930</v>
      </c>
      <c r="D2905" s="450" t="s">
        <v>89</v>
      </c>
      <c r="E2905" s="450" t="s">
        <v>14</v>
      </c>
      <c r="F2905" s="450" t="s">
        <v>15</v>
      </c>
      <c r="G2905" s="450" t="s">
        <v>110</v>
      </c>
      <c r="H2905" s="450"/>
    </row>
    <row r="2906" spans="1:8" x14ac:dyDescent="0.25">
      <c r="A2906" s="450">
        <v>2018</v>
      </c>
      <c r="B2906" s="450" t="s">
        <v>187</v>
      </c>
      <c r="C2906" s="450">
        <v>13000</v>
      </c>
      <c r="D2906" s="450" t="s">
        <v>90</v>
      </c>
      <c r="E2906" s="450" t="s">
        <v>14</v>
      </c>
      <c r="F2906" s="450" t="s">
        <v>15</v>
      </c>
      <c r="G2906" s="450">
        <v>0</v>
      </c>
      <c r="H2906" s="450" t="s">
        <v>16</v>
      </c>
    </row>
    <row r="2907" spans="1:8" x14ac:dyDescent="0.25">
      <c r="A2907" s="450">
        <v>2018</v>
      </c>
      <c r="B2907" s="450" t="s">
        <v>187</v>
      </c>
      <c r="C2907" s="450">
        <v>14000</v>
      </c>
      <c r="D2907" s="450" t="s">
        <v>91</v>
      </c>
      <c r="E2907" s="450" t="s">
        <v>14</v>
      </c>
      <c r="F2907" s="450" t="s">
        <v>15</v>
      </c>
      <c r="G2907" s="450">
        <v>0</v>
      </c>
      <c r="H2907" s="450" t="s">
        <v>16</v>
      </c>
    </row>
    <row r="2908" spans="1:8" x14ac:dyDescent="0.25">
      <c r="A2908" s="450">
        <v>2018</v>
      </c>
      <c r="B2908" s="450" t="s">
        <v>187</v>
      </c>
      <c r="C2908" s="450">
        <v>15000</v>
      </c>
      <c r="D2908" s="450" t="s">
        <v>92</v>
      </c>
      <c r="E2908" s="450" t="s">
        <v>14</v>
      </c>
      <c r="F2908" s="450" t="s">
        <v>15</v>
      </c>
      <c r="G2908" s="450">
        <v>0</v>
      </c>
      <c r="H2908" s="450" t="s">
        <v>16</v>
      </c>
    </row>
    <row r="2909" spans="1:8" x14ac:dyDescent="0.25">
      <c r="A2909" s="450">
        <v>2018</v>
      </c>
      <c r="B2909" s="450" t="s">
        <v>187</v>
      </c>
      <c r="C2909" s="450">
        <v>15100</v>
      </c>
      <c r="D2909" s="450" t="s">
        <v>93</v>
      </c>
      <c r="E2909" s="450" t="s">
        <v>14</v>
      </c>
      <c r="F2909" s="450" t="s">
        <v>15</v>
      </c>
      <c r="G2909" s="450" t="s">
        <v>110</v>
      </c>
      <c r="H2909" s="450"/>
    </row>
    <row r="2910" spans="1:8" x14ac:dyDescent="0.25">
      <c r="A2910" s="450">
        <v>2018</v>
      </c>
      <c r="B2910" s="450" t="s">
        <v>187</v>
      </c>
      <c r="C2910" s="450">
        <v>15200</v>
      </c>
      <c r="D2910" s="450" t="s">
        <v>94</v>
      </c>
      <c r="E2910" s="450" t="s">
        <v>14</v>
      </c>
      <c r="F2910" s="450" t="s">
        <v>15</v>
      </c>
      <c r="G2910" s="450" t="s">
        <v>110</v>
      </c>
      <c r="H2910" s="450"/>
    </row>
    <row r="2911" spans="1:8" x14ac:dyDescent="0.25">
      <c r="A2911" s="450">
        <v>2018</v>
      </c>
      <c r="B2911" s="450" t="s">
        <v>187</v>
      </c>
      <c r="C2911" s="450">
        <v>16000</v>
      </c>
      <c r="D2911" s="450" t="s">
        <v>95</v>
      </c>
      <c r="E2911" s="450" t="s">
        <v>14</v>
      </c>
      <c r="F2911" s="450" t="s">
        <v>15</v>
      </c>
      <c r="G2911" s="450">
        <v>0</v>
      </c>
      <c r="H2911" s="450" t="s">
        <v>16</v>
      </c>
    </row>
    <row r="2912" spans="1:8" x14ac:dyDescent="0.25">
      <c r="A2912" s="450">
        <v>2018</v>
      </c>
      <c r="B2912" s="450" t="s">
        <v>187</v>
      </c>
      <c r="C2912" s="450">
        <v>17000</v>
      </c>
      <c r="D2912" s="450" t="s">
        <v>96</v>
      </c>
      <c r="E2912" s="450" t="s">
        <v>14</v>
      </c>
      <c r="F2912" s="450" t="s">
        <v>15</v>
      </c>
      <c r="G2912" s="450">
        <v>0</v>
      </c>
      <c r="H2912" s="450" t="s">
        <v>16</v>
      </c>
    </row>
    <row r="2913" spans="1:8" x14ac:dyDescent="0.25">
      <c r="A2913" s="450">
        <v>2018</v>
      </c>
      <c r="B2913" s="450" t="s">
        <v>187</v>
      </c>
      <c r="C2913" s="450">
        <v>17100</v>
      </c>
      <c r="D2913" s="450" t="s">
        <v>97</v>
      </c>
      <c r="E2913" s="450" t="s">
        <v>14</v>
      </c>
      <c r="F2913" s="450" t="s">
        <v>15</v>
      </c>
      <c r="G2913" s="450">
        <v>0</v>
      </c>
      <c r="H2913" s="450" t="s">
        <v>16</v>
      </c>
    </row>
    <row r="2914" spans="1:8" x14ac:dyDescent="0.25">
      <c r="A2914" s="450">
        <v>2018</v>
      </c>
      <c r="B2914" s="450" t="s">
        <v>187</v>
      </c>
      <c r="C2914" s="450">
        <v>17110</v>
      </c>
      <c r="D2914" s="450" t="s">
        <v>98</v>
      </c>
      <c r="E2914" s="450" t="s">
        <v>14</v>
      </c>
      <c r="F2914" s="450" t="s">
        <v>15</v>
      </c>
      <c r="G2914" s="450" t="s">
        <v>110</v>
      </c>
      <c r="H2914" s="450"/>
    </row>
    <row r="2915" spans="1:8" x14ac:dyDescent="0.25">
      <c r="A2915" s="450">
        <v>2018</v>
      </c>
      <c r="B2915" s="450" t="s">
        <v>187</v>
      </c>
      <c r="C2915" s="450">
        <v>17120</v>
      </c>
      <c r="D2915" s="450" t="s">
        <v>99</v>
      </c>
      <c r="E2915" s="450" t="s">
        <v>14</v>
      </c>
      <c r="F2915" s="450" t="s">
        <v>15</v>
      </c>
      <c r="G2915" s="450" t="s">
        <v>110</v>
      </c>
      <c r="H2915" s="450"/>
    </row>
    <row r="2916" spans="1:8" x14ac:dyDescent="0.25">
      <c r="A2916" s="450">
        <v>2018</v>
      </c>
      <c r="B2916" s="450" t="s">
        <v>187</v>
      </c>
      <c r="C2916" s="450">
        <v>17130</v>
      </c>
      <c r="D2916" s="450" t="s">
        <v>100</v>
      </c>
      <c r="E2916" s="450" t="s">
        <v>14</v>
      </c>
      <c r="F2916" s="450" t="s">
        <v>15</v>
      </c>
      <c r="G2916" s="450" t="s">
        <v>110</v>
      </c>
      <c r="H2916" s="450"/>
    </row>
    <row r="2917" spans="1:8" x14ac:dyDescent="0.25">
      <c r="A2917" s="450">
        <v>2018</v>
      </c>
      <c r="B2917" s="450" t="s">
        <v>187</v>
      </c>
      <c r="C2917" s="450">
        <v>17140</v>
      </c>
      <c r="D2917" s="450" t="s">
        <v>101</v>
      </c>
      <c r="E2917" s="450" t="s">
        <v>14</v>
      </c>
      <c r="F2917" s="450" t="s">
        <v>15</v>
      </c>
      <c r="G2917" s="450" t="s">
        <v>110</v>
      </c>
      <c r="H2917" s="450"/>
    </row>
    <row r="2918" spans="1:8" x14ac:dyDescent="0.25">
      <c r="A2918" s="450">
        <v>2018</v>
      </c>
      <c r="B2918" s="450" t="s">
        <v>187</v>
      </c>
      <c r="C2918" s="450">
        <v>17150</v>
      </c>
      <c r="D2918" s="450" t="s">
        <v>102</v>
      </c>
      <c r="E2918" s="450" t="s">
        <v>14</v>
      </c>
      <c r="F2918" s="450" t="s">
        <v>15</v>
      </c>
      <c r="G2918" s="450" t="s">
        <v>110</v>
      </c>
      <c r="H2918" s="450"/>
    </row>
    <row r="2919" spans="1:8" x14ac:dyDescent="0.25">
      <c r="A2919" s="450">
        <v>2018</v>
      </c>
      <c r="B2919" s="450" t="s">
        <v>187</v>
      </c>
      <c r="C2919" s="450">
        <v>17160</v>
      </c>
      <c r="D2919" s="450" t="s">
        <v>103</v>
      </c>
      <c r="E2919" s="450" t="s">
        <v>14</v>
      </c>
      <c r="F2919" s="450" t="s">
        <v>15</v>
      </c>
      <c r="G2919" s="450" t="s">
        <v>110</v>
      </c>
      <c r="H2919" s="450"/>
    </row>
    <row r="2920" spans="1:8" x14ac:dyDescent="0.25">
      <c r="A2920" s="450">
        <v>2018</v>
      </c>
      <c r="B2920" s="450" t="s">
        <v>187</v>
      </c>
      <c r="C2920" s="450">
        <v>17161</v>
      </c>
      <c r="D2920" s="450" t="s">
        <v>104</v>
      </c>
      <c r="E2920" s="450" t="s">
        <v>14</v>
      </c>
      <c r="F2920" s="450" t="s">
        <v>15</v>
      </c>
      <c r="G2920" s="450" t="s">
        <v>110</v>
      </c>
      <c r="H2920" s="450"/>
    </row>
    <row r="2921" spans="1:8" x14ac:dyDescent="0.25">
      <c r="A2921" s="450">
        <v>2018</v>
      </c>
      <c r="B2921" s="450" t="s">
        <v>187</v>
      </c>
      <c r="C2921" s="450">
        <v>17162</v>
      </c>
      <c r="D2921" s="450" t="s">
        <v>105</v>
      </c>
      <c r="E2921" s="450" t="s">
        <v>14</v>
      </c>
      <c r="F2921" s="450" t="s">
        <v>15</v>
      </c>
      <c r="G2921" s="450" t="s">
        <v>110</v>
      </c>
      <c r="H2921" s="450"/>
    </row>
    <row r="2922" spans="1:8" x14ac:dyDescent="0.25">
      <c r="A2922" s="450">
        <v>2018</v>
      </c>
      <c r="B2922" s="450" t="s">
        <v>187</v>
      </c>
      <c r="C2922" s="450">
        <v>17190</v>
      </c>
      <c r="D2922" s="450" t="s">
        <v>106</v>
      </c>
      <c r="E2922" s="450" t="s">
        <v>14</v>
      </c>
      <c r="F2922" s="450" t="s">
        <v>15</v>
      </c>
      <c r="G2922" s="450" t="s">
        <v>110</v>
      </c>
      <c r="H2922" s="450"/>
    </row>
    <row r="2923" spans="1:8" x14ac:dyDescent="0.25">
      <c r="A2923" s="450">
        <v>2018</v>
      </c>
      <c r="B2923" s="450" t="s">
        <v>187</v>
      </c>
      <c r="C2923" s="450">
        <v>17900</v>
      </c>
      <c r="D2923" s="450" t="s">
        <v>107</v>
      </c>
      <c r="E2923" s="450" t="s">
        <v>14</v>
      </c>
      <c r="F2923" s="450" t="s">
        <v>15</v>
      </c>
      <c r="G2923" s="450">
        <v>0</v>
      </c>
      <c r="H2923" s="450" t="s">
        <v>16</v>
      </c>
    </row>
    <row r="2924" spans="1:8" x14ac:dyDescent="0.25">
      <c r="A2924" s="450">
        <v>2018</v>
      </c>
      <c r="B2924" s="450" t="s">
        <v>187</v>
      </c>
      <c r="C2924" s="450">
        <v>18000</v>
      </c>
      <c r="D2924" s="450" t="s">
        <v>108</v>
      </c>
      <c r="E2924" s="450" t="s">
        <v>14</v>
      </c>
      <c r="F2924" s="450" t="s">
        <v>15</v>
      </c>
      <c r="G2924" s="450">
        <v>0</v>
      </c>
      <c r="H2924" s="450" t="s">
        <v>16</v>
      </c>
    </row>
    <row r="2925" spans="1:8" x14ac:dyDescent="0.25">
      <c r="A2925" s="450">
        <v>2018</v>
      </c>
      <c r="B2925" s="450" t="s">
        <v>187</v>
      </c>
      <c r="C2925" s="450">
        <v>19000</v>
      </c>
      <c r="D2925" s="450" t="s">
        <v>109</v>
      </c>
      <c r="E2925" s="450" t="s">
        <v>14</v>
      </c>
      <c r="F2925" s="450" t="s">
        <v>15</v>
      </c>
      <c r="G2925" s="450" t="s">
        <v>110</v>
      </c>
      <c r="H2925" s="450"/>
    </row>
    <row r="2926" spans="1:8" x14ac:dyDescent="0.25">
      <c r="A2926" s="450">
        <v>2018</v>
      </c>
      <c r="B2926" s="450" t="s">
        <v>187</v>
      </c>
      <c r="C2926" s="450">
        <v>19010</v>
      </c>
      <c r="D2926" s="450" t="s">
        <v>111</v>
      </c>
      <c r="E2926" s="450" t="s">
        <v>14</v>
      </c>
      <c r="F2926" s="450" t="s">
        <v>15</v>
      </c>
      <c r="G2926" s="450" t="s">
        <v>110</v>
      </c>
      <c r="H2926" s="450"/>
    </row>
    <row r="2927" spans="1:8" x14ac:dyDescent="0.25">
      <c r="A2927" s="450">
        <v>2018</v>
      </c>
      <c r="B2927" s="450" t="s">
        <v>187</v>
      </c>
      <c r="C2927" s="450">
        <v>19011</v>
      </c>
      <c r="D2927" s="450" t="s">
        <v>112</v>
      </c>
      <c r="E2927" s="450" t="s">
        <v>14</v>
      </c>
      <c r="F2927" s="450" t="s">
        <v>15</v>
      </c>
      <c r="G2927" s="450" t="s">
        <v>110</v>
      </c>
      <c r="H2927" s="450"/>
    </row>
    <row r="2928" spans="1:8" x14ac:dyDescent="0.25">
      <c r="A2928" s="450">
        <v>2018</v>
      </c>
      <c r="B2928" s="450" t="s">
        <v>187</v>
      </c>
      <c r="C2928" s="450">
        <v>19012</v>
      </c>
      <c r="D2928" s="450" t="s">
        <v>113</v>
      </c>
      <c r="E2928" s="450" t="s">
        <v>14</v>
      </c>
      <c r="F2928" s="450" t="s">
        <v>15</v>
      </c>
      <c r="G2928" s="450" t="s">
        <v>110</v>
      </c>
      <c r="H2928" s="450"/>
    </row>
    <row r="2929" spans="1:7" x14ac:dyDescent="0.25">
      <c r="A2929" s="450">
        <v>2018</v>
      </c>
      <c r="B2929" s="450" t="s">
        <v>187</v>
      </c>
      <c r="C2929" s="450">
        <v>19020</v>
      </c>
      <c r="D2929" s="450" t="s">
        <v>114</v>
      </c>
      <c r="E2929" s="450" t="s">
        <v>14</v>
      </c>
      <c r="F2929" s="450" t="s">
        <v>15</v>
      </c>
      <c r="G2929" s="450" t="s">
        <v>110</v>
      </c>
    </row>
    <row r="2930" spans="1:7" x14ac:dyDescent="0.25">
      <c r="A2930" s="450">
        <v>2018</v>
      </c>
      <c r="B2930" s="450" t="s">
        <v>187</v>
      </c>
      <c r="C2930" s="450">
        <v>19021</v>
      </c>
      <c r="D2930" s="450" t="s">
        <v>115</v>
      </c>
      <c r="E2930" s="450" t="s">
        <v>14</v>
      </c>
      <c r="F2930" s="450" t="s">
        <v>15</v>
      </c>
      <c r="G2930" s="450" t="s">
        <v>110</v>
      </c>
    </row>
    <row r="2931" spans="1:7" x14ac:dyDescent="0.25">
      <c r="A2931" s="450">
        <v>2018</v>
      </c>
      <c r="B2931" s="450" t="s">
        <v>187</v>
      </c>
      <c r="C2931" s="450">
        <v>19022</v>
      </c>
      <c r="D2931" s="450" t="s">
        <v>116</v>
      </c>
      <c r="E2931" s="450" t="s">
        <v>14</v>
      </c>
      <c r="F2931" s="450" t="s">
        <v>15</v>
      </c>
      <c r="G2931" s="450" t="s">
        <v>110</v>
      </c>
    </row>
    <row r="2932" spans="1:7" x14ac:dyDescent="0.25">
      <c r="A2932" s="450">
        <v>2018</v>
      </c>
      <c r="B2932" s="450" t="s">
        <v>187</v>
      </c>
      <c r="C2932" s="450">
        <v>19023</v>
      </c>
      <c r="D2932" s="450" t="s">
        <v>117</v>
      </c>
      <c r="E2932" s="450" t="s">
        <v>14</v>
      </c>
      <c r="F2932" s="450" t="s">
        <v>15</v>
      </c>
      <c r="G2932" s="450" t="s">
        <v>110</v>
      </c>
    </row>
    <row r="2933" spans="1:7" x14ac:dyDescent="0.25">
      <c r="A2933" s="450">
        <v>2018</v>
      </c>
      <c r="B2933" s="450" t="s">
        <v>187</v>
      </c>
      <c r="C2933" s="450">
        <v>19029</v>
      </c>
      <c r="D2933" s="450" t="s">
        <v>118</v>
      </c>
      <c r="E2933" s="450" t="s">
        <v>14</v>
      </c>
      <c r="F2933" s="450" t="s">
        <v>15</v>
      </c>
      <c r="G2933" s="450" t="s">
        <v>110</v>
      </c>
    </row>
    <row r="2934" spans="1:7" x14ac:dyDescent="0.25">
      <c r="A2934" s="450">
        <v>2018</v>
      </c>
      <c r="B2934" s="450" t="s">
        <v>187</v>
      </c>
      <c r="C2934" s="450">
        <v>19030</v>
      </c>
      <c r="D2934" s="450" t="s">
        <v>119</v>
      </c>
      <c r="E2934" s="450" t="s">
        <v>14</v>
      </c>
      <c r="F2934" s="450" t="s">
        <v>15</v>
      </c>
      <c r="G2934" s="450" t="s">
        <v>110</v>
      </c>
    </row>
    <row r="2935" spans="1:7" x14ac:dyDescent="0.25">
      <c r="A2935" s="450">
        <v>2018</v>
      </c>
      <c r="B2935" s="450" t="s">
        <v>187</v>
      </c>
      <c r="C2935" s="450">
        <v>19031</v>
      </c>
      <c r="D2935" s="450" t="s">
        <v>120</v>
      </c>
      <c r="E2935" s="450" t="s">
        <v>14</v>
      </c>
      <c r="F2935" s="450" t="s">
        <v>15</v>
      </c>
      <c r="G2935" s="450" t="s">
        <v>110</v>
      </c>
    </row>
    <row r="2936" spans="1:7" x14ac:dyDescent="0.25">
      <c r="A2936" s="450">
        <v>2018</v>
      </c>
      <c r="B2936" s="450" t="s">
        <v>187</v>
      </c>
      <c r="C2936" s="450">
        <v>19032</v>
      </c>
      <c r="D2936" s="450" t="s">
        <v>121</v>
      </c>
      <c r="E2936" s="450" t="s">
        <v>14</v>
      </c>
      <c r="F2936" s="450" t="s">
        <v>15</v>
      </c>
      <c r="G2936" s="450" t="s">
        <v>110</v>
      </c>
    </row>
    <row r="2937" spans="1:7" x14ac:dyDescent="0.25">
      <c r="A2937" s="450">
        <v>2018</v>
      </c>
      <c r="B2937" s="450" t="s">
        <v>187</v>
      </c>
      <c r="C2937" s="450">
        <v>19040</v>
      </c>
      <c r="D2937" s="450" t="s">
        <v>122</v>
      </c>
      <c r="E2937" s="450" t="s">
        <v>14</v>
      </c>
      <c r="F2937" s="450" t="s">
        <v>15</v>
      </c>
      <c r="G2937" s="450" t="s">
        <v>110</v>
      </c>
    </row>
    <row r="2938" spans="1:7" x14ac:dyDescent="0.25">
      <c r="A2938" s="450">
        <v>2018</v>
      </c>
      <c r="B2938" s="450" t="s">
        <v>187</v>
      </c>
      <c r="C2938" s="450">
        <v>19050</v>
      </c>
      <c r="D2938" s="450" t="s">
        <v>123</v>
      </c>
      <c r="E2938" s="450" t="s">
        <v>14</v>
      </c>
      <c r="F2938" s="450" t="s">
        <v>15</v>
      </c>
      <c r="G2938" s="450" t="s">
        <v>110</v>
      </c>
    </row>
    <row r="2939" spans="1:7" x14ac:dyDescent="0.25">
      <c r="A2939" s="450">
        <v>2018</v>
      </c>
      <c r="B2939" s="450" t="s">
        <v>187</v>
      </c>
      <c r="C2939" s="450">
        <v>19060</v>
      </c>
      <c r="D2939" s="450" t="s">
        <v>124</v>
      </c>
      <c r="E2939" s="450" t="s">
        <v>14</v>
      </c>
      <c r="F2939" s="450" t="s">
        <v>15</v>
      </c>
      <c r="G2939" s="450" t="s">
        <v>110</v>
      </c>
    </row>
    <row r="2940" spans="1:7" x14ac:dyDescent="0.25">
      <c r="A2940" s="450">
        <v>2018</v>
      </c>
      <c r="B2940" s="450" t="s">
        <v>187</v>
      </c>
      <c r="C2940" s="450">
        <v>19061</v>
      </c>
      <c r="D2940" s="450" t="s">
        <v>125</v>
      </c>
      <c r="E2940" s="450" t="s">
        <v>14</v>
      </c>
      <c r="F2940" s="450" t="s">
        <v>15</v>
      </c>
      <c r="G2940" s="450" t="s">
        <v>110</v>
      </c>
    </row>
    <row r="2941" spans="1:7" x14ac:dyDescent="0.25">
      <c r="A2941" s="450">
        <v>2018</v>
      </c>
      <c r="B2941" s="450" t="s">
        <v>187</v>
      </c>
      <c r="C2941" s="450">
        <v>19062</v>
      </c>
      <c r="D2941" s="450" t="s">
        <v>126</v>
      </c>
      <c r="E2941" s="450" t="s">
        <v>14</v>
      </c>
      <c r="F2941" s="450" t="s">
        <v>15</v>
      </c>
      <c r="G2941" s="450" t="s">
        <v>110</v>
      </c>
    </row>
    <row r="2942" spans="1:7" x14ac:dyDescent="0.25">
      <c r="A2942" s="450">
        <v>2018</v>
      </c>
      <c r="B2942" s="450" t="s">
        <v>187</v>
      </c>
      <c r="C2942" s="450">
        <v>19063</v>
      </c>
      <c r="D2942" s="450" t="s">
        <v>127</v>
      </c>
      <c r="E2942" s="450" t="s">
        <v>14</v>
      </c>
      <c r="F2942" s="450" t="s">
        <v>15</v>
      </c>
      <c r="G2942" s="450" t="s">
        <v>110</v>
      </c>
    </row>
    <row r="2943" spans="1:7" x14ac:dyDescent="0.25">
      <c r="A2943" s="450">
        <v>2018</v>
      </c>
      <c r="B2943" s="450" t="s">
        <v>187</v>
      </c>
      <c r="C2943" s="450">
        <v>19070</v>
      </c>
      <c r="D2943" s="450" t="s">
        <v>128</v>
      </c>
      <c r="E2943" s="450" t="s">
        <v>14</v>
      </c>
      <c r="F2943" s="450" t="s">
        <v>15</v>
      </c>
      <c r="G2943" s="450" t="s">
        <v>110</v>
      </c>
    </row>
    <row r="2944" spans="1:7" x14ac:dyDescent="0.25">
      <c r="A2944" s="450">
        <v>2018</v>
      </c>
      <c r="B2944" s="450" t="s">
        <v>187</v>
      </c>
      <c r="C2944" s="450">
        <v>19080</v>
      </c>
      <c r="D2944" s="450" t="s">
        <v>129</v>
      </c>
      <c r="E2944" s="450" t="s">
        <v>14</v>
      </c>
      <c r="F2944" s="450" t="s">
        <v>15</v>
      </c>
      <c r="G2944" s="450" t="s">
        <v>110</v>
      </c>
    </row>
    <row r="2945" spans="1:7" x14ac:dyDescent="0.25">
      <c r="A2945" s="450">
        <v>2018</v>
      </c>
      <c r="B2945" s="450" t="s">
        <v>187</v>
      </c>
      <c r="C2945" s="450">
        <v>19090</v>
      </c>
      <c r="D2945" s="450" t="s">
        <v>130</v>
      </c>
      <c r="E2945" s="450" t="s">
        <v>14</v>
      </c>
      <c r="F2945" s="450" t="s">
        <v>15</v>
      </c>
      <c r="G2945" s="450" t="s">
        <v>110</v>
      </c>
    </row>
    <row r="2946" spans="1:7" x14ac:dyDescent="0.25">
      <c r="A2946" s="450">
        <v>2018</v>
      </c>
      <c r="B2946" s="450" t="s">
        <v>187</v>
      </c>
      <c r="C2946" s="450">
        <v>19095</v>
      </c>
      <c r="D2946" s="450" t="s">
        <v>131</v>
      </c>
      <c r="E2946" s="450" t="s">
        <v>14</v>
      </c>
      <c r="F2946" s="450" t="s">
        <v>15</v>
      </c>
      <c r="G2946" s="450" t="s">
        <v>110</v>
      </c>
    </row>
    <row r="2947" spans="1:7" x14ac:dyDescent="0.25">
      <c r="A2947" s="450">
        <v>2018</v>
      </c>
      <c r="B2947" s="450" t="s">
        <v>187</v>
      </c>
      <c r="C2947" s="450">
        <v>19900</v>
      </c>
      <c r="D2947" s="450" t="s">
        <v>132</v>
      </c>
      <c r="E2947" s="450" t="s">
        <v>14</v>
      </c>
      <c r="F2947" s="450" t="s">
        <v>15</v>
      </c>
      <c r="G2947" s="450" t="s">
        <v>110</v>
      </c>
    </row>
    <row r="2948" spans="1:7" x14ac:dyDescent="0.25">
      <c r="A2948" s="450">
        <v>2018</v>
      </c>
      <c r="B2948" s="450" t="s">
        <v>187</v>
      </c>
      <c r="C2948" s="450">
        <v>20000</v>
      </c>
      <c r="D2948" s="450" t="s">
        <v>133</v>
      </c>
      <c r="E2948" s="450" t="s">
        <v>14</v>
      </c>
      <c r="F2948" s="450" t="s">
        <v>15</v>
      </c>
      <c r="G2948" s="450" t="s">
        <v>110</v>
      </c>
    </row>
    <row r="2949" spans="1:7" x14ac:dyDescent="0.25">
      <c r="A2949" s="450">
        <v>2018</v>
      </c>
      <c r="B2949" s="450" t="s">
        <v>187</v>
      </c>
      <c r="C2949" s="450">
        <v>21000</v>
      </c>
      <c r="D2949" s="450" t="s">
        <v>134</v>
      </c>
      <c r="E2949" s="450" t="s">
        <v>14</v>
      </c>
      <c r="F2949" s="450" t="s">
        <v>15</v>
      </c>
      <c r="G2949" s="450" t="s">
        <v>110</v>
      </c>
    </row>
    <row r="2950" spans="1:7" x14ac:dyDescent="0.25">
      <c r="A2950" s="450">
        <v>2018</v>
      </c>
      <c r="B2950" s="450" t="s">
        <v>187</v>
      </c>
      <c r="C2950" s="450">
        <v>21100</v>
      </c>
      <c r="D2950" s="450" t="s">
        <v>135</v>
      </c>
      <c r="E2950" s="450" t="s">
        <v>14</v>
      </c>
      <c r="F2950" s="450" t="s">
        <v>15</v>
      </c>
      <c r="G2950" s="450" t="s">
        <v>110</v>
      </c>
    </row>
    <row r="2951" spans="1:7" x14ac:dyDescent="0.25">
      <c r="A2951" s="450">
        <v>2018</v>
      </c>
      <c r="B2951" s="450" t="s">
        <v>187</v>
      </c>
      <c r="C2951" s="450">
        <v>21200</v>
      </c>
      <c r="D2951" s="450" t="s">
        <v>136</v>
      </c>
      <c r="E2951" s="450" t="s">
        <v>14</v>
      </c>
      <c r="F2951" s="450" t="s">
        <v>15</v>
      </c>
      <c r="G2951" s="450" t="s">
        <v>110</v>
      </c>
    </row>
    <row r="2952" spans="1:7" x14ac:dyDescent="0.25">
      <c r="A2952" s="450">
        <v>2018</v>
      </c>
      <c r="B2952" s="450" t="s">
        <v>187</v>
      </c>
      <c r="C2952" s="450">
        <v>21300</v>
      </c>
      <c r="D2952" s="450" t="s">
        <v>137</v>
      </c>
      <c r="E2952" s="450" t="s">
        <v>14</v>
      </c>
      <c r="F2952" s="450" t="s">
        <v>15</v>
      </c>
      <c r="G2952" s="450" t="s">
        <v>110</v>
      </c>
    </row>
    <row r="2953" spans="1:7" x14ac:dyDescent="0.25">
      <c r="A2953" s="450">
        <v>2018</v>
      </c>
      <c r="B2953" s="450" t="s">
        <v>187</v>
      </c>
      <c r="C2953" s="450">
        <v>21900</v>
      </c>
      <c r="D2953" s="450" t="s">
        <v>138</v>
      </c>
      <c r="E2953" s="450" t="s">
        <v>14</v>
      </c>
      <c r="F2953" s="450" t="s">
        <v>15</v>
      </c>
      <c r="G2953" s="450" t="s">
        <v>110</v>
      </c>
    </row>
    <row r="2954" spans="1:7" x14ac:dyDescent="0.25">
      <c r="A2954" s="450">
        <v>2018</v>
      </c>
      <c r="B2954" s="450" t="s">
        <v>187</v>
      </c>
      <c r="C2954" s="450">
        <v>22000</v>
      </c>
      <c r="D2954" s="450" t="s">
        <v>139</v>
      </c>
      <c r="E2954" s="450" t="s">
        <v>14</v>
      </c>
      <c r="F2954" s="450" t="s">
        <v>15</v>
      </c>
      <c r="G2954" s="450" t="s">
        <v>110</v>
      </c>
    </row>
    <row r="2955" spans="1:7" x14ac:dyDescent="0.25">
      <c r="A2955" s="450">
        <v>2018</v>
      </c>
      <c r="B2955" s="450" t="s">
        <v>187</v>
      </c>
      <c r="C2955" s="450">
        <v>23000</v>
      </c>
      <c r="D2955" s="450" t="s">
        <v>140</v>
      </c>
      <c r="E2955" s="450" t="s">
        <v>14</v>
      </c>
      <c r="F2955" s="450" t="s">
        <v>15</v>
      </c>
      <c r="G2955" s="450" t="s">
        <v>110</v>
      </c>
    </row>
    <row r="2956" spans="1:7" x14ac:dyDescent="0.25">
      <c r="A2956" s="450">
        <v>2018</v>
      </c>
      <c r="B2956" s="450" t="s">
        <v>187</v>
      </c>
      <c r="C2956" s="450">
        <v>24000</v>
      </c>
      <c r="D2956" s="450" t="s">
        <v>141</v>
      </c>
      <c r="E2956" s="450" t="s">
        <v>14</v>
      </c>
      <c r="F2956" s="450" t="s">
        <v>15</v>
      </c>
      <c r="G2956" s="450" t="s">
        <v>110</v>
      </c>
    </row>
    <row r="2957" spans="1:7" x14ac:dyDescent="0.25">
      <c r="A2957" s="450">
        <v>2018</v>
      </c>
      <c r="B2957" s="450" t="s">
        <v>187</v>
      </c>
      <c r="C2957" s="450">
        <v>25000</v>
      </c>
      <c r="D2957" s="450" t="s">
        <v>142</v>
      </c>
      <c r="E2957" s="450" t="s">
        <v>14</v>
      </c>
      <c r="F2957" s="450" t="s">
        <v>15</v>
      </c>
      <c r="G2957" s="450" t="s">
        <v>110</v>
      </c>
    </row>
    <row r="2958" spans="1:7" x14ac:dyDescent="0.25">
      <c r="A2958" s="450">
        <v>2018</v>
      </c>
      <c r="B2958" s="450" t="s">
        <v>187</v>
      </c>
      <c r="C2958" s="450">
        <v>26000</v>
      </c>
      <c r="D2958" s="450" t="s">
        <v>143</v>
      </c>
      <c r="E2958" s="450" t="s">
        <v>14</v>
      </c>
      <c r="F2958" s="450" t="s">
        <v>15</v>
      </c>
      <c r="G2958" s="450" t="s">
        <v>110</v>
      </c>
    </row>
    <row r="2959" spans="1:7" x14ac:dyDescent="0.25">
      <c r="A2959" s="450">
        <v>2018</v>
      </c>
      <c r="B2959" s="450" t="s">
        <v>187</v>
      </c>
      <c r="C2959" s="450">
        <v>27000</v>
      </c>
      <c r="D2959" s="450" t="s">
        <v>144</v>
      </c>
      <c r="E2959" s="450" t="s">
        <v>14</v>
      </c>
      <c r="F2959" s="450" t="s">
        <v>15</v>
      </c>
      <c r="G2959" s="450" t="s">
        <v>110</v>
      </c>
    </row>
    <row r="2960" spans="1:7" x14ac:dyDescent="0.25">
      <c r="A2960" s="450">
        <v>2018</v>
      </c>
      <c r="B2960" s="450" t="s">
        <v>187</v>
      </c>
      <c r="C2960" s="450">
        <v>28000</v>
      </c>
      <c r="D2960" s="450" t="s">
        <v>145</v>
      </c>
      <c r="E2960" s="450" t="s">
        <v>14</v>
      </c>
      <c r="F2960" s="450" t="s">
        <v>15</v>
      </c>
      <c r="G2960" s="450" t="s">
        <v>110</v>
      </c>
    </row>
    <row r="2961" spans="1:7" x14ac:dyDescent="0.25">
      <c r="A2961" s="450">
        <v>2018</v>
      </c>
      <c r="B2961" s="450" t="s">
        <v>187</v>
      </c>
      <c r="C2961" s="450">
        <v>29000</v>
      </c>
      <c r="D2961" s="450" t="s">
        <v>146</v>
      </c>
      <c r="E2961" s="450" t="s">
        <v>14</v>
      </c>
      <c r="F2961" s="450" t="s">
        <v>15</v>
      </c>
      <c r="G2961" s="450" t="s">
        <v>110</v>
      </c>
    </row>
    <row r="2962" spans="1:7" x14ac:dyDescent="0.25">
      <c r="A2962" s="450">
        <v>2018</v>
      </c>
      <c r="B2962" s="450" t="s">
        <v>187</v>
      </c>
      <c r="C2962" s="450">
        <v>30000</v>
      </c>
      <c r="D2962" s="450" t="s">
        <v>147</v>
      </c>
      <c r="E2962" s="450" t="s">
        <v>14</v>
      </c>
      <c r="F2962" s="450" t="s">
        <v>15</v>
      </c>
      <c r="G2962" s="450" t="s">
        <v>110</v>
      </c>
    </row>
    <row r="2963" spans="1:7" x14ac:dyDescent="0.25">
      <c r="A2963" s="450">
        <v>2018</v>
      </c>
      <c r="B2963" s="450" t="s">
        <v>187</v>
      </c>
      <c r="C2963" s="450">
        <v>31000</v>
      </c>
      <c r="D2963" s="450" t="s">
        <v>148</v>
      </c>
      <c r="E2963" s="450" t="s">
        <v>14</v>
      </c>
      <c r="F2963" s="450" t="s">
        <v>15</v>
      </c>
      <c r="G2963" s="450" t="s">
        <v>110</v>
      </c>
    </row>
    <row r="2964" spans="1:7" x14ac:dyDescent="0.25">
      <c r="A2964" s="450">
        <v>2018</v>
      </c>
      <c r="B2964" s="450" t="s">
        <v>187</v>
      </c>
      <c r="C2964" s="450">
        <v>32000</v>
      </c>
      <c r="D2964" s="450" t="s">
        <v>149</v>
      </c>
      <c r="E2964" s="450" t="s">
        <v>14</v>
      </c>
      <c r="F2964" s="450" t="s">
        <v>15</v>
      </c>
      <c r="G2964" s="450" t="s">
        <v>110</v>
      </c>
    </row>
    <row r="2965" spans="1:7" x14ac:dyDescent="0.25">
      <c r="A2965" s="450">
        <v>2018</v>
      </c>
      <c r="B2965" s="450" t="s">
        <v>187</v>
      </c>
      <c r="C2965" s="450">
        <v>32100</v>
      </c>
      <c r="D2965" s="450" t="s">
        <v>150</v>
      </c>
      <c r="E2965" s="450" t="s">
        <v>14</v>
      </c>
      <c r="F2965" s="450" t="s">
        <v>15</v>
      </c>
      <c r="G2965" s="450" t="s">
        <v>110</v>
      </c>
    </row>
    <row r="2966" spans="1:7" x14ac:dyDescent="0.25">
      <c r="A2966" s="450">
        <v>2018</v>
      </c>
      <c r="B2966" s="450" t="s">
        <v>187</v>
      </c>
      <c r="C2966" s="450">
        <v>32200</v>
      </c>
      <c r="D2966" s="450" t="s">
        <v>151</v>
      </c>
      <c r="E2966" s="450" t="s">
        <v>14</v>
      </c>
      <c r="F2966" s="450" t="s">
        <v>15</v>
      </c>
      <c r="G2966" s="450" t="s">
        <v>110</v>
      </c>
    </row>
    <row r="2967" spans="1:7" x14ac:dyDescent="0.25">
      <c r="A2967" s="450">
        <v>2018</v>
      </c>
      <c r="B2967" s="450" t="s">
        <v>187</v>
      </c>
      <c r="C2967" s="450">
        <v>33000</v>
      </c>
      <c r="D2967" s="450" t="s">
        <v>152</v>
      </c>
      <c r="E2967" s="450" t="s">
        <v>14</v>
      </c>
      <c r="F2967" s="450" t="s">
        <v>15</v>
      </c>
      <c r="G2967" s="450" t="s">
        <v>110</v>
      </c>
    </row>
    <row r="2968" spans="1:7" x14ac:dyDescent="0.25">
      <c r="A2968" s="450">
        <v>2018</v>
      </c>
      <c r="B2968" s="450" t="s">
        <v>187</v>
      </c>
      <c r="C2968" s="450">
        <v>33100</v>
      </c>
      <c r="D2968" s="450" t="s">
        <v>153</v>
      </c>
      <c r="E2968" s="450" t="s">
        <v>14</v>
      </c>
      <c r="F2968" s="450" t="s">
        <v>15</v>
      </c>
      <c r="G2968" s="450" t="s">
        <v>110</v>
      </c>
    </row>
    <row r="2969" spans="1:7" x14ac:dyDescent="0.25">
      <c r="A2969" s="450">
        <v>2018</v>
      </c>
      <c r="B2969" s="450" t="s">
        <v>187</v>
      </c>
      <c r="C2969" s="450">
        <v>33110</v>
      </c>
      <c r="D2969" s="450" t="s">
        <v>154</v>
      </c>
      <c r="E2969" s="450" t="s">
        <v>14</v>
      </c>
      <c r="F2969" s="450" t="s">
        <v>15</v>
      </c>
      <c r="G2969" s="450" t="s">
        <v>110</v>
      </c>
    </row>
    <row r="2970" spans="1:7" x14ac:dyDescent="0.25">
      <c r="A2970" s="450">
        <v>2018</v>
      </c>
      <c r="B2970" s="450" t="s">
        <v>187</v>
      </c>
      <c r="C2970" s="450">
        <v>33120</v>
      </c>
      <c r="D2970" s="450" t="s">
        <v>155</v>
      </c>
      <c r="E2970" s="450" t="s">
        <v>14</v>
      </c>
      <c r="F2970" s="450" t="s">
        <v>15</v>
      </c>
      <c r="G2970" s="450" t="s">
        <v>110</v>
      </c>
    </row>
    <row r="2971" spans="1:7" x14ac:dyDescent="0.25">
      <c r="A2971" s="450">
        <v>2018</v>
      </c>
      <c r="B2971" s="450" t="s">
        <v>187</v>
      </c>
      <c r="C2971" s="450">
        <v>33200</v>
      </c>
      <c r="D2971" s="450" t="s">
        <v>156</v>
      </c>
      <c r="E2971" s="450" t="s">
        <v>14</v>
      </c>
      <c r="F2971" s="450" t="s">
        <v>15</v>
      </c>
      <c r="G2971" s="450" t="s">
        <v>110</v>
      </c>
    </row>
    <row r="2972" spans="1:7" x14ac:dyDescent="0.25">
      <c r="A2972" s="450">
        <v>2018</v>
      </c>
      <c r="B2972" s="450" t="s">
        <v>187</v>
      </c>
      <c r="C2972" s="450">
        <v>33210</v>
      </c>
      <c r="D2972" s="450" t="s">
        <v>157</v>
      </c>
      <c r="E2972" s="450" t="s">
        <v>14</v>
      </c>
      <c r="F2972" s="450" t="s">
        <v>15</v>
      </c>
      <c r="G2972" s="450" t="s">
        <v>110</v>
      </c>
    </row>
    <row r="2973" spans="1:7" x14ac:dyDescent="0.25">
      <c r="A2973" s="450">
        <v>2018</v>
      </c>
      <c r="B2973" s="450" t="s">
        <v>187</v>
      </c>
      <c r="C2973" s="450">
        <v>33220</v>
      </c>
      <c r="D2973" s="450" t="s">
        <v>158</v>
      </c>
      <c r="E2973" s="450" t="s">
        <v>14</v>
      </c>
      <c r="F2973" s="450" t="s">
        <v>15</v>
      </c>
      <c r="G2973" s="450" t="s">
        <v>110</v>
      </c>
    </row>
    <row r="2974" spans="1:7" x14ac:dyDescent="0.25">
      <c r="A2974" s="450">
        <v>2018</v>
      </c>
      <c r="B2974" s="450" t="s">
        <v>187</v>
      </c>
      <c r="C2974" s="450">
        <v>33900</v>
      </c>
      <c r="D2974" s="450" t="s">
        <v>159</v>
      </c>
      <c r="E2974" s="450" t="s">
        <v>14</v>
      </c>
      <c r="F2974" s="450" t="s">
        <v>15</v>
      </c>
      <c r="G2974" s="450" t="s">
        <v>110</v>
      </c>
    </row>
    <row r="2975" spans="1:7" x14ac:dyDescent="0.25">
      <c r="A2975" s="450">
        <v>2018</v>
      </c>
      <c r="B2975" s="450" t="s">
        <v>187</v>
      </c>
      <c r="C2975" s="450">
        <v>33910</v>
      </c>
      <c r="D2975" s="450" t="s">
        <v>160</v>
      </c>
      <c r="E2975" s="450" t="s">
        <v>14</v>
      </c>
      <c r="F2975" s="450" t="s">
        <v>15</v>
      </c>
      <c r="G2975" s="450" t="s">
        <v>110</v>
      </c>
    </row>
    <row r="2976" spans="1:7" x14ac:dyDescent="0.25">
      <c r="A2976" s="450">
        <v>2018</v>
      </c>
      <c r="B2976" s="450" t="s">
        <v>187</v>
      </c>
      <c r="C2976" s="450">
        <v>33920</v>
      </c>
      <c r="D2976" s="450" t="s">
        <v>161</v>
      </c>
      <c r="E2976" s="450" t="s">
        <v>14</v>
      </c>
      <c r="F2976" s="450" t="s">
        <v>15</v>
      </c>
      <c r="G2976" s="450" t="s">
        <v>110</v>
      </c>
    </row>
    <row r="2977" spans="1:8" x14ac:dyDescent="0.25">
      <c r="A2977" s="450">
        <v>2018</v>
      </c>
      <c r="B2977" s="450" t="s">
        <v>187</v>
      </c>
      <c r="C2977" s="450">
        <v>33921</v>
      </c>
      <c r="D2977" s="450" t="s">
        <v>162</v>
      </c>
      <c r="E2977" s="450" t="s">
        <v>14</v>
      </c>
      <c r="F2977" s="450" t="s">
        <v>15</v>
      </c>
      <c r="G2977" s="450" t="s">
        <v>110</v>
      </c>
      <c r="H2977" s="450"/>
    </row>
    <row r="2978" spans="1:8" x14ac:dyDescent="0.25">
      <c r="A2978" s="450">
        <v>2018</v>
      </c>
      <c r="B2978" s="450" t="s">
        <v>187</v>
      </c>
      <c r="C2978" s="450">
        <v>33922</v>
      </c>
      <c r="D2978" s="450" t="s">
        <v>163</v>
      </c>
      <c r="E2978" s="450" t="s">
        <v>14</v>
      </c>
      <c r="F2978" s="450" t="s">
        <v>15</v>
      </c>
      <c r="G2978" s="450" t="s">
        <v>110</v>
      </c>
      <c r="H2978" s="450"/>
    </row>
    <row r="2979" spans="1:8" x14ac:dyDescent="0.25">
      <c r="A2979" s="450">
        <v>2018</v>
      </c>
      <c r="B2979" s="450" t="s">
        <v>187</v>
      </c>
      <c r="C2979" s="450">
        <v>34000</v>
      </c>
      <c r="D2979" s="450" t="s">
        <v>164</v>
      </c>
      <c r="E2979" s="450" t="s">
        <v>14</v>
      </c>
      <c r="F2979" s="450" t="s">
        <v>15</v>
      </c>
      <c r="G2979" s="450" t="s">
        <v>110</v>
      </c>
      <c r="H2979" s="450"/>
    </row>
    <row r="2980" spans="1:8" x14ac:dyDescent="0.25">
      <c r="A2980" s="450">
        <v>2018</v>
      </c>
      <c r="B2980" s="450" t="s">
        <v>187</v>
      </c>
      <c r="C2980" s="450">
        <v>35000</v>
      </c>
      <c r="D2980" s="450" t="s">
        <v>165</v>
      </c>
      <c r="E2980" s="450" t="s">
        <v>14</v>
      </c>
      <c r="F2980" s="450" t="s">
        <v>15</v>
      </c>
      <c r="G2980" s="450" t="s">
        <v>110</v>
      </c>
      <c r="H2980" s="450"/>
    </row>
    <row r="2981" spans="1:8" x14ac:dyDescent="0.25">
      <c r="A2981" s="450">
        <v>2018</v>
      </c>
      <c r="B2981" s="450" t="s">
        <v>187</v>
      </c>
      <c r="C2981" s="450">
        <v>36000</v>
      </c>
      <c r="D2981" s="450" t="s">
        <v>166</v>
      </c>
      <c r="E2981" s="450" t="s">
        <v>14</v>
      </c>
      <c r="F2981" s="450" t="s">
        <v>15</v>
      </c>
      <c r="G2981" s="450" t="s">
        <v>110</v>
      </c>
      <c r="H2981" s="450"/>
    </row>
    <row r="2982" spans="1:8" x14ac:dyDescent="0.25">
      <c r="A2982" s="450">
        <v>2018</v>
      </c>
      <c r="B2982" s="450" t="s">
        <v>187</v>
      </c>
      <c r="C2982" s="450">
        <v>37000</v>
      </c>
      <c r="D2982" s="450" t="s">
        <v>167</v>
      </c>
      <c r="E2982" s="450" t="s">
        <v>14</v>
      </c>
      <c r="F2982" s="450" t="s">
        <v>15</v>
      </c>
      <c r="G2982" s="450" t="s">
        <v>110</v>
      </c>
      <c r="H2982" s="450"/>
    </row>
    <row r="2983" spans="1:8" x14ac:dyDescent="0.25">
      <c r="A2983" s="450">
        <v>2018</v>
      </c>
      <c r="B2983" s="450" t="s">
        <v>187</v>
      </c>
      <c r="C2983" s="450">
        <v>37100</v>
      </c>
      <c r="D2983" s="450" t="s">
        <v>168</v>
      </c>
      <c r="E2983" s="450" t="s">
        <v>14</v>
      </c>
      <c r="F2983" s="450" t="s">
        <v>15</v>
      </c>
      <c r="G2983" s="450" t="s">
        <v>110</v>
      </c>
      <c r="H2983" s="450"/>
    </row>
    <row r="2984" spans="1:8" x14ac:dyDescent="0.25">
      <c r="A2984" s="450">
        <v>2018</v>
      </c>
      <c r="B2984" s="450" t="s">
        <v>187</v>
      </c>
      <c r="C2984" s="450">
        <v>37200</v>
      </c>
      <c r="D2984" s="450" t="s">
        <v>169</v>
      </c>
      <c r="E2984" s="450" t="s">
        <v>14</v>
      </c>
      <c r="F2984" s="450" t="s">
        <v>15</v>
      </c>
      <c r="G2984" s="450" t="s">
        <v>110</v>
      </c>
      <c r="H2984" s="450"/>
    </row>
    <row r="2985" spans="1:8" x14ac:dyDescent="0.25">
      <c r="A2985" s="450">
        <v>2018</v>
      </c>
      <c r="B2985" s="450" t="s">
        <v>188</v>
      </c>
      <c r="C2985" s="450">
        <v>1000</v>
      </c>
      <c r="D2985" s="450" t="s">
        <v>1</v>
      </c>
      <c r="E2985" s="450" t="s">
        <v>14</v>
      </c>
      <c r="F2985" s="450" t="s">
        <v>15</v>
      </c>
      <c r="G2985" s="450">
        <v>0</v>
      </c>
      <c r="H2985" s="450" t="s">
        <v>16</v>
      </c>
    </row>
    <row r="2986" spans="1:8" x14ac:dyDescent="0.25">
      <c r="A2986" s="450">
        <v>2018</v>
      </c>
      <c r="B2986" s="450" t="s">
        <v>188</v>
      </c>
      <c r="C2986" s="450">
        <v>1100</v>
      </c>
      <c r="D2986" s="450" t="s">
        <v>2</v>
      </c>
      <c r="E2986" s="450" t="s">
        <v>14</v>
      </c>
      <c r="F2986" s="450" t="s">
        <v>15</v>
      </c>
      <c r="G2986" s="450">
        <v>0</v>
      </c>
      <c r="H2986" s="450" t="s">
        <v>16</v>
      </c>
    </row>
    <row r="2987" spans="1:8" x14ac:dyDescent="0.25">
      <c r="A2987" s="450">
        <v>2018</v>
      </c>
      <c r="B2987" s="450" t="s">
        <v>188</v>
      </c>
      <c r="C2987" s="450">
        <v>1110</v>
      </c>
      <c r="D2987" s="450" t="s">
        <v>3</v>
      </c>
      <c r="E2987" s="450" t="s">
        <v>14</v>
      </c>
      <c r="F2987" s="450" t="s">
        <v>15</v>
      </c>
      <c r="G2987" s="450" t="s">
        <v>110</v>
      </c>
      <c r="H2987" s="450"/>
    </row>
    <row r="2988" spans="1:8" x14ac:dyDescent="0.25">
      <c r="A2988" s="450">
        <v>2018</v>
      </c>
      <c r="B2988" s="450" t="s">
        <v>188</v>
      </c>
      <c r="C2988" s="450">
        <v>1120</v>
      </c>
      <c r="D2988" s="450" t="s">
        <v>4</v>
      </c>
      <c r="E2988" s="450" t="s">
        <v>14</v>
      </c>
      <c r="F2988" s="450" t="s">
        <v>15</v>
      </c>
      <c r="G2988" s="450" t="s">
        <v>110</v>
      </c>
      <c r="H2988" s="450"/>
    </row>
    <row r="2989" spans="1:8" x14ac:dyDescent="0.25">
      <c r="A2989" s="450">
        <v>2018</v>
      </c>
      <c r="B2989" s="450" t="s">
        <v>188</v>
      </c>
      <c r="C2989" s="450">
        <v>1200</v>
      </c>
      <c r="D2989" s="450" t="s">
        <v>5</v>
      </c>
      <c r="E2989" s="450" t="s">
        <v>14</v>
      </c>
      <c r="F2989" s="450" t="s">
        <v>15</v>
      </c>
      <c r="G2989" s="450">
        <v>0</v>
      </c>
      <c r="H2989" s="450" t="s">
        <v>16</v>
      </c>
    </row>
    <row r="2990" spans="1:8" x14ac:dyDescent="0.25">
      <c r="A2990" s="450">
        <v>2018</v>
      </c>
      <c r="B2990" s="450" t="s">
        <v>188</v>
      </c>
      <c r="C2990" s="450">
        <v>1300</v>
      </c>
      <c r="D2990" s="450" t="s">
        <v>17</v>
      </c>
      <c r="E2990" s="450" t="s">
        <v>14</v>
      </c>
      <c r="F2990" s="450" t="s">
        <v>15</v>
      </c>
      <c r="G2990" s="450">
        <v>0</v>
      </c>
      <c r="H2990" s="450" t="s">
        <v>16</v>
      </c>
    </row>
    <row r="2991" spans="1:8" x14ac:dyDescent="0.25">
      <c r="A2991" s="450">
        <v>2018</v>
      </c>
      <c r="B2991" s="450" t="s">
        <v>188</v>
      </c>
      <c r="C2991" s="450">
        <v>1400</v>
      </c>
      <c r="D2991" s="450" t="s">
        <v>18</v>
      </c>
      <c r="E2991" s="450" t="s">
        <v>14</v>
      </c>
      <c r="F2991" s="450" t="s">
        <v>15</v>
      </c>
      <c r="G2991" s="450">
        <v>0</v>
      </c>
      <c r="H2991" s="450" t="s">
        <v>16</v>
      </c>
    </row>
    <row r="2992" spans="1:8" x14ac:dyDescent="0.25">
      <c r="A2992" s="450">
        <v>2018</v>
      </c>
      <c r="B2992" s="450" t="s">
        <v>188</v>
      </c>
      <c r="C2992" s="450">
        <v>1500</v>
      </c>
      <c r="D2992" s="450" t="s">
        <v>19</v>
      </c>
      <c r="E2992" s="450" t="s">
        <v>14</v>
      </c>
      <c r="F2992" s="450" t="s">
        <v>15</v>
      </c>
      <c r="G2992" s="450">
        <v>0</v>
      </c>
      <c r="H2992" s="450" t="s">
        <v>16</v>
      </c>
    </row>
    <row r="2993" spans="1:8" x14ac:dyDescent="0.25">
      <c r="A2993" s="450">
        <v>2018</v>
      </c>
      <c r="B2993" s="450" t="s">
        <v>188</v>
      </c>
      <c r="C2993" s="450">
        <v>1600</v>
      </c>
      <c r="D2993" s="450" t="s">
        <v>20</v>
      </c>
      <c r="E2993" s="450" t="s">
        <v>14</v>
      </c>
      <c r="F2993" s="450" t="s">
        <v>15</v>
      </c>
      <c r="G2993" s="450">
        <v>0</v>
      </c>
      <c r="H2993" s="450" t="s">
        <v>16</v>
      </c>
    </row>
    <row r="2994" spans="1:8" x14ac:dyDescent="0.25">
      <c r="A2994" s="450">
        <v>2018</v>
      </c>
      <c r="B2994" s="450" t="s">
        <v>188</v>
      </c>
      <c r="C2994" s="450">
        <v>1900</v>
      </c>
      <c r="D2994" s="450" t="s">
        <v>21</v>
      </c>
      <c r="E2994" s="450" t="s">
        <v>14</v>
      </c>
      <c r="F2994" s="450" t="s">
        <v>15</v>
      </c>
      <c r="G2994" s="450">
        <v>0</v>
      </c>
      <c r="H2994" s="450" t="s">
        <v>16</v>
      </c>
    </row>
    <row r="2995" spans="1:8" x14ac:dyDescent="0.25">
      <c r="A2995" s="450">
        <v>2018</v>
      </c>
      <c r="B2995" s="450" t="s">
        <v>188</v>
      </c>
      <c r="C2995" s="450">
        <v>2000</v>
      </c>
      <c r="D2995" s="450" t="s">
        <v>22</v>
      </c>
      <c r="E2995" s="450" t="s">
        <v>14</v>
      </c>
      <c r="F2995" s="450" t="s">
        <v>15</v>
      </c>
      <c r="G2995" s="450">
        <v>0</v>
      </c>
      <c r="H2995" s="450" t="s">
        <v>16</v>
      </c>
    </row>
    <row r="2996" spans="1:8" x14ac:dyDescent="0.25">
      <c r="A2996" s="450">
        <v>2018</v>
      </c>
      <c r="B2996" s="450" t="s">
        <v>188</v>
      </c>
      <c r="C2996" s="450">
        <v>2100</v>
      </c>
      <c r="D2996" s="450" t="s">
        <v>23</v>
      </c>
      <c r="E2996" s="450" t="s">
        <v>14</v>
      </c>
      <c r="F2996" s="450" t="s">
        <v>15</v>
      </c>
      <c r="G2996" s="450">
        <v>0</v>
      </c>
      <c r="H2996" s="450" t="s">
        <v>16</v>
      </c>
    </row>
    <row r="2997" spans="1:8" x14ac:dyDescent="0.25">
      <c r="A2997" s="450">
        <v>2018</v>
      </c>
      <c r="B2997" s="450" t="s">
        <v>188</v>
      </c>
      <c r="C2997" s="450">
        <v>2110</v>
      </c>
      <c r="D2997" s="450" t="s">
        <v>24</v>
      </c>
      <c r="E2997" s="450" t="s">
        <v>14</v>
      </c>
      <c r="F2997" s="450" t="s">
        <v>15</v>
      </c>
      <c r="G2997" s="450" t="s">
        <v>110</v>
      </c>
      <c r="H2997" s="450"/>
    </row>
    <row r="2998" spans="1:8" x14ac:dyDescent="0.25">
      <c r="A2998" s="450">
        <v>2018</v>
      </c>
      <c r="B2998" s="450" t="s">
        <v>188</v>
      </c>
      <c r="C2998" s="450">
        <v>2120</v>
      </c>
      <c r="D2998" s="450" t="s">
        <v>25</v>
      </c>
      <c r="E2998" s="450" t="s">
        <v>14</v>
      </c>
      <c r="F2998" s="450" t="s">
        <v>15</v>
      </c>
      <c r="G2998" s="450" t="s">
        <v>110</v>
      </c>
      <c r="H2998" s="450"/>
    </row>
    <row r="2999" spans="1:8" x14ac:dyDescent="0.25">
      <c r="A2999" s="450">
        <v>2018</v>
      </c>
      <c r="B2999" s="450" t="s">
        <v>188</v>
      </c>
      <c r="C2999" s="450">
        <v>2130</v>
      </c>
      <c r="D2999" s="450" t="s">
        <v>26</v>
      </c>
      <c r="E2999" s="450" t="s">
        <v>14</v>
      </c>
      <c r="F2999" s="450" t="s">
        <v>15</v>
      </c>
      <c r="G2999" s="450" t="s">
        <v>110</v>
      </c>
      <c r="H2999" s="450"/>
    </row>
    <row r="3000" spans="1:8" x14ac:dyDescent="0.25">
      <c r="A3000" s="450">
        <v>2018</v>
      </c>
      <c r="B3000" s="450" t="s">
        <v>188</v>
      </c>
      <c r="C3000" s="450">
        <v>2190</v>
      </c>
      <c r="D3000" s="450" t="s">
        <v>27</v>
      </c>
      <c r="E3000" s="450" t="s">
        <v>14</v>
      </c>
      <c r="F3000" s="450" t="s">
        <v>15</v>
      </c>
      <c r="G3000" s="450" t="s">
        <v>110</v>
      </c>
      <c r="H3000" s="450"/>
    </row>
    <row r="3001" spans="1:8" x14ac:dyDescent="0.25">
      <c r="A3001" s="450">
        <v>2018</v>
      </c>
      <c r="B3001" s="450" t="s">
        <v>188</v>
      </c>
      <c r="C3001" s="450">
        <v>2200</v>
      </c>
      <c r="D3001" s="450" t="s">
        <v>28</v>
      </c>
      <c r="E3001" s="450" t="s">
        <v>14</v>
      </c>
      <c r="F3001" s="450" t="s">
        <v>15</v>
      </c>
      <c r="G3001" s="450">
        <v>0</v>
      </c>
      <c r="H3001" s="450" t="s">
        <v>16</v>
      </c>
    </row>
    <row r="3002" spans="1:8" x14ac:dyDescent="0.25">
      <c r="A3002" s="450">
        <v>2018</v>
      </c>
      <c r="B3002" s="450" t="s">
        <v>188</v>
      </c>
      <c r="C3002" s="450">
        <v>2300</v>
      </c>
      <c r="D3002" s="450" t="s">
        <v>29</v>
      </c>
      <c r="E3002" s="450" t="s">
        <v>14</v>
      </c>
      <c r="F3002" s="450" t="s">
        <v>15</v>
      </c>
      <c r="G3002" s="450">
        <v>0</v>
      </c>
      <c r="H3002" s="450" t="s">
        <v>16</v>
      </c>
    </row>
    <row r="3003" spans="1:8" x14ac:dyDescent="0.25">
      <c r="A3003" s="450">
        <v>2018</v>
      </c>
      <c r="B3003" s="450" t="s">
        <v>188</v>
      </c>
      <c r="C3003" s="450">
        <v>2400</v>
      </c>
      <c r="D3003" s="450" t="s">
        <v>30</v>
      </c>
      <c r="E3003" s="450" t="s">
        <v>14</v>
      </c>
      <c r="F3003" s="450" t="s">
        <v>15</v>
      </c>
      <c r="G3003" s="450">
        <v>0</v>
      </c>
      <c r="H3003" s="450" t="s">
        <v>16</v>
      </c>
    </row>
    <row r="3004" spans="1:8" x14ac:dyDescent="0.25">
      <c r="A3004" s="450">
        <v>2018</v>
      </c>
      <c r="B3004" s="450" t="s">
        <v>188</v>
      </c>
      <c r="C3004" s="450">
        <v>2900</v>
      </c>
      <c r="D3004" s="450" t="s">
        <v>31</v>
      </c>
      <c r="E3004" s="450" t="s">
        <v>14</v>
      </c>
      <c r="F3004" s="450" t="s">
        <v>15</v>
      </c>
      <c r="G3004" s="450">
        <v>0</v>
      </c>
      <c r="H3004" s="450" t="s">
        <v>16</v>
      </c>
    </row>
    <row r="3005" spans="1:8" x14ac:dyDescent="0.25">
      <c r="A3005" s="450">
        <v>2018</v>
      </c>
      <c r="B3005" s="450" t="s">
        <v>188</v>
      </c>
      <c r="C3005" s="450">
        <v>2910</v>
      </c>
      <c r="D3005" s="450" t="s">
        <v>32</v>
      </c>
      <c r="E3005" s="450" t="s">
        <v>14</v>
      </c>
      <c r="F3005" s="450" t="s">
        <v>15</v>
      </c>
      <c r="G3005" s="450" t="s">
        <v>110</v>
      </c>
      <c r="H3005" s="450"/>
    </row>
    <row r="3006" spans="1:8" x14ac:dyDescent="0.25">
      <c r="A3006" s="450">
        <v>2018</v>
      </c>
      <c r="B3006" s="450" t="s">
        <v>188</v>
      </c>
      <c r="C3006" s="450">
        <v>2920</v>
      </c>
      <c r="D3006" s="450" t="s">
        <v>33</v>
      </c>
      <c r="E3006" s="450" t="s">
        <v>14</v>
      </c>
      <c r="F3006" s="450" t="s">
        <v>15</v>
      </c>
      <c r="G3006" s="450" t="s">
        <v>110</v>
      </c>
      <c r="H3006" s="450"/>
    </row>
    <row r="3007" spans="1:8" x14ac:dyDescent="0.25">
      <c r="A3007" s="450">
        <v>2018</v>
      </c>
      <c r="B3007" s="450" t="s">
        <v>188</v>
      </c>
      <c r="C3007" s="450">
        <v>2930</v>
      </c>
      <c r="D3007" s="450" t="s">
        <v>34</v>
      </c>
      <c r="E3007" s="450" t="s">
        <v>14</v>
      </c>
      <c r="F3007" s="450" t="s">
        <v>15</v>
      </c>
      <c r="G3007" s="450" t="s">
        <v>110</v>
      </c>
      <c r="H3007" s="450"/>
    </row>
    <row r="3008" spans="1:8" x14ac:dyDescent="0.25">
      <c r="A3008" s="450">
        <v>2018</v>
      </c>
      <c r="B3008" s="450" t="s">
        <v>188</v>
      </c>
      <c r="C3008" s="450">
        <v>3000</v>
      </c>
      <c r="D3008" s="450" t="s">
        <v>35</v>
      </c>
      <c r="E3008" s="450" t="s">
        <v>14</v>
      </c>
      <c r="F3008" s="450" t="s">
        <v>15</v>
      </c>
      <c r="G3008" s="450">
        <v>0</v>
      </c>
      <c r="H3008" s="450" t="s">
        <v>16</v>
      </c>
    </row>
    <row r="3009" spans="1:8" x14ac:dyDescent="0.25">
      <c r="A3009" s="450">
        <v>2018</v>
      </c>
      <c r="B3009" s="450" t="s">
        <v>188</v>
      </c>
      <c r="C3009" s="450">
        <v>3100</v>
      </c>
      <c r="D3009" s="450" t="s">
        <v>36</v>
      </c>
      <c r="E3009" s="450" t="s">
        <v>14</v>
      </c>
      <c r="F3009" s="450" t="s">
        <v>15</v>
      </c>
      <c r="G3009" s="450" t="s">
        <v>110</v>
      </c>
      <c r="H3009" s="450"/>
    </row>
    <row r="3010" spans="1:8" x14ac:dyDescent="0.25">
      <c r="A3010" s="450">
        <v>2018</v>
      </c>
      <c r="B3010" s="450" t="s">
        <v>188</v>
      </c>
      <c r="C3010" s="450">
        <v>3200</v>
      </c>
      <c r="D3010" s="450" t="s">
        <v>37</v>
      </c>
      <c r="E3010" s="450" t="s">
        <v>14</v>
      </c>
      <c r="F3010" s="450" t="s">
        <v>15</v>
      </c>
      <c r="G3010" s="450" t="s">
        <v>110</v>
      </c>
      <c r="H3010" s="450"/>
    </row>
    <row r="3011" spans="1:8" x14ac:dyDescent="0.25">
      <c r="A3011" s="450">
        <v>2018</v>
      </c>
      <c r="B3011" s="450" t="s">
        <v>188</v>
      </c>
      <c r="C3011" s="450">
        <v>3900</v>
      </c>
      <c r="D3011" s="450" t="s">
        <v>38</v>
      </c>
      <c r="E3011" s="450" t="s">
        <v>14</v>
      </c>
      <c r="F3011" s="450" t="s">
        <v>15</v>
      </c>
      <c r="G3011" s="450" t="s">
        <v>110</v>
      </c>
      <c r="H3011" s="450"/>
    </row>
    <row r="3012" spans="1:8" x14ac:dyDescent="0.25">
      <c r="A3012" s="450">
        <v>2018</v>
      </c>
      <c r="B3012" s="450" t="s">
        <v>188</v>
      </c>
      <c r="C3012" s="450">
        <v>4000</v>
      </c>
      <c r="D3012" s="450" t="s">
        <v>39</v>
      </c>
      <c r="E3012" s="450" t="s">
        <v>14</v>
      </c>
      <c r="F3012" s="450" t="s">
        <v>15</v>
      </c>
      <c r="G3012" s="450">
        <v>0</v>
      </c>
      <c r="H3012" s="450" t="s">
        <v>16</v>
      </c>
    </row>
    <row r="3013" spans="1:8" x14ac:dyDescent="0.25">
      <c r="A3013" s="450">
        <v>2018</v>
      </c>
      <c r="B3013" s="450" t="s">
        <v>188</v>
      </c>
      <c r="C3013" s="450">
        <v>4100</v>
      </c>
      <c r="D3013" s="450" t="s">
        <v>40</v>
      </c>
      <c r="E3013" s="450" t="s">
        <v>14</v>
      </c>
      <c r="F3013" s="450" t="s">
        <v>15</v>
      </c>
      <c r="G3013" s="450">
        <v>0</v>
      </c>
      <c r="H3013" s="450" t="s">
        <v>16</v>
      </c>
    </row>
    <row r="3014" spans="1:8" x14ac:dyDescent="0.25">
      <c r="A3014" s="450">
        <v>2018</v>
      </c>
      <c r="B3014" s="450" t="s">
        <v>188</v>
      </c>
      <c r="C3014" s="450">
        <v>4110</v>
      </c>
      <c r="D3014" s="450" t="s">
        <v>41</v>
      </c>
      <c r="E3014" s="450" t="s">
        <v>14</v>
      </c>
      <c r="F3014" s="450" t="s">
        <v>15</v>
      </c>
      <c r="G3014" s="450" t="s">
        <v>110</v>
      </c>
      <c r="H3014" s="450"/>
    </row>
    <row r="3015" spans="1:8" x14ac:dyDescent="0.25">
      <c r="A3015" s="450">
        <v>2018</v>
      </c>
      <c r="B3015" s="450" t="s">
        <v>188</v>
      </c>
      <c r="C3015" s="450">
        <v>4120</v>
      </c>
      <c r="D3015" s="450" t="s">
        <v>42</v>
      </c>
      <c r="E3015" s="450" t="s">
        <v>14</v>
      </c>
      <c r="F3015" s="450" t="s">
        <v>15</v>
      </c>
      <c r="G3015" s="450" t="s">
        <v>110</v>
      </c>
      <c r="H3015" s="450"/>
    </row>
    <row r="3016" spans="1:8" x14ac:dyDescent="0.25">
      <c r="A3016" s="450">
        <v>2018</v>
      </c>
      <c r="B3016" s="450" t="s">
        <v>188</v>
      </c>
      <c r="C3016" s="450">
        <v>4190</v>
      </c>
      <c r="D3016" s="450" t="s">
        <v>43</v>
      </c>
      <c r="E3016" s="450" t="s">
        <v>14</v>
      </c>
      <c r="F3016" s="450" t="s">
        <v>15</v>
      </c>
      <c r="G3016" s="450" t="s">
        <v>110</v>
      </c>
      <c r="H3016" s="450"/>
    </row>
    <row r="3017" spans="1:8" x14ac:dyDescent="0.25">
      <c r="A3017" s="450">
        <v>2018</v>
      </c>
      <c r="B3017" s="450" t="s">
        <v>188</v>
      </c>
      <c r="C3017" s="450">
        <v>4200</v>
      </c>
      <c r="D3017" s="450" t="s">
        <v>44</v>
      </c>
      <c r="E3017" s="450" t="s">
        <v>14</v>
      </c>
      <c r="F3017" s="450" t="s">
        <v>15</v>
      </c>
      <c r="G3017" s="450">
        <v>0</v>
      </c>
      <c r="H3017" s="450" t="s">
        <v>16</v>
      </c>
    </row>
    <row r="3018" spans="1:8" x14ac:dyDescent="0.25">
      <c r="A3018" s="450">
        <v>2018</v>
      </c>
      <c r="B3018" s="450" t="s">
        <v>188</v>
      </c>
      <c r="C3018" s="450">
        <v>4210</v>
      </c>
      <c r="D3018" s="450" t="s">
        <v>45</v>
      </c>
      <c r="E3018" s="450" t="s">
        <v>14</v>
      </c>
      <c r="F3018" s="450" t="s">
        <v>15</v>
      </c>
      <c r="G3018" s="450" t="s">
        <v>110</v>
      </c>
      <c r="H3018" s="450"/>
    </row>
    <row r="3019" spans="1:8" x14ac:dyDescent="0.25">
      <c r="A3019" s="450">
        <v>2018</v>
      </c>
      <c r="B3019" s="450" t="s">
        <v>188</v>
      </c>
      <c r="C3019" s="450">
        <v>4220</v>
      </c>
      <c r="D3019" s="450" t="s">
        <v>46</v>
      </c>
      <c r="E3019" s="450" t="s">
        <v>14</v>
      </c>
      <c r="F3019" s="450" t="s">
        <v>15</v>
      </c>
      <c r="G3019" s="450" t="s">
        <v>110</v>
      </c>
      <c r="H3019" s="450"/>
    </row>
    <row r="3020" spans="1:8" x14ac:dyDescent="0.25">
      <c r="A3020" s="450">
        <v>2018</v>
      </c>
      <c r="B3020" s="450" t="s">
        <v>188</v>
      </c>
      <c r="C3020" s="450">
        <v>4230</v>
      </c>
      <c r="D3020" s="450" t="s">
        <v>47</v>
      </c>
      <c r="E3020" s="450" t="s">
        <v>14</v>
      </c>
      <c r="F3020" s="450" t="s">
        <v>15</v>
      </c>
      <c r="G3020" s="450" t="s">
        <v>110</v>
      </c>
      <c r="H3020" s="450"/>
    </row>
    <row r="3021" spans="1:8" x14ac:dyDescent="0.25">
      <c r="A3021" s="450">
        <v>2018</v>
      </c>
      <c r="B3021" s="450" t="s">
        <v>188</v>
      </c>
      <c r="C3021" s="450">
        <v>5000</v>
      </c>
      <c r="D3021" s="450" t="s">
        <v>48</v>
      </c>
      <c r="E3021" s="450" t="s">
        <v>14</v>
      </c>
      <c r="F3021" s="450" t="s">
        <v>15</v>
      </c>
      <c r="G3021" s="450">
        <v>0</v>
      </c>
      <c r="H3021" s="450" t="s">
        <v>16</v>
      </c>
    </row>
    <row r="3022" spans="1:8" x14ac:dyDescent="0.25">
      <c r="A3022" s="450">
        <v>2018</v>
      </c>
      <c r="B3022" s="450" t="s">
        <v>188</v>
      </c>
      <c r="C3022" s="450">
        <v>6000</v>
      </c>
      <c r="D3022" s="450" t="s">
        <v>49</v>
      </c>
      <c r="E3022" s="450" t="s">
        <v>14</v>
      </c>
      <c r="F3022" s="450" t="s">
        <v>15</v>
      </c>
      <c r="G3022" s="450">
        <v>0</v>
      </c>
      <c r="H3022" s="450" t="s">
        <v>16</v>
      </c>
    </row>
    <row r="3023" spans="1:8" x14ac:dyDescent="0.25">
      <c r="A3023" s="450">
        <v>2018</v>
      </c>
      <c r="B3023" s="450" t="s">
        <v>188</v>
      </c>
      <c r="C3023" s="450">
        <v>6100</v>
      </c>
      <c r="D3023" s="450" t="s">
        <v>50</v>
      </c>
      <c r="E3023" s="450" t="s">
        <v>14</v>
      </c>
      <c r="F3023" s="450" t="s">
        <v>15</v>
      </c>
      <c r="G3023" s="450">
        <v>0</v>
      </c>
      <c r="H3023" s="450" t="s">
        <v>16</v>
      </c>
    </row>
    <row r="3024" spans="1:8" x14ac:dyDescent="0.25">
      <c r="A3024" s="450">
        <v>2018</v>
      </c>
      <c r="B3024" s="450" t="s">
        <v>188</v>
      </c>
      <c r="C3024" s="450">
        <v>6110</v>
      </c>
      <c r="D3024" s="450" t="s">
        <v>51</v>
      </c>
      <c r="E3024" s="450" t="s">
        <v>14</v>
      </c>
      <c r="F3024" s="450" t="s">
        <v>15</v>
      </c>
      <c r="G3024" s="450" t="s">
        <v>110</v>
      </c>
      <c r="H3024" s="450"/>
    </row>
    <row r="3025" spans="1:8" x14ac:dyDescent="0.25">
      <c r="A3025" s="450">
        <v>2018</v>
      </c>
      <c r="B3025" s="450" t="s">
        <v>188</v>
      </c>
      <c r="C3025" s="450">
        <v>6120</v>
      </c>
      <c r="D3025" s="450" t="s">
        <v>52</v>
      </c>
      <c r="E3025" s="450" t="s">
        <v>14</v>
      </c>
      <c r="F3025" s="450" t="s">
        <v>15</v>
      </c>
      <c r="G3025" s="450" t="s">
        <v>110</v>
      </c>
      <c r="H3025" s="450"/>
    </row>
    <row r="3026" spans="1:8" x14ac:dyDescent="0.25">
      <c r="A3026" s="450">
        <v>2018</v>
      </c>
      <c r="B3026" s="450" t="s">
        <v>188</v>
      </c>
      <c r="C3026" s="450">
        <v>6130</v>
      </c>
      <c r="D3026" s="450" t="s">
        <v>53</v>
      </c>
      <c r="E3026" s="450" t="s">
        <v>14</v>
      </c>
      <c r="F3026" s="450" t="s">
        <v>15</v>
      </c>
      <c r="G3026" s="450" t="s">
        <v>110</v>
      </c>
      <c r="H3026" s="450"/>
    </row>
    <row r="3027" spans="1:8" x14ac:dyDescent="0.25">
      <c r="A3027" s="450">
        <v>2018</v>
      </c>
      <c r="B3027" s="450" t="s">
        <v>188</v>
      </c>
      <c r="C3027" s="450">
        <v>6190</v>
      </c>
      <c r="D3027" s="450" t="s">
        <v>54</v>
      </c>
      <c r="E3027" s="450" t="s">
        <v>14</v>
      </c>
      <c r="F3027" s="450" t="s">
        <v>15</v>
      </c>
      <c r="G3027" s="450" t="s">
        <v>110</v>
      </c>
      <c r="H3027" s="450"/>
    </row>
    <row r="3028" spans="1:8" x14ac:dyDescent="0.25">
      <c r="A3028" s="450">
        <v>2018</v>
      </c>
      <c r="B3028" s="450" t="s">
        <v>188</v>
      </c>
      <c r="C3028" s="450">
        <v>6200</v>
      </c>
      <c r="D3028" s="450" t="s">
        <v>55</v>
      </c>
      <c r="E3028" s="450" t="s">
        <v>14</v>
      </c>
      <c r="F3028" s="450" t="s">
        <v>15</v>
      </c>
      <c r="G3028" s="450">
        <v>0</v>
      </c>
      <c r="H3028" s="450" t="s">
        <v>16</v>
      </c>
    </row>
    <row r="3029" spans="1:8" x14ac:dyDescent="0.25">
      <c r="A3029" s="450">
        <v>2018</v>
      </c>
      <c r="B3029" s="450" t="s">
        <v>188</v>
      </c>
      <c r="C3029" s="450">
        <v>6210</v>
      </c>
      <c r="D3029" s="450" t="s">
        <v>56</v>
      </c>
      <c r="E3029" s="450" t="s">
        <v>14</v>
      </c>
      <c r="F3029" s="450" t="s">
        <v>15</v>
      </c>
      <c r="G3029" s="450" t="s">
        <v>110</v>
      </c>
      <c r="H3029" s="450"/>
    </row>
    <row r="3030" spans="1:8" x14ac:dyDescent="0.25">
      <c r="A3030" s="450">
        <v>2018</v>
      </c>
      <c r="B3030" s="450" t="s">
        <v>188</v>
      </c>
      <c r="C3030" s="450">
        <v>6220</v>
      </c>
      <c r="D3030" s="450" t="s">
        <v>57</v>
      </c>
      <c r="E3030" s="450" t="s">
        <v>14</v>
      </c>
      <c r="F3030" s="450" t="s">
        <v>15</v>
      </c>
      <c r="G3030" s="450" t="s">
        <v>110</v>
      </c>
      <c r="H3030" s="450"/>
    </row>
    <row r="3031" spans="1:8" x14ac:dyDescent="0.25">
      <c r="A3031" s="450">
        <v>2018</v>
      </c>
      <c r="B3031" s="450" t="s">
        <v>188</v>
      </c>
      <c r="C3031" s="450">
        <v>6230</v>
      </c>
      <c r="D3031" s="450" t="s">
        <v>58</v>
      </c>
      <c r="E3031" s="450" t="s">
        <v>14</v>
      </c>
      <c r="F3031" s="450" t="s">
        <v>15</v>
      </c>
      <c r="G3031" s="450" t="s">
        <v>110</v>
      </c>
      <c r="H3031" s="450"/>
    </row>
    <row r="3032" spans="1:8" x14ac:dyDescent="0.25">
      <c r="A3032" s="450">
        <v>2018</v>
      </c>
      <c r="B3032" s="450" t="s">
        <v>188</v>
      </c>
      <c r="C3032" s="450">
        <v>6290</v>
      </c>
      <c r="D3032" s="450" t="s">
        <v>59</v>
      </c>
      <c r="E3032" s="450" t="s">
        <v>14</v>
      </c>
      <c r="F3032" s="450" t="s">
        <v>15</v>
      </c>
      <c r="G3032" s="450" t="s">
        <v>110</v>
      </c>
      <c r="H3032" s="450"/>
    </row>
    <row r="3033" spans="1:8" x14ac:dyDescent="0.25">
      <c r="A3033" s="450">
        <v>2018</v>
      </c>
      <c r="B3033" s="450" t="s">
        <v>188</v>
      </c>
      <c r="C3033" s="450">
        <v>6300</v>
      </c>
      <c r="D3033" s="450" t="s">
        <v>60</v>
      </c>
      <c r="E3033" s="450" t="s">
        <v>14</v>
      </c>
      <c r="F3033" s="450" t="s">
        <v>15</v>
      </c>
      <c r="G3033" s="450">
        <v>0</v>
      </c>
      <c r="H3033" s="450" t="s">
        <v>16</v>
      </c>
    </row>
    <row r="3034" spans="1:8" x14ac:dyDescent="0.25">
      <c r="A3034" s="450">
        <v>2018</v>
      </c>
      <c r="B3034" s="450" t="s">
        <v>188</v>
      </c>
      <c r="C3034" s="450">
        <v>6400</v>
      </c>
      <c r="D3034" s="450" t="s">
        <v>61</v>
      </c>
      <c r="E3034" s="450" t="s">
        <v>14</v>
      </c>
      <c r="F3034" s="450" t="s">
        <v>15</v>
      </c>
      <c r="G3034" s="450">
        <v>0</v>
      </c>
      <c r="H3034" s="450" t="s">
        <v>16</v>
      </c>
    </row>
    <row r="3035" spans="1:8" x14ac:dyDescent="0.25">
      <c r="A3035" s="450">
        <v>2018</v>
      </c>
      <c r="B3035" s="450" t="s">
        <v>188</v>
      </c>
      <c r="C3035" s="450">
        <v>6410</v>
      </c>
      <c r="D3035" s="450" t="s">
        <v>62</v>
      </c>
      <c r="E3035" s="450" t="s">
        <v>14</v>
      </c>
      <c r="F3035" s="450" t="s">
        <v>15</v>
      </c>
      <c r="G3035" s="450" t="s">
        <v>110</v>
      </c>
      <c r="H3035" s="450"/>
    </row>
    <row r="3036" spans="1:8" x14ac:dyDescent="0.25">
      <c r="A3036" s="450">
        <v>2018</v>
      </c>
      <c r="B3036" s="450" t="s">
        <v>188</v>
      </c>
      <c r="C3036" s="450">
        <v>6490</v>
      </c>
      <c r="D3036" s="450" t="s">
        <v>63</v>
      </c>
      <c r="E3036" s="450" t="s">
        <v>14</v>
      </c>
      <c r="F3036" s="450" t="s">
        <v>15</v>
      </c>
      <c r="G3036" s="450" t="s">
        <v>110</v>
      </c>
      <c r="H3036" s="450"/>
    </row>
    <row r="3037" spans="1:8" x14ac:dyDescent="0.25">
      <c r="A3037" s="450">
        <v>2018</v>
      </c>
      <c r="B3037" s="450" t="s">
        <v>188</v>
      </c>
      <c r="C3037" s="450">
        <v>6500</v>
      </c>
      <c r="D3037" s="450" t="s">
        <v>64</v>
      </c>
      <c r="E3037" s="450" t="s">
        <v>14</v>
      </c>
      <c r="F3037" s="450" t="s">
        <v>15</v>
      </c>
      <c r="G3037" s="450">
        <v>0</v>
      </c>
      <c r="H3037" s="450" t="s">
        <v>16</v>
      </c>
    </row>
    <row r="3038" spans="1:8" x14ac:dyDescent="0.25">
      <c r="A3038" s="450">
        <v>2018</v>
      </c>
      <c r="B3038" s="450" t="s">
        <v>188</v>
      </c>
      <c r="C3038" s="450">
        <v>6510</v>
      </c>
      <c r="D3038" s="450" t="s">
        <v>65</v>
      </c>
      <c r="E3038" s="450" t="s">
        <v>14</v>
      </c>
      <c r="F3038" s="450" t="s">
        <v>15</v>
      </c>
      <c r="G3038" s="450" t="s">
        <v>110</v>
      </c>
      <c r="H3038" s="450"/>
    </row>
    <row r="3039" spans="1:8" x14ac:dyDescent="0.25">
      <c r="A3039" s="450">
        <v>2018</v>
      </c>
      <c r="B3039" s="450" t="s">
        <v>188</v>
      </c>
      <c r="C3039" s="450">
        <v>6590</v>
      </c>
      <c r="D3039" s="450" t="s">
        <v>66</v>
      </c>
      <c r="E3039" s="450" t="s">
        <v>14</v>
      </c>
      <c r="F3039" s="450" t="s">
        <v>15</v>
      </c>
      <c r="G3039" s="450" t="s">
        <v>110</v>
      </c>
      <c r="H3039" s="450"/>
    </row>
    <row r="3040" spans="1:8" x14ac:dyDescent="0.25">
      <c r="A3040" s="450">
        <v>2018</v>
      </c>
      <c r="B3040" s="450" t="s">
        <v>188</v>
      </c>
      <c r="C3040" s="450">
        <v>7000</v>
      </c>
      <c r="D3040" s="450" t="s">
        <v>67</v>
      </c>
      <c r="E3040" s="450" t="s">
        <v>14</v>
      </c>
      <c r="F3040" s="450" t="s">
        <v>15</v>
      </c>
      <c r="G3040" s="450">
        <v>0</v>
      </c>
      <c r="H3040" s="450" t="s">
        <v>16</v>
      </c>
    </row>
    <row r="3041" spans="1:8" x14ac:dyDescent="0.25">
      <c r="A3041" s="450">
        <v>2018</v>
      </c>
      <c r="B3041" s="450" t="s">
        <v>188</v>
      </c>
      <c r="C3041" s="450">
        <v>7100</v>
      </c>
      <c r="D3041" s="450" t="s">
        <v>68</v>
      </c>
      <c r="E3041" s="450" t="s">
        <v>14</v>
      </c>
      <c r="F3041" s="450" t="s">
        <v>15</v>
      </c>
      <c r="G3041" s="450" t="s">
        <v>110</v>
      </c>
      <c r="H3041" s="450"/>
    </row>
    <row r="3042" spans="1:8" x14ac:dyDescent="0.25">
      <c r="A3042" s="450">
        <v>2018</v>
      </c>
      <c r="B3042" s="450" t="s">
        <v>188</v>
      </c>
      <c r="C3042" s="450">
        <v>7200</v>
      </c>
      <c r="D3042" s="450" t="s">
        <v>69</v>
      </c>
      <c r="E3042" s="450" t="s">
        <v>14</v>
      </c>
      <c r="F3042" s="450" t="s">
        <v>15</v>
      </c>
      <c r="G3042" s="450" t="s">
        <v>110</v>
      </c>
      <c r="H3042" s="450"/>
    </row>
    <row r="3043" spans="1:8" x14ac:dyDescent="0.25">
      <c r="A3043" s="450">
        <v>2018</v>
      </c>
      <c r="B3043" s="450" t="s">
        <v>188</v>
      </c>
      <c r="C3043" s="450">
        <v>8000</v>
      </c>
      <c r="D3043" s="450" t="s">
        <v>70</v>
      </c>
      <c r="E3043" s="450" t="s">
        <v>14</v>
      </c>
      <c r="F3043" s="450" t="s">
        <v>15</v>
      </c>
      <c r="G3043" s="450">
        <v>0</v>
      </c>
      <c r="H3043" s="450" t="s">
        <v>16</v>
      </c>
    </row>
    <row r="3044" spans="1:8" x14ac:dyDescent="0.25">
      <c r="A3044" s="450">
        <v>2018</v>
      </c>
      <c r="B3044" s="450" t="s">
        <v>188</v>
      </c>
      <c r="C3044" s="450">
        <v>9000</v>
      </c>
      <c r="D3044" s="450" t="s">
        <v>71</v>
      </c>
      <c r="E3044" s="450" t="s">
        <v>14</v>
      </c>
      <c r="F3044" s="450" t="s">
        <v>15</v>
      </c>
      <c r="G3044" s="450">
        <v>0</v>
      </c>
      <c r="H3044" s="450" t="s">
        <v>16</v>
      </c>
    </row>
    <row r="3045" spans="1:8" x14ac:dyDescent="0.25">
      <c r="A3045" s="450">
        <v>2018</v>
      </c>
      <c r="B3045" s="450" t="s">
        <v>188</v>
      </c>
      <c r="C3045" s="450">
        <v>9100</v>
      </c>
      <c r="D3045" s="450" t="s">
        <v>72</v>
      </c>
      <c r="E3045" s="450" t="s">
        <v>14</v>
      </c>
      <c r="F3045" s="450" t="s">
        <v>15</v>
      </c>
      <c r="G3045" s="450" t="s">
        <v>110</v>
      </c>
      <c r="H3045" s="450"/>
    </row>
    <row r="3046" spans="1:8" x14ac:dyDescent="0.25">
      <c r="A3046" s="450">
        <v>2018</v>
      </c>
      <c r="B3046" s="450" t="s">
        <v>188</v>
      </c>
      <c r="C3046" s="450">
        <v>9200</v>
      </c>
      <c r="D3046" s="450" t="s">
        <v>73</v>
      </c>
      <c r="E3046" s="450" t="s">
        <v>14</v>
      </c>
      <c r="F3046" s="450" t="s">
        <v>15</v>
      </c>
      <c r="G3046" s="450" t="s">
        <v>110</v>
      </c>
      <c r="H3046" s="450"/>
    </row>
    <row r="3047" spans="1:8" x14ac:dyDescent="0.25">
      <c r="A3047" s="450">
        <v>2018</v>
      </c>
      <c r="B3047" s="450" t="s">
        <v>188</v>
      </c>
      <c r="C3047" s="450">
        <v>9900</v>
      </c>
      <c r="D3047" s="450" t="s">
        <v>74</v>
      </c>
      <c r="E3047" s="450" t="s">
        <v>14</v>
      </c>
      <c r="F3047" s="450" t="s">
        <v>15</v>
      </c>
      <c r="G3047" s="450" t="s">
        <v>110</v>
      </c>
      <c r="H3047" s="450"/>
    </row>
    <row r="3048" spans="1:8" x14ac:dyDescent="0.25">
      <c r="A3048" s="450">
        <v>2018</v>
      </c>
      <c r="B3048" s="450" t="s">
        <v>188</v>
      </c>
      <c r="C3048" s="450">
        <v>10000</v>
      </c>
      <c r="D3048" s="450" t="s">
        <v>75</v>
      </c>
      <c r="E3048" s="450" t="s">
        <v>14</v>
      </c>
      <c r="F3048" s="450" t="s">
        <v>15</v>
      </c>
      <c r="G3048" s="450">
        <v>0</v>
      </c>
      <c r="H3048" s="450" t="s">
        <v>16</v>
      </c>
    </row>
    <row r="3049" spans="1:8" x14ac:dyDescent="0.25">
      <c r="A3049" s="450">
        <v>2018</v>
      </c>
      <c r="B3049" s="450" t="s">
        <v>188</v>
      </c>
      <c r="C3049" s="450">
        <v>11000</v>
      </c>
      <c r="D3049" s="450" t="s">
        <v>76</v>
      </c>
      <c r="E3049" s="450" t="s">
        <v>14</v>
      </c>
      <c r="F3049" s="450" t="s">
        <v>15</v>
      </c>
      <c r="G3049" s="450">
        <v>0</v>
      </c>
      <c r="H3049" s="450" t="s">
        <v>16</v>
      </c>
    </row>
    <row r="3050" spans="1:8" x14ac:dyDescent="0.25">
      <c r="A3050" s="450">
        <v>2018</v>
      </c>
      <c r="B3050" s="450" t="s">
        <v>188</v>
      </c>
      <c r="C3050" s="450">
        <v>11100</v>
      </c>
      <c r="D3050" s="450" t="s">
        <v>77</v>
      </c>
      <c r="E3050" s="450" t="s">
        <v>14</v>
      </c>
      <c r="F3050" s="450" t="s">
        <v>15</v>
      </c>
      <c r="G3050" s="450">
        <v>0</v>
      </c>
      <c r="H3050" s="450" t="s">
        <v>16</v>
      </c>
    </row>
    <row r="3051" spans="1:8" x14ac:dyDescent="0.25">
      <c r="A3051" s="450">
        <v>2018</v>
      </c>
      <c r="B3051" s="450" t="s">
        <v>188</v>
      </c>
      <c r="C3051" s="450">
        <v>11200</v>
      </c>
      <c r="D3051" s="450" t="s">
        <v>78</v>
      </c>
      <c r="E3051" s="450" t="s">
        <v>14</v>
      </c>
      <c r="F3051" s="450" t="s">
        <v>15</v>
      </c>
      <c r="G3051" s="450">
        <v>0</v>
      </c>
      <c r="H3051" s="450" t="s">
        <v>16</v>
      </c>
    </row>
    <row r="3052" spans="1:8" x14ac:dyDescent="0.25">
      <c r="A3052" s="450">
        <v>2018</v>
      </c>
      <c r="B3052" s="450" t="s">
        <v>188</v>
      </c>
      <c r="C3052" s="450">
        <v>11300</v>
      </c>
      <c r="D3052" s="450" t="s">
        <v>79</v>
      </c>
      <c r="E3052" s="450" t="s">
        <v>14</v>
      </c>
      <c r="F3052" s="450" t="s">
        <v>15</v>
      </c>
      <c r="G3052" s="450">
        <v>0</v>
      </c>
      <c r="H3052" s="450" t="s">
        <v>16</v>
      </c>
    </row>
    <row r="3053" spans="1:8" x14ac:dyDescent="0.25">
      <c r="A3053" s="450">
        <v>2018</v>
      </c>
      <c r="B3053" s="450" t="s">
        <v>188</v>
      </c>
      <c r="C3053" s="450">
        <v>11400</v>
      </c>
      <c r="D3053" s="450" t="s">
        <v>80</v>
      </c>
      <c r="E3053" s="450" t="s">
        <v>14</v>
      </c>
      <c r="F3053" s="450" t="s">
        <v>15</v>
      </c>
      <c r="G3053" s="450">
        <v>0</v>
      </c>
      <c r="H3053" s="450" t="s">
        <v>16</v>
      </c>
    </row>
    <row r="3054" spans="1:8" x14ac:dyDescent="0.25">
      <c r="A3054" s="450">
        <v>2018</v>
      </c>
      <c r="B3054" s="450" t="s">
        <v>188</v>
      </c>
      <c r="C3054" s="450">
        <v>11500</v>
      </c>
      <c r="D3054" s="450" t="s">
        <v>81</v>
      </c>
      <c r="E3054" s="450" t="s">
        <v>14</v>
      </c>
      <c r="F3054" s="450" t="s">
        <v>15</v>
      </c>
      <c r="G3054" s="450">
        <v>0</v>
      </c>
      <c r="H3054" s="450" t="s">
        <v>16</v>
      </c>
    </row>
    <row r="3055" spans="1:8" x14ac:dyDescent="0.25">
      <c r="A3055" s="450">
        <v>2018</v>
      </c>
      <c r="B3055" s="450" t="s">
        <v>188</v>
      </c>
      <c r="C3055" s="450">
        <v>11900</v>
      </c>
      <c r="D3055" s="450" t="s">
        <v>82</v>
      </c>
      <c r="E3055" s="450" t="s">
        <v>14</v>
      </c>
      <c r="F3055" s="450" t="s">
        <v>15</v>
      </c>
      <c r="G3055" s="450">
        <v>0</v>
      </c>
      <c r="H3055" s="450" t="s">
        <v>16</v>
      </c>
    </row>
    <row r="3056" spans="1:8" x14ac:dyDescent="0.25">
      <c r="A3056" s="450">
        <v>2018</v>
      </c>
      <c r="B3056" s="450" t="s">
        <v>188</v>
      </c>
      <c r="C3056" s="450">
        <v>12000</v>
      </c>
      <c r="D3056" s="450" t="s">
        <v>83</v>
      </c>
      <c r="E3056" s="450" t="s">
        <v>14</v>
      </c>
      <c r="F3056" s="450" t="s">
        <v>15</v>
      </c>
      <c r="G3056" s="450">
        <v>0</v>
      </c>
      <c r="H3056" s="450" t="s">
        <v>16</v>
      </c>
    </row>
    <row r="3057" spans="1:8" x14ac:dyDescent="0.25">
      <c r="A3057" s="450">
        <v>2018</v>
      </c>
      <c r="B3057" s="450" t="s">
        <v>188</v>
      </c>
      <c r="C3057" s="450">
        <v>12100</v>
      </c>
      <c r="D3057" s="450" t="s">
        <v>84</v>
      </c>
      <c r="E3057" s="450" t="s">
        <v>14</v>
      </c>
      <c r="F3057" s="450" t="s">
        <v>15</v>
      </c>
      <c r="G3057" s="450">
        <v>0</v>
      </c>
      <c r="H3057" s="450" t="s">
        <v>16</v>
      </c>
    </row>
    <row r="3058" spans="1:8" x14ac:dyDescent="0.25">
      <c r="A3058" s="450">
        <v>2018</v>
      </c>
      <c r="B3058" s="450" t="s">
        <v>188</v>
      </c>
      <c r="C3058" s="450">
        <v>12200</v>
      </c>
      <c r="D3058" s="450" t="s">
        <v>85</v>
      </c>
      <c r="E3058" s="450" t="s">
        <v>14</v>
      </c>
      <c r="F3058" s="450" t="s">
        <v>15</v>
      </c>
      <c r="G3058" s="450">
        <v>0</v>
      </c>
      <c r="H3058" s="450" t="s">
        <v>16</v>
      </c>
    </row>
    <row r="3059" spans="1:8" x14ac:dyDescent="0.25">
      <c r="A3059" s="450">
        <v>2018</v>
      </c>
      <c r="B3059" s="450" t="s">
        <v>188</v>
      </c>
      <c r="C3059" s="450">
        <v>12900</v>
      </c>
      <c r="D3059" s="450" t="s">
        <v>86</v>
      </c>
      <c r="E3059" s="450" t="s">
        <v>14</v>
      </c>
      <c r="F3059" s="450" t="s">
        <v>15</v>
      </c>
      <c r="G3059" s="450">
        <v>0</v>
      </c>
      <c r="H3059" s="450" t="s">
        <v>16</v>
      </c>
    </row>
    <row r="3060" spans="1:8" x14ac:dyDescent="0.25">
      <c r="A3060" s="450">
        <v>2018</v>
      </c>
      <c r="B3060" s="450" t="s">
        <v>188</v>
      </c>
      <c r="C3060" s="450">
        <v>12910</v>
      </c>
      <c r="D3060" s="450" t="s">
        <v>87</v>
      </c>
      <c r="E3060" s="450" t="s">
        <v>14</v>
      </c>
      <c r="F3060" s="450" t="s">
        <v>15</v>
      </c>
      <c r="G3060" s="450" t="s">
        <v>110</v>
      </c>
      <c r="H3060" s="450"/>
    </row>
    <row r="3061" spans="1:8" x14ac:dyDescent="0.25">
      <c r="A3061" s="450">
        <v>2018</v>
      </c>
      <c r="B3061" s="450" t="s">
        <v>188</v>
      </c>
      <c r="C3061" s="450">
        <v>12920</v>
      </c>
      <c r="D3061" s="450" t="s">
        <v>88</v>
      </c>
      <c r="E3061" s="450" t="s">
        <v>14</v>
      </c>
      <c r="F3061" s="450" t="s">
        <v>15</v>
      </c>
      <c r="G3061" s="450" t="s">
        <v>110</v>
      </c>
      <c r="H3061" s="450"/>
    </row>
    <row r="3062" spans="1:8" x14ac:dyDescent="0.25">
      <c r="A3062" s="450">
        <v>2018</v>
      </c>
      <c r="B3062" s="450" t="s">
        <v>188</v>
      </c>
      <c r="C3062" s="450">
        <v>12930</v>
      </c>
      <c r="D3062" s="450" t="s">
        <v>89</v>
      </c>
      <c r="E3062" s="450" t="s">
        <v>14</v>
      </c>
      <c r="F3062" s="450" t="s">
        <v>15</v>
      </c>
      <c r="G3062" s="450" t="s">
        <v>110</v>
      </c>
      <c r="H3062" s="450"/>
    </row>
    <row r="3063" spans="1:8" x14ac:dyDescent="0.25">
      <c r="A3063" s="450">
        <v>2018</v>
      </c>
      <c r="B3063" s="450" t="s">
        <v>188</v>
      </c>
      <c r="C3063" s="450">
        <v>13000</v>
      </c>
      <c r="D3063" s="450" t="s">
        <v>90</v>
      </c>
      <c r="E3063" s="450" t="s">
        <v>14</v>
      </c>
      <c r="F3063" s="450" t="s">
        <v>15</v>
      </c>
      <c r="G3063" s="450">
        <v>0</v>
      </c>
      <c r="H3063" s="450" t="s">
        <v>16</v>
      </c>
    </row>
    <row r="3064" spans="1:8" x14ac:dyDescent="0.25">
      <c r="A3064" s="450">
        <v>2018</v>
      </c>
      <c r="B3064" s="450" t="s">
        <v>188</v>
      </c>
      <c r="C3064" s="450">
        <v>14000</v>
      </c>
      <c r="D3064" s="450" t="s">
        <v>91</v>
      </c>
      <c r="E3064" s="450" t="s">
        <v>14</v>
      </c>
      <c r="F3064" s="450" t="s">
        <v>15</v>
      </c>
      <c r="G3064" s="450">
        <v>0</v>
      </c>
      <c r="H3064" s="450" t="s">
        <v>16</v>
      </c>
    </row>
    <row r="3065" spans="1:8" x14ac:dyDescent="0.25">
      <c r="A3065" s="450">
        <v>2018</v>
      </c>
      <c r="B3065" s="450" t="s">
        <v>188</v>
      </c>
      <c r="C3065" s="450">
        <v>15000</v>
      </c>
      <c r="D3065" s="450" t="s">
        <v>92</v>
      </c>
      <c r="E3065" s="450" t="s">
        <v>14</v>
      </c>
      <c r="F3065" s="450" t="s">
        <v>15</v>
      </c>
      <c r="G3065" s="450">
        <v>0</v>
      </c>
      <c r="H3065" s="450" t="s">
        <v>16</v>
      </c>
    </row>
    <row r="3066" spans="1:8" x14ac:dyDescent="0.25">
      <c r="A3066" s="450">
        <v>2018</v>
      </c>
      <c r="B3066" s="450" t="s">
        <v>188</v>
      </c>
      <c r="C3066" s="450">
        <v>15100</v>
      </c>
      <c r="D3066" s="450" t="s">
        <v>93</v>
      </c>
      <c r="E3066" s="450" t="s">
        <v>14</v>
      </c>
      <c r="F3066" s="450" t="s">
        <v>15</v>
      </c>
      <c r="G3066" s="450" t="s">
        <v>110</v>
      </c>
      <c r="H3066" s="450"/>
    </row>
    <row r="3067" spans="1:8" x14ac:dyDescent="0.25">
      <c r="A3067" s="450">
        <v>2018</v>
      </c>
      <c r="B3067" s="450" t="s">
        <v>188</v>
      </c>
      <c r="C3067" s="450">
        <v>15200</v>
      </c>
      <c r="D3067" s="450" t="s">
        <v>94</v>
      </c>
      <c r="E3067" s="450" t="s">
        <v>14</v>
      </c>
      <c r="F3067" s="450" t="s">
        <v>15</v>
      </c>
      <c r="G3067" s="450" t="s">
        <v>110</v>
      </c>
      <c r="H3067" s="450"/>
    </row>
    <row r="3068" spans="1:8" x14ac:dyDescent="0.25">
      <c r="A3068" s="450">
        <v>2018</v>
      </c>
      <c r="B3068" s="450" t="s">
        <v>188</v>
      </c>
      <c r="C3068" s="450">
        <v>16000</v>
      </c>
      <c r="D3068" s="450" t="s">
        <v>95</v>
      </c>
      <c r="E3068" s="450" t="s">
        <v>14</v>
      </c>
      <c r="F3068" s="450" t="s">
        <v>15</v>
      </c>
      <c r="G3068" s="450">
        <v>0</v>
      </c>
      <c r="H3068" s="450" t="s">
        <v>16</v>
      </c>
    </row>
    <row r="3069" spans="1:8" x14ac:dyDescent="0.25">
      <c r="A3069" s="450">
        <v>2018</v>
      </c>
      <c r="B3069" s="450" t="s">
        <v>188</v>
      </c>
      <c r="C3069" s="450">
        <v>17000</v>
      </c>
      <c r="D3069" s="450" t="s">
        <v>96</v>
      </c>
      <c r="E3069" s="450" t="s">
        <v>14</v>
      </c>
      <c r="F3069" s="450" t="s">
        <v>15</v>
      </c>
      <c r="G3069" s="450">
        <v>113</v>
      </c>
      <c r="H3069" s="450" t="s">
        <v>16</v>
      </c>
    </row>
    <row r="3070" spans="1:8" x14ac:dyDescent="0.25">
      <c r="A3070" s="450">
        <v>2018</v>
      </c>
      <c r="B3070" s="450" t="s">
        <v>188</v>
      </c>
      <c r="C3070" s="450">
        <v>17100</v>
      </c>
      <c r="D3070" s="450" t="s">
        <v>97</v>
      </c>
      <c r="E3070" s="450" t="s">
        <v>14</v>
      </c>
      <c r="F3070" s="450" t="s">
        <v>15</v>
      </c>
      <c r="G3070" s="450">
        <v>0</v>
      </c>
      <c r="H3070" s="450" t="s">
        <v>16</v>
      </c>
    </row>
    <row r="3071" spans="1:8" x14ac:dyDescent="0.25">
      <c r="A3071" s="450">
        <v>2018</v>
      </c>
      <c r="B3071" s="450" t="s">
        <v>188</v>
      </c>
      <c r="C3071" s="450">
        <v>17110</v>
      </c>
      <c r="D3071" s="450" t="s">
        <v>98</v>
      </c>
      <c r="E3071" s="450" t="s">
        <v>14</v>
      </c>
      <c r="F3071" s="450" t="s">
        <v>15</v>
      </c>
      <c r="G3071" s="450" t="s">
        <v>110</v>
      </c>
      <c r="H3071" s="450"/>
    </row>
    <row r="3072" spans="1:8" x14ac:dyDescent="0.25">
      <c r="A3072" s="450">
        <v>2018</v>
      </c>
      <c r="B3072" s="450" t="s">
        <v>188</v>
      </c>
      <c r="C3072" s="450">
        <v>17120</v>
      </c>
      <c r="D3072" s="450" t="s">
        <v>99</v>
      </c>
      <c r="E3072" s="450" t="s">
        <v>14</v>
      </c>
      <c r="F3072" s="450" t="s">
        <v>15</v>
      </c>
      <c r="G3072" s="450" t="s">
        <v>110</v>
      </c>
      <c r="H3072" s="450"/>
    </row>
    <row r="3073" spans="1:8" x14ac:dyDescent="0.25">
      <c r="A3073" s="450">
        <v>2018</v>
      </c>
      <c r="B3073" s="450" t="s">
        <v>188</v>
      </c>
      <c r="C3073" s="450">
        <v>17130</v>
      </c>
      <c r="D3073" s="450" t="s">
        <v>100</v>
      </c>
      <c r="E3073" s="450" t="s">
        <v>14</v>
      </c>
      <c r="F3073" s="450" t="s">
        <v>15</v>
      </c>
      <c r="G3073" s="450" t="s">
        <v>110</v>
      </c>
      <c r="H3073" s="450"/>
    </row>
    <row r="3074" spans="1:8" x14ac:dyDescent="0.25">
      <c r="A3074" s="450">
        <v>2018</v>
      </c>
      <c r="B3074" s="450" t="s">
        <v>188</v>
      </c>
      <c r="C3074" s="450">
        <v>17140</v>
      </c>
      <c r="D3074" s="450" t="s">
        <v>101</v>
      </c>
      <c r="E3074" s="450" t="s">
        <v>14</v>
      </c>
      <c r="F3074" s="450" t="s">
        <v>15</v>
      </c>
      <c r="G3074" s="450" t="s">
        <v>110</v>
      </c>
      <c r="H3074" s="450"/>
    </row>
    <row r="3075" spans="1:8" x14ac:dyDescent="0.25">
      <c r="A3075" s="450">
        <v>2018</v>
      </c>
      <c r="B3075" s="450" t="s">
        <v>188</v>
      </c>
      <c r="C3075" s="450">
        <v>17150</v>
      </c>
      <c r="D3075" s="450" t="s">
        <v>102</v>
      </c>
      <c r="E3075" s="450" t="s">
        <v>14</v>
      </c>
      <c r="F3075" s="450" t="s">
        <v>15</v>
      </c>
      <c r="G3075" s="450" t="s">
        <v>110</v>
      </c>
      <c r="H3075" s="450"/>
    </row>
    <row r="3076" spans="1:8" x14ac:dyDescent="0.25">
      <c r="A3076" s="450">
        <v>2018</v>
      </c>
      <c r="B3076" s="450" t="s">
        <v>188</v>
      </c>
      <c r="C3076" s="450">
        <v>17160</v>
      </c>
      <c r="D3076" s="450" t="s">
        <v>103</v>
      </c>
      <c r="E3076" s="450" t="s">
        <v>14</v>
      </c>
      <c r="F3076" s="450" t="s">
        <v>15</v>
      </c>
      <c r="G3076" s="450" t="s">
        <v>110</v>
      </c>
      <c r="H3076" s="450"/>
    </row>
    <row r="3077" spans="1:8" x14ac:dyDescent="0.25">
      <c r="A3077" s="450">
        <v>2018</v>
      </c>
      <c r="B3077" s="450" t="s">
        <v>188</v>
      </c>
      <c r="C3077" s="450">
        <v>17161</v>
      </c>
      <c r="D3077" s="450" t="s">
        <v>104</v>
      </c>
      <c r="E3077" s="450" t="s">
        <v>14</v>
      </c>
      <c r="F3077" s="450" t="s">
        <v>15</v>
      </c>
      <c r="G3077" s="450" t="s">
        <v>110</v>
      </c>
      <c r="H3077" s="450"/>
    </row>
    <row r="3078" spans="1:8" x14ac:dyDescent="0.25">
      <c r="A3078" s="450">
        <v>2018</v>
      </c>
      <c r="B3078" s="450" t="s">
        <v>188</v>
      </c>
      <c r="C3078" s="450">
        <v>17162</v>
      </c>
      <c r="D3078" s="450" t="s">
        <v>105</v>
      </c>
      <c r="E3078" s="450" t="s">
        <v>14</v>
      </c>
      <c r="F3078" s="450" t="s">
        <v>15</v>
      </c>
      <c r="G3078" s="450" t="s">
        <v>110</v>
      </c>
      <c r="H3078" s="450"/>
    </row>
    <row r="3079" spans="1:8" x14ac:dyDescent="0.25">
      <c r="A3079" s="450">
        <v>2018</v>
      </c>
      <c r="B3079" s="450" t="s">
        <v>188</v>
      </c>
      <c r="C3079" s="450">
        <v>17190</v>
      </c>
      <c r="D3079" s="450" t="s">
        <v>106</v>
      </c>
      <c r="E3079" s="450" t="s">
        <v>14</v>
      </c>
      <c r="F3079" s="450" t="s">
        <v>15</v>
      </c>
      <c r="G3079" s="450" t="s">
        <v>110</v>
      </c>
      <c r="H3079" s="450"/>
    </row>
    <row r="3080" spans="1:8" x14ac:dyDescent="0.25">
      <c r="A3080" s="450">
        <v>2018</v>
      </c>
      <c r="B3080" s="450" t="s">
        <v>188</v>
      </c>
      <c r="C3080" s="450">
        <v>17900</v>
      </c>
      <c r="D3080" s="450" t="s">
        <v>107</v>
      </c>
      <c r="E3080" s="450" t="s">
        <v>14</v>
      </c>
      <c r="F3080" s="450" t="s">
        <v>15</v>
      </c>
      <c r="G3080" s="450">
        <v>113</v>
      </c>
      <c r="H3080" s="450" t="s">
        <v>16</v>
      </c>
    </row>
    <row r="3081" spans="1:8" x14ac:dyDescent="0.25">
      <c r="A3081" s="450">
        <v>2018</v>
      </c>
      <c r="B3081" s="450" t="s">
        <v>188</v>
      </c>
      <c r="C3081" s="450">
        <v>18000</v>
      </c>
      <c r="D3081" s="450" t="s">
        <v>108</v>
      </c>
      <c r="E3081" s="450" t="s">
        <v>14</v>
      </c>
      <c r="F3081" s="450" t="s">
        <v>15</v>
      </c>
      <c r="G3081" s="450">
        <v>113</v>
      </c>
      <c r="H3081" s="450" t="s">
        <v>16</v>
      </c>
    </row>
    <row r="3082" spans="1:8" x14ac:dyDescent="0.25">
      <c r="A3082" s="450">
        <v>2018</v>
      </c>
      <c r="B3082" s="450" t="s">
        <v>188</v>
      </c>
      <c r="C3082" s="450">
        <v>19000</v>
      </c>
      <c r="D3082" s="450" t="s">
        <v>109</v>
      </c>
      <c r="E3082" s="450" t="s">
        <v>14</v>
      </c>
      <c r="F3082" s="450" t="s">
        <v>15</v>
      </c>
      <c r="G3082" s="450" t="s">
        <v>110</v>
      </c>
      <c r="H3082" s="450"/>
    </row>
    <row r="3083" spans="1:8" x14ac:dyDescent="0.25">
      <c r="A3083" s="450">
        <v>2018</v>
      </c>
      <c r="B3083" s="450" t="s">
        <v>188</v>
      </c>
      <c r="C3083" s="450">
        <v>19010</v>
      </c>
      <c r="D3083" s="450" t="s">
        <v>111</v>
      </c>
      <c r="E3083" s="450" t="s">
        <v>14</v>
      </c>
      <c r="F3083" s="450" t="s">
        <v>15</v>
      </c>
      <c r="G3083" s="450" t="s">
        <v>110</v>
      </c>
      <c r="H3083" s="450"/>
    </row>
    <row r="3084" spans="1:8" x14ac:dyDescent="0.25">
      <c r="A3084" s="450">
        <v>2018</v>
      </c>
      <c r="B3084" s="450" t="s">
        <v>188</v>
      </c>
      <c r="C3084" s="450">
        <v>19011</v>
      </c>
      <c r="D3084" s="450" t="s">
        <v>112</v>
      </c>
      <c r="E3084" s="450" t="s">
        <v>14</v>
      </c>
      <c r="F3084" s="450" t="s">
        <v>15</v>
      </c>
      <c r="G3084" s="450" t="s">
        <v>110</v>
      </c>
      <c r="H3084" s="450"/>
    </row>
    <row r="3085" spans="1:8" x14ac:dyDescent="0.25">
      <c r="A3085" s="450">
        <v>2018</v>
      </c>
      <c r="B3085" s="450" t="s">
        <v>188</v>
      </c>
      <c r="C3085" s="450">
        <v>19012</v>
      </c>
      <c r="D3085" s="450" t="s">
        <v>113</v>
      </c>
      <c r="E3085" s="450" t="s">
        <v>14</v>
      </c>
      <c r="F3085" s="450" t="s">
        <v>15</v>
      </c>
      <c r="G3085" s="450" t="s">
        <v>110</v>
      </c>
      <c r="H3085" s="450"/>
    </row>
    <row r="3086" spans="1:8" x14ac:dyDescent="0.25">
      <c r="A3086" s="450">
        <v>2018</v>
      </c>
      <c r="B3086" s="450" t="s">
        <v>188</v>
      </c>
      <c r="C3086" s="450">
        <v>19020</v>
      </c>
      <c r="D3086" s="450" t="s">
        <v>114</v>
      </c>
      <c r="E3086" s="450" t="s">
        <v>14</v>
      </c>
      <c r="F3086" s="450" t="s">
        <v>15</v>
      </c>
      <c r="G3086" s="450" t="s">
        <v>110</v>
      </c>
      <c r="H3086" s="450"/>
    </row>
    <row r="3087" spans="1:8" x14ac:dyDescent="0.25">
      <c r="A3087" s="450">
        <v>2018</v>
      </c>
      <c r="B3087" s="450" t="s">
        <v>188</v>
      </c>
      <c r="C3087" s="450">
        <v>19021</v>
      </c>
      <c r="D3087" s="450" t="s">
        <v>115</v>
      </c>
      <c r="E3087" s="450" t="s">
        <v>14</v>
      </c>
      <c r="F3087" s="450" t="s">
        <v>15</v>
      </c>
      <c r="G3087" s="450" t="s">
        <v>110</v>
      </c>
      <c r="H3087" s="450"/>
    </row>
    <row r="3088" spans="1:8" x14ac:dyDescent="0.25">
      <c r="A3088" s="450">
        <v>2018</v>
      </c>
      <c r="B3088" s="450" t="s">
        <v>188</v>
      </c>
      <c r="C3088" s="450">
        <v>19022</v>
      </c>
      <c r="D3088" s="450" t="s">
        <v>116</v>
      </c>
      <c r="E3088" s="450" t="s">
        <v>14</v>
      </c>
      <c r="F3088" s="450" t="s">
        <v>15</v>
      </c>
      <c r="G3088" s="450" t="s">
        <v>110</v>
      </c>
      <c r="H3088" s="450"/>
    </row>
    <row r="3089" spans="1:7" x14ac:dyDescent="0.25">
      <c r="A3089" s="450">
        <v>2018</v>
      </c>
      <c r="B3089" s="450" t="s">
        <v>188</v>
      </c>
      <c r="C3089" s="450">
        <v>19023</v>
      </c>
      <c r="D3089" s="450" t="s">
        <v>117</v>
      </c>
      <c r="E3089" s="450" t="s">
        <v>14</v>
      </c>
      <c r="F3089" s="450" t="s">
        <v>15</v>
      </c>
      <c r="G3089" s="450" t="s">
        <v>110</v>
      </c>
    </row>
    <row r="3090" spans="1:7" x14ac:dyDescent="0.25">
      <c r="A3090" s="450">
        <v>2018</v>
      </c>
      <c r="B3090" s="450" t="s">
        <v>188</v>
      </c>
      <c r="C3090" s="450">
        <v>19029</v>
      </c>
      <c r="D3090" s="450" t="s">
        <v>118</v>
      </c>
      <c r="E3090" s="450" t="s">
        <v>14</v>
      </c>
      <c r="F3090" s="450" t="s">
        <v>15</v>
      </c>
      <c r="G3090" s="450" t="s">
        <v>110</v>
      </c>
    </row>
    <row r="3091" spans="1:7" x14ac:dyDescent="0.25">
      <c r="A3091" s="450">
        <v>2018</v>
      </c>
      <c r="B3091" s="450" t="s">
        <v>188</v>
      </c>
      <c r="C3091" s="450">
        <v>19030</v>
      </c>
      <c r="D3091" s="450" t="s">
        <v>119</v>
      </c>
      <c r="E3091" s="450" t="s">
        <v>14</v>
      </c>
      <c r="F3091" s="450" t="s">
        <v>15</v>
      </c>
      <c r="G3091" s="450" t="s">
        <v>110</v>
      </c>
    </row>
    <row r="3092" spans="1:7" x14ac:dyDescent="0.25">
      <c r="A3092" s="450">
        <v>2018</v>
      </c>
      <c r="B3092" s="450" t="s">
        <v>188</v>
      </c>
      <c r="C3092" s="450">
        <v>19031</v>
      </c>
      <c r="D3092" s="450" t="s">
        <v>120</v>
      </c>
      <c r="E3092" s="450" t="s">
        <v>14</v>
      </c>
      <c r="F3092" s="450" t="s">
        <v>15</v>
      </c>
      <c r="G3092" s="450" t="s">
        <v>110</v>
      </c>
    </row>
    <row r="3093" spans="1:7" x14ac:dyDescent="0.25">
      <c r="A3093" s="450">
        <v>2018</v>
      </c>
      <c r="B3093" s="450" t="s">
        <v>188</v>
      </c>
      <c r="C3093" s="450">
        <v>19032</v>
      </c>
      <c r="D3093" s="450" t="s">
        <v>121</v>
      </c>
      <c r="E3093" s="450" t="s">
        <v>14</v>
      </c>
      <c r="F3093" s="450" t="s">
        <v>15</v>
      </c>
      <c r="G3093" s="450" t="s">
        <v>110</v>
      </c>
    </row>
    <row r="3094" spans="1:7" x14ac:dyDescent="0.25">
      <c r="A3094" s="450">
        <v>2018</v>
      </c>
      <c r="B3094" s="450" t="s">
        <v>188</v>
      </c>
      <c r="C3094" s="450">
        <v>19040</v>
      </c>
      <c r="D3094" s="450" t="s">
        <v>122</v>
      </c>
      <c r="E3094" s="450" t="s">
        <v>14</v>
      </c>
      <c r="F3094" s="450" t="s">
        <v>15</v>
      </c>
      <c r="G3094" s="450" t="s">
        <v>110</v>
      </c>
    </row>
    <row r="3095" spans="1:7" x14ac:dyDescent="0.25">
      <c r="A3095" s="450">
        <v>2018</v>
      </c>
      <c r="B3095" s="450" t="s">
        <v>188</v>
      </c>
      <c r="C3095" s="450">
        <v>19050</v>
      </c>
      <c r="D3095" s="450" t="s">
        <v>123</v>
      </c>
      <c r="E3095" s="450" t="s">
        <v>14</v>
      </c>
      <c r="F3095" s="450" t="s">
        <v>15</v>
      </c>
      <c r="G3095" s="450" t="s">
        <v>110</v>
      </c>
    </row>
    <row r="3096" spans="1:7" x14ac:dyDescent="0.25">
      <c r="A3096" s="450">
        <v>2018</v>
      </c>
      <c r="B3096" s="450" t="s">
        <v>188</v>
      </c>
      <c r="C3096" s="450">
        <v>19060</v>
      </c>
      <c r="D3096" s="450" t="s">
        <v>124</v>
      </c>
      <c r="E3096" s="450" t="s">
        <v>14</v>
      </c>
      <c r="F3096" s="450" t="s">
        <v>15</v>
      </c>
      <c r="G3096" s="450" t="s">
        <v>110</v>
      </c>
    </row>
    <row r="3097" spans="1:7" x14ac:dyDescent="0.25">
      <c r="A3097" s="450">
        <v>2018</v>
      </c>
      <c r="B3097" s="450" t="s">
        <v>188</v>
      </c>
      <c r="C3097" s="450">
        <v>19061</v>
      </c>
      <c r="D3097" s="450" t="s">
        <v>125</v>
      </c>
      <c r="E3097" s="450" t="s">
        <v>14</v>
      </c>
      <c r="F3097" s="450" t="s">
        <v>15</v>
      </c>
      <c r="G3097" s="450" t="s">
        <v>110</v>
      </c>
    </row>
    <row r="3098" spans="1:7" x14ac:dyDescent="0.25">
      <c r="A3098" s="450">
        <v>2018</v>
      </c>
      <c r="B3098" s="450" t="s">
        <v>188</v>
      </c>
      <c r="C3098" s="450">
        <v>19062</v>
      </c>
      <c r="D3098" s="450" t="s">
        <v>126</v>
      </c>
      <c r="E3098" s="450" t="s">
        <v>14</v>
      </c>
      <c r="F3098" s="450" t="s">
        <v>15</v>
      </c>
      <c r="G3098" s="450" t="s">
        <v>110</v>
      </c>
    </row>
    <row r="3099" spans="1:7" x14ac:dyDescent="0.25">
      <c r="A3099" s="450">
        <v>2018</v>
      </c>
      <c r="B3099" s="450" t="s">
        <v>188</v>
      </c>
      <c r="C3099" s="450">
        <v>19063</v>
      </c>
      <c r="D3099" s="450" t="s">
        <v>127</v>
      </c>
      <c r="E3099" s="450" t="s">
        <v>14</v>
      </c>
      <c r="F3099" s="450" t="s">
        <v>15</v>
      </c>
      <c r="G3099" s="450" t="s">
        <v>110</v>
      </c>
    </row>
    <row r="3100" spans="1:7" x14ac:dyDescent="0.25">
      <c r="A3100" s="450">
        <v>2018</v>
      </c>
      <c r="B3100" s="450" t="s">
        <v>188</v>
      </c>
      <c r="C3100" s="450">
        <v>19070</v>
      </c>
      <c r="D3100" s="450" t="s">
        <v>128</v>
      </c>
      <c r="E3100" s="450" t="s">
        <v>14</v>
      </c>
      <c r="F3100" s="450" t="s">
        <v>15</v>
      </c>
      <c r="G3100" s="450" t="s">
        <v>110</v>
      </c>
    </row>
    <row r="3101" spans="1:7" x14ac:dyDescent="0.25">
      <c r="A3101" s="450">
        <v>2018</v>
      </c>
      <c r="B3101" s="450" t="s">
        <v>188</v>
      </c>
      <c r="C3101" s="450">
        <v>19080</v>
      </c>
      <c r="D3101" s="450" t="s">
        <v>129</v>
      </c>
      <c r="E3101" s="450" t="s">
        <v>14</v>
      </c>
      <c r="F3101" s="450" t="s">
        <v>15</v>
      </c>
      <c r="G3101" s="450" t="s">
        <v>110</v>
      </c>
    </row>
    <row r="3102" spans="1:7" x14ac:dyDescent="0.25">
      <c r="A3102" s="450">
        <v>2018</v>
      </c>
      <c r="B3102" s="450" t="s">
        <v>188</v>
      </c>
      <c r="C3102" s="450">
        <v>19090</v>
      </c>
      <c r="D3102" s="450" t="s">
        <v>130</v>
      </c>
      <c r="E3102" s="450" t="s">
        <v>14</v>
      </c>
      <c r="F3102" s="450" t="s">
        <v>15</v>
      </c>
      <c r="G3102" s="450" t="s">
        <v>110</v>
      </c>
    </row>
    <row r="3103" spans="1:7" x14ac:dyDescent="0.25">
      <c r="A3103" s="450">
        <v>2018</v>
      </c>
      <c r="B3103" s="450" t="s">
        <v>188</v>
      </c>
      <c r="C3103" s="450">
        <v>19095</v>
      </c>
      <c r="D3103" s="450" t="s">
        <v>131</v>
      </c>
      <c r="E3103" s="450" t="s">
        <v>14</v>
      </c>
      <c r="F3103" s="450" t="s">
        <v>15</v>
      </c>
      <c r="G3103" s="450" t="s">
        <v>110</v>
      </c>
    </row>
    <row r="3104" spans="1:7" x14ac:dyDescent="0.25">
      <c r="A3104" s="450">
        <v>2018</v>
      </c>
      <c r="B3104" s="450" t="s">
        <v>188</v>
      </c>
      <c r="C3104" s="450">
        <v>19900</v>
      </c>
      <c r="D3104" s="450" t="s">
        <v>132</v>
      </c>
      <c r="E3104" s="450" t="s">
        <v>14</v>
      </c>
      <c r="F3104" s="450" t="s">
        <v>15</v>
      </c>
      <c r="G3104" s="450" t="s">
        <v>110</v>
      </c>
    </row>
    <row r="3105" spans="1:7" x14ac:dyDescent="0.25">
      <c r="A3105" s="450">
        <v>2018</v>
      </c>
      <c r="B3105" s="450" t="s">
        <v>188</v>
      </c>
      <c r="C3105" s="450">
        <v>20000</v>
      </c>
      <c r="D3105" s="450" t="s">
        <v>133</v>
      </c>
      <c r="E3105" s="450" t="s">
        <v>14</v>
      </c>
      <c r="F3105" s="450" t="s">
        <v>15</v>
      </c>
      <c r="G3105" s="450" t="s">
        <v>110</v>
      </c>
    </row>
    <row r="3106" spans="1:7" x14ac:dyDescent="0.25">
      <c r="A3106" s="450">
        <v>2018</v>
      </c>
      <c r="B3106" s="450" t="s">
        <v>188</v>
      </c>
      <c r="C3106" s="450">
        <v>21000</v>
      </c>
      <c r="D3106" s="450" t="s">
        <v>134</v>
      </c>
      <c r="E3106" s="450" t="s">
        <v>14</v>
      </c>
      <c r="F3106" s="450" t="s">
        <v>15</v>
      </c>
      <c r="G3106" s="450" t="s">
        <v>110</v>
      </c>
    </row>
    <row r="3107" spans="1:7" x14ac:dyDescent="0.25">
      <c r="A3107" s="450">
        <v>2018</v>
      </c>
      <c r="B3107" s="450" t="s">
        <v>188</v>
      </c>
      <c r="C3107" s="450">
        <v>21100</v>
      </c>
      <c r="D3107" s="450" t="s">
        <v>135</v>
      </c>
      <c r="E3107" s="450" t="s">
        <v>14</v>
      </c>
      <c r="F3107" s="450" t="s">
        <v>15</v>
      </c>
      <c r="G3107" s="450" t="s">
        <v>110</v>
      </c>
    </row>
    <row r="3108" spans="1:7" x14ac:dyDescent="0.25">
      <c r="A3108" s="450">
        <v>2018</v>
      </c>
      <c r="B3108" s="450" t="s">
        <v>188</v>
      </c>
      <c r="C3108" s="450">
        <v>21200</v>
      </c>
      <c r="D3108" s="450" t="s">
        <v>136</v>
      </c>
      <c r="E3108" s="450" t="s">
        <v>14</v>
      </c>
      <c r="F3108" s="450" t="s">
        <v>15</v>
      </c>
      <c r="G3108" s="450" t="s">
        <v>110</v>
      </c>
    </row>
    <row r="3109" spans="1:7" x14ac:dyDescent="0.25">
      <c r="A3109" s="450">
        <v>2018</v>
      </c>
      <c r="B3109" s="450" t="s">
        <v>188</v>
      </c>
      <c r="C3109" s="450">
        <v>21300</v>
      </c>
      <c r="D3109" s="450" t="s">
        <v>137</v>
      </c>
      <c r="E3109" s="450" t="s">
        <v>14</v>
      </c>
      <c r="F3109" s="450" t="s">
        <v>15</v>
      </c>
      <c r="G3109" s="450" t="s">
        <v>110</v>
      </c>
    </row>
    <row r="3110" spans="1:7" x14ac:dyDescent="0.25">
      <c r="A3110" s="450">
        <v>2018</v>
      </c>
      <c r="B3110" s="450" t="s">
        <v>188</v>
      </c>
      <c r="C3110" s="450">
        <v>21900</v>
      </c>
      <c r="D3110" s="450" t="s">
        <v>138</v>
      </c>
      <c r="E3110" s="450" t="s">
        <v>14</v>
      </c>
      <c r="F3110" s="450" t="s">
        <v>15</v>
      </c>
      <c r="G3110" s="450" t="s">
        <v>110</v>
      </c>
    </row>
    <row r="3111" spans="1:7" x14ac:dyDescent="0.25">
      <c r="A3111" s="450">
        <v>2018</v>
      </c>
      <c r="B3111" s="450" t="s">
        <v>188</v>
      </c>
      <c r="C3111" s="450">
        <v>22000</v>
      </c>
      <c r="D3111" s="450" t="s">
        <v>139</v>
      </c>
      <c r="E3111" s="450" t="s">
        <v>14</v>
      </c>
      <c r="F3111" s="450" t="s">
        <v>15</v>
      </c>
      <c r="G3111" s="450" t="s">
        <v>110</v>
      </c>
    </row>
    <row r="3112" spans="1:7" x14ac:dyDescent="0.25">
      <c r="A3112" s="450">
        <v>2018</v>
      </c>
      <c r="B3112" s="450" t="s">
        <v>188</v>
      </c>
      <c r="C3112" s="450">
        <v>23000</v>
      </c>
      <c r="D3112" s="450" t="s">
        <v>140</v>
      </c>
      <c r="E3112" s="450" t="s">
        <v>14</v>
      </c>
      <c r="F3112" s="450" t="s">
        <v>15</v>
      </c>
      <c r="G3112" s="450" t="s">
        <v>110</v>
      </c>
    </row>
    <row r="3113" spans="1:7" x14ac:dyDescent="0.25">
      <c r="A3113" s="450">
        <v>2018</v>
      </c>
      <c r="B3113" s="450" t="s">
        <v>188</v>
      </c>
      <c r="C3113" s="450">
        <v>24000</v>
      </c>
      <c r="D3113" s="450" t="s">
        <v>141</v>
      </c>
      <c r="E3113" s="450" t="s">
        <v>14</v>
      </c>
      <c r="F3113" s="450" t="s">
        <v>15</v>
      </c>
      <c r="G3113" s="450" t="s">
        <v>110</v>
      </c>
    </row>
    <row r="3114" spans="1:7" x14ac:dyDescent="0.25">
      <c r="A3114" s="450">
        <v>2018</v>
      </c>
      <c r="B3114" s="450" t="s">
        <v>188</v>
      </c>
      <c r="C3114" s="450">
        <v>25000</v>
      </c>
      <c r="D3114" s="450" t="s">
        <v>142</v>
      </c>
      <c r="E3114" s="450" t="s">
        <v>14</v>
      </c>
      <c r="F3114" s="450" t="s">
        <v>15</v>
      </c>
      <c r="G3114" s="450" t="s">
        <v>110</v>
      </c>
    </row>
    <row r="3115" spans="1:7" x14ac:dyDescent="0.25">
      <c r="A3115" s="450">
        <v>2018</v>
      </c>
      <c r="B3115" s="450" t="s">
        <v>188</v>
      </c>
      <c r="C3115" s="450">
        <v>26000</v>
      </c>
      <c r="D3115" s="450" t="s">
        <v>143</v>
      </c>
      <c r="E3115" s="450" t="s">
        <v>14</v>
      </c>
      <c r="F3115" s="450" t="s">
        <v>15</v>
      </c>
      <c r="G3115" s="450" t="s">
        <v>110</v>
      </c>
    </row>
    <row r="3116" spans="1:7" x14ac:dyDescent="0.25">
      <c r="A3116" s="450">
        <v>2018</v>
      </c>
      <c r="B3116" s="450" t="s">
        <v>188</v>
      </c>
      <c r="C3116" s="450">
        <v>27000</v>
      </c>
      <c r="D3116" s="450" t="s">
        <v>144</v>
      </c>
      <c r="E3116" s="450" t="s">
        <v>14</v>
      </c>
      <c r="F3116" s="450" t="s">
        <v>15</v>
      </c>
      <c r="G3116" s="450" t="s">
        <v>110</v>
      </c>
    </row>
    <row r="3117" spans="1:7" x14ac:dyDescent="0.25">
      <c r="A3117" s="450">
        <v>2018</v>
      </c>
      <c r="B3117" s="450" t="s">
        <v>188</v>
      </c>
      <c r="C3117" s="450">
        <v>28000</v>
      </c>
      <c r="D3117" s="450" t="s">
        <v>145</v>
      </c>
      <c r="E3117" s="450" t="s">
        <v>14</v>
      </c>
      <c r="F3117" s="450" t="s">
        <v>15</v>
      </c>
      <c r="G3117" s="450" t="s">
        <v>110</v>
      </c>
    </row>
    <row r="3118" spans="1:7" x14ac:dyDescent="0.25">
      <c r="A3118" s="450">
        <v>2018</v>
      </c>
      <c r="B3118" s="450" t="s">
        <v>188</v>
      </c>
      <c r="C3118" s="450">
        <v>29000</v>
      </c>
      <c r="D3118" s="450" t="s">
        <v>146</v>
      </c>
      <c r="E3118" s="450" t="s">
        <v>14</v>
      </c>
      <c r="F3118" s="450" t="s">
        <v>15</v>
      </c>
      <c r="G3118" s="450" t="s">
        <v>110</v>
      </c>
    </row>
    <row r="3119" spans="1:7" x14ac:dyDescent="0.25">
      <c r="A3119" s="450">
        <v>2018</v>
      </c>
      <c r="B3119" s="450" t="s">
        <v>188</v>
      </c>
      <c r="C3119" s="450">
        <v>30000</v>
      </c>
      <c r="D3119" s="450" t="s">
        <v>147</v>
      </c>
      <c r="E3119" s="450" t="s">
        <v>14</v>
      </c>
      <c r="F3119" s="450" t="s">
        <v>15</v>
      </c>
      <c r="G3119" s="450" t="s">
        <v>110</v>
      </c>
    </row>
    <row r="3120" spans="1:7" x14ac:dyDescent="0.25">
      <c r="A3120" s="450">
        <v>2018</v>
      </c>
      <c r="B3120" s="450" t="s">
        <v>188</v>
      </c>
      <c r="C3120" s="450">
        <v>31000</v>
      </c>
      <c r="D3120" s="450" t="s">
        <v>148</v>
      </c>
      <c r="E3120" s="450" t="s">
        <v>14</v>
      </c>
      <c r="F3120" s="450" t="s">
        <v>15</v>
      </c>
      <c r="G3120" s="450" t="s">
        <v>110</v>
      </c>
    </row>
    <row r="3121" spans="1:7" x14ac:dyDescent="0.25">
      <c r="A3121" s="450">
        <v>2018</v>
      </c>
      <c r="B3121" s="450" t="s">
        <v>188</v>
      </c>
      <c r="C3121" s="450">
        <v>32000</v>
      </c>
      <c r="D3121" s="450" t="s">
        <v>149</v>
      </c>
      <c r="E3121" s="450" t="s">
        <v>14</v>
      </c>
      <c r="F3121" s="450" t="s">
        <v>15</v>
      </c>
      <c r="G3121" s="450" t="s">
        <v>110</v>
      </c>
    </row>
    <row r="3122" spans="1:7" x14ac:dyDescent="0.25">
      <c r="A3122" s="450">
        <v>2018</v>
      </c>
      <c r="B3122" s="450" t="s">
        <v>188</v>
      </c>
      <c r="C3122" s="450">
        <v>32100</v>
      </c>
      <c r="D3122" s="450" t="s">
        <v>150</v>
      </c>
      <c r="E3122" s="450" t="s">
        <v>14</v>
      </c>
      <c r="F3122" s="450" t="s">
        <v>15</v>
      </c>
      <c r="G3122" s="450" t="s">
        <v>110</v>
      </c>
    </row>
    <row r="3123" spans="1:7" x14ac:dyDescent="0.25">
      <c r="A3123" s="450">
        <v>2018</v>
      </c>
      <c r="B3123" s="450" t="s">
        <v>188</v>
      </c>
      <c r="C3123" s="450">
        <v>32200</v>
      </c>
      <c r="D3123" s="450" t="s">
        <v>151</v>
      </c>
      <c r="E3123" s="450" t="s">
        <v>14</v>
      </c>
      <c r="F3123" s="450" t="s">
        <v>15</v>
      </c>
      <c r="G3123" s="450" t="s">
        <v>110</v>
      </c>
    </row>
    <row r="3124" spans="1:7" x14ac:dyDescent="0.25">
      <c r="A3124" s="450">
        <v>2018</v>
      </c>
      <c r="B3124" s="450" t="s">
        <v>188</v>
      </c>
      <c r="C3124" s="450">
        <v>33000</v>
      </c>
      <c r="D3124" s="450" t="s">
        <v>152</v>
      </c>
      <c r="E3124" s="450" t="s">
        <v>14</v>
      </c>
      <c r="F3124" s="450" t="s">
        <v>15</v>
      </c>
      <c r="G3124" s="450" t="s">
        <v>110</v>
      </c>
    </row>
    <row r="3125" spans="1:7" x14ac:dyDescent="0.25">
      <c r="A3125" s="450">
        <v>2018</v>
      </c>
      <c r="B3125" s="450" t="s">
        <v>188</v>
      </c>
      <c r="C3125" s="450">
        <v>33100</v>
      </c>
      <c r="D3125" s="450" t="s">
        <v>153</v>
      </c>
      <c r="E3125" s="450" t="s">
        <v>14</v>
      </c>
      <c r="F3125" s="450" t="s">
        <v>15</v>
      </c>
      <c r="G3125" s="450" t="s">
        <v>110</v>
      </c>
    </row>
    <row r="3126" spans="1:7" x14ac:dyDescent="0.25">
      <c r="A3126" s="450">
        <v>2018</v>
      </c>
      <c r="B3126" s="450" t="s">
        <v>188</v>
      </c>
      <c r="C3126" s="450">
        <v>33110</v>
      </c>
      <c r="D3126" s="450" t="s">
        <v>154</v>
      </c>
      <c r="E3126" s="450" t="s">
        <v>14</v>
      </c>
      <c r="F3126" s="450" t="s">
        <v>15</v>
      </c>
      <c r="G3126" s="450" t="s">
        <v>110</v>
      </c>
    </row>
    <row r="3127" spans="1:7" x14ac:dyDescent="0.25">
      <c r="A3127" s="450">
        <v>2018</v>
      </c>
      <c r="B3127" s="450" t="s">
        <v>188</v>
      </c>
      <c r="C3127" s="450">
        <v>33120</v>
      </c>
      <c r="D3127" s="450" t="s">
        <v>155</v>
      </c>
      <c r="E3127" s="450" t="s">
        <v>14</v>
      </c>
      <c r="F3127" s="450" t="s">
        <v>15</v>
      </c>
      <c r="G3127" s="450" t="s">
        <v>110</v>
      </c>
    </row>
    <row r="3128" spans="1:7" x14ac:dyDescent="0.25">
      <c r="A3128" s="450">
        <v>2018</v>
      </c>
      <c r="B3128" s="450" t="s">
        <v>188</v>
      </c>
      <c r="C3128" s="450">
        <v>33200</v>
      </c>
      <c r="D3128" s="450" t="s">
        <v>156</v>
      </c>
      <c r="E3128" s="450" t="s">
        <v>14</v>
      </c>
      <c r="F3128" s="450" t="s">
        <v>15</v>
      </c>
      <c r="G3128" s="450" t="s">
        <v>110</v>
      </c>
    </row>
    <row r="3129" spans="1:7" x14ac:dyDescent="0.25">
      <c r="A3129" s="450">
        <v>2018</v>
      </c>
      <c r="B3129" s="450" t="s">
        <v>188</v>
      </c>
      <c r="C3129" s="450">
        <v>33210</v>
      </c>
      <c r="D3129" s="450" t="s">
        <v>157</v>
      </c>
      <c r="E3129" s="450" t="s">
        <v>14</v>
      </c>
      <c r="F3129" s="450" t="s">
        <v>15</v>
      </c>
      <c r="G3129" s="450" t="s">
        <v>110</v>
      </c>
    </row>
    <row r="3130" spans="1:7" x14ac:dyDescent="0.25">
      <c r="A3130" s="450">
        <v>2018</v>
      </c>
      <c r="B3130" s="450" t="s">
        <v>188</v>
      </c>
      <c r="C3130" s="450">
        <v>33220</v>
      </c>
      <c r="D3130" s="450" t="s">
        <v>158</v>
      </c>
      <c r="E3130" s="450" t="s">
        <v>14</v>
      </c>
      <c r="F3130" s="450" t="s">
        <v>15</v>
      </c>
      <c r="G3130" s="450" t="s">
        <v>110</v>
      </c>
    </row>
    <row r="3131" spans="1:7" x14ac:dyDescent="0.25">
      <c r="A3131" s="450">
        <v>2018</v>
      </c>
      <c r="B3131" s="450" t="s">
        <v>188</v>
      </c>
      <c r="C3131" s="450">
        <v>33900</v>
      </c>
      <c r="D3131" s="450" t="s">
        <v>159</v>
      </c>
      <c r="E3131" s="450" t="s">
        <v>14</v>
      </c>
      <c r="F3131" s="450" t="s">
        <v>15</v>
      </c>
      <c r="G3131" s="450" t="s">
        <v>110</v>
      </c>
    </row>
    <row r="3132" spans="1:7" x14ac:dyDescent="0.25">
      <c r="A3132" s="450">
        <v>2018</v>
      </c>
      <c r="B3132" s="450" t="s">
        <v>188</v>
      </c>
      <c r="C3132" s="450">
        <v>33910</v>
      </c>
      <c r="D3132" s="450" t="s">
        <v>160</v>
      </c>
      <c r="E3132" s="450" t="s">
        <v>14</v>
      </c>
      <c r="F3132" s="450" t="s">
        <v>15</v>
      </c>
      <c r="G3132" s="450" t="s">
        <v>110</v>
      </c>
    </row>
    <row r="3133" spans="1:7" x14ac:dyDescent="0.25">
      <c r="A3133" s="450">
        <v>2018</v>
      </c>
      <c r="B3133" s="450" t="s">
        <v>188</v>
      </c>
      <c r="C3133" s="450">
        <v>33920</v>
      </c>
      <c r="D3133" s="450" t="s">
        <v>161</v>
      </c>
      <c r="E3133" s="450" t="s">
        <v>14</v>
      </c>
      <c r="F3133" s="450" t="s">
        <v>15</v>
      </c>
      <c r="G3133" s="450" t="s">
        <v>110</v>
      </c>
    </row>
    <row r="3134" spans="1:7" x14ac:dyDescent="0.25">
      <c r="A3134" s="450">
        <v>2018</v>
      </c>
      <c r="B3134" s="450" t="s">
        <v>188</v>
      </c>
      <c r="C3134" s="450">
        <v>33921</v>
      </c>
      <c r="D3134" s="450" t="s">
        <v>162</v>
      </c>
      <c r="E3134" s="450" t="s">
        <v>14</v>
      </c>
      <c r="F3134" s="450" t="s">
        <v>15</v>
      </c>
      <c r="G3134" s="450" t="s">
        <v>110</v>
      </c>
    </row>
    <row r="3135" spans="1:7" x14ac:dyDescent="0.25">
      <c r="A3135" s="450">
        <v>2018</v>
      </c>
      <c r="B3135" s="450" t="s">
        <v>188</v>
      </c>
      <c r="C3135" s="450">
        <v>33922</v>
      </c>
      <c r="D3135" s="450" t="s">
        <v>163</v>
      </c>
      <c r="E3135" s="450" t="s">
        <v>14</v>
      </c>
      <c r="F3135" s="450" t="s">
        <v>15</v>
      </c>
      <c r="G3135" s="450" t="s">
        <v>110</v>
      </c>
    </row>
    <row r="3136" spans="1:7" x14ac:dyDescent="0.25">
      <c r="A3136" s="450">
        <v>2018</v>
      </c>
      <c r="B3136" s="450" t="s">
        <v>188</v>
      </c>
      <c r="C3136" s="450">
        <v>34000</v>
      </c>
      <c r="D3136" s="450" t="s">
        <v>164</v>
      </c>
      <c r="E3136" s="450" t="s">
        <v>14</v>
      </c>
      <c r="F3136" s="450" t="s">
        <v>15</v>
      </c>
      <c r="G3136" s="450" t="s">
        <v>110</v>
      </c>
    </row>
    <row r="3137" spans="1:8" x14ac:dyDescent="0.25">
      <c r="A3137" s="450">
        <v>2018</v>
      </c>
      <c r="B3137" s="450" t="s">
        <v>188</v>
      </c>
      <c r="C3137" s="450">
        <v>35000</v>
      </c>
      <c r="D3137" s="450" t="s">
        <v>165</v>
      </c>
      <c r="E3137" s="450" t="s">
        <v>14</v>
      </c>
      <c r="F3137" s="450" t="s">
        <v>15</v>
      </c>
      <c r="G3137" s="450" t="s">
        <v>110</v>
      </c>
      <c r="H3137" s="450"/>
    </row>
    <row r="3138" spans="1:8" x14ac:dyDescent="0.25">
      <c r="A3138" s="450">
        <v>2018</v>
      </c>
      <c r="B3138" s="450" t="s">
        <v>188</v>
      </c>
      <c r="C3138" s="450">
        <v>36000</v>
      </c>
      <c r="D3138" s="450" t="s">
        <v>166</v>
      </c>
      <c r="E3138" s="450" t="s">
        <v>14</v>
      </c>
      <c r="F3138" s="450" t="s">
        <v>15</v>
      </c>
      <c r="G3138" s="450" t="s">
        <v>110</v>
      </c>
      <c r="H3138" s="450"/>
    </row>
    <row r="3139" spans="1:8" x14ac:dyDescent="0.25">
      <c r="A3139" s="450">
        <v>2018</v>
      </c>
      <c r="B3139" s="450" t="s">
        <v>188</v>
      </c>
      <c r="C3139" s="450">
        <v>37000</v>
      </c>
      <c r="D3139" s="450" t="s">
        <v>167</v>
      </c>
      <c r="E3139" s="450" t="s">
        <v>14</v>
      </c>
      <c r="F3139" s="450" t="s">
        <v>15</v>
      </c>
      <c r="G3139" s="450" t="s">
        <v>110</v>
      </c>
      <c r="H3139" s="450"/>
    </row>
    <row r="3140" spans="1:8" x14ac:dyDescent="0.25">
      <c r="A3140" s="450">
        <v>2018</v>
      </c>
      <c r="B3140" s="450" t="s">
        <v>188</v>
      </c>
      <c r="C3140" s="450">
        <v>37100</v>
      </c>
      <c r="D3140" s="450" t="s">
        <v>168</v>
      </c>
      <c r="E3140" s="450" t="s">
        <v>14</v>
      </c>
      <c r="F3140" s="450" t="s">
        <v>15</v>
      </c>
      <c r="G3140" s="450" t="s">
        <v>110</v>
      </c>
      <c r="H3140" s="450"/>
    </row>
    <row r="3141" spans="1:8" x14ac:dyDescent="0.25">
      <c r="A3141" s="450">
        <v>2018</v>
      </c>
      <c r="B3141" s="450" t="s">
        <v>188</v>
      </c>
      <c r="C3141" s="450">
        <v>37200</v>
      </c>
      <c r="D3141" s="450" t="s">
        <v>169</v>
      </c>
      <c r="E3141" s="450" t="s">
        <v>14</v>
      </c>
      <c r="F3141" s="450" t="s">
        <v>15</v>
      </c>
      <c r="G3141" s="450" t="s">
        <v>110</v>
      </c>
      <c r="H3141" s="450"/>
    </row>
    <row r="3142" spans="1:8" x14ac:dyDescent="0.25">
      <c r="A3142" s="450">
        <v>2018</v>
      </c>
      <c r="B3142" s="450" t="s">
        <v>189</v>
      </c>
      <c r="C3142" s="450">
        <v>1000</v>
      </c>
      <c r="D3142" s="450" t="s">
        <v>1</v>
      </c>
      <c r="E3142" s="450" t="s">
        <v>14</v>
      </c>
      <c r="F3142" s="450" t="s">
        <v>15</v>
      </c>
      <c r="G3142" s="450">
        <v>0</v>
      </c>
      <c r="H3142" s="450" t="s">
        <v>16</v>
      </c>
    </row>
    <row r="3143" spans="1:8" x14ac:dyDescent="0.25">
      <c r="A3143" s="450">
        <v>2018</v>
      </c>
      <c r="B3143" s="450" t="s">
        <v>189</v>
      </c>
      <c r="C3143" s="450">
        <v>1100</v>
      </c>
      <c r="D3143" s="450" t="s">
        <v>2</v>
      </c>
      <c r="E3143" s="450" t="s">
        <v>14</v>
      </c>
      <c r="F3143" s="450" t="s">
        <v>15</v>
      </c>
      <c r="G3143" s="450">
        <v>0</v>
      </c>
      <c r="H3143" s="450" t="s">
        <v>16</v>
      </c>
    </row>
    <row r="3144" spans="1:8" x14ac:dyDescent="0.25">
      <c r="A3144" s="450">
        <v>2018</v>
      </c>
      <c r="B3144" s="450" t="s">
        <v>189</v>
      </c>
      <c r="C3144" s="450">
        <v>1110</v>
      </c>
      <c r="D3144" s="450" t="s">
        <v>3</v>
      </c>
      <c r="E3144" s="450" t="s">
        <v>14</v>
      </c>
      <c r="F3144" s="450" t="s">
        <v>15</v>
      </c>
      <c r="G3144" s="450" t="s">
        <v>110</v>
      </c>
      <c r="H3144" s="450"/>
    </row>
    <row r="3145" spans="1:8" x14ac:dyDescent="0.25">
      <c r="A3145" s="450">
        <v>2018</v>
      </c>
      <c r="B3145" s="450" t="s">
        <v>189</v>
      </c>
      <c r="C3145" s="450">
        <v>1120</v>
      </c>
      <c r="D3145" s="450" t="s">
        <v>4</v>
      </c>
      <c r="E3145" s="450" t="s">
        <v>14</v>
      </c>
      <c r="F3145" s="450" t="s">
        <v>15</v>
      </c>
      <c r="G3145" s="450" t="s">
        <v>110</v>
      </c>
      <c r="H3145" s="450"/>
    </row>
    <row r="3146" spans="1:8" x14ac:dyDescent="0.25">
      <c r="A3146" s="450">
        <v>2018</v>
      </c>
      <c r="B3146" s="450" t="s">
        <v>189</v>
      </c>
      <c r="C3146" s="450">
        <v>1200</v>
      </c>
      <c r="D3146" s="450" t="s">
        <v>5</v>
      </c>
      <c r="E3146" s="450" t="s">
        <v>14</v>
      </c>
      <c r="F3146" s="450" t="s">
        <v>15</v>
      </c>
      <c r="G3146" s="450">
        <v>0</v>
      </c>
      <c r="H3146" s="450" t="s">
        <v>16</v>
      </c>
    </row>
    <row r="3147" spans="1:8" x14ac:dyDescent="0.25">
      <c r="A3147" s="450">
        <v>2018</v>
      </c>
      <c r="B3147" s="450" t="s">
        <v>189</v>
      </c>
      <c r="C3147" s="450">
        <v>1300</v>
      </c>
      <c r="D3147" s="450" t="s">
        <v>17</v>
      </c>
      <c r="E3147" s="450" t="s">
        <v>14</v>
      </c>
      <c r="F3147" s="450" t="s">
        <v>15</v>
      </c>
      <c r="G3147" s="450">
        <v>0</v>
      </c>
      <c r="H3147" s="450" t="s">
        <v>16</v>
      </c>
    </row>
    <row r="3148" spans="1:8" x14ac:dyDescent="0.25">
      <c r="A3148" s="450">
        <v>2018</v>
      </c>
      <c r="B3148" s="450" t="s">
        <v>189</v>
      </c>
      <c r="C3148" s="450">
        <v>1400</v>
      </c>
      <c r="D3148" s="450" t="s">
        <v>18</v>
      </c>
      <c r="E3148" s="450" t="s">
        <v>14</v>
      </c>
      <c r="F3148" s="450" t="s">
        <v>15</v>
      </c>
      <c r="G3148" s="450">
        <v>0</v>
      </c>
      <c r="H3148" s="450" t="s">
        <v>16</v>
      </c>
    </row>
    <row r="3149" spans="1:8" x14ac:dyDescent="0.25">
      <c r="A3149" s="450">
        <v>2018</v>
      </c>
      <c r="B3149" s="450" t="s">
        <v>189</v>
      </c>
      <c r="C3149" s="450">
        <v>1500</v>
      </c>
      <c r="D3149" s="450" t="s">
        <v>19</v>
      </c>
      <c r="E3149" s="450" t="s">
        <v>14</v>
      </c>
      <c r="F3149" s="450" t="s">
        <v>15</v>
      </c>
      <c r="G3149" s="450">
        <v>0</v>
      </c>
      <c r="H3149" s="450" t="s">
        <v>16</v>
      </c>
    </row>
    <row r="3150" spans="1:8" x14ac:dyDescent="0.25">
      <c r="A3150" s="450">
        <v>2018</v>
      </c>
      <c r="B3150" s="450" t="s">
        <v>189</v>
      </c>
      <c r="C3150" s="450">
        <v>1600</v>
      </c>
      <c r="D3150" s="450" t="s">
        <v>20</v>
      </c>
      <c r="E3150" s="450" t="s">
        <v>14</v>
      </c>
      <c r="F3150" s="450" t="s">
        <v>15</v>
      </c>
      <c r="G3150" s="450">
        <v>0</v>
      </c>
      <c r="H3150" s="450" t="s">
        <v>16</v>
      </c>
    </row>
    <row r="3151" spans="1:8" x14ac:dyDescent="0.25">
      <c r="A3151" s="450">
        <v>2018</v>
      </c>
      <c r="B3151" s="450" t="s">
        <v>189</v>
      </c>
      <c r="C3151" s="450">
        <v>1900</v>
      </c>
      <c r="D3151" s="450" t="s">
        <v>21</v>
      </c>
      <c r="E3151" s="450" t="s">
        <v>14</v>
      </c>
      <c r="F3151" s="450" t="s">
        <v>15</v>
      </c>
      <c r="G3151" s="450">
        <v>0</v>
      </c>
      <c r="H3151" s="450" t="s">
        <v>16</v>
      </c>
    </row>
    <row r="3152" spans="1:8" x14ac:dyDescent="0.25">
      <c r="A3152" s="450">
        <v>2018</v>
      </c>
      <c r="B3152" s="450" t="s">
        <v>189</v>
      </c>
      <c r="C3152" s="450">
        <v>2000</v>
      </c>
      <c r="D3152" s="450" t="s">
        <v>22</v>
      </c>
      <c r="E3152" s="450" t="s">
        <v>14</v>
      </c>
      <c r="F3152" s="450" t="s">
        <v>15</v>
      </c>
      <c r="G3152" s="450">
        <v>0</v>
      </c>
      <c r="H3152" s="450" t="s">
        <v>16</v>
      </c>
    </row>
    <row r="3153" spans="1:8" x14ac:dyDescent="0.25">
      <c r="A3153" s="450">
        <v>2018</v>
      </c>
      <c r="B3153" s="450" t="s">
        <v>189</v>
      </c>
      <c r="C3153" s="450">
        <v>2100</v>
      </c>
      <c r="D3153" s="450" t="s">
        <v>23</v>
      </c>
      <c r="E3153" s="450" t="s">
        <v>14</v>
      </c>
      <c r="F3153" s="450" t="s">
        <v>15</v>
      </c>
      <c r="G3153" s="450">
        <v>0</v>
      </c>
      <c r="H3153" s="450" t="s">
        <v>16</v>
      </c>
    </row>
    <row r="3154" spans="1:8" x14ac:dyDescent="0.25">
      <c r="A3154" s="450">
        <v>2018</v>
      </c>
      <c r="B3154" s="450" t="s">
        <v>189</v>
      </c>
      <c r="C3154" s="450">
        <v>2110</v>
      </c>
      <c r="D3154" s="450" t="s">
        <v>24</v>
      </c>
      <c r="E3154" s="450" t="s">
        <v>14</v>
      </c>
      <c r="F3154" s="450" t="s">
        <v>15</v>
      </c>
      <c r="G3154" s="450" t="s">
        <v>110</v>
      </c>
      <c r="H3154" s="450"/>
    </row>
    <row r="3155" spans="1:8" x14ac:dyDescent="0.25">
      <c r="A3155" s="450">
        <v>2018</v>
      </c>
      <c r="B3155" s="450" t="s">
        <v>189</v>
      </c>
      <c r="C3155" s="450">
        <v>2120</v>
      </c>
      <c r="D3155" s="450" t="s">
        <v>25</v>
      </c>
      <c r="E3155" s="450" t="s">
        <v>14</v>
      </c>
      <c r="F3155" s="450" t="s">
        <v>15</v>
      </c>
      <c r="G3155" s="450" t="s">
        <v>110</v>
      </c>
      <c r="H3155" s="450"/>
    </row>
    <row r="3156" spans="1:8" x14ac:dyDescent="0.25">
      <c r="A3156" s="450">
        <v>2018</v>
      </c>
      <c r="B3156" s="450" t="s">
        <v>189</v>
      </c>
      <c r="C3156" s="450">
        <v>2130</v>
      </c>
      <c r="D3156" s="450" t="s">
        <v>26</v>
      </c>
      <c r="E3156" s="450" t="s">
        <v>14</v>
      </c>
      <c r="F3156" s="450" t="s">
        <v>15</v>
      </c>
      <c r="G3156" s="450" t="s">
        <v>110</v>
      </c>
      <c r="H3156" s="450"/>
    </row>
    <row r="3157" spans="1:8" x14ac:dyDescent="0.25">
      <c r="A3157" s="450">
        <v>2018</v>
      </c>
      <c r="B3157" s="450" t="s">
        <v>189</v>
      </c>
      <c r="C3157" s="450">
        <v>2190</v>
      </c>
      <c r="D3157" s="450" t="s">
        <v>27</v>
      </c>
      <c r="E3157" s="450" t="s">
        <v>14</v>
      </c>
      <c r="F3157" s="450" t="s">
        <v>15</v>
      </c>
      <c r="G3157" s="450" t="s">
        <v>110</v>
      </c>
      <c r="H3157" s="450"/>
    </row>
    <row r="3158" spans="1:8" x14ac:dyDescent="0.25">
      <c r="A3158" s="450">
        <v>2018</v>
      </c>
      <c r="B3158" s="450" t="s">
        <v>189</v>
      </c>
      <c r="C3158" s="450">
        <v>2200</v>
      </c>
      <c r="D3158" s="450" t="s">
        <v>28</v>
      </c>
      <c r="E3158" s="450" t="s">
        <v>14</v>
      </c>
      <c r="F3158" s="450" t="s">
        <v>15</v>
      </c>
      <c r="G3158" s="450">
        <v>0</v>
      </c>
      <c r="H3158" s="450" t="s">
        <v>16</v>
      </c>
    </row>
    <row r="3159" spans="1:8" x14ac:dyDescent="0.25">
      <c r="A3159" s="450">
        <v>2018</v>
      </c>
      <c r="B3159" s="450" t="s">
        <v>189</v>
      </c>
      <c r="C3159" s="450">
        <v>2300</v>
      </c>
      <c r="D3159" s="450" t="s">
        <v>29</v>
      </c>
      <c r="E3159" s="450" t="s">
        <v>14</v>
      </c>
      <c r="F3159" s="450" t="s">
        <v>15</v>
      </c>
      <c r="G3159" s="450">
        <v>0</v>
      </c>
      <c r="H3159" s="450" t="s">
        <v>16</v>
      </c>
    </row>
    <row r="3160" spans="1:8" x14ac:dyDescent="0.25">
      <c r="A3160" s="450">
        <v>2018</v>
      </c>
      <c r="B3160" s="450" t="s">
        <v>189</v>
      </c>
      <c r="C3160" s="450">
        <v>2400</v>
      </c>
      <c r="D3160" s="450" t="s">
        <v>30</v>
      </c>
      <c r="E3160" s="450" t="s">
        <v>14</v>
      </c>
      <c r="F3160" s="450" t="s">
        <v>15</v>
      </c>
      <c r="G3160" s="450">
        <v>0</v>
      </c>
      <c r="H3160" s="450" t="s">
        <v>16</v>
      </c>
    </row>
    <row r="3161" spans="1:8" x14ac:dyDescent="0.25">
      <c r="A3161" s="450">
        <v>2018</v>
      </c>
      <c r="B3161" s="450" t="s">
        <v>189</v>
      </c>
      <c r="C3161" s="450">
        <v>2900</v>
      </c>
      <c r="D3161" s="450" t="s">
        <v>31</v>
      </c>
      <c r="E3161" s="450" t="s">
        <v>14</v>
      </c>
      <c r="F3161" s="450" t="s">
        <v>15</v>
      </c>
      <c r="G3161" s="450">
        <v>0</v>
      </c>
      <c r="H3161" s="450" t="s">
        <v>16</v>
      </c>
    </row>
    <row r="3162" spans="1:8" x14ac:dyDescent="0.25">
      <c r="A3162" s="450">
        <v>2018</v>
      </c>
      <c r="B3162" s="450" t="s">
        <v>189</v>
      </c>
      <c r="C3162" s="450">
        <v>2910</v>
      </c>
      <c r="D3162" s="450" t="s">
        <v>32</v>
      </c>
      <c r="E3162" s="450" t="s">
        <v>14</v>
      </c>
      <c r="F3162" s="450" t="s">
        <v>15</v>
      </c>
      <c r="G3162" s="450" t="s">
        <v>110</v>
      </c>
      <c r="H3162" s="450"/>
    </row>
    <row r="3163" spans="1:8" x14ac:dyDescent="0.25">
      <c r="A3163" s="450">
        <v>2018</v>
      </c>
      <c r="B3163" s="450" t="s">
        <v>189</v>
      </c>
      <c r="C3163" s="450">
        <v>2920</v>
      </c>
      <c r="D3163" s="450" t="s">
        <v>33</v>
      </c>
      <c r="E3163" s="450" t="s">
        <v>14</v>
      </c>
      <c r="F3163" s="450" t="s">
        <v>15</v>
      </c>
      <c r="G3163" s="450" t="s">
        <v>110</v>
      </c>
      <c r="H3163" s="450"/>
    </row>
    <row r="3164" spans="1:8" x14ac:dyDescent="0.25">
      <c r="A3164" s="450">
        <v>2018</v>
      </c>
      <c r="B3164" s="450" t="s">
        <v>189</v>
      </c>
      <c r="C3164" s="450">
        <v>2930</v>
      </c>
      <c r="D3164" s="450" t="s">
        <v>34</v>
      </c>
      <c r="E3164" s="450" t="s">
        <v>14</v>
      </c>
      <c r="F3164" s="450" t="s">
        <v>15</v>
      </c>
      <c r="G3164" s="450" t="s">
        <v>110</v>
      </c>
      <c r="H3164" s="450"/>
    </row>
    <row r="3165" spans="1:8" x14ac:dyDescent="0.25">
      <c r="A3165" s="450">
        <v>2018</v>
      </c>
      <c r="B3165" s="450" t="s">
        <v>189</v>
      </c>
      <c r="C3165" s="450">
        <v>3000</v>
      </c>
      <c r="D3165" s="450" t="s">
        <v>35</v>
      </c>
      <c r="E3165" s="450" t="s">
        <v>14</v>
      </c>
      <c r="F3165" s="450" t="s">
        <v>15</v>
      </c>
      <c r="G3165" s="450">
        <v>0</v>
      </c>
      <c r="H3165" s="450" t="s">
        <v>16</v>
      </c>
    </row>
    <row r="3166" spans="1:8" x14ac:dyDescent="0.25">
      <c r="A3166" s="450">
        <v>2018</v>
      </c>
      <c r="B3166" s="450" t="s">
        <v>189</v>
      </c>
      <c r="C3166" s="450">
        <v>3100</v>
      </c>
      <c r="D3166" s="450" t="s">
        <v>36</v>
      </c>
      <c r="E3166" s="450" t="s">
        <v>14</v>
      </c>
      <c r="F3166" s="450" t="s">
        <v>15</v>
      </c>
      <c r="G3166" s="450" t="s">
        <v>110</v>
      </c>
      <c r="H3166" s="450"/>
    </row>
    <row r="3167" spans="1:8" x14ac:dyDescent="0.25">
      <c r="A3167" s="450">
        <v>2018</v>
      </c>
      <c r="B3167" s="450" t="s">
        <v>189</v>
      </c>
      <c r="C3167" s="450">
        <v>3200</v>
      </c>
      <c r="D3167" s="450" t="s">
        <v>37</v>
      </c>
      <c r="E3167" s="450" t="s">
        <v>14</v>
      </c>
      <c r="F3167" s="450" t="s">
        <v>15</v>
      </c>
      <c r="G3167" s="450" t="s">
        <v>110</v>
      </c>
      <c r="H3167" s="450"/>
    </row>
    <row r="3168" spans="1:8" x14ac:dyDescent="0.25">
      <c r="A3168" s="450">
        <v>2018</v>
      </c>
      <c r="B3168" s="450" t="s">
        <v>189</v>
      </c>
      <c r="C3168" s="450">
        <v>3900</v>
      </c>
      <c r="D3168" s="450" t="s">
        <v>38</v>
      </c>
      <c r="E3168" s="450" t="s">
        <v>14</v>
      </c>
      <c r="F3168" s="450" t="s">
        <v>15</v>
      </c>
      <c r="G3168" s="450" t="s">
        <v>110</v>
      </c>
      <c r="H3168" s="450"/>
    </row>
    <row r="3169" spans="1:8" x14ac:dyDescent="0.25">
      <c r="A3169" s="450">
        <v>2018</v>
      </c>
      <c r="B3169" s="450" t="s">
        <v>189</v>
      </c>
      <c r="C3169" s="450">
        <v>4000</v>
      </c>
      <c r="D3169" s="450" t="s">
        <v>39</v>
      </c>
      <c r="E3169" s="450" t="s">
        <v>14</v>
      </c>
      <c r="F3169" s="450" t="s">
        <v>15</v>
      </c>
      <c r="G3169" s="450">
        <v>0</v>
      </c>
      <c r="H3169" s="450" t="s">
        <v>16</v>
      </c>
    </row>
    <row r="3170" spans="1:8" x14ac:dyDescent="0.25">
      <c r="A3170" s="450">
        <v>2018</v>
      </c>
      <c r="B3170" s="450" t="s">
        <v>189</v>
      </c>
      <c r="C3170" s="450">
        <v>4100</v>
      </c>
      <c r="D3170" s="450" t="s">
        <v>40</v>
      </c>
      <c r="E3170" s="450" t="s">
        <v>14</v>
      </c>
      <c r="F3170" s="450" t="s">
        <v>15</v>
      </c>
      <c r="G3170" s="450">
        <v>0</v>
      </c>
      <c r="H3170" s="450" t="s">
        <v>16</v>
      </c>
    </row>
    <row r="3171" spans="1:8" x14ac:dyDescent="0.25">
      <c r="A3171" s="450">
        <v>2018</v>
      </c>
      <c r="B3171" s="450" t="s">
        <v>189</v>
      </c>
      <c r="C3171" s="450">
        <v>4110</v>
      </c>
      <c r="D3171" s="450" t="s">
        <v>41</v>
      </c>
      <c r="E3171" s="450" t="s">
        <v>14</v>
      </c>
      <c r="F3171" s="450" t="s">
        <v>15</v>
      </c>
      <c r="G3171" s="450" t="s">
        <v>110</v>
      </c>
      <c r="H3171" s="450"/>
    </row>
    <row r="3172" spans="1:8" x14ac:dyDescent="0.25">
      <c r="A3172" s="450">
        <v>2018</v>
      </c>
      <c r="B3172" s="450" t="s">
        <v>189</v>
      </c>
      <c r="C3172" s="450">
        <v>4120</v>
      </c>
      <c r="D3172" s="450" t="s">
        <v>42</v>
      </c>
      <c r="E3172" s="450" t="s">
        <v>14</v>
      </c>
      <c r="F3172" s="450" t="s">
        <v>15</v>
      </c>
      <c r="G3172" s="450" t="s">
        <v>110</v>
      </c>
      <c r="H3172" s="450"/>
    </row>
    <row r="3173" spans="1:8" x14ac:dyDescent="0.25">
      <c r="A3173" s="450">
        <v>2018</v>
      </c>
      <c r="B3173" s="450" t="s">
        <v>189</v>
      </c>
      <c r="C3173" s="450">
        <v>4190</v>
      </c>
      <c r="D3173" s="450" t="s">
        <v>43</v>
      </c>
      <c r="E3173" s="450" t="s">
        <v>14</v>
      </c>
      <c r="F3173" s="450" t="s">
        <v>15</v>
      </c>
      <c r="G3173" s="450" t="s">
        <v>110</v>
      </c>
      <c r="H3173" s="450"/>
    </row>
    <row r="3174" spans="1:8" x14ac:dyDescent="0.25">
      <c r="A3174" s="450">
        <v>2018</v>
      </c>
      <c r="B3174" s="450" t="s">
        <v>189</v>
      </c>
      <c r="C3174" s="450">
        <v>4200</v>
      </c>
      <c r="D3174" s="450" t="s">
        <v>44</v>
      </c>
      <c r="E3174" s="450" t="s">
        <v>14</v>
      </c>
      <c r="F3174" s="450" t="s">
        <v>15</v>
      </c>
      <c r="G3174" s="450">
        <v>0</v>
      </c>
      <c r="H3174" s="450" t="s">
        <v>16</v>
      </c>
    </row>
    <row r="3175" spans="1:8" x14ac:dyDescent="0.25">
      <c r="A3175" s="450">
        <v>2018</v>
      </c>
      <c r="B3175" s="450" t="s">
        <v>189</v>
      </c>
      <c r="C3175" s="450">
        <v>4210</v>
      </c>
      <c r="D3175" s="450" t="s">
        <v>45</v>
      </c>
      <c r="E3175" s="450" t="s">
        <v>14</v>
      </c>
      <c r="F3175" s="450" t="s">
        <v>15</v>
      </c>
      <c r="G3175" s="450" t="s">
        <v>110</v>
      </c>
      <c r="H3175" s="450"/>
    </row>
    <row r="3176" spans="1:8" x14ac:dyDescent="0.25">
      <c r="A3176" s="450">
        <v>2018</v>
      </c>
      <c r="B3176" s="450" t="s">
        <v>189</v>
      </c>
      <c r="C3176" s="450">
        <v>4220</v>
      </c>
      <c r="D3176" s="450" t="s">
        <v>46</v>
      </c>
      <c r="E3176" s="450" t="s">
        <v>14</v>
      </c>
      <c r="F3176" s="450" t="s">
        <v>15</v>
      </c>
      <c r="G3176" s="450" t="s">
        <v>110</v>
      </c>
      <c r="H3176" s="450"/>
    </row>
    <row r="3177" spans="1:8" x14ac:dyDescent="0.25">
      <c r="A3177" s="450">
        <v>2018</v>
      </c>
      <c r="B3177" s="450" t="s">
        <v>189</v>
      </c>
      <c r="C3177" s="450">
        <v>4230</v>
      </c>
      <c r="D3177" s="450" t="s">
        <v>47</v>
      </c>
      <c r="E3177" s="450" t="s">
        <v>14</v>
      </c>
      <c r="F3177" s="450" t="s">
        <v>15</v>
      </c>
      <c r="G3177" s="450" t="s">
        <v>110</v>
      </c>
      <c r="H3177" s="450"/>
    </row>
    <row r="3178" spans="1:8" x14ac:dyDescent="0.25">
      <c r="A3178" s="450">
        <v>2018</v>
      </c>
      <c r="B3178" s="450" t="s">
        <v>189</v>
      </c>
      <c r="C3178" s="450">
        <v>5000</v>
      </c>
      <c r="D3178" s="450" t="s">
        <v>48</v>
      </c>
      <c r="E3178" s="450" t="s">
        <v>14</v>
      </c>
      <c r="F3178" s="450" t="s">
        <v>15</v>
      </c>
      <c r="G3178" s="450">
        <v>0</v>
      </c>
      <c r="H3178" s="450" t="s">
        <v>16</v>
      </c>
    </row>
    <row r="3179" spans="1:8" x14ac:dyDescent="0.25">
      <c r="A3179" s="450">
        <v>2018</v>
      </c>
      <c r="B3179" s="450" t="s">
        <v>189</v>
      </c>
      <c r="C3179" s="450">
        <v>6000</v>
      </c>
      <c r="D3179" s="450" t="s">
        <v>49</v>
      </c>
      <c r="E3179" s="450" t="s">
        <v>14</v>
      </c>
      <c r="F3179" s="450" t="s">
        <v>15</v>
      </c>
      <c r="G3179" s="450">
        <v>0</v>
      </c>
      <c r="H3179" s="450" t="s">
        <v>16</v>
      </c>
    </row>
    <row r="3180" spans="1:8" x14ac:dyDescent="0.25">
      <c r="A3180" s="450">
        <v>2018</v>
      </c>
      <c r="B3180" s="450" t="s">
        <v>189</v>
      </c>
      <c r="C3180" s="450">
        <v>6100</v>
      </c>
      <c r="D3180" s="450" t="s">
        <v>50</v>
      </c>
      <c r="E3180" s="450" t="s">
        <v>14</v>
      </c>
      <c r="F3180" s="450" t="s">
        <v>15</v>
      </c>
      <c r="G3180" s="450">
        <v>0</v>
      </c>
      <c r="H3180" s="450" t="s">
        <v>16</v>
      </c>
    </row>
    <row r="3181" spans="1:8" x14ac:dyDescent="0.25">
      <c r="A3181" s="450">
        <v>2018</v>
      </c>
      <c r="B3181" s="450" t="s">
        <v>189</v>
      </c>
      <c r="C3181" s="450">
        <v>6110</v>
      </c>
      <c r="D3181" s="450" t="s">
        <v>51</v>
      </c>
      <c r="E3181" s="450" t="s">
        <v>14</v>
      </c>
      <c r="F3181" s="450" t="s">
        <v>15</v>
      </c>
      <c r="G3181" s="450" t="s">
        <v>110</v>
      </c>
      <c r="H3181" s="450"/>
    </row>
    <row r="3182" spans="1:8" x14ac:dyDescent="0.25">
      <c r="A3182" s="450">
        <v>2018</v>
      </c>
      <c r="B3182" s="450" t="s">
        <v>189</v>
      </c>
      <c r="C3182" s="450">
        <v>6120</v>
      </c>
      <c r="D3182" s="450" t="s">
        <v>52</v>
      </c>
      <c r="E3182" s="450" t="s">
        <v>14</v>
      </c>
      <c r="F3182" s="450" t="s">
        <v>15</v>
      </c>
      <c r="G3182" s="450" t="s">
        <v>110</v>
      </c>
      <c r="H3182" s="450"/>
    </row>
    <row r="3183" spans="1:8" x14ac:dyDescent="0.25">
      <c r="A3183" s="450">
        <v>2018</v>
      </c>
      <c r="B3183" s="450" t="s">
        <v>189</v>
      </c>
      <c r="C3183" s="450">
        <v>6130</v>
      </c>
      <c r="D3183" s="450" t="s">
        <v>53</v>
      </c>
      <c r="E3183" s="450" t="s">
        <v>14</v>
      </c>
      <c r="F3183" s="450" t="s">
        <v>15</v>
      </c>
      <c r="G3183" s="450" t="s">
        <v>110</v>
      </c>
      <c r="H3183" s="450"/>
    </row>
    <row r="3184" spans="1:8" x14ac:dyDescent="0.25">
      <c r="A3184" s="450">
        <v>2018</v>
      </c>
      <c r="B3184" s="450" t="s">
        <v>189</v>
      </c>
      <c r="C3184" s="450">
        <v>6190</v>
      </c>
      <c r="D3184" s="450" t="s">
        <v>54</v>
      </c>
      <c r="E3184" s="450" t="s">
        <v>14</v>
      </c>
      <c r="F3184" s="450" t="s">
        <v>15</v>
      </c>
      <c r="G3184" s="450" t="s">
        <v>110</v>
      </c>
      <c r="H3184" s="450"/>
    </row>
    <row r="3185" spans="1:8" x14ac:dyDescent="0.25">
      <c r="A3185" s="450">
        <v>2018</v>
      </c>
      <c r="B3185" s="450" t="s">
        <v>189</v>
      </c>
      <c r="C3185" s="450">
        <v>6200</v>
      </c>
      <c r="D3185" s="450" t="s">
        <v>55</v>
      </c>
      <c r="E3185" s="450" t="s">
        <v>14</v>
      </c>
      <c r="F3185" s="450" t="s">
        <v>15</v>
      </c>
      <c r="G3185" s="450">
        <v>0</v>
      </c>
      <c r="H3185" s="450" t="s">
        <v>16</v>
      </c>
    </row>
    <row r="3186" spans="1:8" x14ac:dyDescent="0.25">
      <c r="A3186" s="450">
        <v>2018</v>
      </c>
      <c r="B3186" s="450" t="s">
        <v>189</v>
      </c>
      <c r="C3186" s="450">
        <v>6210</v>
      </c>
      <c r="D3186" s="450" t="s">
        <v>56</v>
      </c>
      <c r="E3186" s="450" t="s">
        <v>14</v>
      </c>
      <c r="F3186" s="450" t="s">
        <v>15</v>
      </c>
      <c r="G3186" s="450" t="s">
        <v>110</v>
      </c>
      <c r="H3186" s="450"/>
    </row>
    <row r="3187" spans="1:8" x14ac:dyDescent="0.25">
      <c r="A3187" s="450">
        <v>2018</v>
      </c>
      <c r="B3187" s="450" t="s">
        <v>189</v>
      </c>
      <c r="C3187" s="450">
        <v>6220</v>
      </c>
      <c r="D3187" s="450" t="s">
        <v>57</v>
      </c>
      <c r="E3187" s="450" t="s">
        <v>14</v>
      </c>
      <c r="F3187" s="450" t="s">
        <v>15</v>
      </c>
      <c r="G3187" s="450" t="s">
        <v>110</v>
      </c>
      <c r="H3187" s="450"/>
    </row>
    <row r="3188" spans="1:8" x14ac:dyDescent="0.25">
      <c r="A3188" s="450">
        <v>2018</v>
      </c>
      <c r="B3188" s="450" t="s">
        <v>189</v>
      </c>
      <c r="C3188" s="450">
        <v>6230</v>
      </c>
      <c r="D3188" s="450" t="s">
        <v>58</v>
      </c>
      <c r="E3188" s="450" t="s">
        <v>14</v>
      </c>
      <c r="F3188" s="450" t="s">
        <v>15</v>
      </c>
      <c r="G3188" s="450" t="s">
        <v>110</v>
      </c>
      <c r="H3188" s="450"/>
    </row>
    <row r="3189" spans="1:8" x14ac:dyDescent="0.25">
      <c r="A3189" s="450">
        <v>2018</v>
      </c>
      <c r="B3189" s="450" t="s">
        <v>189</v>
      </c>
      <c r="C3189" s="450">
        <v>6290</v>
      </c>
      <c r="D3189" s="450" t="s">
        <v>59</v>
      </c>
      <c r="E3189" s="450" t="s">
        <v>14</v>
      </c>
      <c r="F3189" s="450" t="s">
        <v>15</v>
      </c>
      <c r="G3189" s="450" t="s">
        <v>110</v>
      </c>
      <c r="H3189" s="450"/>
    </row>
    <row r="3190" spans="1:8" x14ac:dyDescent="0.25">
      <c r="A3190" s="450">
        <v>2018</v>
      </c>
      <c r="B3190" s="450" t="s">
        <v>189</v>
      </c>
      <c r="C3190" s="450">
        <v>6300</v>
      </c>
      <c r="D3190" s="450" t="s">
        <v>60</v>
      </c>
      <c r="E3190" s="450" t="s">
        <v>14</v>
      </c>
      <c r="F3190" s="450" t="s">
        <v>15</v>
      </c>
      <c r="G3190" s="450">
        <v>0</v>
      </c>
      <c r="H3190" s="450" t="s">
        <v>16</v>
      </c>
    </row>
    <row r="3191" spans="1:8" x14ac:dyDescent="0.25">
      <c r="A3191" s="450">
        <v>2018</v>
      </c>
      <c r="B3191" s="450" t="s">
        <v>189</v>
      </c>
      <c r="C3191" s="450">
        <v>6400</v>
      </c>
      <c r="D3191" s="450" t="s">
        <v>61</v>
      </c>
      <c r="E3191" s="450" t="s">
        <v>14</v>
      </c>
      <c r="F3191" s="450" t="s">
        <v>15</v>
      </c>
      <c r="G3191" s="450">
        <v>0</v>
      </c>
      <c r="H3191" s="450" t="s">
        <v>16</v>
      </c>
    </row>
    <row r="3192" spans="1:8" x14ac:dyDescent="0.25">
      <c r="A3192" s="450">
        <v>2018</v>
      </c>
      <c r="B3192" s="450" t="s">
        <v>189</v>
      </c>
      <c r="C3192" s="450">
        <v>6410</v>
      </c>
      <c r="D3192" s="450" t="s">
        <v>62</v>
      </c>
      <c r="E3192" s="450" t="s">
        <v>14</v>
      </c>
      <c r="F3192" s="450" t="s">
        <v>15</v>
      </c>
      <c r="G3192" s="450" t="s">
        <v>110</v>
      </c>
      <c r="H3192" s="450"/>
    </row>
    <row r="3193" spans="1:8" x14ac:dyDescent="0.25">
      <c r="A3193" s="450">
        <v>2018</v>
      </c>
      <c r="B3193" s="450" t="s">
        <v>189</v>
      </c>
      <c r="C3193" s="450">
        <v>6490</v>
      </c>
      <c r="D3193" s="450" t="s">
        <v>63</v>
      </c>
      <c r="E3193" s="450" t="s">
        <v>14</v>
      </c>
      <c r="F3193" s="450" t="s">
        <v>15</v>
      </c>
      <c r="G3193" s="450" t="s">
        <v>110</v>
      </c>
      <c r="H3193" s="450"/>
    </row>
    <row r="3194" spans="1:8" x14ac:dyDescent="0.25">
      <c r="A3194" s="450">
        <v>2018</v>
      </c>
      <c r="B3194" s="450" t="s">
        <v>189</v>
      </c>
      <c r="C3194" s="450">
        <v>6500</v>
      </c>
      <c r="D3194" s="450" t="s">
        <v>64</v>
      </c>
      <c r="E3194" s="450" t="s">
        <v>14</v>
      </c>
      <c r="F3194" s="450" t="s">
        <v>15</v>
      </c>
      <c r="G3194" s="450">
        <v>0</v>
      </c>
      <c r="H3194" s="450" t="s">
        <v>16</v>
      </c>
    </row>
    <row r="3195" spans="1:8" x14ac:dyDescent="0.25">
      <c r="A3195" s="450">
        <v>2018</v>
      </c>
      <c r="B3195" s="450" t="s">
        <v>189</v>
      </c>
      <c r="C3195" s="450">
        <v>6510</v>
      </c>
      <c r="D3195" s="450" t="s">
        <v>65</v>
      </c>
      <c r="E3195" s="450" t="s">
        <v>14</v>
      </c>
      <c r="F3195" s="450" t="s">
        <v>15</v>
      </c>
      <c r="G3195" s="450" t="s">
        <v>110</v>
      </c>
      <c r="H3195" s="450"/>
    </row>
    <row r="3196" spans="1:8" x14ac:dyDescent="0.25">
      <c r="A3196" s="450">
        <v>2018</v>
      </c>
      <c r="B3196" s="450" t="s">
        <v>189</v>
      </c>
      <c r="C3196" s="450">
        <v>6590</v>
      </c>
      <c r="D3196" s="450" t="s">
        <v>66</v>
      </c>
      <c r="E3196" s="450" t="s">
        <v>14</v>
      </c>
      <c r="F3196" s="450" t="s">
        <v>15</v>
      </c>
      <c r="G3196" s="450" t="s">
        <v>110</v>
      </c>
      <c r="H3196" s="450"/>
    </row>
    <row r="3197" spans="1:8" x14ac:dyDescent="0.25">
      <c r="A3197" s="450">
        <v>2018</v>
      </c>
      <c r="B3197" s="450" t="s">
        <v>189</v>
      </c>
      <c r="C3197" s="450">
        <v>7000</v>
      </c>
      <c r="D3197" s="450" t="s">
        <v>67</v>
      </c>
      <c r="E3197" s="450" t="s">
        <v>14</v>
      </c>
      <c r="F3197" s="450" t="s">
        <v>15</v>
      </c>
      <c r="G3197" s="450">
        <v>0</v>
      </c>
      <c r="H3197" s="450" t="s">
        <v>16</v>
      </c>
    </row>
    <row r="3198" spans="1:8" x14ac:dyDescent="0.25">
      <c r="A3198" s="450">
        <v>2018</v>
      </c>
      <c r="B3198" s="450" t="s">
        <v>189</v>
      </c>
      <c r="C3198" s="450">
        <v>7100</v>
      </c>
      <c r="D3198" s="450" t="s">
        <v>68</v>
      </c>
      <c r="E3198" s="450" t="s">
        <v>14</v>
      </c>
      <c r="F3198" s="450" t="s">
        <v>15</v>
      </c>
      <c r="G3198" s="450" t="s">
        <v>110</v>
      </c>
      <c r="H3198" s="450"/>
    </row>
    <row r="3199" spans="1:8" x14ac:dyDescent="0.25">
      <c r="A3199" s="450">
        <v>2018</v>
      </c>
      <c r="B3199" s="450" t="s">
        <v>189</v>
      </c>
      <c r="C3199" s="450">
        <v>7200</v>
      </c>
      <c r="D3199" s="450" t="s">
        <v>69</v>
      </c>
      <c r="E3199" s="450" t="s">
        <v>14</v>
      </c>
      <c r="F3199" s="450" t="s">
        <v>15</v>
      </c>
      <c r="G3199" s="450" t="s">
        <v>110</v>
      </c>
      <c r="H3199" s="450"/>
    </row>
    <row r="3200" spans="1:8" x14ac:dyDescent="0.25">
      <c r="A3200" s="450">
        <v>2018</v>
      </c>
      <c r="B3200" s="450" t="s">
        <v>189</v>
      </c>
      <c r="C3200" s="450">
        <v>8000</v>
      </c>
      <c r="D3200" s="450" t="s">
        <v>70</v>
      </c>
      <c r="E3200" s="450" t="s">
        <v>14</v>
      </c>
      <c r="F3200" s="450" t="s">
        <v>15</v>
      </c>
      <c r="G3200" s="450">
        <v>0</v>
      </c>
      <c r="H3200" s="450" t="s">
        <v>16</v>
      </c>
    </row>
    <row r="3201" spans="1:8" x14ac:dyDescent="0.25">
      <c r="A3201" s="450">
        <v>2018</v>
      </c>
      <c r="B3201" s="450" t="s">
        <v>189</v>
      </c>
      <c r="C3201" s="450">
        <v>9000</v>
      </c>
      <c r="D3201" s="450" t="s">
        <v>71</v>
      </c>
      <c r="E3201" s="450" t="s">
        <v>14</v>
      </c>
      <c r="F3201" s="450" t="s">
        <v>15</v>
      </c>
      <c r="G3201" s="450">
        <v>0</v>
      </c>
      <c r="H3201" s="450" t="s">
        <v>16</v>
      </c>
    </row>
    <row r="3202" spans="1:8" x14ac:dyDescent="0.25">
      <c r="A3202" s="450">
        <v>2018</v>
      </c>
      <c r="B3202" s="450" t="s">
        <v>189</v>
      </c>
      <c r="C3202" s="450">
        <v>9100</v>
      </c>
      <c r="D3202" s="450" t="s">
        <v>72</v>
      </c>
      <c r="E3202" s="450" t="s">
        <v>14</v>
      </c>
      <c r="F3202" s="450" t="s">
        <v>15</v>
      </c>
      <c r="G3202" s="450" t="s">
        <v>110</v>
      </c>
      <c r="H3202" s="450"/>
    </row>
    <row r="3203" spans="1:8" x14ac:dyDescent="0.25">
      <c r="A3203" s="450">
        <v>2018</v>
      </c>
      <c r="B3203" s="450" t="s">
        <v>189</v>
      </c>
      <c r="C3203" s="450">
        <v>9200</v>
      </c>
      <c r="D3203" s="450" t="s">
        <v>73</v>
      </c>
      <c r="E3203" s="450" t="s">
        <v>14</v>
      </c>
      <c r="F3203" s="450" t="s">
        <v>15</v>
      </c>
      <c r="G3203" s="450" t="s">
        <v>110</v>
      </c>
      <c r="H3203" s="450"/>
    </row>
    <row r="3204" spans="1:8" x14ac:dyDescent="0.25">
      <c r="A3204" s="450">
        <v>2018</v>
      </c>
      <c r="B3204" s="450" t="s">
        <v>189</v>
      </c>
      <c r="C3204" s="450">
        <v>9900</v>
      </c>
      <c r="D3204" s="450" t="s">
        <v>74</v>
      </c>
      <c r="E3204" s="450" t="s">
        <v>14</v>
      </c>
      <c r="F3204" s="450" t="s">
        <v>15</v>
      </c>
      <c r="G3204" s="450" t="s">
        <v>110</v>
      </c>
      <c r="H3204" s="450"/>
    </row>
    <row r="3205" spans="1:8" x14ac:dyDescent="0.25">
      <c r="A3205" s="450">
        <v>2018</v>
      </c>
      <c r="B3205" s="450" t="s">
        <v>189</v>
      </c>
      <c r="C3205" s="450">
        <v>10000</v>
      </c>
      <c r="D3205" s="450" t="s">
        <v>75</v>
      </c>
      <c r="E3205" s="450" t="s">
        <v>14</v>
      </c>
      <c r="F3205" s="450" t="s">
        <v>15</v>
      </c>
      <c r="G3205" s="450">
        <v>0</v>
      </c>
      <c r="H3205" s="450" t="s">
        <v>16</v>
      </c>
    </row>
    <row r="3206" spans="1:8" x14ac:dyDescent="0.25">
      <c r="A3206" s="450">
        <v>2018</v>
      </c>
      <c r="B3206" s="450" t="s">
        <v>189</v>
      </c>
      <c r="C3206" s="450">
        <v>11000</v>
      </c>
      <c r="D3206" s="450" t="s">
        <v>76</v>
      </c>
      <c r="E3206" s="450" t="s">
        <v>14</v>
      </c>
      <c r="F3206" s="450" t="s">
        <v>15</v>
      </c>
      <c r="G3206" s="450">
        <v>3.74</v>
      </c>
      <c r="H3206" s="450" t="s">
        <v>16</v>
      </c>
    </row>
    <row r="3207" spans="1:8" x14ac:dyDescent="0.25">
      <c r="A3207" s="450">
        <v>2018</v>
      </c>
      <c r="B3207" s="450" t="s">
        <v>189</v>
      </c>
      <c r="C3207" s="450">
        <v>11100</v>
      </c>
      <c r="D3207" s="450" t="s">
        <v>77</v>
      </c>
      <c r="E3207" s="450" t="s">
        <v>14</v>
      </c>
      <c r="F3207" s="450" t="s">
        <v>15</v>
      </c>
      <c r="G3207" s="450">
        <v>3.65</v>
      </c>
      <c r="H3207" s="450" t="s">
        <v>16</v>
      </c>
    </row>
    <row r="3208" spans="1:8" x14ac:dyDescent="0.25">
      <c r="A3208" s="450">
        <v>2018</v>
      </c>
      <c r="B3208" s="450" t="s">
        <v>189</v>
      </c>
      <c r="C3208" s="450">
        <v>11200</v>
      </c>
      <c r="D3208" s="450" t="s">
        <v>78</v>
      </c>
      <c r="E3208" s="450" t="s">
        <v>14</v>
      </c>
      <c r="F3208" s="450" t="s">
        <v>15</v>
      </c>
      <c r="G3208" s="450">
        <v>0</v>
      </c>
      <c r="H3208" s="450" t="s">
        <v>16</v>
      </c>
    </row>
    <row r="3209" spans="1:8" x14ac:dyDescent="0.25">
      <c r="A3209" s="450">
        <v>2018</v>
      </c>
      <c r="B3209" s="450" t="s">
        <v>189</v>
      </c>
      <c r="C3209" s="450">
        <v>11300</v>
      </c>
      <c r="D3209" s="450" t="s">
        <v>79</v>
      </c>
      <c r="E3209" s="450" t="s">
        <v>14</v>
      </c>
      <c r="F3209" s="450" t="s">
        <v>15</v>
      </c>
      <c r="G3209" s="450">
        <v>0</v>
      </c>
      <c r="H3209" s="450" t="s">
        <v>16</v>
      </c>
    </row>
    <row r="3210" spans="1:8" x14ac:dyDescent="0.25">
      <c r="A3210" s="450">
        <v>2018</v>
      </c>
      <c r="B3210" s="450" t="s">
        <v>189</v>
      </c>
      <c r="C3210" s="450">
        <v>11400</v>
      </c>
      <c r="D3210" s="450" t="s">
        <v>80</v>
      </c>
      <c r="E3210" s="450" t="s">
        <v>14</v>
      </c>
      <c r="F3210" s="450" t="s">
        <v>15</v>
      </c>
      <c r="G3210" s="450">
        <v>0.09</v>
      </c>
      <c r="H3210" s="450" t="s">
        <v>16</v>
      </c>
    </row>
    <row r="3211" spans="1:8" x14ac:dyDescent="0.25">
      <c r="A3211" s="450">
        <v>2018</v>
      </c>
      <c r="B3211" s="450" t="s">
        <v>189</v>
      </c>
      <c r="C3211" s="450">
        <v>11500</v>
      </c>
      <c r="D3211" s="450" t="s">
        <v>81</v>
      </c>
      <c r="E3211" s="450" t="s">
        <v>14</v>
      </c>
      <c r="F3211" s="450" t="s">
        <v>15</v>
      </c>
      <c r="G3211" s="450">
        <v>0</v>
      </c>
      <c r="H3211" s="450" t="s">
        <v>16</v>
      </c>
    </row>
    <row r="3212" spans="1:8" x14ac:dyDescent="0.25">
      <c r="A3212" s="450">
        <v>2018</v>
      </c>
      <c r="B3212" s="450" t="s">
        <v>189</v>
      </c>
      <c r="C3212" s="450">
        <v>11900</v>
      </c>
      <c r="D3212" s="450" t="s">
        <v>82</v>
      </c>
      <c r="E3212" s="450" t="s">
        <v>14</v>
      </c>
      <c r="F3212" s="450" t="s">
        <v>15</v>
      </c>
      <c r="G3212" s="450">
        <v>0</v>
      </c>
      <c r="H3212" s="450" t="s">
        <v>16</v>
      </c>
    </row>
    <row r="3213" spans="1:8" x14ac:dyDescent="0.25">
      <c r="A3213" s="450">
        <v>2018</v>
      </c>
      <c r="B3213" s="450" t="s">
        <v>189</v>
      </c>
      <c r="C3213" s="450">
        <v>12000</v>
      </c>
      <c r="D3213" s="450" t="s">
        <v>83</v>
      </c>
      <c r="E3213" s="450" t="s">
        <v>14</v>
      </c>
      <c r="F3213" s="450" t="s">
        <v>15</v>
      </c>
      <c r="G3213" s="450">
        <v>0</v>
      </c>
      <c r="H3213" s="450" t="s">
        <v>16</v>
      </c>
    </row>
    <row r="3214" spans="1:8" x14ac:dyDescent="0.25">
      <c r="A3214" s="450">
        <v>2018</v>
      </c>
      <c r="B3214" s="450" t="s">
        <v>189</v>
      </c>
      <c r="C3214" s="450">
        <v>12100</v>
      </c>
      <c r="D3214" s="450" t="s">
        <v>84</v>
      </c>
      <c r="E3214" s="450" t="s">
        <v>14</v>
      </c>
      <c r="F3214" s="450" t="s">
        <v>15</v>
      </c>
      <c r="G3214" s="450">
        <v>0</v>
      </c>
      <c r="H3214" s="450" t="s">
        <v>16</v>
      </c>
    </row>
    <row r="3215" spans="1:8" x14ac:dyDescent="0.25">
      <c r="A3215" s="450">
        <v>2018</v>
      </c>
      <c r="B3215" s="450" t="s">
        <v>189</v>
      </c>
      <c r="C3215" s="450">
        <v>12200</v>
      </c>
      <c r="D3215" s="450" t="s">
        <v>85</v>
      </c>
      <c r="E3215" s="450" t="s">
        <v>14</v>
      </c>
      <c r="F3215" s="450" t="s">
        <v>15</v>
      </c>
      <c r="G3215" s="450">
        <v>0</v>
      </c>
      <c r="H3215" s="450" t="s">
        <v>16</v>
      </c>
    </row>
    <row r="3216" spans="1:8" x14ac:dyDescent="0.25">
      <c r="A3216" s="450">
        <v>2018</v>
      </c>
      <c r="B3216" s="450" t="s">
        <v>189</v>
      </c>
      <c r="C3216" s="450">
        <v>12900</v>
      </c>
      <c r="D3216" s="450" t="s">
        <v>86</v>
      </c>
      <c r="E3216" s="450" t="s">
        <v>14</v>
      </c>
      <c r="F3216" s="450" t="s">
        <v>15</v>
      </c>
      <c r="G3216" s="450">
        <v>0</v>
      </c>
      <c r="H3216" s="450" t="s">
        <v>16</v>
      </c>
    </row>
    <row r="3217" spans="1:8" x14ac:dyDescent="0.25">
      <c r="A3217" s="450">
        <v>2018</v>
      </c>
      <c r="B3217" s="450" t="s">
        <v>189</v>
      </c>
      <c r="C3217" s="450">
        <v>12910</v>
      </c>
      <c r="D3217" s="450" t="s">
        <v>87</v>
      </c>
      <c r="E3217" s="450" t="s">
        <v>14</v>
      </c>
      <c r="F3217" s="450" t="s">
        <v>15</v>
      </c>
      <c r="G3217" s="450" t="s">
        <v>110</v>
      </c>
      <c r="H3217" s="450"/>
    </row>
    <row r="3218" spans="1:8" x14ac:dyDescent="0.25">
      <c r="A3218" s="450">
        <v>2018</v>
      </c>
      <c r="B3218" s="450" t="s">
        <v>189</v>
      </c>
      <c r="C3218" s="450">
        <v>12920</v>
      </c>
      <c r="D3218" s="450" t="s">
        <v>88</v>
      </c>
      <c r="E3218" s="450" t="s">
        <v>14</v>
      </c>
      <c r="F3218" s="450" t="s">
        <v>15</v>
      </c>
      <c r="G3218" s="450" t="s">
        <v>110</v>
      </c>
      <c r="H3218" s="450"/>
    </row>
    <row r="3219" spans="1:8" x14ac:dyDescent="0.25">
      <c r="A3219" s="450">
        <v>2018</v>
      </c>
      <c r="B3219" s="450" t="s">
        <v>189</v>
      </c>
      <c r="C3219" s="450">
        <v>12930</v>
      </c>
      <c r="D3219" s="450" t="s">
        <v>89</v>
      </c>
      <c r="E3219" s="450" t="s">
        <v>14</v>
      </c>
      <c r="F3219" s="450" t="s">
        <v>15</v>
      </c>
      <c r="G3219" s="450" t="s">
        <v>110</v>
      </c>
      <c r="H3219" s="450"/>
    </row>
    <row r="3220" spans="1:8" x14ac:dyDescent="0.25">
      <c r="A3220" s="450">
        <v>2018</v>
      </c>
      <c r="B3220" s="450" t="s">
        <v>189</v>
      </c>
      <c r="C3220" s="450">
        <v>13000</v>
      </c>
      <c r="D3220" s="450" t="s">
        <v>90</v>
      </c>
      <c r="E3220" s="450" t="s">
        <v>14</v>
      </c>
      <c r="F3220" s="450" t="s">
        <v>15</v>
      </c>
      <c r="G3220" s="450">
        <v>3.74</v>
      </c>
      <c r="H3220" s="450" t="s">
        <v>16</v>
      </c>
    </row>
    <row r="3221" spans="1:8" x14ac:dyDescent="0.25">
      <c r="A3221" s="450">
        <v>2018</v>
      </c>
      <c r="B3221" s="450" t="s">
        <v>189</v>
      </c>
      <c r="C3221" s="450">
        <v>14000</v>
      </c>
      <c r="D3221" s="450" t="s">
        <v>91</v>
      </c>
      <c r="E3221" s="450" t="s">
        <v>14</v>
      </c>
      <c r="F3221" s="450" t="s">
        <v>15</v>
      </c>
      <c r="G3221" s="450">
        <v>3.74</v>
      </c>
      <c r="H3221" s="450" t="s">
        <v>16</v>
      </c>
    </row>
    <row r="3222" spans="1:8" x14ac:dyDescent="0.25">
      <c r="A3222" s="450">
        <v>2018</v>
      </c>
      <c r="B3222" s="450" t="s">
        <v>189</v>
      </c>
      <c r="C3222" s="450">
        <v>15000</v>
      </c>
      <c r="D3222" s="450" t="s">
        <v>92</v>
      </c>
      <c r="E3222" s="450" t="s">
        <v>14</v>
      </c>
      <c r="F3222" s="450" t="s">
        <v>15</v>
      </c>
      <c r="G3222" s="450">
        <v>0</v>
      </c>
      <c r="H3222" s="450" t="s">
        <v>16</v>
      </c>
    </row>
    <row r="3223" spans="1:8" x14ac:dyDescent="0.25">
      <c r="A3223" s="450">
        <v>2018</v>
      </c>
      <c r="B3223" s="450" t="s">
        <v>189</v>
      </c>
      <c r="C3223" s="450">
        <v>15100</v>
      </c>
      <c r="D3223" s="450" t="s">
        <v>93</v>
      </c>
      <c r="E3223" s="450" t="s">
        <v>14</v>
      </c>
      <c r="F3223" s="450" t="s">
        <v>15</v>
      </c>
      <c r="G3223" s="450" t="s">
        <v>110</v>
      </c>
      <c r="H3223" s="450"/>
    </row>
    <row r="3224" spans="1:8" x14ac:dyDescent="0.25">
      <c r="A3224" s="450">
        <v>2018</v>
      </c>
      <c r="B3224" s="450" t="s">
        <v>189</v>
      </c>
      <c r="C3224" s="450">
        <v>15200</v>
      </c>
      <c r="D3224" s="450" t="s">
        <v>94</v>
      </c>
      <c r="E3224" s="450" t="s">
        <v>14</v>
      </c>
      <c r="F3224" s="450" t="s">
        <v>15</v>
      </c>
      <c r="G3224" s="450" t="s">
        <v>110</v>
      </c>
      <c r="H3224" s="450"/>
    </row>
    <row r="3225" spans="1:8" x14ac:dyDescent="0.25">
      <c r="A3225" s="450">
        <v>2018</v>
      </c>
      <c r="B3225" s="450" t="s">
        <v>189</v>
      </c>
      <c r="C3225" s="450">
        <v>16000</v>
      </c>
      <c r="D3225" s="450" t="s">
        <v>95</v>
      </c>
      <c r="E3225" s="450" t="s">
        <v>14</v>
      </c>
      <c r="F3225" s="450" t="s">
        <v>15</v>
      </c>
      <c r="G3225" s="450">
        <v>3.74</v>
      </c>
      <c r="H3225" s="450" t="s">
        <v>16</v>
      </c>
    </row>
    <row r="3226" spans="1:8" x14ac:dyDescent="0.25">
      <c r="A3226" s="450">
        <v>2018</v>
      </c>
      <c r="B3226" s="450" t="s">
        <v>189</v>
      </c>
      <c r="C3226" s="450">
        <v>17000</v>
      </c>
      <c r="D3226" s="450" t="s">
        <v>96</v>
      </c>
      <c r="E3226" s="450" t="s">
        <v>14</v>
      </c>
      <c r="F3226" s="450" t="s">
        <v>15</v>
      </c>
      <c r="G3226" s="450">
        <v>0</v>
      </c>
      <c r="H3226" s="450" t="s">
        <v>16</v>
      </c>
    </row>
    <row r="3227" spans="1:8" x14ac:dyDescent="0.25">
      <c r="A3227" s="450">
        <v>2018</v>
      </c>
      <c r="B3227" s="450" t="s">
        <v>189</v>
      </c>
      <c r="C3227" s="450">
        <v>17100</v>
      </c>
      <c r="D3227" s="450" t="s">
        <v>97</v>
      </c>
      <c r="E3227" s="450" t="s">
        <v>14</v>
      </c>
      <c r="F3227" s="450" t="s">
        <v>15</v>
      </c>
      <c r="G3227" s="450">
        <v>0</v>
      </c>
      <c r="H3227" s="450" t="s">
        <v>16</v>
      </c>
    </row>
    <row r="3228" spans="1:8" x14ac:dyDescent="0.25">
      <c r="A3228" s="450">
        <v>2018</v>
      </c>
      <c r="B3228" s="450" t="s">
        <v>189</v>
      </c>
      <c r="C3228" s="450">
        <v>17110</v>
      </c>
      <c r="D3228" s="450" t="s">
        <v>98</v>
      </c>
      <c r="E3228" s="450" t="s">
        <v>14</v>
      </c>
      <c r="F3228" s="450" t="s">
        <v>15</v>
      </c>
      <c r="G3228" s="450" t="s">
        <v>110</v>
      </c>
      <c r="H3228" s="450"/>
    </row>
    <row r="3229" spans="1:8" x14ac:dyDescent="0.25">
      <c r="A3229" s="450">
        <v>2018</v>
      </c>
      <c r="B3229" s="450" t="s">
        <v>189</v>
      </c>
      <c r="C3229" s="450">
        <v>17120</v>
      </c>
      <c r="D3229" s="450" t="s">
        <v>99</v>
      </c>
      <c r="E3229" s="450" t="s">
        <v>14</v>
      </c>
      <c r="F3229" s="450" t="s">
        <v>15</v>
      </c>
      <c r="G3229" s="450" t="s">
        <v>110</v>
      </c>
      <c r="H3229" s="450"/>
    </row>
    <row r="3230" spans="1:8" x14ac:dyDescent="0.25">
      <c r="A3230" s="450">
        <v>2018</v>
      </c>
      <c r="B3230" s="450" t="s">
        <v>189</v>
      </c>
      <c r="C3230" s="450">
        <v>17130</v>
      </c>
      <c r="D3230" s="450" t="s">
        <v>100</v>
      </c>
      <c r="E3230" s="450" t="s">
        <v>14</v>
      </c>
      <c r="F3230" s="450" t="s">
        <v>15</v>
      </c>
      <c r="G3230" s="450" t="s">
        <v>110</v>
      </c>
      <c r="H3230" s="450"/>
    </row>
    <row r="3231" spans="1:8" x14ac:dyDescent="0.25">
      <c r="A3231" s="450">
        <v>2018</v>
      </c>
      <c r="B3231" s="450" t="s">
        <v>189</v>
      </c>
      <c r="C3231" s="450">
        <v>17140</v>
      </c>
      <c r="D3231" s="450" t="s">
        <v>101</v>
      </c>
      <c r="E3231" s="450" t="s">
        <v>14</v>
      </c>
      <c r="F3231" s="450" t="s">
        <v>15</v>
      </c>
      <c r="G3231" s="450" t="s">
        <v>110</v>
      </c>
      <c r="H3231" s="450"/>
    </row>
    <row r="3232" spans="1:8" x14ac:dyDescent="0.25">
      <c r="A3232" s="450">
        <v>2018</v>
      </c>
      <c r="B3232" s="450" t="s">
        <v>189</v>
      </c>
      <c r="C3232" s="450">
        <v>17150</v>
      </c>
      <c r="D3232" s="450" t="s">
        <v>102</v>
      </c>
      <c r="E3232" s="450" t="s">
        <v>14</v>
      </c>
      <c r="F3232" s="450" t="s">
        <v>15</v>
      </c>
      <c r="G3232" s="450" t="s">
        <v>110</v>
      </c>
      <c r="H3232" s="450"/>
    </row>
    <row r="3233" spans="1:8" x14ac:dyDescent="0.25">
      <c r="A3233" s="450">
        <v>2018</v>
      </c>
      <c r="B3233" s="450" t="s">
        <v>189</v>
      </c>
      <c r="C3233" s="450">
        <v>17160</v>
      </c>
      <c r="D3233" s="450" t="s">
        <v>103</v>
      </c>
      <c r="E3233" s="450" t="s">
        <v>14</v>
      </c>
      <c r="F3233" s="450" t="s">
        <v>15</v>
      </c>
      <c r="G3233" s="450" t="s">
        <v>110</v>
      </c>
      <c r="H3233" s="450"/>
    </row>
    <row r="3234" spans="1:8" x14ac:dyDescent="0.25">
      <c r="A3234" s="450">
        <v>2018</v>
      </c>
      <c r="B3234" s="450" t="s">
        <v>189</v>
      </c>
      <c r="C3234" s="450">
        <v>17161</v>
      </c>
      <c r="D3234" s="450" t="s">
        <v>104</v>
      </c>
      <c r="E3234" s="450" t="s">
        <v>14</v>
      </c>
      <c r="F3234" s="450" t="s">
        <v>15</v>
      </c>
      <c r="G3234" s="450" t="s">
        <v>110</v>
      </c>
      <c r="H3234" s="450"/>
    </row>
    <row r="3235" spans="1:8" x14ac:dyDescent="0.25">
      <c r="A3235" s="450">
        <v>2018</v>
      </c>
      <c r="B3235" s="450" t="s">
        <v>189</v>
      </c>
      <c r="C3235" s="450">
        <v>17162</v>
      </c>
      <c r="D3235" s="450" t="s">
        <v>105</v>
      </c>
      <c r="E3235" s="450" t="s">
        <v>14</v>
      </c>
      <c r="F3235" s="450" t="s">
        <v>15</v>
      </c>
      <c r="G3235" s="450" t="s">
        <v>110</v>
      </c>
      <c r="H3235" s="450"/>
    </row>
    <row r="3236" spans="1:8" x14ac:dyDescent="0.25">
      <c r="A3236" s="450">
        <v>2018</v>
      </c>
      <c r="B3236" s="450" t="s">
        <v>189</v>
      </c>
      <c r="C3236" s="450">
        <v>17190</v>
      </c>
      <c r="D3236" s="450" t="s">
        <v>106</v>
      </c>
      <c r="E3236" s="450" t="s">
        <v>14</v>
      </c>
      <c r="F3236" s="450" t="s">
        <v>15</v>
      </c>
      <c r="G3236" s="450" t="s">
        <v>110</v>
      </c>
      <c r="H3236" s="450"/>
    </row>
    <row r="3237" spans="1:8" x14ac:dyDescent="0.25">
      <c r="A3237" s="450">
        <v>2018</v>
      </c>
      <c r="B3237" s="450" t="s">
        <v>189</v>
      </c>
      <c r="C3237" s="450">
        <v>17900</v>
      </c>
      <c r="D3237" s="450" t="s">
        <v>107</v>
      </c>
      <c r="E3237" s="450" t="s">
        <v>14</v>
      </c>
      <c r="F3237" s="450" t="s">
        <v>15</v>
      </c>
      <c r="G3237" s="450">
        <v>0</v>
      </c>
      <c r="H3237" s="450" t="s">
        <v>16</v>
      </c>
    </row>
    <row r="3238" spans="1:8" x14ac:dyDescent="0.25">
      <c r="A3238" s="450">
        <v>2018</v>
      </c>
      <c r="B3238" s="450" t="s">
        <v>189</v>
      </c>
      <c r="C3238" s="450">
        <v>18000</v>
      </c>
      <c r="D3238" s="450" t="s">
        <v>108</v>
      </c>
      <c r="E3238" s="450" t="s">
        <v>14</v>
      </c>
      <c r="F3238" s="450" t="s">
        <v>15</v>
      </c>
      <c r="G3238" s="450">
        <v>3.74</v>
      </c>
      <c r="H3238" s="450" t="s">
        <v>16</v>
      </c>
    </row>
    <row r="3239" spans="1:8" x14ac:dyDescent="0.25">
      <c r="A3239" s="450">
        <v>2018</v>
      </c>
      <c r="B3239" s="450" t="s">
        <v>189</v>
      </c>
      <c r="C3239" s="450">
        <v>19000</v>
      </c>
      <c r="D3239" s="450" t="s">
        <v>109</v>
      </c>
      <c r="E3239" s="450" t="s">
        <v>14</v>
      </c>
      <c r="F3239" s="450" t="s">
        <v>15</v>
      </c>
      <c r="G3239" s="450" t="s">
        <v>110</v>
      </c>
      <c r="H3239" s="450"/>
    </row>
    <row r="3240" spans="1:8" x14ac:dyDescent="0.25">
      <c r="A3240" s="450">
        <v>2018</v>
      </c>
      <c r="B3240" s="450" t="s">
        <v>189</v>
      </c>
      <c r="C3240" s="450">
        <v>19010</v>
      </c>
      <c r="D3240" s="450" t="s">
        <v>111</v>
      </c>
      <c r="E3240" s="450" t="s">
        <v>14</v>
      </c>
      <c r="F3240" s="450" t="s">
        <v>15</v>
      </c>
      <c r="G3240" s="450" t="s">
        <v>110</v>
      </c>
      <c r="H3240" s="450"/>
    </row>
    <row r="3241" spans="1:8" x14ac:dyDescent="0.25">
      <c r="A3241" s="450">
        <v>2018</v>
      </c>
      <c r="B3241" s="450" t="s">
        <v>189</v>
      </c>
      <c r="C3241" s="450">
        <v>19011</v>
      </c>
      <c r="D3241" s="450" t="s">
        <v>112</v>
      </c>
      <c r="E3241" s="450" t="s">
        <v>14</v>
      </c>
      <c r="F3241" s="450" t="s">
        <v>15</v>
      </c>
      <c r="G3241" s="450" t="s">
        <v>110</v>
      </c>
      <c r="H3241" s="450"/>
    </row>
    <row r="3242" spans="1:8" x14ac:dyDescent="0.25">
      <c r="A3242" s="450">
        <v>2018</v>
      </c>
      <c r="B3242" s="450" t="s">
        <v>189</v>
      </c>
      <c r="C3242" s="450">
        <v>19012</v>
      </c>
      <c r="D3242" s="450" t="s">
        <v>113</v>
      </c>
      <c r="E3242" s="450" t="s">
        <v>14</v>
      </c>
      <c r="F3242" s="450" t="s">
        <v>15</v>
      </c>
      <c r="G3242" s="450" t="s">
        <v>110</v>
      </c>
      <c r="H3242" s="450"/>
    </row>
    <row r="3243" spans="1:8" x14ac:dyDescent="0.25">
      <c r="A3243" s="450">
        <v>2018</v>
      </c>
      <c r="B3243" s="450" t="s">
        <v>189</v>
      </c>
      <c r="C3243" s="450">
        <v>19020</v>
      </c>
      <c r="D3243" s="450" t="s">
        <v>114</v>
      </c>
      <c r="E3243" s="450" t="s">
        <v>14</v>
      </c>
      <c r="F3243" s="450" t="s">
        <v>15</v>
      </c>
      <c r="G3243" s="450" t="s">
        <v>110</v>
      </c>
      <c r="H3243" s="450"/>
    </row>
    <row r="3244" spans="1:8" x14ac:dyDescent="0.25">
      <c r="A3244" s="450">
        <v>2018</v>
      </c>
      <c r="B3244" s="450" t="s">
        <v>189</v>
      </c>
      <c r="C3244" s="450">
        <v>19021</v>
      </c>
      <c r="D3244" s="450" t="s">
        <v>115</v>
      </c>
      <c r="E3244" s="450" t="s">
        <v>14</v>
      </c>
      <c r="F3244" s="450" t="s">
        <v>15</v>
      </c>
      <c r="G3244" s="450" t="s">
        <v>110</v>
      </c>
      <c r="H3244" s="450"/>
    </row>
    <row r="3245" spans="1:8" x14ac:dyDescent="0.25">
      <c r="A3245" s="450">
        <v>2018</v>
      </c>
      <c r="B3245" s="450" t="s">
        <v>189</v>
      </c>
      <c r="C3245" s="450">
        <v>19022</v>
      </c>
      <c r="D3245" s="450" t="s">
        <v>116</v>
      </c>
      <c r="E3245" s="450" t="s">
        <v>14</v>
      </c>
      <c r="F3245" s="450" t="s">
        <v>15</v>
      </c>
      <c r="G3245" s="450" t="s">
        <v>110</v>
      </c>
      <c r="H3245" s="450"/>
    </row>
    <row r="3246" spans="1:8" x14ac:dyDescent="0.25">
      <c r="A3246" s="450">
        <v>2018</v>
      </c>
      <c r="B3246" s="450" t="s">
        <v>189</v>
      </c>
      <c r="C3246" s="450">
        <v>19023</v>
      </c>
      <c r="D3246" s="450" t="s">
        <v>117</v>
      </c>
      <c r="E3246" s="450" t="s">
        <v>14</v>
      </c>
      <c r="F3246" s="450" t="s">
        <v>15</v>
      </c>
      <c r="G3246" s="450" t="s">
        <v>110</v>
      </c>
      <c r="H3246" s="450"/>
    </row>
    <row r="3247" spans="1:8" x14ac:dyDescent="0.25">
      <c r="A3247" s="450">
        <v>2018</v>
      </c>
      <c r="B3247" s="450" t="s">
        <v>189</v>
      </c>
      <c r="C3247" s="450">
        <v>19029</v>
      </c>
      <c r="D3247" s="450" t="s">
        <v>118</v>
      </c>
      <c r="E3247" s="450" t="s">
        <v>14</v>
      </c>
      <c r="F3247" s="450" t="s">
        <v>15</v>
      </c>
      <c r="G3247" s="450" t="s">
        <v>110</v>
      </c>
      <c r="H3247" s="450"/>
    </row>
    <row r="3248" spans="1:8" x14ac:dyDescent="0.25">
      <c r="A3248" s="450">
        <v>2018</v>
      </c>
      <c r="B3248" s="450" t="s">
        <v>189</v>
      </c>
      <c r="C3248" s="450">
        <v>19030</v>
      </c>
      <c r="D3248" s="450" t="s">
        <v>119</v>
      </c>
      <c r="E3248" s="450" t="s">
        <v>14</v>
      </c>
      <c r="F3248" s="450" t="s">
        <v>15</v>
      </c>
      <c r="G3248" s="450" t="s">
        <v>110</v>
      </c>
      <c r="H3248" s="450"/>
    </row>
    <row r="3249" spans="1:7" x14ac:dyDescent="0.25">
      <c r="A3249" s="450">
        <v>2018</v>
      </c>
      <c r="B3249" s="450" t="s">
        <v>189</v>
      </c>
      <c r="C3249" s="450">
        <v>19031</v>
      </c>
      <c r="D3249" s="450" t="s">
        <v>120</v>
      </c>
      <c r="E3249" s="450" t="s">
        <v>14</v>
      </c>
      <c r="F3249" s="450" t="s">
        <v>15</v>
      </c>
      <c r="G3249" s="450" t="s">
        <v>110</v>
      </c>
    </row>
    <row r="3250" spans="1:7" x14ac:dyDescent="0.25">
      <c r="A3250" s="450">
        <v>2018</v>
      </c>
      <c r="B3250" s="450" t="s">
        <v>189</v>
      </c>
      <c r="C3250" s="450">
        <v>19032</v>
      </c>
      <c r="D3250" s="450" t="s">
        <v>121</v>
      </c>
      <c r="E3250" s="450" t="s">
        <v>14</v>
      </c>
      <c r="F3250" s="450" t="s">
        <v>15</v>
      </c>
      <c r="G3250" s="450" t="s">
        <v>110</v>
      </c>
    </row>
    <row r="3251" spans="1:7" x14ac:dyDescent="0.25">
      <c r="A3251" s="450">
        <v>2018</v>
      </c>
      <c r="B3251" s="450" t="s">
        <v>189</v>
      </c>
      <c r="C3251" s="450">
        <v>19040</v>
      </c>
      <c r="D3251" s="450" t="s">
        <v>122</v>
      </c>
      <c r="E3251" s="450" t="s">
        <v>14</v>
      </c>
      <c r="F3251" s="450" t="s">
        <v>15</v>
      </c>
      <c r="G3251" s="450" t="s">
        <v>110</v>
      </c>
    </row>
    <row r="3252" spans="1:7" x14ac:dyDescent="0.25">
      <c r="A3252" s="450">
        <v>2018</v>
      </c>
      <c r="B3252" s="450" t="s">
        <v>189</v>
      </c>
      <c r="C3252" s="450">
        <v>19050</v>
      </c>
      <c r="D3252" s="450" t="s">
        <v>123</v>
      </c>
      <c r="E3252" s="450" t="s">
        <v>14</v>
      </c>
      <c r="F3252" s="450" t="s">
        <v>15</v>
      </c>
      <c r="G3252" s="450" t="s">
        <v>110</v>
      </c>
    </row>
    <row r="3253" spans="1:7" x14ac:dyDescent="0.25">
      <c r="A3253" s="450">
        <v>2018</v>
      </c>
      <c r="B3253" s="450" t="s">
        <v>189</v>
      </c>
      <c r="C3253" s="450">
        <v>19060</v>
      </c>
      <c r="D3253" s="450" t="s">
        <v>124</v>
      </c>
      <c r="E3253" s="450" t="s">
        <v>14</v>
      </c>
      <c r="F3253" s="450" t="s">
        <v>15</v>
      </c>
      <c r="G3253" s="450" t="s">
        <v>110</v>
      </c>
    </row>
    <row r="3254" spans="1:7" x14ac:dyDescent="0.25">
      <c r="A3254" s="450">
        <v>2018</v>
      </c>
      <c r="B3254" s="450" t="s">
        <v>189</v>
      </c>
      <c r="C3254" s="450">
        <v>19061</v>
      </c>
      <c r="D3254" s="450" t="s">
        <v>125</v>
      </c>
      <c r="E3254" s="450" t="s">
        <v>14</v>
      </c>
      <c r="F3254" s="450" t="s">
        <v>15</v>
      </c>
      <c r="G3254" s="450" t="s">
        <v>110</v>
      </c>
    </row>
    <row r="3255" spans="1:7" x14ac:dyDescent="0.25">
      <c r="A3255" s="450">
        <v>2018</v>
      </c>
      <c r="B3255" s="450" t="s">
        <v>189</v>
      </c>
      <c r="C3255" s="450">
        <v>19062</v>
      </c>
      <c r="D3255" s="450" t="s">
        <v>126</v>
      </c>
      <c r="E3255" s="450" t="s">
        <v>14</v>
      </c>
      <c r="F3255" s="450" t="s">
        <v>15</v>
      </c>
      <c r="G3255" s="450" t="s">
        <v>110</v>
      </c>
    </row>
    <row r="3256" spans="1:7" x14ac:dyDescent="0.25">
      <c r="A3256" s="450">
        <v>2018</v>
      </c>
      <c r="B3256" s="450" t="s">
        <v>189</v>
      </c>
      <c r="C3256" s="450">
        <v>19063</v>
      </c>
      <c r="D3256" s="450" t="s">
        <v>127</v>
      </c>
      <c r="E3256" s="450" t="s">
        <v>14</v>
      </c>
      <c r="F3256" s="450" t="s">
        <v>15</v>
      </c>
      <c r="G3256" s="450" t="s">
        <v>110</v>
      </c>
    </row>
    <row r="3257" spans="1:7" x14ac:dyDescent="0.25">
      <c r="A3257" s="450">
        <v>2018</v>
      </c>
      <c r="B3257" s="450" t="s">
        <v>189</v>
      </c>
      <c r="C3257" s="450">
        <v>19070</v>
      </c>
      <c r="D3257" s="450" t="s">
        <v>128</v>
      </c>
      <c r="E3257" s="450" t="s">
        <v>14</v>
      </c>
      <c r="F3257" s="450" t="s">
        <v>15</v>
      </c>
      <c r="G3257" s="450" t="s">
        <v>110</v>
      </c>
    </row>
    <row r="3258" spans="1:7" x14ac:dyDescent="0.25">
      <c r="A3258" s="450">
        <v>2018</v>
      </c>
      <c r="B3258" s="450" t="s">
        <v>189</v>
      </c>
      <c r="C3258" s="450">
        <v>19080</v>
      </c>
      <c r="D3258" s="450" t="s">
        <v>129</v>
      </c>
      <c r="E3258" s="450" t="s">
        <v>14</v>
      </c>
      <c r="F3258" s="450" t="s">
        <v>15</v>
      </c>
      <c r="G3258" s="450" t="s">
        <v>110</v>
      </c>
    </row>
    <row r="3259" spans="1:7" x14ac:dyDescent="0.25">
      <c r="A3259" s="450">
        <v>2018</v>
      </c>
      <c r="B3259" s="450" t="s">
        <v>189</v>
      </c>
      <c r="C3259" s="450">
        <v>19090</v>
      </c>
      <c r="D3259" s="450" t="s">
        <v>130</v>
      </c>
      <c r="E3259" s="450" t="s">
        <v>14</v>
      </c>
      <c r="F3259" s="450" t="s">
        <v>15</v>
      </c>
      <c r="G3259" s="450" t="s">
        <v>110</v>
      </c>
    </row>
    <row r="3260" spans="1:7" x14ac:dyDescent="0.25">
      <c r="A3260" s="450">
        <v>2018</v>
      </c>
      <c r="B3260" s="450" t="s">
        <v>189</v>
      </c>
      <c r="C3260" s="450">
        <v>19095</v>
      </c>
      <c r="D3260" s="450" t="s">
        <v>131</v>
      </c>
      <c r="E3260" s="450" t="s">
        <v>14</v>
      </c>
      <c r="F3260" s="450" t="s">
        <v>15</v>
      </c>
      <c r="G3260" s="450" t="s">
        <v>110</v>
      </c>
    </row>
    <row r="3261" spans="1:7" x14ac:dyDescent="0.25">
      <c r="A3261" s="450">
        <v>2018</v>
      </c>
      <c r="B3261" s="450" t="s">
        <v>189</v>
      </c>
      <c r="C3261" s="450">
        <v>19900</v>
      </c>
      <c r="D3261" s="450" t="s">
        <v>132</v>
      </c>
      <c r="E3261" s="450" t="s">
        <v>14</v>
      </c>
      <c r="F3261" s="450" t="s">
        <v>15</v>
      </c>
      <c r="G3261" s="450" t="s">
        <v>110</v>
      </c>
    </row>
    <row r="3262" spans="1:7" x14ac:dyDescent="0.25">
      <c r="A3262" s="450">
        <v>2018</v>
      </c>
      <c r="B3262" s="450" t="s">
        <v>189</v>
      </c>
      <c r="C3262" s="450">
        <v>20000</v>
      </c>
      <c r="D3262" s="450" t="s">
        <v>133</v>
      </c>
      <c r="E3262" s="450" t="s">
        <v>14</v>
      </c>
      <c r="F3262" s="450" t="s">
        <v>15</v>
      </c>
      <c r="G3262" s="450" t="s">
        <v>110</v>
      </c>
    </row>
    <row r="3263" spans="1:7" x14ac:dyDescent="0.25">
      <c r="A3263" s="450">
        <v>2018</v>
      </c>
      <c r="B3263" s="450" t="s">
        <v>189</v>
      </c>
      <c r="C3263" s="450">
        <v>21000</v>
      </c>
      <c r="D3263" s="450" t="s">
        <v>134</v>
      </c>
      <c r="E3263" s="450" t="s">
        <v>14</v>
      </c>
      <c r="F3263" s="450" t="s">
        <v>15</v>
      </c>
      <c r="G3263" s="450" t="s">
        <v>110</v>
      </c>
    </row>
    <row r="3264" spans="1:7" x14ac:dyDescent="0.25">
      <c r="A3264" s="450">
        <v>2018</v>
      </c>
      <c r="B3264" s="450" t="s">
        <v>189</v>
      </c>
      <c r="C3264" s="450">
        <v>21100</v>
      </c>
      <c r="D3264" s="450" t="s">
        <v>135</v>
      </c>
      <c r="E3264" s="450" t="s">
        <v>14</v>
      </c>
      <c r="F3264" s="450" t="s">
        <v>15</v>
      </c>
      <c r="G3264" s="450" t="s">
        <v>110</v>
      </c>
    </row>
    <row r="3265" spans="1:7" x14ac:dyDescent="0.25">
      <c r="A3265" s="450">
        <v>2018</v>
      </c>
      <c r="B3265" s="450" t="s">
        <v>189</v>
      </c>
      <c r="C3265" s="450">
        <v>21200</v>
      </c>
      <c r="D3265" s="450" t="s">
        <v>136</v>
      </c>
      <c r="E3265" s="450" t="s">
        <v>14</v>
      </c>
      <c r="F3265" s="450" t="s">
        <v>15</v>
      </c>
      <c r="G3265" s="450" t="s">
        <v>110</v>
      </c>
    </row>
    <row r="3266" spans="1:7" x14ac:dyDescent="0.25">
      <c r="A3266" s="450">
        <v>2018</v>
      </c>
      <c r="B3266" s="450" t="s">
        <v>189</v>
      </c>
      <c r="C3266" s="450">
        <v>21300</v>
      </c>
      <c r="D3266" s="450" t="s">
        <v>137</v>
      </c>
      <c r="E3266" s="450" t="s">
        <v>14</v>
      </c>
      <c r="F3266" s="450" t="s">
        <v>15</v>
      </c>
      <c r="G3266" s="450" t="s">
        <v>110</v>
      </c>
    </row>
    <row r="3267" spans="1:7" x14ac:dyDescent="0.25">
      <c r="A3267" s="450">
        <v>2018</v>
      </c>
      <c r="B3267" s="450" t="s">
        <v>189</v>
      </c>
      <c r="C3267" s="450">
        <v>21900</v>
      </c>
      <c r="D3267" s="450" t="s">
        <v>138</v>
      </c>
      <c r="E3267" s="450" t="s">
        <v>14</v>
      </c>
      <c r="F3267" s="450" t="s">
        <v>15</v>
      </c>
      <c r="G3267" s="450" t="s">
        <v>110</v>
      </c>
    </row>
    <row r="3268" spans="1:7" x14ac:dyDescent="0.25">
      <c r="A3268" s="450">
        <v>2018</v>
      </c>
      <c r="B3268" s="450" t="s">
        <v>189</v>
      </c>
      <c r="C3268" s="450">
        <v>22000</v>
      </c>
      <c r="D3268" s="450" t="s">
        <v>139</v>
      </c>
      <c r="E3268" s="450" t="s">
        <v>14</v>
      </c>
      <c r="F3268" s="450" t="s">
        <v>15</v>
      </c>
      <c r="G3268" s="450" t="s">
        <v>110</v>
      </c>
    </row>
    <row r="3269" spans="1:7" x14ac:dyDescent="0.25">
      <c r="A3269" s="450">
        <v>2018</v>
      </c>
      <c r="B3269" s="450" t="s">
        <v>189</v>
      </c>
      <c r="C3269" s="450">
        <v>23000</v>
      </c>
      <c r="D3269" s="450" t="s">
        <v>140</v>
      </c>
      <c r="E3269" s="450" t="s">
        <v>14</v>
      </c>
      <c r="F3269" s="450" t="s">
        <v>15</v>
      </c>
      <c r="G3269" s="450" t="s">
        <v>110</v>
      </c>
    </row>
    <row r="3270" spans="1:7" x14ac:dyDescent="0.25">
      <c r="A3270" s="450">
        <v>2018</v>
      </c>
      <c r="B3270" s="450" t="s">
        <v>189</v>
      </c>
      <c r="C3270" s="450">
        <v>24000</v>
      </c>
      <c r="D3270" s="450" t="s">
        <v>141</v>
      </c>
      <c r="E3270" s="450" t="s">
        <v>14</v>
      </c>
      <c r="F3270" s="450" t="s">
        <v>15</v>
      </c>
      <c r="G3270" s="450" t="s">
        <v>110</v>
      </c>
    </row>
    <row r="3271" spans="1:7" x14ac:dyDescent="0.25">
      <c r="A3271" s="450">
        <v>2018</v>
      </c>
      <c r="B3271" s="450" t="s">
        <v>189</v>
      </c>
      <c r="C3271" s="450">
        <v>25000</v>
      </c>
      <c r="D3271" s="450" t="s">
        <v>142</v>
      </c>
      <c r="E3271" s="450" t="s">
        <v>14</v>
      </c>
      <c r="F3271" s="450" t="s">
        <v>15</v>
      </c>
      <c r="G3271" s="450" t="s">
        <v>110</v>
      </c>
    </row>
    <row r="3272" spans="1:7" x14ac:dyDescent="0.25">
      <c r="A3272" s="450">
        <v>2018</v>
      </c>
      <c r="B3272" s="450" t="s">
        <v>189</v>
      </c>
      <c r="C3272" s="450">
        <v>26000</v>
      </c>
      <c r="D3272" s="450" t="s">
        <v>143</v>
      </c>
      <c r="E3272" s="450" t="s">
        <v>14</v>
      </c>
      <c r="F3272" s="450" t="s">
        <v>15</v>
      </c>
      <c r="G3272" s="450" t="s">
        <v>110</v>
      </c>
    </row>
    <row r="3273" spans="1:7" x14ac:dyDescent="0.25">
      <c r="A3273" s="450">
        <v>2018</v>
      </c>
      <c r="B3273" s="450" t="s">
        <v>189</v>
      </c>
      <c r="C3273" s="450">
        <v>27000</v>
      </c>
      <c r="D3273" s="450" t="s">
        <v>144</v>
      </c>
      <c r="E3273" s="450" t="s">
        <v>14</v>
      </c>
      <c r="F3273" s="450" t="s">
        <v>15</v>
      </c>
      <c r="G3273" s="450" t="s">
        <v>110</v>
      </c>
    </row>
    <row r="3274" spans="1:7" x14ac:dyDescent="0.25">
      <c r="A3274" s="450">
        <v>2018</v>
      </c>
      <c r="B3274" s="450" t="s">
        <v>189</v>
      </c>
      <c r="C3274" s="450">
        <v>28000</v>
      </c>
      <c r="D3274" s="450" t="s">
        <v>145</v>
      </c>
      <c r="E3274" s="450" t="s">
        <v>14</v>
      </c>
      <c r="F3274" s="450" t="s">
        <v>15</v>
      </c>
      <c r="G3274" s="450" t="s">
        <v>110</v>
      </c>
    </row>
    <row r="3275" spans="1:7" x14ac:dyDescent="0.25">
      <c r="A3275" s="450">
        <v>2018</v>
      </c>
      <c r="B3275" s="450" t="s">
        <v>189</v>
      </c>
      <c r="C3275" s="450">
        <v>29000</v>
      </c>
      <c r="D3275" s="450" t="s">
        <v>146</v>
      </c>
      <c r="E3275" s="450" t="s">
        <v>14</v>
      </c>
      <c r="F3275" s="450" t="s">
        <v>15</v>
      </c>
      <c r="G3275" s="450" t="s">
        <v>110</v>
      </c>
    </row>
    <row r="3276" spans="1:7" x14ac:dyDescent="0.25">
      <c r="A3276" s="450">
        <v>2018</v>
      </c>
      <c r="B3276" s="450" t="s">
        <v>189</v>
      </c>
      <c r="C3276" s="450">
        <v>30000</v>
      </c>
      <c r="D3276" s="450" t="s">
        <v>147</v>
      </c>
      <c r="E3276" s="450" t="s">
        <v>14</v>
      </c>
      <c r="F3276" s="450" t="s">
        <v>15</v>
      </c>
      <c r="G3276" s="450" t="s">
        <v>110</v>
      </c>
    </row>
    <row r="3277" spans="1:7" x14ac:dyDescent="0.25">
      <c r="A3277" s="450">
        <v>2018</v>
      </c>
      <c r="B3277" s="450" t="s">
        <v>189</v>
      </c>
      <c r="C3277" s="450">
        <v>31000</v>
      </c>
      <c r="D3277" s="450" t="s">
        <v>148</v>
      </c>
      <c r="E3277" s="450" t="s">
        <v>14</v>
      </c>
      <c r="F3277" s="450" t="s">
        <v>15</v>
      </c>
      <c r="G3277" s="450" t="s">
        <v>110</v>
      </c>
    </row>
    <row r="3278" spans="1:7" x14ac:dyDescent="0.25">
      <c r="A3278" s="450">
        <v>2018</v>
      </c>
      <c r="B3278" s="450" t="s">
        <v>189</v>
      </c>
      <c r="C3278" s="450">
        <v>32000</v>
      </c>
      <c r="D3278" s="450" t="s">
        <v>149</v>
      </c>
      <c r="E3278" s="450" t="s">
        <v>14</v>
      </c>
      <c r="F3278" s="450" t="s">
        <v>15</v>
      </c>
      <c r="G3278" s="450" t="s">
        <v>110</v>
      </c>
    </row>
    <row r="3279" spans="1:7" x14ac:dyDescent="0.25">
      <c r="A3279" s="450">
        <v>2018</v>
      </c>
      <c r="B3279" s="450" t="s">
        <v>189</v>
      </c>
      <c r="C3279" s="450">
        <v>32100</v>
      </c>
      <c r="D3279" s="450" t="s">
        <v>150</v>
      </c>
      <c r="E3279" s="450" t="s">
        <v>14</v>
      </c>
      <c r="F3279" s="450" t="s">
        <v>15</v>
      </c>
      <c r="G3279" s="450" t="s">
        <v>110</v>
      </c>
    </row>
    <row r="3280" spans="1:7" x14ac:dyDescent="0.25">
      <c r="A3280" s="450">
        <v>2018</v>
      </c>
      <c r="B3280" s="450" t="s">
        <v>189</v>
      </c>
      <c r="C3280" s="450">
        <v>32200</v>
      </c>
      <c r="D3280" s="450" t="s">
        <v>151</v>
      </c>
      <c r="E3280" s="450" t="s">
        <v>14</v>
      </c>
      <c r="F3280" s="450" t="s">
        <v>15</v>
      </c>
      <c r="G3280" s="450" t="s">
        <v>110</v>
      </c>
    </row>
    <row r="3281" spans="1:7" x14ac:dyDescent="0.25">
      <c r="A3281" s="450">
        <v>2018</v>
      </c>
      <c r="B3281" s="450" t="s">
        <v>189</v>
      </c>
      <c r="C3281" s="450">
        <v>33000</v>
      </c>
      <c r="D3281" s="450" t="s">
        <v>152</v>
      </c>
      <c r="E3281" s="450" t="s">
        <v>14</v>
      </c>
      <c r="F3281" s="450" t="s">
        <v>15</v>
      </c>
      <c r="G3281" s="450" t="s">
        <v>110</v>
      </c>
    </row>
    <row r="3282" spans="1:7" x14ac:dyDescent="0.25">
      <c r="A3282" s="450">
        <v>2018</v>
      </c>
      <c r="B3282" s="450" t="s">
        <v>189</v>
      </c>
      <c r="C3282" s="450">
        <v>33100</v>
      </c>
      <c r="D3282" s="450" t="s">
        <v>153</v>
      </c>
      <c r="E3282" s="450" t="s">
        <v>14</v>
      </c>
      <c r="F3282" s="450" t="s">
        <v>15</v>
      </c>
      <c r="G3282" s="450" t="s">
        <v>110</v>
      </c>
    </row>
    <row r="3283" spans="1:7" x14ac:dyDescent="0.25">
      <c r="A3283" s="450">
        <v>2018</v>
      </c>
      <c r="B3283" s="450" t="s">
        <v>189</v>
      </c>
      <c r="C3283" s="450">
        <v>33110</v>
      </c>
      <c r="D3283" s="450" t="s">
        <v>154</v>
      </c>
      <c r="E3283" s="450" t="s">
        <v>14</v>
      </c>
      <c r="F3283" s="450" t="s">
        <v>15</v>
      </c>
      <c r="G3283" s="450" t="s">
        <v>110</v>
      </c>
    </row>
    <row r="3284" spans="1:7" x14ac:dyDescent="0.25">
      <c r="A3284" s="450">
        <v>2018</v>
      </c>
      <c r="B3284" s="450" t="s">
        <v>189</v>
      </c>
      <c r="C3284" s="450">
        <v>33120</v>
      </c>
      <c r="D3284" s="450" t="s">
        <v>155</v>
      </c>
      <c r="E3284" s="450" t="s">
        <v>14</v>
      </c>
      <c r="F3284" s="450" t="s">
        <v>15</v>
      </c>
      <c r="G3284" s="450" t="s">
        <v>110</v>
      </c>
    </row>
    <row r="3285" spans="1:7" x14ac:dyDescent="0.25">
      <c r="A3285" s="450">
        <v>2018</v>
      </c>
      <c r="B3285" s="450" t="s">
        <v>189</v>
      </c>
      <c r="C3285" s="450">
        <v>33200</v>
      </c>
      <c r="D3285" s="450" t="s">
        <v>156</v>
      </c>
      <c r="E3285" s="450" t="s">
        <v>14</v>
      </c>
      <c r="F3285" s="450" t="s">
        <v>15</v>
      </c>
      <c r="G3285" s="450" t="s">
        <v>110</v>
      </c>
    </row>
    <row r="3286" spans="1:7" x14ac:dyDescent="0.25">
      <c r="A3286" s="450">
        <v>2018</v>
      </c>
      <c r="B3286" s="450" t="s">
        <v>189</v>
      </c>
      <c r="C3286" s="450">
        <v>33210</v>
      </c>
      <c r="D3286" s="450" t="s">
        <v>157</v>
      </c>
      <c r="E3286" s="450" t="s">
        <v>14</v>
      </c>
      <c r="F3286" s="450" t="s">
        <v>15</v>
      </c>
      <c r="G3286" s="450" t="s">
        <v>110</v>
      </c>
    </row>
    <row r="3287" spans="1:7" x14ac:dyDescent="0.25">
      <c r="A3287" s="450">
        <v>2018</v>
      </c>
      <c r="B3287" s="450" t="s">
        <v>189</v>
      </c>
      <c r="C3287" s="450">
        <v>33220</v>
      </c>
      <c r="D3287" s="450" t="s">
        <v>158</v>
      </c>
      <c r="E3287" s="450" t="s">
        <v>14</v>
      </c>
      <c r="F3287" s="450" t="s">
        <v>15</v>
      </c>
      <c r="G3287" s="450" t="s">
        <v>110</v>
      </c>
    </row>
    <row r="3288" spans="1:7" x14ac:dyDescent="0.25">
      <c r="A3288" s="450">
        <v>2018</v>
      </c>
      <c r="B3288" s="450" t="s">
        <v>189</v>
      </c>
      <c r="C3288" s="450">
        <v>33900</v>
      </c>
      <c r="D3288" s="450" t="s">
        <v>159</v>
      </c>
      <c r="E3288" s="450" t="s">
        <v>14</v>
      </c>
      <c r="F3288" s="450" t="s">
        <v>15</v>
      </c>
      <c r="G3288" s="450" t="s">
        <v>110</v>
      </c>
    </row>
    <row r="3289" spans="1:7" x14ac:dyDescent="0.25">
      <c r="A3289" s="450">
        <v>2018</v>
      </c>
      <c r="B3289" s="450" t="s">
        <v>189</v>
      </c>
      <c r="C3289" s="450">
        <v>33910</v>
      </c>
      <c r="D3289" s="450" t="s">
        <v>160</v>
      </c>
      <c r="E3289" s="450" t="s">
        <v>14</v>
      </c>
      <c r="F3289" s="450" t="s">
        <v>15</v>
      </c>
      <c r="G3289" s="450" t="s">
        <v>110</v>
      </c>
    </row>
    <row r="3290" spans="1:7" x14ac:dyDescent="0.25">
      <c r="A3290" s="450">
        <v>2018</v>
      </c>
      <c r="B3290" s="450" t="s">
        <v>189</v>
      </c>
      <c r="C3290" s="450">
        <v>33920</v>
      </c>
      <c r="D3290" s="450" t="s">
        <v>161</v>
      </c>
      <c r="E3290" s="450" t="s">
        <v>14</v>
      </c>
      <c r="F3290" s="450" t="s">
        <v>15</v>
      </c>
      <c r="G3290" s="450" t="s">
        <v>110</v>
      </c>
    </row>
    <row r="3291" spans="1:7" x14ac:dyDescent="0.25">
      <c r="A3291" s="450">
        <v>2018</v>
      </c>
      <c r="B3291" s="450" t="s">
        <v>189</v>
      </c>
      <c r="C3291" s="450">
        <v>33921</v>
      </c>
      <c r="D3291" s="450" t="s">
        <v>162</v>
      </c>
      <c r="E3291" s="450" t="s">
        <v>14</v>
      </c>
      <c r="F3291" s="450" t="s">
        <v>15</v>
      </c>
      <c r="G3291" s="450" t="s">
        <v>110</v>
      </c>
    </row>
    <row r="3292" spans="1:7" x14ac:dyDescent="0.25">
      <c r="A3292" s="450">
        <v>2018</v>
      </c>
      <c r="B3292" s="450" t="s">
        <v>189</v>
      </c>
      <c r="C3292" s="450">
        <v>33922</v>
      </c>
      <c r="D3292" s="450" t="s">
        <v>163</v>
      </c>
      <c r="E3292" s="450" t="s">
        <v>14</v>
      </c>
      <c r="F3292" s="450" t="s">
        <v>15</v>
      </c>
      <c r="G3292" s="450" t="s">
        <v>110</v>
      </c>
    </row>
    <row r="3293" spans="1:7" x14ac:dyDescent="0.25">
      <c r="A3293" s="450">
        <v>2018</v>
      </c>
      <c r="B3293" s="450" t="s">
        <v>189</v>
      </c>
      <c r="C3293" s="450">
        <v>34000</v>
      </c>
      <c r="D3293" s="450" t="s">
        <v>164</v>
      </c>
      <c r="E3293" s="450" t="s">
        <v>14</v>
      </c>
      <c r="F3293" s="450" t="s">
        <v>15</v>
      </c>
      <c r="G3293" s="450" t="s">
        <v>110</v>
      </c>
    </row>
    <row r="3294" spans="1:7" x14ac:dyDescent="0.25">
      <c r="A3294" s="450">
        <v>2018</v>
      </c>
      <c r="B3294" s="450" t="s">
        <v>189</v>
      </c>
      <c r="C3294" s="450">
        <v>35000</v>
      </c>
      <c r="D3294" s="450" t="s">
        <v>165</v>
      </c>
      <c r="E3294" s="450" t="s">
        <v>14</v>
      </c>
      <c r="F3294" s="450" t="s">
        <v>15</v>
      </c>
      <c r="G3294" s="450" t="s">
        <v>110</v>
      </c>
    </row>
    <row r="3295" spans="1:7" x14ac:dyDescent="0.25">
      <c r="A3295" s="450">
        <v>2018</v>
      </c>
      <c r="B3295" s="450" t="s">
        <v>189</v>
      </c>
      <c r="C3295" s="450">
        <v>36000</v>
      </c>
      <c r="D3295" s="450" t="s">
        <v>166</v>
      </c>
      <c r="E3295" s="450" t="s">
        <v>14</v>
      </c>
      <c r="F3295" s="450" t="s">
        <v>15</v>
      </c>
      <c r="G3295" s="450" t="s">
        <v>110</v>
      </c>
    </row>
    <row r="3296" spans="1:7" x14ac:dyDescent="0.25">
      <c r="A3296" s="450">
        <v>2018</v>
      </c>
      <c r="B3296" s="450" t="s">
        <v>189</v>
      </c>
      <c r="C3296" s="450">
        <v>37000</v>
      </c>
      <c r="D3296" s="450" t="s">
        <v>167</v>
      </c>
      <c r="E3296" s="450" t="s">
        <v>14</v>
      </c>
      <c r="F3296" s="450" t="s">
        <v>15</v>
      </c>
      <c r="G3296" s="450" t="s">
        <v>110</v>
      </c>
    </row>
    <row r="3297" spans="1:8" x14ac:dyDescent="0.25">
      <c r="A3297" s="450">
        <v>2018</v>
      </c>
      <c r="B3297" s="450" t="s">
        <v>189</v>
      </c>
      <c r="C3297" s="450">
        <v>37100</v>
      </c>
      <c r="D3297" s="450" t="s">
        <v>168</v>
      </c>
      <c r="E3297" s="450" t="s">
        <v>14</v>
      </c>
      <c r="F3297" s="450" t="s">
        <v>15</v>
      </c>
      <c r="G3297" s="450" t="s">
        <v>110</v>
      </c>
      <c r="H3297" s="450"/>
    </row>
    <row r="3298" spans="1:8" x14ac:dyDescent="0.25">
      <c r="A3298" s="450">
        <v>2018</v>
      </c>
      <c r="B3298" s="450" t="s">
        <v>189</v>
      </c>
      <c r="C3298" s="450">
        <v>37200</v>
      </c>
      <c r="D3298" s="450" t="s">
        <v>169</v>
      </c>
      <c r="E3298" s="450" t="s">
        <v>14</v>
      </c>
      <c r="F3298" s="450" t="s">
        <v>15</v>
      </c>
      <c r="G3298" s="450" t="s">
        <v>110</v>
      </c>
      <c r="H3298" s="450"/>
    </row>
    <row r="3299" spans="1:8" x14ac:dyDescent="0.25">
      <c r="A3299" s="450">
        <v>2018</v>
      </c>
      <c r="B3299" s="450" t="s">
        <v>190</v>
      </c>
      <c r="C3299" s="450">
        <v>1000</v>
      </c>
      <c r="D3299" s="450" t="s">
        <v>1</v>
      </c>
      <c r="E3299" s="450" t="s">
        <v>14</v>
      </c>
      <c r="F3299" s="450" t="s">
        <v>15</v>
      </c>
      <c r="G3299" s="450">
        <v>0</v>
      </c>
      <c r="H3299" s="450" t="s">
        <v>16</v>
      </c>
    </row>
    <row r="3300" spans="1:8" x14ac:dyDescent="0.25">
      <c r="A3300" s="450">
        <v>2018</v>
      </c>
      <c r="B3300" s="450" t="s">
        <v>190</v>
      </c>
      <c r="C3300" s="450">
        <v>1100</v>
      </c>
      <c r="D3300" s="450" t="s">
        <v>2</v>
      </c>
      <c r="E3300" s="450" t="s">
        <v>14</v>
      </c>
      <c r="F3300" s="450" t="s">
        <v>15</v>
      </c>
      <c r="G3300" s="450">
        <v>0</v>
      </c>
      <c r="H3300" s="450" t="s">
        <v>16</v>
      </c>
    </row>
    <row r="3301" spans="1:8" x14ac:dyDescent="0.25">
      <c r="A3301" s="450">
        <v>2018</v>
      </c>
      <c r="B3301" s="450" t="s">
        <v>190</v>
      </c>
      <c r="C3301" s="450">
        <v>1110</v>
      </c>
      <c r="D3301" s="450" t="s">
        <v>3</v>
      </c>
      <c r="E3301" s="450" t="s">
        <v>14</v>
      </c>
      <c r="F3301" s="450" t="s">
        <v>15</v>
      </c>
      <c r="G3301" s="450" t="s">
        <v>110</v>
      </c>
      <c r="H3301" s="450"/>
    </row>
    <row r="3302" spans="1:8" x14ac:dyDescent="0.25">
      <c r="A3302" s="450">
        <v>2018</v>
      </c>
      <c r="B3302" s="450" t="s">
        <v>190</v>
      </c>
      <c r="C3302" s="450">
        <v>1120</v>
      </c>
      <c r="D3302" s="450" t="s">
        <v>4</v>
      </c>
      <c r="E3302" s="450" t="s">
        <v>14</v>
      </c>
      <c r="F3302" s="450" t="s">
        <v>15</v>
      </c>
      <c r="G3302" s="450" t="s">
        <v>110</v>
      </c>
      <c r="H3302" s="450"/>
    </row>
    <row r="3303" spans="1:8" x14ac:dyDescent="0.25">
      <c r="A3303" s="450">
        <v>2018</v>
      </c>
      <c r="B3303" s="450" t="s">
        <v>190</v>
      </c>
      <c r="C3303" s="450">
        <v>1200</v>
      </c>
      <c r="D3303" s="450" t="s">
        <v>5</v>
      </c>
      <c r="E3303" s="450" t="s">
        <v>14</v>
      </c>
      <c r="F3303" s="450" t="s">
        <v>15</v>
      </c>
      <c r="G3303" s="450">
        <v>0</v>
      </c>
      <c r="H3303" s="450" t="s">
        <v>16</v>
      </c>
    </row>
    <row r="3304" spans="1:8" x14ac:dyDescent="0.25">
      <c r="A3304" s="450">
        <v>2018</v>
      </c>
      <c r="B3304" s="450" t="s">
        <v>190</v>
      </c>
      <c r="C3304" s="450">
        <v>1300</v>
      </c>
      <c r="D3304" s="450" t="s">
        <v>17</v>
      </c>
      <c r="E3304" s="450" t="s">
        <v>14</v>
      </c>
      <c r="F3304" s="450" t="s">
        <v>15</v>
      </c>
      <c r="G3304" s="450">
        <v>0</v>
      </c>
      <c r="H3304" s="450" t="s">
        <v>16</v>
      </c>
    </row>
    <row r="3305" spans="1:8" x14ac:dyDescent="0.25">
      <c r="A3305" s="450">
        <v>2018</v>
      </c>
      <c r="B3305" s="450" t="s">
        <v>190</v>
      </c>
      <c r="C3305" s="450">
        <v>1400</v>
      </c>
      <c r="D3305" s="450" t="s">
        <v>18</v>
      </c>
      <c r="E3305" s="450" t="s">
        <v>14</v>
      </c>
      <c r="F3305" s="450" t="s">
        <v>15</v>
      </c>
      <c r="G3305" s="450">
        <v>0</v>
      </c>
      <c r="H3305" s="450" t="s">
        <v>16</v>
      </c>
    </row>
    <row r="3306" spans="1:8" x14ac:dyDescent="0.25">
      <c r="A3306" s="450">
        <v>2018</v>
      </c>
      <c r="B3306" s="450" t="s">
        <v>190</v>
      </c>
      <c r="C3306" s="450">
        <v>1500</v>
      </c>
      <c r="D3306" s="450" t="s">
        <v>19</v>
      </c>
      <c r="E3306" s="450" t="s">
        <v>14</v>
      </c>
      <c r="F3306" s="450" t="s">
        <v>15</v>
      </c>
      <c r="G3306" s="450">
        <v>0</v>
      </c>
      <c r="H3306" s="450" t="s">
        <v>16</v>
      </c>
    </row>
    <row r="3307" spans="1:8" x14ac:dyDescent="0.25">
      <c r="A3307" s="450">
        <v>2018</v>
      </c>
      <c r="B3307" s="450" t="s">
        <v>190</v>
      </c>
      <c r="C3307" s="450">
        <v>1600</v>
      </c>
      <c r="D3307" s="450" t="s">
        <v>20</v>
      </c>
      <c r="E3307" s="450" t="s">
        <v>14</v>
      </c>
      <c r="F3307" s="450" t="s">
        <v>15</v>
      </c>
      <c r="G3307" s="450">
        <v>0</v>
      </c>
      <c r="H3307" s="450" t="s">
        <v>16</v>
      </c>
    </row>
    <row r="3308" spans="1:8" x14ac:dyDescent="0.25">
      <c r="A3308" s="450">
        <v>2018</v>
      </c>
      <c r="B3308" s="450" t="s">
        <v>190</v>
      </c>
      <c r="C3308" s="450">
        <v>1900</v>
      </c>
      <c r="D3308" s="450" t="s">
        <v>21</v>
      </c>
      <c r="E3308" s="450" t="s">
        <v>14</v>
      </c>
      <c r="F3308" s="450" t="s">
        <v>15</v>
      </c>
      <c r="G3308" s="450">
        <v>0</v>
      </c>
      <c r="H3308" s="450" t="s">
        <v>16</v>
      </c>
    </row>
    <row r="3309" spans="1:8" x14ac:dyDescent="0.25">
      <c r="A3309" s="450">
        <v>2018</v>
      </c>
      <c r="B3309" s="450" t="s">
        <v>190</v>
      </c>
      <c r="C3309" s="450">
        <v>2000</v>
      </c>
      <c r="D3309" s="450" t="s">
        <v>22</v>
      </c>
      <c r="E3309" s="450" t="s">
        <v>14</v>
      </c>
      <c r="F3309" s="450" t="s">
        <v>15</v>
      </c>
      <c r="G3309" s="450">
        <v>152.87</v>
      </c>
      <c r="H3309" s="450" t="s">
        <v>16</v>
      </c>
    </row>
    <row r="3310" spans="1:8" x14ac:dyDescent="0.25">
      <c r="A3310" s="450">
        <v>2018</v>
      </c>
      <c r="B3310" s="450" t="s">
        <v>190</v>
      </c>
      <c r="C3310" s="450">
        <v>2100</v>
      </c>
      <c r="D3310" s="450" t="s">
        <v>23</v>
      </c>
      <c r="E3310" s="450" t="s">
        <v>14</v>
      </c>
      <c r="F3310" s="450" t="s">
        <v>15</v>
      </c>
      <c r="G3310" s="450">
        <v>0</v>
      </c>
      <c r="H3310" s="450" t="s">
        <v>16</v>
      </c>
    </row>
    <row r="3311" spans="1:8" x14ac:dyDescent="0.25">
      <c r="A3311" s="450">
        <v>2018</v>
      </c>
      <c r="B3311" s="450" t="s">
        <v>190</v>
      </c>
      <c r="C3311" s="450">
        <v>2110</v>
      </c>
      <c r="D3311" s="450" t="s">
        <v>24</v>
      </c>
      <c r="E3311" s="450" t="s">
        <v>14</v>
      </c>
      <c r="F3311" s="450" t="s">
        <v>15</v>
      </c>
      <c r="G3311" s="450" t="s">
        <v>110</v>
      </c>
      <c r="H3311" s="450"/>
    </row>
    <row r="3312" spans="1:8" x14ac:dyDescent="0.25">
      <c r="A3312" s="450">
        <v>2018</v>
      </c>
      <c r="B3312" s="450" t="s">
        <v>190</v>
      </c>
      <c r="C3312" s="450">
        <v>2120</v>
      </c>
      <c r="D3312" s="450" t="s">
        <v>25</v>
      </c>
      <c r="E3312" s="450" t="s">
        <v>14</v>
      </c>
      <c r="F3312" s="450" t="s">
        <v>15</v>
      </c>
      <c r="G3312" s="450" t="s">
        <v>110</v>
      </c>
      <c r="H3312" s="450"/>
    </row>
    <row r="3313" spans="1:8" x14ac:dyDescent="0.25">
      <c r="A3313" s="450">
        <v>2018</v>
      </c>
      <c r="B3313" s="450" t="s">
        <v>190</v>
      </c>
      <c r="C3313" s="450">
        <v>2130</v>
      </c>
      <c r="D3313" s="450" t="s">
        <v>26</v>
      </c>
      <c r="E3313" s="450" t="s">
        <v>14</v>
      </c>
      <c r="F3313" s="450" t="s">
        <v>15</v>
      </c>
      <c r="G3313" s="450" t="s">
        <v>110</v>
      </c>
      <c r="H3313" s="450"/>
    </row>
    <row r="3314" spans="1:8" x14ac:dyDescent="0.25">
      <c r="A3314" s="450">
        <v>2018</v>
      </c>
      <c r="B3314" s="450" t="s">
        <v>190</v>
      </c>
      <c r="C3314" s="450">
        <v>2190</v>
      </c>
      <c r="D3314" s="450" t="s">
        <v>27</v>
      </c>
      <c r="E3314" s="450" t="s">
        <v>14</v>
      </c>
      <c r="F3314" s="450" t="s">
        <v>15</v>
      </c>
      <c r="G3314" s="450" t="s">
        <v>110</v>
      </c>
      <c r="H3314" s="450"/>
    </row>
    <row r="3315" spans="1:8" x14ac:dyDescent="0.25">
      <c r="A3315" s="450">
        <v>2018</v>
      </c>
      <c r="B3315" s="450" t="s">
        <v>190</v>
      </c>
      <c r="C3315" s="450">
        <v>2200</v>
      </c>
      <c r="D3315" s="450" t="s">
        <v>28</v>
      </c>
      <c r="E3315" s="450" t="s">
        <v>14</v>
      </c>
      <c r="F3315" s="450" t="s">
        <v>15</v>
      </c>
      <c r="G3315" s="450">
        <v>68.95</v>
      </c>
      <c r="H3315" s="450" t="s">
        <v>16</v>
      </c>
    </row>
    <row r="3316" spans="1:8" x14ac:dyDescent="0.25">
      <c r="A3316" s="450">
        <v>2018</v>
      </c>
      <c r="B3316" s="450" t="s">
        <v>190</v>
      </c>
      <c r="C3316" s="450">
        <v>2300</v>
      </c>
      <c r="D3316" s="450" t="s">
        <v>29</v>
      </c>
      <c r="E3316" s="450" t="s">
        <v>14</v>
      </c>
      <c r="F3316" s="450" t="s">
        <v>15</v>
      </c>
      <c r="G3316" s="450">
        <v>0</v>
      </c>
      <c r="H3316" s="450" t="s">
        <v>16</v>
      </c>
    </row>
    <row r="3317" spans="1:8" x14ac:dyDescent="0.25">
      <c r="A3317" s="450">
        <v>2018</v>
      </c>
      <c r="B3317" s="450" t="s">
        <v>190</v>
      </c>
      <c r="C3317" s="450">
        <v>2400</v>
      </c>
      <c r="D3317" s="450" t="s">
        <v>30</v>
      </c>
      <c r="E3317" s="450" t="s">
        <v>14</v>
      </c>
      <c r="F3317" s="450" t="s">
        <v>15</v>
      </c>
      <c r="G3317" s="450">
        <v>82.39</v>
      </c>
      <c r="H3317" s="450" t="s">
        <v>16</v>
      </c>
    </row>
    <row r="3318" spans="1:8" x14ac:dyDescent="0.25">
      <c r="A3318" s="450">
        <v>2018</v>
      </c>
      <c r="B3318" s="450" t="s">
        <v>190</v>
      </c>
      <c r="C3318" s="450">
        <v>2900</v>
      </c>
      <c r="D3318" s="450" t="s">
        <v>31</v>
      </c>
      <c r="E3318" s="450" t="s">
        <v>14</v>
      </c>
      <c r="F3318" s="450" t="s">
        <v>15</v>
      </c>
      <c r="G3318" s="450">
        <v>1.52</v>
      </c>
      <c r="H3318" s="450" t="s">
        <v>16</v>
      </c>
    </row>
    <row r="3319" spans="1:8" x14ac:dyDescent="0.25">
      <c r="A3319" s="450">
        <v>2018</v>
      </c>
      <c r="B3319" s="450" t="s">
        <v>190</v>
      </c>
      <c r="C3319" s="450">
        <v>2910</v>
      </c>
      <c r="D3319" s="450" t="s">
        <v>32</v>
      </c>
      <c r="E3319" s="450" t="s">
        <v>14</v>
      </c>
      <c r="F3319" s="450" t="s">
        <v>15</v>
      </c>
      <c r="G3319" s="450" t="s">
        <v>110</v>
      </c>
      <c r="H3319" s="450"/>
    </row>
    <row r="3320" spans="1:8" x14ac:dyDescent="0.25">
      <c r="A3320" s="450">
        <v>2018</v>
      </c>
      <c r="B3320" s="450" t="s">
        <v>190</v>
      </c>
      <c r="C3320" s="450">
        <v>2920</v>
      </c>
      <c r="D3320" s="450" t="s">
        <v>33</v>
      </c>
      <c r="E3320" s="450" t="s">
        <v>14</v>
      </c>
      <c r="F3320" s="450" t="s">
        <v>15</v>
      </c>
      <c r="G3320" s="450" t="s">
        <v>110</v>
      </c>
      <c r="H3320" s="450"/>
    </row>
    <row r="3321" spans="1:8" x14ac:dyDescent="0.25">
      <c r="A3321" s="450">
        <v>2018</v>
      </c>
      <c r="B3321" s="450" t="s">
        <v>190</v>
      </c>
      <c r="C3321" s="450">
        <v>2930</v>
      </c>
      <c r="D3321" s="450" t="s">
        <v>34</v>
      </c>
      <c r="E3321" s="450" t="s">
        <v>14</v>
      </c>
      <c r="F3321" s="450" t="s">
        <v>15</v>
      </c>
      <c r="G3321" s="450" t="s">
        <v>110</v>
      </c>
      <c r="H3321" s="450"/>
    </row>
    <row r="3322" spans="1:8" x14ac:dyDescent="0.25">
      <c r="A3322" s="450">
        <v>2018</v>
      </c>
      <c r="B3322" s="450" t="s">
        <v>190</v>
      </c>
      <c r="C3322" s="450">
        <v>3000</v>
      </c>
      <c r="D3322" s="450" t="s">
        <v>35</v>
      </c>
      <c r="E3322" s="450" t="s">
        <v>14</v>
      </c>
      <c r="F3322" s="450" t="s">
        <v>15</v>
      </c>
      <c r="G3322" s="450">
        <v>0.04</v>
      </c>
      <c r="H3322" s="450" t="s">
        <v>16</v>
      </c>
    </row>
    <row r="3323" spans="1:8" x14ac:dyDescent="0.25">
      <c r="A3323" s="450">
        <v>2018</v>
      </c>
      <c r="B3323" s="450" t="s">
        <v>190</v>
      </c>
      <c r="C3323" s="450">
        <v>3100</v>
      </c>
      <c r="D3323" s="450" t="s">
        <v>36</v>
      </c>
      <c r="E3323" s="450" t="s">
        <v>14</v>
      </c>
      <c r="F3323" s="450" t="s">
        <v>15</v>
      </c>
      <c r="G3323" s="450" t="s">
        <v>110</v>
      </c>
      <c r="H3323" s="450"/>
    </row>
    <row r="3324" spans="1:8" x14ac:dyDescent="0.25">
      <c r="A3324" s="450">
        <v>2018</v>
      </c>
      <c r="B3324" s="450" t="s">
        <v>190</v>
      </c>
      <c r="C3324" s="450">
        <v>3200</v>
      </c>
      <c r="D3324" s="450" t="s">
        <v>37</v>
      </c>
      <c r="E3324" s="450" t="s">
        <v>14</v>
      </c>
      <c r="F3324" s="450" t="s">
        <v>15</v>
      </c>
      <c r="G3324" s="450" t="s">
        <v>110</v>
      </c>
      <c r="H3324" s="450"/>
    </row>
    <row r="3325" spans="1:8" x14ac:dyDescent="0.25">
      <c r="A3325" s="450">
        <v>2018</v>
      </c>
      <c r="B3325" s="450" t="s">
        <v>190</v>
      </c>
      <c r="C3325" s="450">
        <v>3900</v>
      </c>
      <c r="D3325" s="450" t="s">
        <v>38</v>
      </c>
      <c r="E3325" s="450" t="s">
        <v>14</v>
      </c>
      <c r="F3325" s="450" t="s">
        <v>15</v>
      </c>
      <c r="G3325" s="450" t="s">
        <v>110</v>
      </c>
      <c r="H3325" s="450"/>
    </row>
    <row r="3326" spans="1:8" x14ac:dyDescent="0.25">
      <c r="A3326" s="450">
        <v>2018</v>
      </c>
      <c r="B3326" s="450" t="s">
        <v>190</v>
      </c>
      <c r="C3326" s="450">
        <v>4000</v>
      </c>
      <c r="D3326" s="450" t="s">
        <v>39</v>
      </c>
      <c r="E3326" s="450" t="s">
        <v>14</v>
      </c>
      <c r="F3326" s="450" t="s">
        <v>15</v>
      </c>
      <c r="G3326" s="450">
        <v>2.85</v>
      </c>
      <c r="H3326" s="450" t="s">
        <v>16</v>
      </c>
    </row>
    <row r="3327" spans="1:8" x14ac:dyDescent="0.25">
      <c r="A3327" s="450">
        <v>2018</v>
      </c>
      <c r="B3327" s="450" t="s">
        <v>190</v>
      </c>
      <c r="C3327" s="450">
        <v>4100</v>
      </c>
      <c r="D3327" s="450" t="s">
        <v>40</v>
      </c>
      <c r="E3327" s="450" t="s">
        <v>14</v>
      </c>
      <c r="F3327" s="450" t="s">
        <v>15</v>
      </c>
      <c r="G3327" s="450">
        <v>2.85</v>
      </c>
      <c r="H3327" s="450" t="s">
        <v>16</v>
      </c>
    </row>
    <row r="3328" spans="1:8" x14ac:dyDescent="0.25">
      <c r="A3328" s="450">
        <v>2018</v>
      </c>
      <c r="B3328" s="450" t="s">
        <v>190</v>
      </c>
      <c r="C3328" s="450">
        <v>4110</v>
      </c>
      <c r="D3328" s="450" t="s">
        <v>41</v>
      </c>
      <c r="E3328" s="450" t="s">
        <v>14</v>
      </c>
      <c r="F3328" s="450" t="s">
        <v>15</v>
      </c>
      <c r="G3328" s="450" t="s">
        <v>110</v>
      </c>
      <c r="H3328" s="450"/>
    </row>
    <row r="3329" spans="1:8" x14ac:dyDescent="0.25">
      <c r="A3329" s="450">
        <v>2018</v>
      </c>
      <c r="B3329" s="450" t="s">
        <v>190</v>
      </c>
      <c r="C3329" s="450">
        <v>4120</v>
      </c>
      <c r="D3329" s="450" t="s">
        <v>42</v>
      </c>
      <c r="E3329" s="450" t="s">
        <v>14</v>
      </c>
      <c r="F3329" s="450" t="s">
        <v>15</v>
      </c>
      <c r="G3329" s="450" t="s">
        <v>110</v>
      </c>
      <c r="H3329" s="450"/>
    </row>
    <row r="3330" spans="1:8" x14ac:dyDescent="0.25">
      <c r="A3330" s="450">
        <v>2018</v>
      </c>
      <c r="B3330" s="450" t="s">
        <v>190</v>
      </c>
      <c r="C3330" s="450">
        <v>4190</v>
      </c>
      <c r="D3330" s="450" t="s">
        <v>43</v>
      </c>
      <c r="E3330" s="450" t="s">
        <v>14</v>
      </c>
      <c r="F3330" s="450" t="s">
        <v>15</v>
      </c>
      <c r="G3330" s="450" t="s">
        <v>110</v>
      </c>
      <c r="H3330" s="450"/>
    </row>
    <row r="3331" spans="1:8" x14ac:dyDescent="0.25">
      <c r="A3331" s="450">
        <v>2018</v>
      </c>
      <c r="B3331" s="450" t="s">
        <v>190</v>
      </c>
      <c r="C3331" s="450">
        <v>4200</v>
      </c>
      <c r="D3331" s="450" t="s">
        <v>44</v>
      </c>
      <c r="E3331" s="450" t="s">
        <v>14</v>
      </c>
      <c r="F3331" s="450" t="s">
        <v>15</v>
      </c>
      <c r="G3331" s="450">
        <v>0</v>
      </c>
      <c r="H3331" s="450" t="s">
        <v>16</v>
      </c>
    </row>
    <row r="3332" spans="1:8" x14ac:dyDescent="0.25">
      <c r="A3332" s="450">
        <v>2018</v>
      </c>
      <c r="B3332" s="450" t="s">
        <v>190</v>
      </c>
      <c r="C3332" s="450">
        <v>4210</v>
      </c>
      <c r="D3332" s="450" t="s">
        <v>45</v>
      </c>
      <c r="E3332" s="450" t="s">
        <v>14</v>
      </c>
      <c r="F3332" s="450" t="s">
        <v>15</v>
      </c>
      <c r="G3332" s="450" t="s">
        <v>110</v>
      </c>
      <c r="H3332" s="450"/>
    </row>
    <row r="3333" spans="1:8" x14ac:dyDescent="0.25">
      <c r="A3333" s="450">
        <v>2018</v>
      </c>
      <c r="B3333" s="450" t="s">
        <v>190</v>
      </c>
      <c r="C3333" s="450">
        <v>4220</v>
      </c>
      <c r="D3333" s="450" t="s">
        <v>46</v>
      </c>
      <c r="E3333" s="450" t="s">
        <v>14</v>
      </c>
      <c r="F3333" s="450" t="s">
        <v>15</v>
      </c>
      <c r="G3333" s="450" t="s">
        <v>110</v>
      </c>
      <c r="H3333" s="450"/>
    </row>
    <row r="3334" spans="1:8" x14ac:dyDescent="0.25">
      <c r="A3334" s="450">
        <v>2018</v>
      </c>
      <c r="B3334" s="450" t="s">
        <v>190</v>
      </c>
      <c r="C3334" s="450">
        <v>4230</v>
      </c>
      <c r="D3334" s="450" t="s">
        <v>47</v>
      </c>
      <c r="E3334" s="450" t="s">
        <v>14</v>
      </c>
      <c r="F3334" s="450" t="s">
        <v>15</v>
      </c>
      <c r="G3334" s="450" t="s">
        <v>110</v>
      </c>
      <c r="H3334" s="450"/>
    </row>
    <row r="3335" spans="1:8" x14ac:dyDescent="0.25">
      <c r="A3335" s="450">
        <v>2018</v>
      </c>
      <c r="B3335" s="450" t="s">
        <v>190</v>
      </c>
      <c r="C3335" s="450">
        <v>5000</v>
      </c>
      <c r="D3335" s="450" t="s">
        <v>48</v>
      </c>
      <c r="E3335" s="450" t="s">
        <v>14</v>
      </c>
      <c r="F3335" s="450" t="s">
        <v>15</v>
      </c>
      <c r="G3335" s="450">
        <v>8.7899999999999991</v>
      </c>
      <c r="H3335" s="450" t="s">
        <v>16</v>
      </c>
    </row>
    <row r="3336" spans="1:8" x14ac:dyDescent="0.25">
      <c r="A3336" s="450">
        <v>2018</v>
      </c>
      <c r="B3336" s="450" t="s">
        <v>190</v>
      </c>
      <c r="C3336" s="450">
        <v>6000</v>
      </c>
      <c r="D3336" s="450" t="s">
        <v>49</v>
      </c>
      <c r="E3336" s="450" t="s">
        <v>14</v>
      </c>
      <c r="F3336" s="450" t="s">
        <v>15</v>
      </c>
      <c r="G3336" s="450">
        <v>10</v>
      </c>
      <c r="H3336" s="450" t="s">
        <v>16</v>
      </c>
    </row>
    <row r="3337" spans="1:8" x14ac:dyDescent="0.25">
      <c r="A3337" s="450">
        <v>2018</v>
      </c>
      <c r="B3337" s="450" t="s">
        <v>190</v>
      </c>
      <c r="C3337" s="450">
        <v>6100</v>
      </c>
      <c r="D3337" s="450" t="s">
        <v>50</v>
      </c>
      <c r="E3337" s="450" t="s">
        <v>14</v>
      </c>
      <c r="F3337" s="450" t="s">
        <v>15</v>
      </c>
      <c r="G3337" s="450">
        <v>10</v>
      </c>
      <c r="H3337" s="450" t="s">
        <v>16</v>
      </c>
    </row>
    <row r="3338" spans="1:8" x14ac:dyDescent="0.25">
      <c r="A3338" s="450">
        <v>2018</v>
      </c>
      <c r="B3338" s="450" t="s">
        <v>190</v>
      </c>
      <c r="C3338" s="450">
        <v>6110</v>
      </c>
      <c r="D3338" s="450" t="s">
        <v>51</v>
      </c>
      <c r="E3338" s="450" t="s">
        <v>14</v>
      </c>
      <c r="F3338" s="450" t="s">
        <v>15</v>
      </c>
      <c r="G3338" s="450" t="s">
        <v>110</v>
      </c>
      <c r="H3338" s="450"/>
    </row>
    <row r="3339" spans="1:8" x14ac:dyDescent="0.25">
      <c r="A3339" s="450">
        <v>2018</v>
      </c>
      <c r="B3339" s="450" t="s">
        <v>190</v>
      </c>
      <c r="C3339" s="450">
        <v>6120</v>
      </c>
      <c r="D3339" s="450" t="s">
        <v>52</v>
      </c>
      <c r="E3339" s="450" t="s">
        <v>14</v>
      </c>
      <c r="F3339" s="450" t="s">
        <v>15</v>
      </c>
      <c r="G3339" s="450" t="s">
        <v>110</v>
      </c>
      <c r="H3339" s="450"/>
    </row>
    <row r="3340" spans="1:8" x14ac:dyDescent="0.25">
      <c r="A3340" s="450">
        <v>2018</v>
      </c>
      <c r="B3340" s="450" t="s">
        <v>190</v>
      </c>
      <c r="C3340" s="450">
        <v>6130</v>
      </c>
      <c r="D3340" s="450" t="s">
        <v>53</v>
      </c>
      <c r="E3340" s="450" t="s">
        <v>14</v>
      </c>
      <c r="F3340" s="450" t="s">
        <v>15</v>
      </c>
      <c r="G3340" s="450" t="s">
        <v>110</v>
      </c>
      <c r="H3340" s="450"/>
    </row>
    <row r="3341" spans="1:8" x14ac:dyDescent="0.25">
      <c r="A3341" s="450">
        <v>2018</v>
      </c>
      <c r="B3341" s="450" t="s">
        <v>190</v>
      </c>
      <c r="C3341" s="450">
        <v>6190</v>
      </c>
      <c r="D3341" s="450" t="s">
        <v>54</v>
      </c>
      <c r="E3341" s="450" t="s">
        <v>14</v>
      </c>
      <c r="F3341" s="450" t="s">
        <v>15</v>
      </c>
      <c r="G3341" s="450" t="s">
        <v>110</v>
      </c>
      <c r="H3341" s="450"/>
    </row>
    <row r="3342" spans="1:8" x14ac:dyDescent="0.25">
      <c r="A3342" s="450">
        <v>2018</v>
      </c>
      <c r="B3342" s="450" t="s">
        <v>190</v>
      </c>
      <c r="C3342" s="450">
        <v>6200</v>
      </c>
      <c r="D3342" s="450" t="s">
        <v>55</v>
      </c>
      <c r="E3342" s="450" t="s">
        <v>14</v>
      </c>
      <c r="F3342" s="450" t="s">
        <v>15</v>
      </c>
      <c r="G3342" s="450">
        <v>0</v>
      </c>
      <c r="H3342" s="450" t="s">
        <v>16</v>
      </c>
    </row>
    <row r="3343" spans="1:8" x14ac:dyDescent="0.25">
      <c r="A3343" s="450">
        <v>2018</v>
      </c>
      <c r="B3343" s="450" t="s">
        <v>190</v>
      </c>
      <c r="C3343" s="450">
        <v>6210</v>
      </c>
      <c r="D3343" s="450" t="s">
        <v>56</v>
      </c>
      <c r="E3343" s="450" t="s">
        <v>14</v>
      </c>
      <c r="F3343" s="450" t="s">
        <v>15</v>
      </c>
      <c r="G3343" s="450" t="s">
        <v>110</v>
      </c>
      <c r="H3343" s="450"/>
    </row>
    <row r="3344" spans="1:8" x14ac:dyDescent="0.25">
      <c r="A3344" s="450">
        <v>2018</v>
      </c>
      <c r="B3344" s="450" t="s">
        <v>190</v>
      </c>
      <c r="C3344" s="450">
        <v>6220</v>
      </c>
      <c r="D3344" s="450" t="s">
        <v>57</v>
      </c>
      <c r="E3344" s="450" t="s">
        <v>14</v>
      </c>
      <c r="F3344" s="450" t="s">
        <v>15</v>
      </c>
      <c r="G3344" s="450" t="s">
        <v>110</v>
      </c>
      <c r="H3344" s="450"/>
    </row>
    <row r="3345" spans="1:8" x14ac:dyDescent="0.25">
      <c r="A3345" s="450">
        <v>2018</v>
      </c>
      <c r="B3345" s="450" t="s">
        <v>190</v>
      </c>
      <c r="C3345" s="450">
        <v>6230</v>
      </c>
      <c r="D3345" s="450" t="s">
        <v>58</v>
      </c>
      <c r="E3345" s="450" t="s">
        <v>14</v>
      </c>
      <c r="F3345" s="450" t="s">
        <v>15</v>
      </c>
      <c r="G3345" s="450" t="s">
        <v>110</v>
      </c>
      <c r="H3345" s="450"/>
    </row>
    <row r="3346" spans="1:8" x14ac:dyDescent="0.25">
      <c r="A3346" s="450">
        <v>2018</v>
      </c>
      <c r="B3346" s="450" t="s">
        <v>190</v>
      </c>
      <c r="C3346" s="450">
        <v>6290</v>
      </c>
      <c r="D3346" s="450" t="s">
        <v>59</v>
      </c>
      <c r="E3346" s="450" t="s">
        <v>14</v>
      </c>
      <c r="F3346" s="450" t="s">
        <v>15</v>
      </c>
      <c r="G3346" s="450" t="s">
        <v>110</v>
      </c>
      <c r="H3346" s="450"/>
    </row>
    <row r="3347" spans="1:8" x14ac:dyDescent="0.25">
      <c r="A3347" s="450">
        <v>2018</v>
      </c>
      <c r="B3347" s="450" t="s">
        <v>190</v>
      </c>
      <c r="C3347" s="450">
        <v>6300</v>
      </c>
      <c r="D3347" s="450" t="s">
        <v>60</v>
      </c>
      <c r="E3347" s="450" t="s">
        <v>14</v>
      </c>
      <c r="F3347" s="450" t="s">
        <v>15</v>
      </c>
      <c r="G3347" s="450">
        <v>0</v>
      </c>
      <c r="H3347" s="450" t="s">
        <v>16</v>
      </c>
    </row>
    <row r="3348" spans="1:8" x14ac:dyDescent="0.25">
      <c r="A3348" s="450">
        <v>2018</v>
      </c>
      <c r="B3348" s="450" t="s">
        <v>190</v>
      </c>
      <c r="C3348" s="450">
        <v>6400</v>
      </c>
      <c r="D3348" s="450" t="s">
        <v>61</v>
      </c>
      <c r="E3348" s="450" t="s">
        <v>14</v>
      </c>
      <c r="F3348" s="450" t="s">
        <v>15</v>
      </c>
      <c r="G3348" s="450">
        <v>0</v>
      </c>
      <c r="H3348" s="450" t="s">
        <v>16</v>
      </c>
    </row>
    <row r="3349" spans="1:8" x14ac:dyDescent="0.25">
      <c r="A3349" s="450">
        <v>2018</v>
      </c>
      <c r="B3349" s="450" t="s">
        <v>190</v>
      </c>
      <c r="C3349" s="450">
        <v>6410</v>
      </c>
      <c r="D3349" s="450" t="s">
        <v>62</v>
      </c>
      <c r="E3349" s="450" t="s">
        <v>14</v>
      </c>
      <c r="F3349" s="450" t="s">
        <v>15</v>
      </c>
      <c r="G3349" s="450" t="s">
        <v>110</v>
      </c>
      <c r="H3349" s="450"/>
    </row>
    <row r="3350" spans="1:8" x14ac:dyDescent="0.25">
      <c r="A3350" s="450">
        <v>2018</v>
      </c>
      <c r="B3350" s="450" t="s">
        <v>190</v>
      </c>
      <c r="C3350" s="450">
        <v>6490</v>
      </c>
      <c r="D3350" s="450" t="s">
        <v>63</v>
      </c>
      <c r="E3350" s="450" t="s">
        <v>14</v>
      </c>
      <c r="F3350" s="450" t="s">
        <v>15</v>
      </c>
      <c r="G3350" s="450" t="s">
        <v>110</v>
      </c>
      <c r="H3350" s="450"/>
    </row>
    <row r="3351" spans="1:8" x14ac:dyDescent="0.25">
      <c r="A3351" s="450">
        <v>2018</v>
      </c>
      <c r="B3351" s="450" t="s">
        <v>190</v>
      </c>
      <c r="C3351" s="450">
        <v>6500</v>
      </c>
      <c r="D3351" s="450" t="s">
        <v>64</v>
      </c>
      <c r="E3351" s="450" t="s">
        <v>14</v>
      </c>
      <c r="F3351" s="450" t="s">
        <v>15</v>
      </c>
      <c r="G3351" s="450">
        <v>0</v>
      </c>
      <c r="H3351" s="450" t="s">
        <v>16</v>
      </c>
    </row>
    <row r="3352" spans="1:8" x14ac:dyDescent="0.25">
      <c r="A3352" s="450">
        <v>2018</v>
      </c>
      <c r="B3352" s="450" t="s">
        <v>190</v>
      </c>
      <c r="C3352" s="450">
        <v>6510</v>
      </c>
      <c r="D3352" s="450" t="s">
        <v>65</v>
      </c>
      <c r="E3352" s="450" t="s">
        <v>14</v>
      </c>
      <c r="F3352" s="450" t="s">
        <v>15</v>
      </c>
      <c r="G3352" s="450" t="s">
        <v>110</v>
      </c>
      <c r="H3352" s="450"/>
    </row>
    <row r="3353" spans="1:8" x14ac:dyDescent="0.25">
      <c r="A3353" s="450">
        <v>2018</v>
      </c>
      <c r="B3353" s="450" t="s">
        <v>190</v>
      </c>
      <c r="C3353" s="450">
        <v>6590</v>
      </c>
      <c r="D3353" s="450" t="s">
        <v>66</v>
      </c>
      <c r="E3353" s="450" t="s">
        <v>14</v>
      </c>
      <c r="F3353" s="450" t="s">
        <v>15</v>
      </c>
      <c r="G3353" s="450" t="s">
        <v>110</v>
      </c>
      <c r="H3353" s="450"/>
    </row>
    <row r="3354" spans="1:8" x14ac:dyDescent="0.25">
      <c r="A3354" s="450">
        <v>2018</v>
      </c>
      <c r="B3354" s="450" t="s">
        <v>190</v>
      </c>
      <c r="C3354" s="450">
        <v>7000</v>
      </c>
      <c r="D3354" s="450" t="s">
        <v>67</v>
      </c>
      <c r="E3354" s="450" t="s">
        <v>14</v>
      </c>
      <c r="F3354" s="450" t="s">
        <v>15</v>
      </c>
      <c r="G3354" s="450">
        <v>0</v>
      </c>
      <c r="H3354" s="450" t="s">
        <v>16</v>
      </c>
    </row>
    <row r="3355" spans="1:8" x14ac:dyDescent="0.25">
      <c r="A3355" s="450">
        <v>2018</v>
      </c>
      <c r="B3355" s="450" t="s">
        <v>190</v>
      </c>
      <c r="C3355" s="450">
        <v>7100</v>
      </c>
      <c r="D3355" s="450" t="s">
        <v>68</v>
      </c>
      <c r="E3355" s="450" t="s">
        <v>14</v>
      </c>
      <c r="F3355" s="450" t="s">
        <v>15</v>
      </c>
      <c r="G3355" s="450" t="s">
        <v>110</v>
      </c>
      <c r="H3355" s="450"/>
    </row>
    <row r="3356" spans="1:8" x14ac:dyDescent="0.25">
      <c r="A3356" s="450">
        <v>2018</v>
      </c>
      <c r="B3356" s="450" t="s">
        <v>190</v>
      </c>
      <c r="C3356" s="450">
        <v>7200</v>
      </c>
      <c r="D3356" s="450" t="s">
        <v>69</v>
      </c>
      <c r="E3356" s="450" t="s">
        <v>14</v>
      </c>
      <c r="F3356" s="450" t="s">
        <v>15</v>
      </c>
      <c r="G3356" s="450" t="s">
        <v>110</v>
      </c>
      <c r="H3356" s="450"/>
    </row>
    <row r="3357" spans="1:8" x14ac:dyDescent="0.25">
      <c r="A3357" s="450">
        <v>2018</v>
      </c>
      <c r="B3357" s="450" t="s">
        <v>190</v>
      </c>
      <c r="C3357" s="450">
        <v>8000</v>
      </c>
      <c r="D3357" s="450" t="s">
        <v>70</v>
      </c>
      <c r="E3357" s="450" t="s">
        <v>14</v>
      </c>
      <c r="F3357" s="450" t="s">
        <v>15</v>
      </c>
      <c r="G3357" s="450">
        <v>0</v>
      </c>
      <c r="H3357" s="450" t="s">
        <v>16</v>
      </c>
    </row>
    <row r="3358" spans="1:8" x14ac:dyDescent="0.25">
      <c r="A3358" s="450">
        <v>2018</v>
      </c>
      <c r="B3358" s="450" t="s">
        <v>190</v>
      </c>
      <c r="C3358" s="450">
        <v>9000</v>
      </c>
      <c r="D3358" s="450" t="s">
        <v>71</v>
      </c>
      <c r="E3358" s="450" t="s">
        <v>14</v>
      </c>
      <c r="F3358" s="450" t="s">
        <v>15</v>
      </c>
      <c r="G3358" s="450">
        <v>0</v>
      </c>
      <c r="H3358" s="450" t="s">
        <v>16</v>
      </c>
    </row>
    <row r="3359" spans="1:8" x14ac:dyDescent="0.25">
      <c r="A3359" s="450">
        <v>2018</v>
      </c>
      <c r="B3359" s="450" t="s">
        <v>190</v>
      </c>
      <c r="C3359" s="450">
        <v>9100</v>
      </c>
      <c r="D3359" s="450" t="s">
        <v>72</v>
      </c>
      <c r="E3359" s="450" t="s">
        <v>14</v>
      </c>
      <c r="F3359" s="450" t="s">
        <v>15</v>
      </c>
      <c r="G3359" s="450" t="s">
        <v>110</v>
      </c>
      <c r="H3359" s="450"/>
    </row>
    <row r="3360" spans="1:8" x14ac:dyDescent="0.25">
      <c r="A3360" s="450">
        <v>2018</v>
      </c>
      <c r="B3360" s="450" t="s">
        <v>190</v>
      </c>
      <c r="C3360" s="450">
        <v>9200</v>
      </c>
      <c r="D3360" s="450" t="s">
        <v>73</v>
      </c>
      <c r="E3360" s="450" t="s">
        <v>14</v>
      </c>
      <c r="F3360" s="450" t="s">
        <v>15</v>
      </c>
      <c r="G3360" s="450" t="s">
        <v>110</v>
      </c>
      <c r="H3360" s="450"/>
    </row>
    <row r="3361" spans="1:8" x14ac:dyDescent="0.25">
      <c r="A3361" s="450">
        <v>2018</v>
      </c>
      <c r="B3361" s="450" t="s">
        <v>190</v>
      </c>
      <c r="C3361" s="450">
        <v>9900</v>
      </c>
      <c r="D3361" s="450" t="s">
        <v>74</v>
      </c>
      <c r="E3361" s="450" t="s">
        <v>14</v>
      </c>
      <c r="F3361" s="450" t="s">
        <v>15</v>
      </c>
      <c r="G3361" s="450" t="s">
        <v>110</v>
      </c>
      <c r="H3361" s="450"/>
    </row>
    <row r="3362" spans="1:8" x14ac:dyDescent="0.25">
      <c r="A3362" s="450">
        <v>2018</v>
      </c>
      <c r="B3362" s="450" t="s">
        <v>190</v>
      </c>
      <c r="C3362" s="450">
        <v>10000</v>
      </c>
      <c r="D3362" s="450" t="s">
        <v>75</v>
      </c>
      <c r="E3362" s="450" t="s">
        <v>14</v>
      </c>
      <c r="F3362" s="450" t="s">
        <v>15</v>
      </c>
      <c r="G3362" s="450">
        <v>174.55</v>
      </c>
      <c r="H3362" s="450" t="s">
        <v>16</v>
      </c>
    </row>
    <row r="3363" spans="1:8" x14ac:dyDescent="0.25">
      <c r="A3363" s="450">
        <v>2018</v>
      </c>
      <c r="B3363" s="450" t="s">
        <v>190</v>
      </c>
      <c r="C3363" s="450">
        <v>11000</v>
      </c>
      <c r="D3363" s="450" t="s">
        <v>76</v>
      </c>
      <c r="E3363" s="450" t="s">
        <v>14</v>
      </c>
      <c r="F3363" s="450" t="s">
        <v>15</v>
      </c>
      <c r="G3363" s="450">
        <v>333.47</v>
      </c>
      <c r="H3363" s="450" t="s">
        <v>16</v>
      </c>
    </row>
    <row r="3364" spans="1:8" x14ac:dyDescent="0.25">
      <c r="A3364" s="450">
        <v>2018</v>
      </c>
      <c r="B3364" s="450" t="s">
        <v>190</v>
      </c>
      <c r="C3364" s="450">
        <v>11100</v>
      </c>
      <c r="D3364" s="450" t="s">
        <v>77</v>
      </c>
      <c r="E3364" s="450" t="s">
        <v>14</v>
      </c>
      <c r="F3364" s="450" t="s">
        <v>15</v>
      </c>
      <c r="G3364" s="450">
        <v>328.47</v>
      </c>
      <c r="H3364" s="450" t="s">
        <v>16</v>
      </c>
    </row>
    <row r="3365" spans="1:8" x14ac:dyDescent="0.25">
      <c r="A3365" s="450">
        <v>2018</v>
      </c>
      <c r="B3365" s="450" t="s">
        <v>190</v>
      </c>
      <c r="C3365" s="450">
        <v>11200</v>
      </c>
      <c r="D3365" s="450" t="s">
        <v>78</v>
      </c>
      <c r="E3365" s="450" t="s">
        <v>14</v>
      </c>
      <c r="F3365" s="450" t="s">
        <v>15</v>
      </c>
      <c r="G3365" s="450">
        <v>0</v>
      </c>
      <c r="H3365" s="450" t="s">
        <v>16</v>
      </c>
    </row>
    <row r="3366" spans="1:8" x14ac:dyDescent="0.25">
      <c r="A3366" s="450">
        <v>2018</v>
      </c>
      <c r="B3366" s="450" t="s">
        <v>190</v>
      </c>
      <c r="C3366" s="450">
        <v>11300</v>
      </c>
      <c r="D3366" s="450" t="s">
        <v>79</v>
      </c>
      <c r="E3366" s="450" t="s">
        <v>14</v>
      </c>
      <c r="F3366" s="450" t="s">
        <v>15</v>
      </c>
      <c r="G3366" s="450">
        <v>0</v>
      </c>
      <c r="H3366" s="450" t="s">
        <v>16</v>
      </c>
    </row>
    <row r="3367" spans="1:8" x14ac:dyDescent="0.25">
      <c r="A3367" s="450">
        <v>2018</v>
      </c>
      <c r="B3367" s="450" t="s">
        <v>190</v>
      </c>
      <c r="C3367" s="450">
        <v>11400</v>
      </c>
      <c r="D3367" s="450" t="s">
        <v>80</v>
      </c>
      <c r="E3367" s="450" t="s">
        <v>14</v>
      </c>
      <c r="F3367" s="450" t="s">
        <v>15</v>
      </c>
      <c r="G3367" s="450">
        <v>4.99</v>
      </c>
      <c r="H3367" s="450" t="s">
        <v>16</v>
      </c>
    </row>
    <row r="3368" spans="1:8" x14ac:dyDescent="0.25">
      <c r="A3368" s="450">
        <v>2018</v>
      </c>
      <c r="B3368" s="450" t="s">
        <v>190</v>
      </c>
      <c r="C3368" s="450">
        <v>11500</v>
      </c>
      <c r="D3368" s="450" t="s">
        <v>81</v>
      </c>
      <c r="E3368" s="450" t="s">
        <v>14</v>
      </c>
      <c r="F3368" s="450" t="s">
        <v>15</v>
      </c>
      <c r="G3368" s="450">
        <v>0</v>
      </c>
      <c r="H3368" s="450" t="s">
        <v>16</v>
      </c>
    </row>
    <row r="3369" spans="1:8" x14ac:dyDescent="0.25">
      <c r="A3369" s="450">
        <v>2018</v>
      </c>
      <c r="B3369" s="450" t="s">
        <v>190</v>
      </c>
      <c r="C3369" s="450">
        <v>11900</v>
      </c>
      <c r="D3369" s="450" t="s">
        <v>82</v>
      </c>
      <c r="E3369" s="450" t="s">
        <v>14</v>
      </c>
      <c r="F3369" s="450" t="s">
        <v>15</v>
      </c>
      <c r="G3369" s="450">
        <v>0</v>
      </c>
      <c r="H3369" s="450" t="s">
        <v>16</v>
      </c>
    </row>
    <row r="3370" spans="1:8" x14ac:dyDescent="0.25">
      <c r="A3370" s="450">
        <v>2018</v>
      </c>
      <c r="B3370" s="450" t="s">
        <v>190</v>
      </c>
      <c r="C3370" s="450">
        <v>12000</v>
      </c>
      <c r="D3370" s="450" t="s">
        <v>83</v>
      </c>
      <c r="E3370" s="450" t="s">
        <v>14</v>
      </c>
      <c r="F3370" s="450" t="s">
        <v>15</v>
      </c>
      <c r="G3370" s="450">
        <v>2.75</v>
      </c>
      <c r="H3370" s="450" t="s">
        <v>16</v>
      </c>
    </row>
    <row r="3371" spans="1:8" x14ac:dyDescent="0.25">
      <c r="A3371" s="450">
        <v>2018</v>
      </c>
      <c r="B3371" s="450" t="s">
        <v>190</v>
      </c>
      <c r="C3371" s="450">
        <v>12100</v>
      </c>
      <c r="D3371" s="450" t="s">
        <v>84</v>
      </c>
      <c r="E3371" s="450" t="s">
        <v>14</v>
      </c>
      <c r="F3371" s="450" t="s">
        <v>15</v>
      </c>
      <c r="G3371" s="450">
        <v>0</v>
      </c>
      <c r="H3371" s="450" t="s">
        <v>16</v>
      </c>
    </row>
    <row r="3372" spans="1:8" x14ac:dyDescent="0.25">
      <c r="A3372" s="450">
        <v>2018</v>
      </c>
      <c r="B3372" s="450" t="s">
        <v>190</v>
      </c>
      <c r="C3372" s="450">
        <v>12200</v>
      </c>
      <c r="D3372" s="450" t="s">
        <v>85</v>
      </c>
      <c r="E3372" s="450" t="s">
        <v>14</v>
      </c>
      <c r="F3372" s="450" t="s">
        <v>15</v>
      </c>
      <c r="G3372" s="450">
        <v>0</v>
      </c>
      <c r="H3372" s="450" t="s">
        <v>16</v>
      </c>
    </row>
    <row r="3373" spans="1:8" x14ac:dyDescent="0.25">
      <c r="A3373" s="450">
        <v>2018</v>
      </c>
      <c r="B3373" s="450" t="s">
        <v>190</v>
      </c>
      <c r="C3373" s="450">
        <v>12900</v>
      </c>
      <c r="D3373" s="450" t="s">
        <v>86</v>
      </c>
      <c r="E3373" s="450" t="s">
        <v>14</v>
      </c>
      <c r="F3373" s="450" t="s">
        <v>15</v>
      </c>
      <c r="G3373" s="450">
        <v>2.75</v>
      </c>
      <c r="H3373" s="450" t="s">
        <v>16</v>
      </c>
    </row>
    <row r="3374" spans="1:8" x14ac:dyDescent="0.25">
      <c r="A3374" s="450">
        <v>2018</v>
      </c>
      <c r="B3374" s="450" t="s">
        <v>190</v>
      </c>
      <c r="C3374" s="450">
        <v>12910</v>
      </c>
      <c r="D3374" s="450" t="s">
        <v>87</v>
      </c>
      <c r="E3374" s="450" t="s">
        <v>14</v>
      </c>
      <c r="F3374" s="450" t="s">
        <v>15</v>
      </c>
      <c r="G3374" s="450" t="s">
        <v>110</v>
      </c>
      <c r="H3374" s="450"/>
    </row>
    <row r="3375" spans="1:8" x14ac:dyDescent="0.25">
      <c r="A3375" s="450">
        <v>2018</v>
      </c>
      <c r="B3375" s="450" t="s">
        <v>190</v>
      </c>
      <c r="C3375" s="450">
        <v>12920</v>
      </c>
      <c r="D3375" s="450" t="s">
        <v>88</v>
      </c>
      <c r="E3375" s="450" t="s">
        <v>14</v>
      </c>
      <c r="F3375" s="450" t="s">
        <v>15</v>
      </c>
      <c r="G3375" s="450" t="s">
        <v>110</v>
      </c>
      <c r="H3375" s="450"/>
    </row>
    <row r="3376" spans="1:8" x14ac:dyDescent="0.25">
      <c r="A3376" s="450">
        <v>2018</v>
      </c>
      <c r="B3376" s="450" t="s">
        <v>190</v>
      </c>
      <c r="C3376" s="450">
        <v>12930</v>
      </c>
      <c r="D3376" s="450" t="s">
        <v>89</v>
      </c>
      <c r="E3376" s="450" t="s">
        <v>14</v>
      </c>
      <c r="F3376" s="450" t="s">
        <v>15</v>
      </c>
      <c r="G3376" s="450" t="s">
        <v>110</v>
      </c>
      <c r="H3376" s="450"/>
    </row>
    <row r="3377" spans="1:8" x14ac:dyDescent="0.25">
      <c r="A3377" s="450">
        <v>2018</v>
      </c>
      <c r="B3377" s="450" t="s">
        <v>190</v>
      </c>
      <c r="C3377" s="450">
        <v>13000</v>
      </c>
      <c r="D3377" s="450" t="s">
        <v>90</v>
      </c>
      <c r="E3377" s="450" t="s">
        <v>14</v>
      </c>
      <c r="F3377" s="450" t="s">
        <v>15</v>
      </c>
      <c r="G3377" s="450">
        <v>336.21</v>
      </c>
      <c r="H3377" s="450" t="s">
        <v>16</v>
      </c>
    </row>
    <row r="3378" spans="1:8" x14ac:dyDescent="0.25">
      <c r="A3378" s="450">
        <v>2018</v>
      </c>
      <c r="B3378" s="450" t="s">
        <v>190</v>
      </c>
      <c r="C3378" s="450">
        <v>14000</v>
      </c>
      <c r="D3378" s="450" t="s">
        <v>91</v>
      </c>
      <c r="E3378" s="450" t="s">
        <v>14</v>
      </c>
      <c r="F3378" s="450" t="s">
        <v>15</v>
      </c>
      <c r="G3378" s="450">
        <v>510.76</v>
      </c>
      <c r="H3378" s="450" t="s">
        <v>16</v>
      </c>
    </row>
    <row r="3379" spans="1:8" x14ac:dyDescent="0.25">
      <c r="A3379" s="450">
        <v>2018</v>
      </c>
      <c r="B3379" s="450" t="s">
        <v>190</v>
      </c>
      <c r="C3379" s="450">
        <v>15000</v>
      </c>
      <c r="D3379" s="450" t="s">
        <v>92</v>
      </c>
      <c r="E3379" s="450" t="s">
        <v>14</v>
      </c>
      <c r="F3379" s="450" t="s">
        <v>15</v>
      </c>
      <c r="G3379" s="450">
        <v>0</v>
      </c>
      <c r="H3379" s="450" t="s">
        <v>16</v>
      </c>
    </row>
    <row r="3380" spans="1:8" x14ac:dyDescent="0.25">
      <c r="A3380" s="450">
        <v>2018</v>
      </c>
      <c r="B3380" s="450" t="s">
        <v>190</v>
      </c>
      <c r="C3380" s="450">
        <v>15100</v>
      </c>
      <c r="D3380" s="450" t="s">
        <v>93</v>
      </c>
      <c r="E3380" s="450" t="s">
        <v>14</v>
      </c>
      <c r="F3380" s="450" t="s">
        <v>15</v>
      </c>
      <c r="G3380" s="450" t="s">
        <v>110</v>
      </c>
      <c r="H3380" s="450"/>
    </row>
    <row r="3381" spans="1:8" x14ac:dyDescent="0.25">
      <c r="A3381" s="450">
        <v>2018</v>
      </c>
      <c r="B3381" s="450" t="s">
        <v>190</v>
      </c>
      <c r="C3381" s="450">
        <v>15200</v>
      </c>
      <c r="D3381" s="450" t="s">
        <v>94</v>
      </c>
      <c r="E3381" s="450" t="s">
        <v>14</v>
      </c>
      <c r="F3381" s="450" t="s">
        <v>15</v>
      </c>
      <c r="G3381" s="450" t="s">
        <v>110</v>
      </c>
      <c r="H3381" s="450"/>
    </row>
    <row r="3382" spans="1:8" x14ac:dyDescent="0.25">
      <c r="A3382" s="450">
        <v>2018</v>
      </c>
      <c r="B3382" s="450" t="s">
        <v>190</v>
      </c>
      <c r="C3382" s="450">
        <v>16000</v>
      </c>
      <c r="D3382" s="450" t="s">
        <v>95</v>
      </c>
      <c r="E3382" s="450" t="s">
        <v>14</v>
      </c>
      <c r="F3382" s="450" t="s">
        <v>15</v>
      </c>
      <c r="G3382" s="450">
        <v>510.76</v>
      </c>
      <c r="H3382" s="450" t="s">
        <v>16</v>
      </c>
    </row>
    <row r="3383" spans="1:8" x14ac:dyDescent="0.25">
      <c r="A3383" s="450">
        <v>2018</v>
      </c>
      <c r="B3383" s="450" t="s">
        <v>190</v>
      </c>
      <c r="C3383" s="450">
        <v>17000</v>
      </c>
      <c r="D3383" s="450" t="s">
        <v>96</v>
      </c>
      <c r="E3383" s="450" t="s">
        <v>14</v>
      </c>
      <c r="F3383" s="450" t="s">
        <v>15</v>
      </c>
      <c r="G3383" s="450">
        <v>0</v>
      </c>
      <c r="H3383" s="450" t="s">
        <v>16</v>
      </c>
    </row>
    <row r="3384" spans="1:8" x14ac:dyDescent="0.25">
      <c r="A3384" s="450">
        <v>2018</v>
      </c>
      <c r="B3384" s="450" t="s">
        <v>190</v>
      </c>
      <c r="C3384" s="450">
        <v>17100</v>
      </c>
      <c r="D3384" s="450" t="s">
        <v>97</v>
      </c>
      <c r="E3384" s="450" t="s">
        <v>14</v>
      </c>
      <c r="F3384" s="450" t="s">
        <v>15</v>
      </c>
      <c r="G3384" s="450">
        <v>0</v>
      </c>
      <c r="H3384" s="450" t="s">
        <v>16</v>
      </c>
    </row>
    <row r="3385" spans="1:8" x14ac:dyDescent="0.25">
      <c r="A3385" s="450">
        <v>2018</v>
      </c>
      <c r="B3385" s="450" t="s">
        <v>190</v>
      </c>
      <c r="C3385" s="450">
        <v>17110</v>
      </c>
      <c r="D3385" s="450" t="s">
        <v>98</v>
      </c>
      <c r="E3385" s="450" t="s">
        <v>14</v>
      </c>
      <c r="F3385" s="450" t="s">
        <v>15</v>
      </c>
      <c r="G3385" s="450" t="s">
        <v>110</v>
      </c>
      <c r="H3385" s="450"/>
    </row>
    <row r="3386" spans="1:8" x14ac:dyDescent="0.25">
      <c r="A3386" s="450">
        <v>2018</v>
      </c>
      <c r="B3386" s="450" t="s">
        <v>190</v>
      </c>
      <c r="C3386" s="450">
        <v>17120</v>
      </c>
      <c r="D3386" s="450" t="s">
        <v>99</v>
      </c>
      <c r="E3386" s="450" t="s">
        <v>14</v>
      </c>
      <c r="F3386" s="450" t="s">
        <v>15</v>
      </c>
      <c r="G3386" s="450" t="s">
        <v>110</v>
      </c>
      <c r="H3386" s="450"/>
    </row>
    <row r="3387" spans="1:8" x14ac:dyDescent="0.25">
      <c r="A3387" s="450">
        <v>2018</v>
      </c>
      <c r="B3387" s="450" t="s">
        <v>190</v>
      </c>
      <c r="C3387" s="450">
        <v>17130</v>
      </c>
      <c r="D3387" s="450" t="s">
        <v>100</v>
      </c>
      <c r="E3387" s="450" t="s">
        <v>14</v>
      </c>
      <c r="F3387" s="450" t="s">
        <v>15</v>
      </c>
      <c r="G3387" s="450" t="s">
        <v>110</v>
      </c>
      <c r="H3387" s="450"/>
    </row>
    <row r="3388" spans="1:8" x14ac:dyDescent="0.25">
      <c r="A3388" s="450">
        <v>2018</v>
      </c>
      <c r="B3388" s="450" t="s">
        <v>190</v>
      </c>
      <c r="C3388" s="450">
        <v>17140</v>
      </c>
      <c r="D3388" s="450" t="s">
        <v>101</v>
      </c>
      <c r="E3388" s="450" t="s">
        <v>14</v>
      </c>
      <c r="F3388" s="450" t="s">
        <v>15</v>
      </c>
      <c r="G3388" s="450" t="s">
        <v>110</v>
      </c>
      <c r="H3388" s="450"/>
    </row>
    <row r="3389" spans="1:8" x14ac:dyDescent="0.25">
      <c r="A3389" s="450">
        <v>2018</v>
      </c>
      <c r="B3389" s="450" t="s">
        <v>190</v>
      </c>
      <c r="C3389" s="450">
        <v>17150</v>
      </c>
      <c r="D3389" s="450" t="s">
        <v>102</v>
      </c>
      <c r="E3389" s="450" t="s">
        <v>14</v>
      </c>
      <c r="F3389" s="450" t="s">
        <v>15</v>
      </c>
      <c r="G3389" s="450" t="s">
        <v>110</v>
      </c>
      <c r="H3389" s="450"/>
    </row>
    <row r="3390" spans="1:8" x14ac:dyDescent="0.25">
      <c r="A3390" s="450">
        <v>2018</v>
      </c>
      <c r="B3390" s="450" t="s">
        <v>190</v>
      </c>
      <c r="C3390" s="450">
        <v>17160</v>
      </c>
      <c r="D3390" s="450" t="s">
        <v>103</v>
      </c>
      <c r="E3390" s="450" t="s">
        <v>14</v>
      </c>
      <c r="F3390" s="450" t="s">
        <v>15</v>
      </c>
      <c r="G3390" s="450" t="s">
        <v>110</v>
      </c>
      <c r="H3390" s="450"/>
    </row>
    <row r="3391" spans="1:8" x14ac:dyDescent="0.25">
      <c r="A3391" s="450">
        <v>2018</v>
      </c>
      <c r="B3391" s="450" t="s">
        <v>190</v>
      </c>
      <c r="C3391" s="450">
        <v>17161</v>
      </c>
      <c r="D3391" s="450" t="s">
        <v>104</v>
      </c>
      <c r="E3391" s="450" t="s">
        <v>14</v>
      </c>
      <c r="F3391" s="450" t="s">
        <v>15</v>
      </c>
      <c r="G3391" s="450" t="s">
        <v>110</v>
      </c>
      <c r="H3391" s="450"/>
    </row>
    <row r="3392" spans="1:8" x14ac:dyDescent="0.25">
      <c r="A3392" s="450">
        <v>2018</v>
      </c>
      <c r="B3392" s="450" t="s">
        <v>190</v>
      </c>
      <c r="C3392" s="450">
        <v>17162</v>
      </c>
      <c r="D3392" s="450" t="s">
        <v>105</v>
      </c>
      <c r="E3392" s="450" t="s">
        <v>14</v>
      </c>
      <c r="F3392" s="450" t="s">
        <v>15</v>
      </c>
      <c r="G3392" s="450" t="s">
        <v>110</v>
      </c>
      <c r="H3392" s="450"/>
    </row>
    <row r="3393" spans="1:8" x14ac:dyDescent="0.25">
      <c r="A3393" s="450">
        <v>2018</v>
      </c>
      <c r="B3393" s="450" t="s">
        <v>190</v>
      </c>
      <c r="C3393" s="450">
        <v>17190</v>
      </c>
      <c r="D3393" s="450" t="s">
        <v>106</v>
      </c>
      <c r="E3393" s="450" t="s">
        <v>14</v>
      </c>
      <c r="F3393" s="450" t="s">
        <v>15</v>
      </c>
      <c r="G3393" s="450" t="s">
        <v>110</v>
      </c>
      <c r="H3393" s="450"/>
    </row>
    <row r="3394" spans="1:8" x14ac:dyDescent="0.25">
      <c r="A3394" s="450">
        <v>2018</v>
      </c>
      <c r="B3394" s="450" t="s">
        <v>190</v>
      </c>
      <c r="C3394" s="450">
        <v>17900</v>
      </c>
      <c r="D3394" s="450" t="s">
        <v>107</v>
      </c>
      <c r="E3394" s="450" t="s">
        <v>14</v>
      </c>
      <c r="F3394" s="450" t="s">
        <v>15</v>
      </c>
      <c r="G3394" s="450">
        <v>0</v>
      </c>
      <c r="H3394" s="450" t="s">
        <v>16</v>
      </c>
    </row>
    <row r="3395" spans="1:8" x14ac:dyDescent="0.25">
      <c r="A3395" s="450">
        <v>2018</v>
      </c>
      <c r="B3395" s="450" t="s">
        <v>190</v>
      </c>
      <c r="C3395" s="450">
        <v>18000</v>
      </c>
      <c r="D3395" s="450" t="s">
        <v>108</v>
      </c>
      <c r="E3395" s="450" t="s">
        <v>14</v>
      </c>
      <c r="F3395" s="450" t="s">
        <v>15</v>
      </c>
      <c r="G3395" s="450">
        <v>510.76</v>
      </c>
      <c r="H3395" s="450" t="s">
        <v>16</v>
      </c>
    </row>
    <row r="3396" spans="1:8" x14ac:dyDescent="0.25">
      <c r="A3396" s="450">
        <v>2018</v>
      </c>
      <c r="B3396" s="450" t="s">
        <v>190</v>
      </c>
      <c r="C3396" s="450">
        <v>19000</v>
      </c>
      <c r="D3396" s="450" t="s">
        <v>109</v>
      </c>
      <c r="E3396" s="450" t="s">
        <v>14</v>
      </c>
      <c r="F3396" s="450" t="s">
        <v>15</v>
      </c>
      <c r="G3396" s="450" t="s">
        <v>110</v>
      </c>
      <c r="H3396" s="450"/>
    </row>
    <row r="3397" spans="1:8" x14ac:dyDescent="0.25">
      <c r="A3397" s="450">
        <v>2018</v>
      </c>
      <c r="B3397" s="450" t="s">
        <v>190</v>
      </c>
      <c r="C3397" s="450">
        <v>19010</v>
      </c>
      <c r="D3397" s="450" t="s">
        <v>111</v>
      </c>
      <c r="E3397" s="450" t="s">
        <v>14</v>
      </c>
      <c r="F3397" s="450" t="s">
        <v>15</v>
      </c>
      <c r="G3397" s="450" t="s">
        <v>110</v>
      </c>
      <c r="H3397" s="450"/>
    </row>
    <row r="3398" spans="1:8" x14ac:dyDescent="0.25">
      <c r="A3398" s="450">
        <v>2018</v>
      </c>
      <c r="B3398" s="450" t="s">
        <v>190</v>
      </c>
      <c r="C3398" s="450">
        <v>19011</v>
      </c>
      <c r="D3398" s="450" t="s">
        <v>112</v>
      </c>
      <c r="E3398" s="450" t="s">
        <v>14</v>
      </c>
      <c r="F3398" s="450" t="s">
        <v>15</v>
      </c>
      <c r="G3398" s="450" t="s">
        <v>110</v>
      </c>
      <c r="H3398" s="450"/>
    </row>
    <row r="3399" spans="1:8" x14ac:dyDescent="0.25">
      <c r="A3399" s="450">
        <v>2018</v>
      </c>
      <c r="B3399" s="450" t="s">
        <v>190</v>
      </c>
      <c r="C3399" s="450">
        <v>19012</v>
      </c>
      <c r="D3399" s="450" t="s">
        <v>113</v>
      </c>
      <c r="E3399" s="450" t="s">
        <v>14</v>
      </c>
      <c r="F3399" s="450" t="s">
        <v>15</v>
      </c>
      <c r="G3399" s="450" t="s">
        <v>110</v>
      </c>
      <c r="H3399" s="450"/>
    </row>
    <row r="3400" spans="1:8" x14ac:dyDescent="0.25">
      <c r="A3400" s="450">
        <v>2018</v>
      </c>
      <c r="B3400" s="450" t="s">
        <v>190</v>
      </c>
      <c r="C3400" s="450">
        <v>19020</v>
      </c>
      <c r="D3400" s="450" t="s">
        <v>114</v>
      </c>
      <c r="E3400" s="450" t="s">
        <v>14</v>
      </c>
      <c r="F3400" s="450" t="s">
        <v>15</v>
      </c>
      <c r="G3400" s="450" t="s">
        <v>110</v>
      </c>
      <c r="H3400" s="450"/>
    </row>
    <row r="3401" spans="1:8" x14ac:dyDescent="0.25">
      <c r="A3401" s="450">
        <v>2018</v>
      </c>
      <c r="B3401" s="450" t="s">
        <v>190</v>
      </c>
      <c r="C3401" s="450">
        <v>19021</v>
      </c>
      <c r="D3401" s="450" t="s">
        <v>115</v>
      </c>
      <c r="E3401" s="450" t="s">
        <v>14</v>
      </c>
      <c r="F3401" s="450" t="s">
        <v>15</v>
      </c>
      <c r="G3401" s="450" t="s">
        <v>110</v>
      </c>
      <c r="H3401" s="450"/>
    </row>
    <row r="3402" spans="1:8" x14ac:dyDescent="0.25">
      <c r="A3402" s="450">
        <v>2018</v>
      </c>
      <c r="B3402" s="450" t="s">
        <v>190</v>
      </c>
      <c r="C3402" s="450">
        <v>19022</v>
      </c>
      <c r="D3402" s="450" t="s">
        <v>116</v>
      </c>
      <c r="E3402" s="450" t="s">
        <v>14</v>
      </c>
      <c r="F3402" s="450" t="s">
        <v>15</v>
      </c>
      <c r="G3402" s="450" t="s">
        <v>110</v>
      </c>
      <c r="H3402" s="450"/>
    </row>
    <row r="3403" spans="1:8" x14ac:dyDescent="0.25">
      <c r="A3403" s="450">
        <v>2018</v>
      </c>
      <c r="B3403" s="450" t="s">
        <v>190</v>
      </c>
      <c r="C3403" s="450">
        <v>19023</v>
      </c>
      <c r="D3403" s="450" t="s">
        <v>117</v>
      </c>
      <c r="E3403" s="450" t="s">
        <v>14</v>
      </c>
      <c r="F3403" s="450" t="s">
        <v>15</v>
      </c>
      <c r="G3403" s="450" t="s">
        <v>110</v>
      </c>
      <c r="H3403" s="450"/>
    </row>
    <row r="3404" spans="1:8" x14ac:dyDescent="0.25">
      <c r="A3404" s="450">
        <v>2018</v>
      </c>
      <c r="B3404" s="450" t="s">
        <v>190</v>
      </c>
      <c r="C3404" s="450">
        <v>19029</v>
      </c>
      <c r="D3404" s="450" t="s">
        <v>118</v>
      </c>
      <c r="E3404" s="450" t="s">
        <v>14</v>
      </c>
      <c r="F3404" s="450" t="s">
        <v>15</v>
      </c>
      <c r="G3404" s="450" t="s">
        <v>110</v>
      </c>
      <c r="H3404" s="450"/>
    </row>
    <row r="3405" spans="1:8" x14ac:dyDescent="0.25">
      <c r="A3405" s="450">
        <v>2018</v>
      </c>
      <c r="B3405" s="450" t="s">
        <v>190</v>
      </c>
      <c r="C3405" s="450">
        <v>19030</v>
      </c>
      <c r="D3405" s="450" t="s">
        <v>119</v>
      </c>
      <c r="E3405" s="450" t="s">
        <v>14</v>
      </c>
      <c r="F3405" s="450" t="s">
        <v>15</v>
      </c>
      <c r="G3405" s="450" t="s">
        <v>110</v>
      </c>
      <c r="H3405" s="450"/>
    </row>
    <row r="3406" spans="1:8" x14ac:dyDescent="0.25">
      <c r="A3406" s="450">
        <v>2018</v>
      </c>
      <c r="B3406" s="450" t="s">
        <v>190</v>
      </c>
      <c r="C3406" s="450">
        <v>19031</v>
      </c>
      <c r="D3406" s="450" t="s">
        <v>120</v>
      </c>
      <c r="E3406" s="450" t="s">
        <v>14</v>
      </c>
      <c r="F3406" s="450" t="s">
        <v>15</v>
      </c>
      <c r="G3406" s="450" t="s">
        <v>110</v>
      </c>
      <c r="H3406" s="450"/>
    </row>
    <row r="3407" spans="1:8" x14ac:dyDescent="0.25">
      <c r="A3407" s="450">
        <v>2018</v>
      </c>
      <c r="B3407" s="450" t="s">
        <v>190</v>
      </c>
      <c r="C3407" s="450">
        <v>19032</v>
      </c>
      <c r="D3407" s="450" t="s">
        <v>121</v>
      </c>
      <c r="E3407" s="450" t="s">
        <v>14</v>
      </c>
      <c r="F3407" s="450" t="s">
        <v>15</v>
      </c>
      <c r="G3407" s="450" t="s">
        <v>110</v>
      </c>
      <c r="H3407" s="450"/>
    </row>
    <row r="3408" spans="1:8" x14ac:dyDescent="0.25">
      <c r="A3408" s="450">
        <v>2018</v>
      </c>
      <c r="B3408" s="450" t="s">
        <v>190</v>
      </c>
      <c r="C3408" s="450">
        <v>19040</v>
      </c>
      <c r="D3408" s="450" t="s">
        <v>122</v>
      </c>
      <c r="E3408" s="450" t="s">
        <v>14</v>
      </c>
      <c r="F3408" s="450" t="s">
        <v>15</v>
      </c>
      <c r="G3408" s="450" t="s">
        <v>110</v>
      </c>
      <c r="H3408" s="450"/>
    </row>
    <row r="3409" spans="1:7" x14ac:dyDescent="0.25">
      <c r="A3409" s="450">
        <v>2018</v>
      </c>
      <c r="B3409" s="450" t="s">
        <v>190</v>
      </c>
      <c r="C3409" s="450">
        <v>19050</v>
      </c>
      <c r="D3409" s="450" t="s">
        <v>123</v>
      </c>
      <c r="E3409" s="450" t="s">
        <v>14</v>
      </c>
      <c r="F3409" s="450" t="s">
        <v>15</v>
      </c>
      <c r="G3409" s="450" t="s">
        <v>110</v>
      </c>
    </row>
    <row r="3410" spans="1:7" x14ac:dyDescent="0.25">
      <c r="A3410" s="450">
        <v>2018</v>
      </c>
      <c r="B3410" s="450" t="s">
        <v>190</v>
      </c>
      <c r="C3410" s="450">
        <v>19060</v>
      </c>
      <c r="D3410" s="450" t="s">
        <v>124</v>
      </c>
      <c r="E3410" s="450" t="s">
        <v>14</v>
      </c>
      <c r="F3410" s="450" t="s">
        <v>15</v>
      </c>
      <c r="G3410" s="450" t="s">
        <v>110</v>
      </c>
    </row>
    <row r="3411" spans="1:7" x14ac:dyDescent="0.25">
      <c r="A3411" s="450">
        <v>2018</v>
      </c>
      <c r="B3411" s="450" t="s">
        <v>190</v>
      </c>
      <c r="C3411" s="450">
        <v>19061</v>
      </c>
      <c r="D3411" s="450" t="s">
        <v>125</v>
      </c>
      <c r="E3411" s="450" t="s">
        <v>14</v>
      </c>
      <c r="F3411" s="450" t="s">
        <v>15</v>
      </c>
      <c r="G3411" s="450" t="s">
        <v>110</v>
      </c>
    </row>
    <row r="3412" spans="1:7" x14ac:dyDescent="0.25">
      <c r="A3412" s="450">
        <v>2018</v>
      </c>
      <c r="B3412" s="450" t="s">
        <v>190</v>
      </c>
      <c r="C3412" s="450">
        <v>19062</v>
      </c>
      <c r="D3412" s="450" t="s">
        <v>126</v>
      </c>
      <c r="E3412" s="450" t="s">
        <v>14</v>
      </c>
      <c r="F3412" s="450" t="s">
        <v>15</v>
      </c>
      <c r="G3412" s="450" t="s">
        <v>110</v>
      </c>
    </row>
    <row r="3413" spans="1:7" x14ac:dyDescent="0.25">
      <c r="A3413" s="450">
        <v>2018</v>
      </c>
      <c r="B3413" s="450" t="s">
        <v>190</v>
      </c>
      <c r="C3413" s="450">
        <v>19063</v>
      </c>
      <c r="D3413" s="450" t="s">
        <v>127</v>
      </c>
      <c r="E3413" s="450" t="s">
        <v>14</v>
      </c>
      <c r="F3413" s="450" t="s">
        <v>15</v>
      </c>
      <c r="G3413" s="450" t="s">
        <v>110</v>
      </c>
    </row>
    <row r="3414" spans="1:7" x14ac:dyDescent="0.25">
      <c r="A3414" s="450">
        <v>2018</v>
      </c>
      <c r="B3414" s="450" t="s">
        <v>190</v>
      </c>
      <c r="C3414" s="450">
        <v>19070</v>
      </c>
      <c r="D3414" s="450" t="s">
        <v>128</v>
      </c>
      <c r="E3414" s="450" t="s">
        <v>14</v>
      </c>
      <c r="F3414" s="450" t="s">
        <v>15</v>
      </c>
      <c r="G3414" s="450" t="s">
        <v>110</v>
      </c>
    </row>
    <row r="3415" spans="1:7" x14ac:dyDescent="0.25">
      <c r="A3415" s="450">
        <v>2018</v>
      </c>
      <c r="B3415" s="450" t="s">
        <v>190</v>
      </c>
      <c r="C3415" s="450">
        <v>19080</v>
      </c>
      <c r="D3415" s="450" t="s">
        <v>129</v>
      </c>
      <c r="E3415" s="450" t="s">
        <v>14</v>
      </c>
      <c r="F3415" s="450" t="s">
        <v>15</v>
      </c>
      <c r="G3415" s="450" t="s">
        <v>110</v>
      </c>
    </row>
    <row r="3416" spans="1:7" x14ac:dyDescent="0.25">
      <c r="A3416" s="450">
        <v>2018</v>
      </c>
      <c r="B3416" s="450" t="s">
        <v>190</v>
      </c>
      <c r="C3416" s="450">
        <v>19090</v>
      </c>
      <c r="D3416" s="450" t="s">
        <v>130</v>
      </c>
      <c r="E3416" s="450" t="s">
        <v>14</v>
      </c>
      <c r="F3416" s="450" t="s">
        <v>15</v>
      </c>
      <c r="G3416" s="450" t="s">
        <v>110</v>
      </c>
    </row>
    <row r="3417" spans="1:7" x14ac:dyDescent="0.25">
      <c r="A3417" s="450">
        <v>2018</v>
      </c>
      <c r="B3417" s="450" t="s">
        <v>190</v>
      </c>
      <c r="C3417" s="450">
        <v>19095</v>
      </c>
      <c r="D3417" s="450" t="s">
        <v>131</v>
      </c>
      <c r="E3417" s="450" t="s">
        <v>14</v>
      </c>
      <c r="F3417" s="450" t="s">
        <v>15</v>
      </c>
      <c r="G3417" s="450" t="s">
        <v>110</v>
      </c>
    </row>
    <row r="3418" spans="1:7" x14ac:dyDescent="0.25">
      <c r="A3418" s="450">
        <v>2018</v>
      </c>
      <c r="B3418" s="450" t="s">
        <v>190</v>
      </c>
      <c r="C3418" s="450">
        <v>19900</v>
      </c>
      <c r="D3418" s="450" t="s">
        <v>132</v>
      </c>
      <c r="E3418" s="450" t="s">
        <v>14</v>
      </c>
      <c r="F3418" s="450" t="s">
        <v>15</v>
      </c>
      <c r="G3418" s="450" t="s">
        <v>110</v>
      </c>
    </row>
    <row r="3419" spans="1:7" x14ac:dyDescent="0.25">
      <c r="A3419" s="450">
        <v>2018</v>
      </c>
      <c r="B3419" s="450" t="s">
        <v>190</v>
      </c>
      <c r="C3419" s="450">
        <v>20000</v>
      </c>
      <c r="D3419" s="450" t="s">
        <v>133</v>
      </c>
      <c r="E3419" s="450" t="s">
        <v>14</v>
      </c>
      <c r="F3419" s="450" t="s">
        <v>15</v>
      </c>
      <c r="G3419" s="450" t="s">
        <v>110</v>
      </c>
    </row>
    <row r="3420" spans="1:7" x14ac:dyDescent="0.25">
      <c r="A3420" s="450">
        <v>2018</v>
      </c>
      <c r="B3420" s="450" t="s">
        <v>190</v>
      </c>
      <c r="C3420" s="450">
        <v>21000</v>
      </c>
      <c r="D3420" s="450" t="s">
        <v>134</v>
      </c>
      <c r="E3420" s="450" t="s">
        <v>14</v>
      </c>
      <c r="F3420" s="450" t="s">
        <v>15</v>
      </c>
      <c r="G3420" s="450" t="s">
        <v>110</v>
      </c>
    </row>
    <row r="3421" spans="1:7" x14ac:dyDescent="0.25">
      <c r="A3421" s="450">
        <v>2018</v>
      </c>
      <c r="B3421" s="450" t="s">
        <v>190</v>
      </c>
      <c r="C3421" s="450">
        <v>21100</v>
      </c>
      <c r="D3421" s="450" t="s">
        <v>135</v>
      </c>
      <c r="E3421" s="450" t="s">
        <v>14</v>
      </c>
      <c r="F3421" s="450" t="s">
        <v>15</v>
      </c>
      <c r="G3421" s="450" t="s">
        <v>110</v>
      </c>
    </row>
    <row r="3422" spans="1:7" x14ac:dyDescent="0.25">
      <c r="A3422" s="450">
        <v>2018</v>
      </c>
      <c r="B3422" s="450" t="s">
        <v>190</v>
      </c>
      <c r="C3422" s="450">
        <v>21200</v>
      </c>
      <c r="D3422" s="450" t="s">
        <v>136</v>
      </c>
      <c r="E3422" s="450" t="s">
        <v>14</v>
      </c>
      <c r="F3422" s="450" t="s">
        <v>15</v>
      </c>
      <c r="G3422" s="450" t="s">
        <v>110</v>
      </c>
    </row>
    <row r="3423" spans="1:7" x14ac:dyDescent="0.25">
      <c r="A3423" s="450">
        <v>2018</v>
      </c>
      <c r="B3423" s="450" t="s">
        <v>190</v>
      </c>
      <c r="C3423" s="450">
        <v>21300</v>
      </c>
      <c r="D3423" s="450" t="s">
        <v>137</v>
      </c>
      <c r="E3423" s="450" t="s">
        <v>14</v>
      </c>
      <c r="F3423" s="450" t="s">
        <v>15</v>
      </c>
      <c r="G3423" s="450" t="s">
        <v>110</v>
      </c>
    </row>
    <row r="3424" spans="1:7" x14ac:dyDescent="0.25">
      <c r="A3424" s="450">
        <v>2018</v>
      </c>
      <c r="B3424" s="450" t="s">
        <v>190</v>
      </c>
      <c r="C3424" s="450">
        <v>21900</v>
      </c>
      <c r="D3424" s="450" t="s">
        <v>138</v>
      </c>
      <c r="E3424" s="450" t="s">
        <v>14</v>
      </c>
      <c r="F3424" s="450" t="s">
        <v>15</v>
      </c>
      <c r="G3424" s="450" t="s">
        <v>110</v>
      </c>
    </row>
    <row r="3425" spans="1:7" x14ac:dyDescent="0.25">
      <c r="A3425" s="450">
        <v>2018</v>
      </c>
      <c r="B3425" s="450" t="s">
        <v>190</v>
      </c>
      <c r="C3425" s="450">
        <v>22000</v>
      </c>
      <c r="D3425" s="450" t="s">
        <v>139</v>
      </c>
      <c r="E3425" s="450" t="s">
        <v>14</v>
      </c>
      <c r="F3425" s="450" t="s">
        <v>15</v>
      </c>
      <c r="G3425" s="450" t="s">
        <v>110</v>
      </c>
    </row>
    <row r="3426" spans="1:7" x14ac:dyDescent="0.25">
      <c r="A3426" s="450">
        <v>2018</v>
      </c>
      <c r="B3426" s="450" t="s">
        <v>190</v>
      </c>
      <c r="C3426" s="450">
        <v>23000</v>
      </c>
      <c r="D3426" s="450" t="s">
        <v>140</v>
      </c>
      <c r="E3426" s="450" t="s">
        <v>14</v>
      </c>
      <c r="F3426" s="450" t="s">
        <v>15</v>
      </c>
      <c r="G3426" s="450" t="s">
        <v>110</v>
      </c>
    </row>
    <row r="3427" spans="1:7" x14ac:dyDescent="0.25">
      <c r="A3427" s="450">
        <v>2018</v>
      </c>
      <c r="B3427" s="450" t="s">
        <v>190</v>
      </c>
      <c r="C3427" s="450">
        <v>24000</v>
      </c>
      <c r="D3427" s="450" t="s">
        <v>141</v>
      </c>
      <c r="E3427" s="450" t="s">
        <v>14</v>
      </c>
      <c r="F3427" s="450" t="s">
        <v>15</v>
      </c>
      <c r="G3427" s="450" t="s">
        <v>110</v>
      </c>
    </row>
    <row r="3428" spans="1:7" x14ac:dyDescent="0.25">
      <c r="A3428" s="450">
        <v>2018</v>
      </c>
      <c r="B3428" s="450" t="s">
        <v>190</v>
      </c>
      <c r="C3428" s="450">
        <v>25000</v>
      </c>
      <c r="D3428" s="450" t="s">
        <v>142</v>
      </c>
      <c r="E3428" s="450" t="s">
        <v>14</v>
      </c>
      <c r="F3428" s="450" t="s">
        <v>15</v>
      </c>
      <c r="G3428" s="450" t="s">
        <v>110</v>
      </c>
    </row>
    <row r="3429" spans="1:7" x14ac:dyDescent="0.25">
      <c r="A3429" s="450">
        <v>2018</v>
      </c>
      <c r="B3429" s="450" t="s">
        <v>190</v>
      </c>
      <c r="C3429" s="450">
        <v>26000</v>
      </c>
      <c r="D3429" s="450" t="s">
        <v>143</v>
      </c>
      <c r="E3429" s="450" t="s">
        <v>14</v>
      </c>
      <c r="F3429" s="450" t="s">
        <v>15</v>
      </c>
      <c r="G3429" s="450" t="s">
        <v>110</v>
      </c>
    </row>
    <row r="3430" spans="1:7" x14ac:dyDescent="0.25">
      <c r="A3430" s="450">
        <v>2018</v>
      </c>
      <c r="B3430" s="450" t="s">
        <v>190</v>
      </c>
      <c r="C3430" s="450">
        <v>27000</v>
      </c>
      <c r="D3430" s="450" t="s">
        <v>144</v>
      </c>
      <c r="E3430" s="450" t="s">
        <v>14</v>
      </c>
      <c r="F3430" s="450" t="s">
        <v>15</v>
      </c>
      <c r="G3430" s="450" t="s">
        <v>110</v>
      </c>
    </row>
    <row r="3431" spans="1:7" x14ac:dyDescent="0.25">
      <c r="A3431" s="450">
        <v>2018</v>
      </c>
      <c r="B3431" s="450" t="s">
        <v>190</v>
      </c>
      <c r="C3431" s="450">
        <v>28000</v>
      </c>
      <c r="D3431" s="450" t="s">
        <v>145</v>
      </c>
      <c r="E3431" s="450" t="s">
        <v>14</v>
      </c>
      <c r="F3431" s="450" t="s">
        <v>15</v>
      </c>
      <c r="G3431" s="450" t="s">
        <v>110</v>
      </c>
    </row>
    <row r="3432" spans="1:7" x14ac:dyDescent="0.25">
      <c r="A3432" s="450">
        <v>2018</v>
      </c>
      <c r="B3432" s="450" t="s">
        <v>190</v>
      </c>
      <c r="C3432" s="450">
        <v>29000</v>
      </c>
      <c r="D3432" s="450" t="s">
        <v>146</v>
      </c>
      <c r="E3432" s="450" t="s">
        <v>14</v>
      </c>
      <c r="F3432" s="450" t="s">
        <v>15</v>
      </c>
      <c r="G3432" s="450" t="s">
        <v>110</v>
      </c>
    </row>
    <row r="3433" spans="1:7" x14ac:dyDescent="0.25">
      <c r="A3433" s="450">
        <v>2018</v>
      </c>
      <c r="B3433" s="450" t="s">
        <v>190</v>
      </c>
      <c r="C3433" s="450">
        <v>30000</v>
      </c>
      <c r="D3433" s="450" t="s">
        <v>147</v>
      </c>
      <c r="E3433" s="450" t="s">
        <v>14</v>
      </c>
      <c r="F3433" s="450" t="s">
        <v>15</v>
      </c>
      <c r="G3433" s="450" t="s">
        <v>110</v>
      </c>
    </row>
    <row r="3434" spans="1:7" x14ac:dyDescent="0.25">
      <c r="A3434" s="450">
        <v>2018</v>
      </c>
      <c r="B3434" s="450" t="s">
        <v>190</v>
      </c>
      <c r="C3434" s="450">
        <v>31000</v>
      </c>
      <c r="D3434" s="450" t="s">
        <v>148</v>
      </c>
      <c r="E3434" s="450" t="s">
        <v>14</v>
      </c>
      <c r="F3434" s="450" t="s">
        <v>15</v>
      </c>
      <c r="G3434" s="450" t="s">
        <v>110</v>
      </c>
    </row>
    <row r="3435" spans="1:7" x14ac:dyDescent="0.25">
      <c r="A3435" s="450">
        <v>2018</v>
      </c>
      <c r="B3435" s="450" t="s">
        <v>190</v>
      </c>
      <c r="C3435" s="450">
        <v>32000</v>
      </c>
      <c r="D3435" s="450" t="s">
        <v>149</v>
      </c>
      <c r="E3435" s="450" t="s">
        <v>14</v>
      </c>
      <c r="F3435" s="450" t="s">
        <v>15</v>
      </c>
      <c r="G3435" s="450" t="s">
        <v>110</v>
      </c>
    </row>
    <row r="3436" spans="1:7" x14ac:dyDescent="0.25">
      <c r="A3436" s="450">
        <v>2018</v>
      </c>
      <c r="B3436" s="450" t="s">
        <v>190</v>
      </c>
      <c r="C3436" s="450">
        <v>32100</v>
      </c>
      <c r="D3436" s="450" t="s">
        <v>150</v>
      </c>
      <c r="E3436" s="450" t="s">
        <v>14</v>
      </c>
      <c r="F3436" s="450" t="s">
        <v>15</v>
      </c>
      <c r="G3436" s="450" t="s">
        <v>110</v>
      </c>
    </row>
    <row r="3437" spans="1:7" x14ac:dyDescent="0.25">
      <c r="A3437" s="450">
        <v>2018</v>
      </c>
      <c r="B3437" s="450" t="s">
        <v>190</v>
      </c>
      <c r="C3437" s="450">
        <v>32200</v>
      </c>
      <c r="D3437" s="450" t="s">
        <v>151</v>
      </c>
      <c r="E3437" s="450" t="s">
        <v>14</v>
      </c>
      <c r="F3437" s="450" t="s">
        <v>15</v>
      </c>
      <c r="G3437" s="450" t="s">
        <v>110</v>
      </c>
    </row>
    <row r="3438" spans="1:7" x14ac:dyDescent="0.25">
      <c r="A3438" s="450">
        <v>2018</v>
      </c>
      <c r="B3438" s="450" t="s">
        <v>190</v>
      </c>
      <c r="C3438" s="450">
        <v>33000</v>
      </c>
      <c r="D3438" s="450" t="s">
        <v>152</v>
      </c>
      <c r="E3438" s="450" t="s">
        <v>14</v>
      </c>
      <c r="F3438" s="450" t="s">
        <v>15</v>
      </c>
      <c r="G3438" s="450" t="s">
        <v>110</v>
      </c>
    </row>
    <row r="3439" spans="1:7" x14ac:dyDescent="0.25">
      <c r="A3439" s="450">
        <v>2018</v>
      </c>
      <c r="B3439" s="450" t="s">
        <v>190</v>
      </c>
      <c r="C3439" s="450">
        <v>33100</v>
      </c>
      <c r="D3439" s="450" t="s">
        <v>153</v>
      </c>
      <c r="E3439" s="450" t="s">
        <v>14</v>
      </c>
      <c r="F3439" s="450" t="s">
        <v>15</v>
      </c>
      <c r="G3439" s="450" t="s">
        <v>110</v>
      </c>
    </row>
    <row r="3440" spans="1:7" x14ac:dyDescent="0.25">
      <c r="A3440" s="450">
        <v>2018</v>
      </c>
      <c r="B3440" s="450" t="s">
        <v>190</v>
      </c>
      <c r="C3440" s="450">
        <v>33110</v>
      </c>
      <c r="D3440" s="450" t="s">
        <v>154</v>
      </c>
      <c r="E3440" s="450" t="s">
        <v>14</v>
      </c>
      <c r="F3440" s="450" t="s">
        <v>15</v>
      </c>
      <c r="G3440" s="450" t="s">
        <v>110</v>
      </c>
    </row>
    <row r="3441" spans="1:8" x14ac:dyDescent="0.25">
      <c r="A3441" s="450">
        <v>2018</v>
      </c>
      <c r="B3441" s="450" t="s">
        <v>190</v>
      </c>
      <c r="C3441" s="450">
        <v>33120</v>
      </c>
      <c r="D3441" s="450" t="s">
        <v>155</v>
      </c>
      <c r="E3441" s="450" t="s">
        <v>14</v>
      </c>
      <c r="F3441" s="450" t="s">
        <v>15</v>
      </c>
      <c r="G3441" s="450" t="s">
        <v>110</v>
      </c>
      <c r="H3441" s="450"/>
    </row>
    <row r="3442" spans="1:8" x14ac:dyDescent="0.25">
      <c r="A3442" s="450">
        <v>2018</v>
      </c>
      <c r="B3442" s="450" t="s">
        <v>190</v>
      </c>
      <c r="C3442" s="450">
        <v>33200</v>
      </c>
      <c r="D3442" s="450" t="s">
        <v>156</v>
      </c>
      <c r="E3442" s="450" t="s">
        <v>14</v>
      </c>
      <c r="F3442" s="450" t="s">
        <v>15</v>
      </c>
      <c r="G3442" s="450" t="s">
        <v>110</v>
      </c>
      <c r="H3442" s="450"/>
    </row>
    <row r="3443" spans="1:8" x14ac:dyDescent="0.25">
      <c r="A3443" s="450">
        <v>2018</v>
      </c>
      <c r="B3443" s="450" t="s">
        <v>190</v>
      </c>
      <c r="C3443" s="450">
        <v>33210</v>
      </c>
      <c r="D3443" s="450" t="s">
        <v>157</v>
      </c>
      <c r="E3443" s="450" t="s">
        <v>14</v>
      </c>
      <c r="F3443" s="450" t="s">
        <v>15</v>
      </c>
      <c r="G3443" s="450" t="s">
        <v>110</v>
      </c>
      <c r="H3443" s="450"/>
    </row>
    <row r="3444" spans="1:8" x14ac:dyDescent="0.25">
      <c r="A3444" s="450">
        <v>2018</v>
      </c>
      <c r="B3444" s="450" t="s">
        <v>190</v>
      </c>
      <c r="C3444" s="450">
        <v>33220</v>
      </c>
      <c r="D3444" s="450" t="s">
        <v>158</v>
      </c>
      <c r="E3444" s="450" t="s">
        <v>14</v>
      </c>
      <c r="F3444" s="450" t="s">
        <v>15</v>
      </c>
      <c r="G3444" s="450" t="s">
        <v>110</v>
      </c>
      <c r="H3444" s="450"/>
    </row>
    <row r="3445" spans="1:8" x14ac:dyDescent="0.25">
      <c r="A3445" s="450">
        <v>2018</v>
      </c>
      <c r="B3445" s="450" t="s">
        <v>190</v>
      </c>
      <c r="C3445" s="450">
        <v>33900</v>
      </c>
      <c r="D3445" s="450" t="s">
        <v>159</v>
      </c>
      <c r="E3445" s="450" t="s">
        <v>14</v>
      </c>
      <c r="F3445" s="450" t="s">
        <v>15</v>
      </c>
      <c r="G3445" s="450" t="s">
        <v>110</v>
      </c>
      <c r="H3445" s="450"/>
    </row>
    <row r="3446" spans="1:8" x14ac:dyDescent="0.25">
      <c r="A3446" s="450">
        <v>2018</v>
      </c>
      <c r="B3446" s="450" t="s">
        <v>190</v>
      </c>
      <c r="C3446" s="450">
        <v>33910</v>
      </c>
      <c r="D3446" s="450" t="s">
        <v>160</v>
      </c>
      <c r="E3446" s="450" t="s">
        <v>14</v>
      </c>
      <c r="F3446" s="450" t="s">
        <v>15</v>
      </c>
      <c r="G3446" s="450" t="s">
        <v>110</v>
      </c>
      <c r="H3446" s="450"/>
    </row>
    <row r="3447" spans="1:8" x14ac:dyDescent="0.25">
      <c r="A3447" s="450">
        <v>2018</v>
      </c>
      <c r="B3447" s="450" t="s">
        <v>190</v>
      </c>
      <c r="C3447" s="450">
        <v>33920</v>
      </c>
      <c r="D3447" s="450" t="s">
        <v>161</v>
      </c>
      <c r="E3447" s="450" t="s">
        <v>14</v>
      </c>
      <c r="F3447" s="450" t="s">
        <v>15</v>
      </c>
      <c r="G3447" s="450" t="s">
        <v>110</v>
      </c>
      <c r="H3447" s="450"/>
    </row>
    <row r="3448" spans="1:8" x14ac:dyDescent="0.25">
      <c r="A3448" s="450">
        <v>2018</v>
      </c>
      <c r="B3448" s="450" t="s">
        <v>190</v>
      </c>
      <c r="C3448" s="450">
        <v>33921</v>
      </c>
      <c r="D3448" s="450" t="s">
        <v>162</v>
      </c>
      <c r="E3448" s="450" t="s">
        <v>14</v>
      </c>
      <c r="F3448" s="450" t="s">
        <v>15</v>
      </c>
      <c r="G3448" s="450" t="s">
        <v>110</v>
      </c>
      <c r="H3448" s="450"/>
    </row>
    <row r="3449" spans="1:8" x14ac:dyDescent="0.25">
      <c r="A3449" s="450">
        <v>2018</v>
      </c>
      <c r="B3449" s="450" t="s">
        <v>190</v>
      </c>
      <c r="C3449" s="450">
        <v>33922</v>
      </c>
      <c r="D3449" s="450" t="s">
        <v>163</v>
      </c>
      <c r="E3449" s="450" t="s">
        <v>14</v>
      </c>
      <c r="F3449" s="450" t="s">
        <v>15</v>
      </c>
      <c r="G3449" s="450" t="s">
        <v>110</v>
      </c>
      <c r="H3449" s="450"/>
    </row>
    <row r="3450" spans="1:8" x14ac:dyDescent="0.25">
      <c r="A3450" s="450">
        <v>2018</v>
      </c>
      <c r="B3450" s="450" t="s">
        <v>190</v>
      </c>
      <c r="C3450" s="450">
        <v>34000</v>
      </c>
      <c r="D3450" s="450" t="s">
        <v>164</v>
      </c>
      <c r="E3450" s="450" t="s">
        <v>14</v>
      </c>
      <c r="F3450" s="450" t="s">
        <v>15</v>
      </c>
      <c r="G3450" s="450" t="s">
        <v>110</v>
      </c>
      <c r="H3450" s="450"/>
    </row>
    <row r="3451" spans="1:8" x14ac:dyDescent="0.25">
      <c r="A3451" s="450">
        <v>2018</v>
      </c>
      <c r="B3451" s="450" t="s">
        <v>190</v>
      </c>
      <c r="C3451" s="450">
        <v>35000</v>
      </c>
      <c r="D3451" s="450" t="s">
        <v>165</v>
      </c>
      <c r="E3451" s="450" t="s">
        <v>14</v>
      </c>
      <c r="F3451" s="450" t="s">
        <v>15</v>
      </c>
      <c r="G3451" s="450" t="s">
        <v>110</v>
      </c>
      <c r="H3451" s="450"/>
    </row>
    <row r="3452" spans="1:8" x14ac:dyDescent="0.25">
      <c r="A3452" s="450">
        <v>2018</v>
      </c>
      <c r="B3452" s="450" t="s">
        <v>190</v>
      </c>
      <c r="C3452" s="450">
        <v>36000</v>
      </c>
      <c r="D3452" s="450" t="s">
        <v>166</v>
      </c>
      <c r="E3452" s="450" t="s">
        <v>14</v>
      </c>
      <c r="F3452" s="450" t="s">
        <v>15</v>
      </c>
      <c r="G3452" s="450" t="s">
        <v>110</v>
      </c>
      <c r="H3452" s="450"/>
    </row>
    <row r="3453" spans="1:8" x14ac:dyDescent="0.25">
      <c r="A3453" s="450">
        <v>2018</v>
      </c>
      <c r="B3453" s="450" t="s">
        <v>190</v>
      </c>
      <c r="C3453" s="450">
        <v>37000</v>
      </c>
      <c r="D3453" s="450" t="s">
        <v>167</v>
      </c>
      <c r="E3453" s="450" t="s">
        <v>14</v>
      </c>
      <c r="F3453" s="450" t="s">
        <v>15</v>
      </c>
      <c r="G3453" s="450" t="s">
        <v>110</v>
      </c>
      <c r="H3453" s="450"/>
    </row>
    <row r="3454" spans="1:8" x14ac:dyDescent="0.25">
      <c r="A3454" s="450">
        <v>2018</v>
      </c>
      <c r="B3454" s="450" t="s">
        <v>190</v>
      </c>
      <c r="C3454" s="450">
        <v>37100</v>
      </c>
      <c r="D3454" s="450" t="s">
        <v>168</v>
      </c>
      <c r="E3454" s="450" t="s">
        <v>14</v>
      </c>
      <c r="F3454" s="450" t="s">
        <v>15</v>
      </c>
      <c r="G3454" s="450" t="s">
        <v>110</v>
      </c>
      <c r="H3454" s="450"/>
    </row>
    <row r="3455" spans="1:8" x14ac:dyDescent="0.25">
      <c r="A3455" s="450">
        <v>2018</v>
      </c>
      <c r="B3455" s="450" t="s">
        <v>190</v>
      </c>
      <c r="C3455" s="450">
        <v>37200</v>
      </c>
      <c r="D3455" s="450" t="s">
        <v>169</v>
      </c>
      <c r="E3455" s="450" t="s">
        <v>14</v>
      </c>
      <c r="F3455" s="450" t="s">
        <v>15</v>
      </c>
      <c r="G3455" s="450" t="s">
        <v>110</v>
      </c>
      <c r="H3455" s="450"/>
    </row>
    <row r="3456" spans="1:8" x14ac:dyDescent="0.25">
      <c r="A3456" s="450">
        <v>2018</v>
      </c>
      <c r="B3456" s="450" t="s">
        <v>191</v>
      </c>
      <c r="C3456" s="450">
        <v>1000</v>
      </c>
      <c r="D3456" s="450" t="s">
        <v>1</v>
      </c>
      <c r="E3456" s="450" t="s">
        <v>14</v>
      </c>
      <c r="F3456" s="450" t="s">
        <v>15</v>
      </c>
      <c r="G3456" s="450">
        <v>11.34</v>
      </c>
      <c r="H3456" s="450" t="s">
        <v>16</v>
      </c>
    </row>
    <row r="3457" spans="1:8" x14ac:dyDescent="0.25">
      <c r="A3457" s="450">
        <v>2018</v>
      </c>
      <c r="B3457" s="450" t="s">
        <v>191</v>
      </c>
      <c r="C3457" s="450">
        <v>1100</v>
      </c>
      <c r="D3457" s="450" t="s">
        <v>2</v>
      </c>
      <c r="E3457" s="450" t="s">
        <v>14</v>
      </c>
      <c r="F3457" s="450" t="s">
        <v>15</v>
      </c>
      <c r="G3457" s="450">
        <v>0</v>
      </c>
      <c r="H3457" s="450" t="s">
        <v>16</v>
      </c>
    </row>
    <row r="3458" spans="1:8" x14ac:dyDescent="0.25">
      <c r="A3458" s="450">
        <v>2018</v>
      </c>
      <c r="B3458" s="450" t="s">
        <v>191</v>
      </c>
      <c r="C3458" s="450">
        <v>1110</v>
      </c>
      <c r="D3458" s="450" t="s">
        <v>3</v>
      </c>
      <c r="E3458" s="450" t="s">
        <v>14</v>
      </c>
      <c r="F3458" s="450" t="s">
        <v>15</v>
      </c>
      <c r="G3458" s="450" t="s">
        <v>110</v>
      </c>
      <c r="H3458" s="450"/>
    </row>
    <row r="3459" spans="1:8" x14ac:dyDescent="0.25">
      <c r="A3459" s="450">
        <v>2018</v>
      </c>
      <c r="B3459" s="450" t="s">
        <v>191</v>
      </c>
      <c r="C3459" s="450">
        <v>1120</v>
      </c>
      <c r="D3459" s="450" t="s">
        <v>4</v>
      </c>
      <c r="E3459" s="450" t="s">
        <v>14</v>
      </c>
      <c r="F3459" s="450" t="s">
        <v>15</v>
      </c>
      <c r="G3459" s="450" t="s">
        <v>110</v>
      </c>
      <c r="H3459" s="450"/>
    </row>
    <row r="3460" spans="1:8" x14ac:dyDescent="0.25">
      <c r="A3460" s="450">
        <v>2018</v>
      </c>
      <c r="B3460" s="450" t="s">
        <v>191</v>
      </c>
      <c r="C3460" s="450">
        <v>1200</v>
      </c>
      <c r="D3460" s="450" t="s">
        <v>5</v>
      </c>
      <c r="E3460" s="450" t="s">
        <v>14</v>
      </c>
      <c r="F3460" s="450" t="s">
        <v>15</v>
      </c>
      <c r="G3460" s="450">
        <v>0</v>
      </c>
      <c r="H3460" s="450" t="s">
        <v>16</v>
      </c>
    </row>
    <row r="3461" spans="1:8" x14ac:dyDescent="0.25">
      <c r="A3461" s="450">
        <v>2018</v>
      </c>
      <c r="B3461" s="450" t="s">
        <v>191</v>
      </c>
      <c r="C3461" s="450">
        <v>1300</v>
      </c>
      <c r="D3461" s="450" t="s">
        <v>17</v>
      </c>
      <c r="E3461" s="450" t="s">
        <v>14</v>
      </c>
      <c r="F3461" s="450" t="s">
        <v>15</v>
      </c>
      <c r="G3461" s="450">
        <v>0</v>
      </c>
      <c r="H3461" s="450" t="s">
        <v>16</v>
      </c>
    </row>
    <row r="3462" spans="1:8" x14ac:dyDescent="0.25">
      <c r="A3462" s="450">
        <v>2018</v>
      </c>
      <c r="B3462" s="450" t="s">
        <v>191</v>
      </c>
      <c r="C3462" s="450">
        <v>1400</v>
      </c>
      <c r="D3462" s="450" t="s">
        <v>18</v>
      </c>
      <c r="E3462" s="450" t="s">
        <v>14</v>
      </c>
      <c r="F3462" s="450" t="s">
        <v>15</v>
      </c>
      <c r="G3462" s="450">
        <v>0</v>
      </c>
      <c r="H3462" s="450" t="s">
        <v>16</v>
      </c>
    </row>
    <row r="3463" spans="1:8" x14ac:dyDescent="0.25">
      <c r="A3463" s="450">
        <v>2018</v>
      </c>
      <c r="B3463" s="450" t="s">
        <v>191</v>
      </c>
      <c r="C3463" s="450">
        <v>1500</v>
      </c>
      <c r="D3463" s="450" t="s">
        <v>19</v>
      </c>
      <c r="E3463" s="450" t="s">
        <v>14</v>
      </c>
      <c r="F3463" s="450" t="s">
        <v>15</v>
      </c>
      <c r="G3463" s="450">
        <v>5.57</v>
      </c>
      <c r="H3463" s="450" t="s">
        <v>16</v>
      </c>
    </row>
    <row r="3464" spans="1:8" x14ac:dyDescent="0.25">
      <c r="A3464" s="450">
        <v>2018</v>
      </c>
      <c r="B3464" s="450" t="s">
        <v>191</v>
      </c>
      <c r="C3464" s="450">
        <v>1600</v>
      </c>
      <c r="D3464" s="450" t="s">
        <v>20</v>
      </c>
      <c r="E3464" s="450" t="s">
        <v>14</v>
      </c>
      <c r="F3464" s="450" t="s">
        <v>15</v>
      </c>
      <c r="G3464" s="450">
        <v>5.77</v>
      </c>
      <c r="H3464" s="450" t="s">
        <v>16</v>
      </c>
    </row>
    <row r="3465" spans="1:8" x14ac:dyDescent="0.25">
      <c r="A3465" s="450">
        <v>2018</v>
      </c>
      <c r="B3465" s="450" t="s">
        <v>191</v>
      </c>
      <c r="C3465" s="450">
        <v>1900</v>
      </c>
      <c r="D3465" s="450" t="s">
        <v>21</v>
      </c>
      <c r="E3465" s="450" t="s">
        <v>14</v>
      </c>
      <c r="F3465" s="450" t="s">
        <v>15</v>
      </c>
      <c r="G3465" s="450">
        <v>0</v>
      </c>
      <c r="H3465" s="450" t="s">
        <v>16</v>
      </c>
    </row>
    <row r="3466" spans="1:8" x14ac:dyDescent="0.25">
      <c r="A3466" s="450">
        <v>2018</v>
      </c>
      <c r="B3466" s="450" t="s">
        <v>191</v>
      </c>
      <c r="C3466" s="450">
        <v>2000</v>
      </c>
      <c r="D3466" s="450" t="s">
        <v>22</v>
      </c>
      <c r="E3466" s="450" t="s">
        <v>14</v>
      </c>
      <c r="F3466" s="450" t="s">
        <v>15</v>
      </c>
      <c r="G3466" s="450">
        <v>0.37</v>
      </c>
      <c r="H3466" s="450" t="s">
        <v>16</v>
      </c>
    </row>
    <row r="3467" spans="1:8" x14ac:dyDescent="0.25">
      <c r="A3467" s="450">
        <v>2018</v>
      </c>
      <c r="B3467" s="450" t="s">
        <v>191</v>
      </c>
      <c r="C3467" s="450">
        <v>2100</v>
      </c>
      <c r="D3467" s="450" t="s">
        <v>23</v>
      </c>
      <c r="E3467" s="450" t="s">
        <v>14</v>
      </c>
      <c r="F3467" s="450" t="s">
        <v>15</v>
      </c>
      <c r="G3467" s="450">
        <v>0</v>
      </c>
      <c r="H3467" s="450" t="s">
        <v>16</v>
      </c>
    </row>
    <row r="3468" spans="1:8" x14ac:dyDescent="0.25">
      <c r="A3468" s="450">
        <v>2018</v>
      </c>
      <c r="B3468" s="450" t="s">
        <v>191</v>
      </c>
      <c r="C3468" s="450">
        <v>2110</v>
      </c>
      <c r="D3468" s="450" t="s">
        <v>24</v>
      </c>
      <c r="E3468" s="450" t="s">
        <v>14</v>
      </c>
      <c r="F3468" s="450" t="s">
        <v>15</v>
      </c>
      <c r="G3468" s="450" t="s">
        <v>110</v>
      </c>
      <c r="H3468" s="450"/>
    </row>
    <row r="3469" spans="1:8" x14ac:dyDescent="0.25">
      <c r="A3469" s="450">
        <v>2018</v>
      </c>
      <c r="B3469" s="450" t="s">
        <v>191</v>
      </c>
      <c r="C3469" s="450">
        <v>2120</v>
      </c>
      <c r="D3469" s="450" t="s">
        <v>25</v>
      </c>
      <c r="E3469" s="450" t="s">
        <v>14</v>
      </c>
      <c r="F3469" s="450" t="s">
        <v>15</v>
      </c>
      <c r="G3469" s="450" t="s">
        <v>110</v>
      </c>
      <c r="H3469" s="450"/>
    </row>
    <row r="3470" spans="1:8" x14ac:dyDescent="0.25">
      <c r="A3470" s="450">
        <v>2018</v>
      </c>
      <c r="B3470" s="450" t="s">
        <v>191</v>
      </c>
      <c r="C3470" s="450">
        <v>2130</v>
      </c>
      <c r="D3470" s="450" t="s">
        <v>26</v>
      </c>
      <c r="E3470" s="450" t="s">
        <v>14</v>
      </c>
      <c r="F3470" s="450" t="s">
        <v>15</v>
      </c>
      <c r="G3470" s="450" t="s">
        <v>110</v>
      </c>
      <c r="H3470" s="450"/>
    </row>
    <row r="3471" spans="1:8" x14ac:dyDescent="0.25">
      <c r="A3471" s="450">
        <v>2018</v>
      </c>
      <c r="B3471" s="450" t="s">
        <v>191</v>
      </c>
      <c r="C3471" s="450">
        <v>2190</v>
      </c>
      <c r="D3471" s="450" t="s">
        <v>27</v>
      </c>
      <c r="E3471" s="450" t="s">
        <v>14</v>
      </c>
      <c r="F3471" s="450" t="s">
        <v>15</v>
      </c>
      <c r="G3471" s="450" t="s">
        <v>110</v>
      </c>
      <c r="H3471" s="450"/>
    </row>
    <row r="3472" spans="1:8" x14ac:dyDescent="0.25">
      <c r="A3472" s="450">
        <v>2018</v>
      </c>
      <c r="B3472" s="450" t="s">
        <v>191</v>
      </c>
      <c r="C3472" s="450">
        <v>2200</v>
      </c>
      <c r="D3472" s="450" t="s">
        <v>28</v>
      </c>
      <c r="E3472" s="450" t="s">
        <v>14</v>
      </c>
      <c r="F3472" s="450" t="s">
        <v>15</v>
      </c>
      <c r="G3472" s="450">
        <v>0</v>
      </c>
      <c r="H3472" s="450" t="s">
        <v>16</v>
      </c>
    </row>
    <row r="3473" spans="1:8" x14ac:dyDescent="0.25">
      <c r="A3473" s="450">
        <v>2018</v>
      </c>
      <c r="B3473" s="450" t="s">
        <v>191</v>
      </c>
      <c r="C3473" s="450">
        <v>2300</v>
      </c>
      <c r="D3473" s="450" t="s">
        <v>29</v>
      </c>
      <c r="E3473" s="450" t="s">
        <v>14</v>
      </c>
      <c r="F3473" s="450" t="s">
        <v>15</v>
      </c>
      <c r="G3473" s="450">
        <v>0.18</v>
      </c>
      <c r="H3473" s="450" t="s">
        <v>16</v>
      </c>
    </row>
    <row r="3474" spans="1:8" x14ac:dyDescent="0.25">
      <c r="A3474" s="450">
        <v>2018</v>
      </c>
      <c r="B3474" s="450" t="s">
        <v>191</v>
      </c>
      <c r="C3474" s="450">
        <v>2400</v>
      </c>
      <c r="D3474" s="450" t="s">
        <v>30</v>
      </c>
      <c r="E3474" s="450" t="s">
        <v>14</v>
      </c>
      <c r="F3474" s="450" t="s">
        <v>15</v>
      </c>
      <c r="G3474" s="450">
        <v>0.19</v>
      </c>
      <c r="H3474" s="450" t="s">
        <v>16</v>
      </c>
    </row>
    <row r="3475" spans="1:8" x14ac:dyDescent="0.25">
      <c r="A3475" s="450">
        <v>2018</v>
      </c>
      <c r="B3475" s="450" t="s">
        <v>191</v>
      </c>
      <c r="C3475" s="450">
        <v>2900</v>
      </c>
      <c r="D3475" s="450" t="s">
        <v>31</v>
      </c>
      <c r="E3475" s="450" t="s">
        <v>14</v>
      </c>
      <c r="F3475" s="450" t="s">
        <v>15</v>
      </c>
      <c r="G3475" s="450">
        <v>0</v>
      </c>
      <c r="H3475" s="450" t="s">
        <v>16</v>
      </c>
    </row>
    <row r="3476" spans="1:8" x14ac:dyDescent="0.25">
      <c r="A3476" s="450">
        <v>2018</v>
      </c>
      <c r="B3476" s="450" t="s">
        <v>191</v>
      </c>
      <c r="C3476" s="450">
        <v>2910</v>
      </c>
      <c r="D3476" s="450" t="s">
        <v>32</v>
      </c>
      <c r="E3476" s="450" t="s">
        <v>14</v>
      </c>
      <c r="F3476" s="450" t="s">
        <v>15</v>
      </c>
      <c r="G3476" s="450" t="s">
        <v>110</v>
      </c>
      <c r="H3476" s="450"/>
    </row>
    <row r="3477" spans="1:8" x14ac:dyDescent="0.25">
      <c r="A3477" s="450">
        <v>2018</v>
      </c>
      <c r="B3477" s="450" t="s">
        <v>191</v>
      </c>
      <c r="C3477" s="450">
        <v>2920</v>
      </c>
      <c r="D3477" s="450" t="s">
        <v>33</v>
      </c>
      <c r="E3477" s="450" t="s">
        <v>14</v>
      </c>
      <c r="F3477" s="450" t="s">
        <v>15</v>
      </c>
      <c r="G3477" s="450" t="s">
        <v>110</v>
      </c>
      <c r="H3477" s="450"/>
    </row>
    <row r="3478" spans="1:8" x14ac:dyDescent="0.25">
      <c r="A3478" s="450">
        <v>2018</v>
      </c>
      <c r="B3478" s="450" t="s">
        <v>191</v>
      </c>
      <c r="C3478" s="450">
        <v>2930</v>
      </c>
      <c r="D3478" s="450" t="s">
        <v>34</v>
      </c>
      <c r="E3478" s="450" t="s">
        <v>14</v>
      </c>
      <c r="F3478" s="450" t="s">
        <v>15</v>
      </c>
      <c r="G3478" s="450" t="s">
        <v>110</v>
      </c>
      <c r="H3478" s="450"/>
    </row>
    <row r="3479" spans="1:8" x14ac:dyDescent="0.25">
      <c r="A3479" s="450">
        <v>2018</v>
      </c>
      <c r="B3479" s="450" t="s">
        <v>191</v>
      </c>
      <c r="C3479" s="450">
        <v>3000</v>
      </c>
      <c r="D3479" s="450" t="s">
        <v>35</v>
      </c>
      <c r="E3479" s="450" t="s">
        <v>14</v>
      </c>
      <c r="F3479" s="450" t="s">
        <v>15</v>
      </c>
      <c r="G3479" s="450">
        <v>0</v>
      </c>
      <c r="H3479" s="450" t="s">
        <v>16</v>
      </c>
    </row>
    <row r="3480" spans="1:8" x14ac:dyDescent="0.25">
      <c r="A3480" s="450">
        <v>2018</v>
      </c>
      <c r="B3480" s="450" t="s">
        <v>191</v>
      </c>
      <c r="C3480" s="450">
        <v>3100</v>
      </c>
      <c r="D3480" s="450" t="s">
        <v>36</v>
      </c>
      <c r="E3480" s="450" t="s">
        <v>14</v>
      </c>
      <c r="F3480" s="450" t="s">
        <v>15</v>
      </c>
      <c r="G3480" s="450" t="s">
        <v>110</v>
      </c>
      <c r="H3480" s="450"/>
    </row>
    <row r="3481" spans="1:8" x14ac:dyDescent="0.25">
      <c r="A3481" s="450">
        <v>2018</v>
      </c>
      <c r="B3481" s="450" t="s">
        <v>191</v>
      </c>
      <c r="C3481" s="450">
        <v>3200</v>
      </c>
      <c r="D3481" s="450" t="s">
        <v>37</v>
      </c>
      <c r="E3481" s="450" t="s">
        <v>14</v>
      </c>
      <c r="F3481" s="450" t="s">
        <v>15</v>
      </c>
      <c r="G3481" s="450" t="s">
        <v>110</v>
      </c>
      <c r="H3481" s="450"/>
    </row>
    <row r="3482" spans="1:8" x14ac:dyDescent="0.25">
      <c r="A3482" s="450">
        <v>2018</v>
      </c>
      <c r="B3482" s="450" t="s">
        <v>191</v>
      </c>
      <c r="C3482" s="450">
        <v>3900</v>
      </c>
      <c r="D3482" s="450" t="s">
        <v>38</v>
      </c>
      <c r="E3482" s="450" t="s">
        <v>14</v>
      </c>
      <c r="F3482" s="450" t="s">
        <v>15</v>
      </c>
      <c r="G3482" s="450" t="s">
        <v>110</v>
      </c>
      <c r="H3482" s="450"/>
    </row>
    <row r="3483" spans="1:8" x14ac:dyDescent="0.25">
      <c r="A3483" s="450">
        <v>2018</v>
      </c>
      <c r="B3483" s="450" t="s">
        <v>191</v>
      </c>
      <c r="C3483" s="450">
        <v>4000</v>
      </c>
      <c r="D3483" s="450" t="s">
        <v>39</v>
      </c>
      <c r="E3483" s="450" t="s">
        <v>14</v>
      </c>
      <c r="F3483" s="450" t="s">
        <v>15</v>
      </c>
      <c r="G3483" s="450">
        <v>4.88</v>
      </c>
      <c r="H3483" s="450" t="s">
        <v>16</v>
      </c>
    </row>
    <row r="3484" spans="1:8" x14ac:dyDescent="0.25">
      <c r="A3484" s="450">
        <v>2018</v>
      </c>
      <c r="B3484" s="450" t="s">
        <v>191</v>
      </c>
      <c r="C3484" s="450">
        <v>4100</v>
      </c>
      <c r="D3484" s="450" t="s">
        <v>40</v>
      </c>
      <c r="E3484" s="450" t="s">
        <v>14</v>
      </c>
      <c r="F3484" s="450" t="s">
        <v>15</v>
      </c>
      <c r="G3484" s="450">
        <v>3.55</v>
      </c>
      <c r="H3484" s="450" t="s">
        <v>16</v>
      </c>
    </row>
    <row r="3485" spans="1:8" x14ac:dyDescent="0.25">
      <c r="A3485" s="450">
        <v>2018</v>
      </c>
      <c r="B3485" s="450" t="s">
        <v>191</v>
      </c>
      <c r="C3485" s="450">
        <v>4110</v>
      </c>
      <c r="D3485" s="450" t="s">
        <v>41</v>
      </c>
      <c r="E3485" s="450" t="s">
        <v>14</v>
      </c>
      <c r="F3485" s="450" t="s">
        <v>15</v>
      </c>
      <c r="G3485" s="450" t="s">
        <v>110</v>
      </c>
      <c r="H3485" s="450"/>
    </row>
    <row r="3486" spans="1:8" x14ac:dyDescent="0.25">
      <c r="A3486" s="450">
        <v>2018</v>
      </c>
      <c r="B3486" s="450" t="s">
        <v>191</v>
      </c>
      <c r="C3486" s="450">
        <v>4120</v>
      </c>
      <c r="D3486" s="450" t="s">
        <v>42</v>
      </c>
      <c r="E3486" s="450" t="s">
        <v>14</v>
      </c>
      <c r="F3486" s="450" t="s">
        <v>15</v>
      </c>
      <c r="G3486" s="450" t="s">
        <v>110</v>
      </c>
      <c r="H3486" s="450"/>
    </row>
    <row r="3487" spans="1:8" x14ac:dyDescent="0.25">
      <c r="A3487" s="450">
        <v>2018</v>
      </c>
      <c r="B3487" s="450" t="s">
        <v>191</v>
      </c>
      <c r="C3487" s="450">
        <v>4190</v>
      </c>
      <c r="D3487" s="450" t="s">
        <v>43</v>
      </c>
      <c r="E3487" s="450" t="s">
        <v>14</v>
      </c>
      <c r="F3487" s="450" t="s">
        <v>15</v>
      </c>
      <c r="G3487" s="450" t="s">
        <v>110</v>
      </c>
      <c r="H3487" s="450"/>
    </row>
    <row r="3488" spans="1:8" x14ac:dyDescent="0.25">
      <c r="A3488" s="450">
        <v>2018</v>
      </c>
      <c r="B3488" s="450" t="s">
        <v>191</v>
      </c>
      <c r="C3488" s="450">
        <v>4200</v>
      </c>
      <c r="D3488" s="450" t="s">
        <v>44</v>
      </c>
      <c r="E3488" s="450" t="s">
        <v>14</v>
      </c>
      <c r="F3488" s="450" t="s">
        <v>15</v>
      </c>
      <c r="G3488" s="450">
        <v>1.33</v>
      </c>
      <c r="H3488" s="450" t="s">
        <v>16</v>
      </c>
    </row>
    <row r="3489" spans="1:8" x14ac:dyDescent="0.25">
      <c r="A3489" s="450">
        <v>2018</v>
      </c>
      <c r="B3489" s="450" t="s">
        <v>191</v>
      </c>
      <c r="C3489" s="450">
        <v>4210</v>
      </c>
      <c r="D3489" s="450" t="s">
        <v>45</v>
      </c>
      <c r="E3489" s="450" t="s">
        <v>14</v>
      </c>
      <c r="F3489" s="450" t="s">
        <v>15</v>
      </c>
      <c r="G3489" s="450" t="s">
        <v>110</v>
      </c>
      <c r="H3489" s="450"/>
    </row>
    <row r="3490" spans="1:8" x14ac:dyDescent="0.25">
      <c r="A3490" s="450">
        <v>2018</v>
      </c>
      <c r="B3490" s="450" t="s">
        <v>191</v>
      </c>
      <c r="C3490" s="450">
        <v>4220</v>
      </c>
      <c r="D3490" s="450" t="s">
        <v>46</v>
      </c>
      <c r="E3490" s="450" t="s">
        <v>14</v>
      </c>
      <c r="F3490" s="450" t="s">
        <v>15</v>
      </c>
      <c r="G3490" s="450" t="s">
        <v>110</v>
      </c>
      <c r="H3490" s="450"/>
    </row>
    <row r="3491" spans="1:8" x14ac:dyDescent="0.25">
      <c r="A3491" s="450">
        <v>2018</v>
      </c>
      <c r="B3491" s="450" t="s">
        <v>191</v>
      </c>
      <c r="C3491" s="450">
        <v>4230</v>
      </c>
      <c r="D3491" s="450" t="s">
        <v>47</v>
      </c>
      <c r="E3491" s="450" t="s">
        <v>14</v>
      </c>
      <c r="F3491" s="450" t="s">
        <v>15</v>
      </c>
      <c r="G3491" s="450" t="s">
        <v>110</v>
      </c>
      <c r="H3491" s="450"/>
    </row>
    <row r="3492" spans="1:8" x14ac:dyDescent="0.25">
      <c r="A3492" s="450">
        <v>2018</v>
      </c>
      <c r="B3492" s="450" t="s">
        <v>191</v>
      </c>
      <c r="C3492" s="450">
        <v>5000</v>
      </c>
      <c r="D3492" s="450" t="s">
        <v>48</v>
      </c>
      <c r="E3492" s="450" t="s">
        <v>14</v>
      </c>
      <c r="F3492" s="450" t="s">
        <v>15</v>
      </c>
      <c r="G3492" s="450">
        <v>0</v>
      </c>
      <c r="H3492" s="450" t="s">
        <v>16</v>
      </c>
    </row>
    <row r="3493" spans="1:8" x14ac:dyDescent="0.25">
      <c r="A3493" s="450">
        <v>2018</v>
      </c>
      <c r="B3493" s="450" t="s">
        <v>191</v>
      </c>
      <c r="C3493" s="450">
        <v>6000</v>
      </c>
      <c r="D3493" s="450" t="s">
        <v>49</v>
      </c>
      <c r="E3493" s="450" t="s">
        <v>14</v>
      </c>
      <c r="F3493" s="450" t="s">
        <v>15</v>
      </c>
      <c r="G3493" s="450">
        <v>12.51</v>
      </c>
      <c r="H3493" s="450" t="s">
        <v>16</v>
      </c>
    </row>
    <row r="3494" spans="1:8" x14ac:dyDescent="0.25">
      <c r="A3494" s="450">
        <v>2018</v>
      </c>
      <c r="B3494" s="450" t="s">
        <v>191</v>
      </c>
      <c r="C3494" s="450">
        <v>6100</v>
      </c>
      <c r="D3494" s="450" t="s">
        <v>50</v>
      </c>
      <c r="E3494" s="450" t="s">
        <v>14</v>
      </c>
      <c r="F3494" s="450" t="s">
        <v>15</v>
      </c>
      <c r="G3494" s="450">
        <v>0</v>
      </c>
      <c r="H3494" s="450" t="s">
        <v>16</v>
      </c>
    </row>
    <row r="3495" spans="1:8" x14ac:dyDescent="0.25">
      <c r="A3495" s="450">
        <v>2018</v>
      </c>
      <c r="B3495" s="450" t="s">
        <v>191</v>
      </c>
      <c r="C3495" s="450">
        <v>6110</v>
      </c>
      <c r="D3495" s="450" t="s">
        <v>51</v>
      </c>
      <c r="E3495" s="450" t="s">
        <v>14</v>
      </c>
      <c r="F3495" s="450" t="s">
        <v>15</v>
      </c>
      <c r="G3495" s="450" t="s">
        <v>110</v>
      </c>
      <c r="H3495" s="450"/>
    </row>
    <row r="3496" spans="1:8" x14ac:dyDescent="0.25">
      <c r="A3496" s="450">
        <v>2018</v>
      </c>
      <c r="B3496" s="450" t="s">
        <v>191</v>
      </c>
      <c r="C3496" s="450">
        <v>6120</v>
      </c>
      <c r="D3496" s="450" t="s">
        <v>52</v>
      </c>
      <c r="E3496" s="450" t="s">
        <v>14</v>
      </c>
      <c r="F3496" s="450" t="s">
        <v>15</v>
      </c>
      <c r="G3496" s="450" t="s">
        <v>110</v>
      </c>
      <c r="H3496" s="450"/>
    </row>
    <row r="3497" spans="1:8" x14ac:dyDescent="0.25">
      <c r="A3497" s="450">
        <v>2018</v>
      </c>
      <c r="B3497" s="450" t="s">
        <v>191</v>
      </c>
      <c r="C3497" s="450">
        <v>6130</v>
      </c>
      <c r="D3497" s="450" t="s">
        <v>53</v>
      </c>
      <c r="E3497" s="450" t="s">
        <v>14</v>
      </c>
      <c r="F3497" s="450" t="s">
        <v>15</v>
      </c>
      <c r="G3497" s="450" t="s">
        <v>110</v>
      </c>
      <c r="H3497" s="450"/>
    </row>
    <row r="3498" spans="1:8" x14ac:dyDescent="0.25">
      <c r="A3498" s="450">
        <v>2018</v>
      </c>
      <c r="B3498" s="450" t="s">
        <v>191</v>
      </c>
      <c r="C3498" s="450">
        <v>6190</v>
      </c>
      <c r="D3498" s="450" t="s">
        <v>54</v>
      </c>
      <c r="E3498" s="450" t="s">
        <v>14</v>
      </c>
      <c r="F3498" s="450" t="s">
        <v>15</v>
      </c>
      <c r="G3498" s="450" t="s">
        <v>110</v>
      </c>
      <c r="H3498" s="450"/>
    </row>
    <row r="3499" spans="1:8" x14ac:dyDescent="0.25">
      <c r="A3499" s="450">
        <v>2018</v>
      </c>
      <c r="B3499" s="450" t="s">
        <v>191</v>
      </c>
      <c r="C3499" s="450">
        <v>6200</v>
      </c>
      <c r="D3499" s="450" t="s">
        <v>55</v>
      </c>
      <c r="E3499" s="450" t="s">
        <v>14</v>
      </c>
      <c r="F3499" s="450" t="s">
        <v>15</v>
      </c>
      <c r="G3499" s="450">
        <v>0</v>
      </c>
      <c r="H3499" s="450" t="s">
        <v>16</v>
      </c>
    </row>
    <row r="3500" spans="1:8" x14ac:dyDescent="0.25">
      <c r="A3500" s="450">
        <v>2018</v>
      </c>
      <c r="B3500" s="450" t="s">
        <v>191</v>
      </c>
      <c r="C3500" s="450">
        <v>6210</v>
      </c>
      <c r="D3500" s="450" t="s">
        <v>56</v>
      </c>
      <c r="E3500" s="450" t="s">
        <v>14</v>
      </c>
      <c r="F3500" s="450" t="s">
        <v>15</v>
      </c>
      <c r="G3500" s="450" t="s">
        <v>110</v>
      </c>
      <c r="H3500" s="450"/>
    </row>
    <row r="3501" spans="1:8" x14ac:dyDescent="0.25">
      <c r="A3501" s="450">
        <v>2018</v>
      </c>
      <c r="B3501" s="450" t="s">
        <v>191</v>
      </c>
      <c r="C3501" s="450">
        <v>6220</v>
      </c>
      <c r="D3501" s="450" t="s">
        <v>57</v>
      </c>
      <c r="E3501" s="450" t="s">
        <v>14</v>
      </c>
      <c r="F3501" s="450" t="s">
        <v>15</v>
      </c>
      <c r="G3501" s="450" t="s">
        <v>110</v>
      </c>
      <c r="H3501" s="450"/>
    </row>
    <row r="3502" spans="1:8" x14ac:dyDescent="0.25">
      <c r="A3502" s="450">
        <v>2018</v>
      </c>
      <c r="B3502" s="450" t="s">
        <v>191</v>
      </c>
      <c r="C3502" s="450">
        <v>6230</v>
      </c>
      <c r="D3502" s="450" t="s">
        <v>58</v>
      </c>
      <c r="E3502" s="450" t="s">
        <v>14</v>
      </c>
      <c r="F3502" s="450" t="s">
        <v>15</v>
      </c>
      <c r="G3502" s="450" t="s">
        <v>110</v>
      </c>
      <c r="H3502" s="450"/>
    </row>
    <row r="3503" spans="1:8" x14ac:dyDescent="0.25">
      <c r="A3503" s="450">
        <v>2018</v>
      </c>
      <c r="B3503" s="450" t="s">
        <v>191</v>
      </c>
      <c r="C3503" s="450">
        <v>6290</v>
      </c>
      <c r="D3503" s="450" t="s">
        <v>59</v>
      </c>
      <c r="E3503" s="450" t="s">
        <v>14</v>
      </c>
      <c r="F3503" s="450" t="s">
        <v>15</v>
      </c>
      <c r="G3503" s="450" t="s">
        <v>110</v>
      </c>
      <c r="H3503" s="450"/>
    </row>
    <row r="3504" spans="1:8" x14ac:dyDescent="0.25">
      <c r="A3504" s="450">
        <v>2018</v>
      </c>
      <c r="B3504" s="450" t="s">
        <v>191</v>
      </c>
      <c r="C3504" s="450">
        <v>6300</v>
      </c>
      <c r="D3504" s="450" t="s">
        <v>60</v>
      </c>
      <c r="E3504" s="450" t="s">
        <v>14</v>
      </c>
      <c r="F3504" s="450" t="s">
        <v>15</v>
      </c>
      <c r="G3504" s="450">
        <v>11.68</v>
      </c>
      <c r="H3504" s="450" t="s">
        <v>16</v>
      </c>
    </row>
    <row r="3505" spans="1:8" x14ac:dyDescent="0.25">
      <c r="A3505" s="450">
        <v>2018</v>
      </c>
      <c r="B3505" s="450" t="s">
        <v>191</v>
      </c>
      <c r="C3505" s="450">
        <v>6400</v>
      </c>
      <c r="D3505" s="450" t="s">
        <v>61</v>
      </c>
      <c r="E3505" s="450" t="s">
        <v>14</v>
      </c>
      <c r="F3505" s="450" t="s">
        <v>15</v>
      </c>
      <c r="G3505" s="450">
        <v>0.83</v>
      </c>
      <c r="H3505" s="450" t="s">
        <v>16</v>
      </c>
    </row>
    <row r="3506" spans="1:8" x14ac:dyDescent="0.25">
      <c r="A3506" s="450">
        <v>2018</v>
      </c>
      <c r="B3506" s="450" t="s">
        <v>191</v>
      </c>
      <c r="C3506" s="450">
        <v>6410</v>
      </c>
      <c r="D3506" s="450" t="s">
        <v>62</v>
      </c>
      <c r="E3506" s="450" t="s">
        <v>14</v>
      </c>
      <c r="F3506" s="450" t="s">
        <v>15</v>
      </c>
      <c r="G3506" s="450" t="s">
        <v>110</v>
      </c>
      <c r="H3506" s="450"/>
    </row>
    <row r="3507" spans="1:8" x14ac:dyDescent="0.25">
      <c r="A3507" s="450">
        <v>2018</v>
      </c>
      <c r="B3507" s="450" t="s">
        <v>191</v>
      </c>
      <c r="C3507" s="450">
        <v>6490</v>
      </c>
      <c r="D3507" s="450" t="s">
        <v>63</v>
      </c>
      <c r="E3507" s="450" t="s">
        <v>14</v>
      </c>
      <c r="F3507" s="450" t="s">
        <v>15</v>
      </c>
      <c r="G3507" s="450" t="s">
        <v>110</v>
      </c>
      <c r="H3507" s="450"/>
    </row>
    <row r="3508" spans="1:8" x14ac:dyDescent="0.25">
      <c r="A3508" s="450">
        <v>2018</v>
      </c>
      <c r="B3508" s="450" t="s">
        <v>191</v>
      </c>
      <c r="C3508" s="450">
        <v>6500</v>
      </c>
      <c r="D3508" s="450" t="s">
        <v>64</v>
      </c>
      <c r="E3508" s="450" t="s">
        <v>14</v>
      </c>
      <c r="F3508" s="450" t="s">
        <v>15</v>
      </c>
      <c r="G3508" s="450">
        <v>0</v>
      </c>
      <c r="H3508" s="450" t="s">
        <v>16</v>
      </c>
    </row>
    <row r="3509" spans="1:8" x14ac:dyDescent="0.25">
      <c r="A3509" s="450">
        <v>2018</v>
      </c>
      <c r="B3509" s="450" t="s">
        <v>191</v>
      </c>
      <c r="C3509" s="450">
        <v>6510</v>
      </c>
      <c r="D3509" s="450" t="s">
        <v>65</v>
      </c>
      <c r="E3509" s="450" t="s">
        <v>14</v>
      </c>
      <c r="F3509" s="450" t="s">
        <v>15</v>
      </c>
      <c r="G3509" s="450" t="s">
        <v>110</v>
      </c>
      <c r="H3509" s="450"/>
    </row>
    <row r="3510" spans="1:8" x14ac:dyDescent="0.25">
      <c r="A3510" s="450">
        <v>2018</v>
      </c>
      <c r="B3510" s="450" t="s">
        <v>191</v>
      </c>
      <c r="C3510" s="450">
        <v>6590</v>
      </c>
      <c r="D3510" s="450" t="s">
        <v>66</v>
      </c>
      <c r="E3510" s="450" t="s">
        <v>14</v>
      </c>
      <c r="F3510" s="450" t="s">
        <v>15</v>
      </c>
      <c r="G3510" s="450" t="s">
        <v>110</v>
      </c>
      <c r="H3510" s="450"/>
    </row>
    <row r="3511" spans="1:8" x14ac:dyDescent="0.25">
      <c r="A3511" s="450">
        <v>2018</v>
      </c>
      <c r="B3511" s="450" t="s">
        <v>191</v>
      </c>
      <c r="C3511" s="450">
        <v>7000</v>
      </c>
      <c r="D3511" s="450" t="s">
        <v>67</v>
      </c>
      <c r="E3511" s="450" t="s">
        <v>14</v>
      </c>
      <c r="F3511" s="450" t="s">
        <v>15</v>
      </c>
      <c r="G3511" s="450">
        <v>0.43</v>
      </c>
      <c r="H3511" s="450" t="s">
        <v>16</v>
      </c>
    </row>
    <row r="3512" spans="1:8" x14ac:dyDescent="0.25">
      <c r="A3512" s="450">
        <v>2018</v>
      </c>
      <c r="B3512" s="450" t="s">
        <v>191</v>
      </c>
      <c r="C3512" s="450">
        <v>7100</v>
      </c>
      <c r="D3512" s="450" t="s">
        <v>68</v>
      </c>
      <c r="E3512" s="450" t="s">
        <v>14</v>
      </c>
      <c r="F3512" s="450" t="s">
        <v>15</v>
      </c>
      <c r="G3512" s="450" t="s">
        <v>110</v>
      </c>
      <c r="H3512" s="450"/>
    </row>
    <row r="3513" spans="1:8" x14ac:dyDescent="0.25">
      <c r="A3513" s="450">
        <v>2018</v>
      </c>
      <c r="B3513" s="450" t="s">
        <v>191</v>
      </c>
      <c r="C3513" s="450">
        <v>7200</v>
      </c>
      <c r="D3513" s="450" t="s">
        <v>69</v>
      </c>
      <c r="E3513" s="450" t="s">
        <v>14</v>
      </c>
      <c r="F3513" s="450" t="s">
        <v>15</v>
      </c>
      <c r="G3513" s="450" t="s">
        <v>110</v>
      </c>
      <c r="H3513" s="450"/>
    </row>
    <row r="3514" spans="1:8" x14ac:dyDescent="0.25">
      <c r="A3514" s="450">
        <v>2018</v>
      </c>
      <c r="B3514" s="450" t="s">
        <v>191</v>
      </c>
      <c r="C3514" s="450">
        <v>8000</v>
      </c>
      <c r="D3514" s="450" t="s">
        <v>70</v>
      </c>
      <c r="E3514" s="450" t="s">
        <v>14</v>
      </c>
      <c r="F3514" s="450" t="s">
        <v>15</v>
      </c>
      <c r="G3514" s="450">
        <v>0</v>
      </c>
      <c r="H3514" s="450" t="s">
        <v>16</v>
      </c>
    </row>
    <row r="3515" spans="1:8" x14ac:dyDescent="0.25">
      <c r="A3515" s="450">
        <v>2018</v>
      </c>
      <c r="B3515" s="450" t="s">
        <v>191</v>
      </c>
      <c r="C3515" s="450">
        <v>9000</v>
      </c>
      <c r="D3515" s="450" t="s">
        <v>71</v>
      </c>
      <c r="E3515" s="450" t="s">
        <v>14</v>
      </c>
      <c r="F3515" s="450" t="s">
        <v>15</v>
      </c>
      <c r="G3515" s="450">
        <v>0</v>
      </c>
      <c r="H3515" s="450" t="s">
        <v>16</v>
      </c>
    </row>
    <row r="3516" spans="1:8" x14ac:dyDescent="0.25">
      <c r="A3516" s="450">
        <v>2018</v>
      </c>
      <c r="B3516" s="450" t="s">
        <v>191</v>
      </c>
      <c r="C3516" s="450">
        <v>9100</v>
      </c>
      <c r="D3516" s="450" t="s">
        <v>72</v>
      </c>
      <c r="E3516" s="450" t="s">
        <v>14</v>
      </c>
      <c r="F3516" s="450" t="s">
        <v>15</v>
      </c>
      <c r="G3516" s="450" t="s">
        <v>110</v>
      </c>
      <c r="H3516" s="450"/>
    </row>
    <row r="3517" spans="1:8" x14ac:dyDescent="0.25">
      <c r="A3517" s="450">
        <v>2018</v>
      </c>
      <c r="B3517" s="450" t="s">
        <v>191</v>
      </c>
      <c r="C3517" s="450">
        <v>9200</v>
      </c>
      <c r="D3517" s="450" t="s">
        <v>73</v>
      </c>
      <c r="E3517" s="450" t="s">
        <v>14</v>
      </c>
      <c r="F3517" s="450" t="s">
        <v>15</v>
      </c>
      <c r="G3517" s="450" t="s">
        <v>110</v>
      </c>
      <c r="H3517" s="450"/>
    </row>
    <row r="3518" spans="1:8" x14ac:dyDescent="0.25">
      <c r="A3518" s="450">
        <v>2018</v>
      </c>
      <c r="B3518" s="450" t="s">
        <v>191</v>
      </c>
      <c r="C3518" s="450">
        <v>9900</v>
      </c>
      <c r="D3518" s="450" t="s">
        <v>74</v>
      </c>
      <c r="E3518" s="450" t="s">
        <v>14</v>
      </c>
      <c r="F3518" s="450" t="s">
        <v>15</v>
      </c>
      <c r="G3518" s="450" t="s">
        <v>110</v>
      </c>
      <c r="H3518" s="450"/>
    </row>
    <row r="3519" spans="1:8" x14ac:dyDescent="0.25">
      <c r="A3519" s="450">
        <v>2018</v>
      </c>
      <c r="B3519" s="450" t="s">
        <v>191</v>
      </c>
      <c r="C3519" s="450">
        <v>10000</v>
      </c>
      <c r="D3519" s="450" t="s">
        <v>75</v>
      </c>
      <c r="E3519" s="450" t="s">
        <v>14</v>
      </c>
      <c r="F3519" s="450" t="s">
        <v>15</v>
      </c>
      <c r="G3519" s="450">
        <v>29.53</v>
      </c>
      <c r="H3519" s="450" t="s">
        <v>16</v>
      </c>
    </row>
    <row r="3520" spans="1:8" x14ac:dyDescent="0.25">
      <c r="A3520" s="450">
        <v>2018</v>
      </c>
      <c r="B3520" s="450" t="s">
        <v>191</v>
      </c>
      <c r="C3520" s="450">
        <v>11000</v>
      </c>
      <c r="D3520" s="450" t="s">
        <v>76</v>
      </c>
      <c r="E3520" s="450" t="s">
        <v>14</v>
      </c>
      <c r="F3520" s="450" t="s">
        <v>15</v>
      </c>
      <c r="G3520" s="450">
        <v>143.37</v>
      </c>
      <c r="H3520" s="450" t="s">
        <v>16</v>
      </c>
    </row>
    <row r="3521" spans="1:8" x14ac:dyDescent="0.25">
      <c r="A3521" s="450">
        <v>2018</v>
      </c>
      <c r="B3521" s="450" t="s">
        <v>191</v>
      </c>
      <c r="C3521" s="450">
        <v>11100</v>
      </c>
      <c r="D3521" s="450" t="s">
        <v>77</v>
      </c>
      <c r="E3521" s="450" t="s">
        <v>14</v>
      </c>
      <c r="F3521" s="450" t="s">
        <v>15</v>
      </c>
      <c r="G3521" s="450">
        <v>111.54</v>
      </c>
      <c r="H3521" s="450" t="s">
        <v>16</v>
      </c>
    </row>
    <row r="3522" spans="1:8" x14ac:dyDescent="0.25">
      <c r="A3522" s="450">
        <v>2018</v>
      </c>
      <c r="B3522" s="450" t="s">
        <v>191</v>
      </c>
      <c r="C3522" s="450">
        <v>11200</v>
      </c>
      <c r="D3522" s="450" t="s">
        <v>78</v>
      </c>
      <c r="E3522" s="450" t="s">
        <v>14</v>
      </c>
      <c r="F3522" s="450" t="s">
        <v>15</v>
      </c>
      <c r="G3522" s="450">
        <v>0.01</v>
      </c>
      <c r="H3522" s="450" t="s">
        <v>16</v>
      </c>
    </row>
    <row r="3523" spans="1:8" x14ac:dyDescent="0.25">
      <c r="A3523" s="450">
        <v>2018</v>
      </c>
      <c r="B3523" s="450" t="s">
        <v>191</v>
      </c>
      <c r="C3523" s="450">
        <v>11300</v>
      </c>
      <c r="D3523" s="450" t="s">
        <v>79</v>
      </c>
      <c r="E3523" s="450" t="s">
        <v>14</v>
      </c>
      <c r="F3523" s="450" t="s">
        <v>15</v>
      </c>
      <c r="G3523" s="450">
        <v>0</v>
      </c>
      <c r="H3523" s="450" t="s">
        <v>16</v>
      </c>
    </row>
    <row r="3524" spans="1:8" x14ac:dyDescent="0.25">
      <c r="A3524" s="450">
        <v>2018</v>
      </c>
      <c r="B3524" s="450" t="s">
        <v>191</v>
      </c>
      <c r="C3524" s="450">
        <v>11400</v>
      </c>
      <c r="D3524" s="450" t="s">
        <v>80</v>
      </c>
      <c r="E3524" s="450" t="s">
        <v>14</v>
      </c>
      <c r="F3524" s="450" t="s">
        <v>15</v>
      </c>
      <c r="G3524" s="450">
        <v>31.82</v>
      </c>
      <c r="H3524" s="450" t="s">
        <v>16</v>
      </c>
    </row>
    <row r="3525" spans="1:8" x14ac:dyDescent="0.25">
      <c r="A3525" s="450">
        <v>2018</v>
      </c>
      <c r="B3525" s="450" t="s">
        <v>191</v>
      </c>
      <c r="C3525" s="450">
        <v>11500</v>
      </c>
      <c r="D3525" s="450" t="s">
        <v>81</v>
      </c>
      <c r="E3525" s="450" t="s">
        <v>14</v>
      </c>
      <c r="F3525" s="450" t="s">
        <v>15</v>
      </c>
      <c r="G3525" s="450">
        <v>0</v>
      </c>
      <c r="H3525" s="450" t="s">
        <v>16</v>
      </c>
    </row>
    <row r="3526" spans="1:8" x14ac:dyDescent="0.25">
      <c r="A3526" s="450">
        <v>2018</v>
      </c>
      <c r="B3526" s="450" t="s">
        <v>191</v>
      </c>
      <c r="C3526" s="450">
        <v>11900</v>
      </c>
      <c r="D3526" s="450" t="s">
        <v>82</v>
      </c>
      <c r="E3526" s="450" t="s">
        <v>14</v>
      </c>
      <c r="F3526" s="450" t="s">
        <v>15</v>
      </c>
      <c r="G3526" s="450">
        <v>0</v>
      </c>
      <c r="H3526" s="450" t="s">
        <v>16</v>
      </c>
    </row>
    <row r="3527" spans="1:8" x14ac:dyDescent="0.25">
      <c r="A3527" s="450">
        <v>2018</v>
      </c>
      <c r="B3527" s="450" t="s">
        <v>191</v>
      </c>
      <c r="C3527" s="450">
        <v>12000</v>
      </c>
      <c r="D3527" s="450" t="s">
        <v>83</v>
      </c>
      <c r="E3527" s="450" t="s">
        <v>14</v>
      </c>
      <c r="F3527" s="450" t="s">
        <v>15</v>
      </c>
      <c r="G3527" s="450">
        <v>23.11</v>
      </c>
      <c r="H3527" s="450" t="s">
        <v>16</v>
      </c>
    </row>
    <row r="3528" spans="1:8" x14ac:dyDescent="0.25">
      <c r="A3528" s="450">
        <v>2018</v>
      </c>
      <c r="B3528" s="450" t="s">
        <v>191</v>
      </c>
      <c r="C3528" s="450">
        <v>12100</v>
      </c>
      <c r="D3528" s="450" t="s">
        <v>84</v>
      </c>
      <c r="E3528" s="450" t="s">
        <v>14</v>
      </c>
      <c r="F3528" s="450" t="s">
        <v>15</v>
      </c>
      <c r="G3528" s="450">
        <v>23.11</v>
      </c>
      <c r="H3528" s="450" t="s">
        <v>16</v>
      </c>
    </row>
    <row r="3529" spans="1:8" x14ac:dyDescent="0.25">
      <c r="A3529" s="450">
        <v>2018</v>
      </c>
      <c r="B3529" s="450" t="s">
        <v>191</v>
      </c>
      <c r="C3529" s="450">
        <v>12200</v>
      </c>
      <c r="D3529" s="450" t="s">
        <v>85</v>
      </c>
      <c r="E3529" s="450" t="s">
        <v>14</v>
      </c>
      <c r="F3529" s="450" t="s">
        <v>15</v>
      </c>
      <c r="G3529" s="450">
        <v>0</v>
      </c>
      <c r="H3529" s="450" t="s">
        <v>16</v>
      </c>
    </row>
    <row r="3530" spans="1:8" x14ac:dyDescent="0.25">
      <c r="A3530" s="450">
        <v>2018</v>
      </c>
      <c r="B3530" s="450" t="s">
        <v>191</v>
      </c>
      <c r="C3530" s="450">
        <v>12900</v>
      </c>
      <c r="D3530" s="450" t="s">
        <v>86</v>
      </c>
      <c r="E3530" s="450" t="s">
        <v>14</v>
      </c>
      <c r="F3530" s="450" t="s">
        <v>15</v>
      </c>
      <c r="G3530" s="450">
        <v>0</v>
      </c>
      <c r="H3530" s="450" t="s">
        <v>16</v>
      </c>
    </row>
    <row r="3531" spans="1:8" x14ac:dyDescent="0.25">
      <c r="A3531" s="450">
        <v>2018</v>
      </c>
      <c r="B3531" s="450" t="s">
        <v>191</v>
      </c>
      <c r="C3531" s="450">
        <v>12910</v>
      </c>
      <c r="D3531" s="450" t="s">
        <v>87</v>
      </c>
      <c r="E3531" s="450" t="s">
        <v>14</v>
      </c>
      <c r="F3531" s="450" t="s">
        <v>15</v>
      </c>
      <c r="G3531" s="450" t="s">
        <v>110</v>
      </c>
      <c r="H3531" s="450"/>
    </row>
    <row r="3532" spans="1:8" x14ac:dyDescent="0.25">
      <c r="A3532" s="450">
        <v>2018</v>
      </c>
      <c r="B3532" s="450" t="s">
        <v>191</v>
      </c>
      <c r="C3532" s="450">
        <v>12920</v>
      </c>
      <c r="D3532" s="450" t="s">
        <v>88</v>
      </c>
      <c r="E3532" s="450" t="s">
        <v>14</v>
      </c>
      <c r="F3532" s="450" t="s">
        <v>15</v>
      </c>
      <c r="G3532" s="450" t="s">
        <v>110</v>
      </c>
      <c r="H3532" s="450"/>
    </row>
    <row r="3533" spans="1:8" x14ac:dyDescent="0.25">
      <c r="A3533" s="450">
        <v>2018</v>
      </c>
      <c r="B3533" s="450" t="s">
        <v>191</v>
      </c>
      <c r="C3533" s="450">
        <v>12930</v>
      </c>
      <c r="D3533" s="450" t="s">
        <v>89</v>
      </c>
      <c r="E3533" s="450" t="s">
        <v>14</v>
      </c>
      <c r="F3533" s="450" t="s">
        <v>15</v>
      </c>
      <c r="G3533" s="450" t="s">
        <v>110</v>
      </c>
      <c r="H3533" s="450"/>
    </row>
    <row r="3534" spans="1:8" x14ac:dyDescent="0.25">
      <c r="A3534" s="450">
        <v>2018</v>
      </c>
      <c r="B3534" s="450" t="s">
        <v>191</v>
      </c>
      <c r="C3534" s="450">
        <v>13000</v>
      </c>
      <c r="D3534" s="450" t="s">
        <v>90</v>
      </c>
      <c r="E3534" s="450" t="s">
        <v>14</v>
      </c>
      <c r="F3534" s="450" t="s">
        <v>15</v>
      </c>
      <c r="G3534" s="450">
        <v>166.48</v>
      </c>
      <c r="H3534" s="450" t="s">
        <v>16</v>
      </c>
    </row>
    <row r="3535" spans="1:8" x14ac:dyDescent="0.25">
      <c r="A3535" s="450">
        <v>2018</v>
      </c>
      <c r="B3535" s="450" t="s">
        <v>191</v>
      </c>
      <c r="C3535" s="450">
        <v>14000</v>
      </c>
      <c r="D3535" s="450" t="s">
        <v>91</v>
      </c>
      <c r="E3535" s="450" t="s">
        <v>14</v>
      </c>
      <c r="F3535" s="450" t="s">
        <v>15</v>
      </c>
      <c r="G3535" s="450">
        <v>196.01</v>
      </c>
      <c r="H3535" s="450" t="s">
        <v>16</v>
      </c>
    </row>
    <row r="3536" spans="1:8" x14ac:dyDescent="0.25">
      <c r="A3536" s="450">
        <v>2018</v>
      </c>
      <c r="B3536" s="450" t="s">
        <v>191</v>
      </c>
      <c r="C3536" s="450">
        <v>15000</v>
      </c>
      <c r="D3536" s="450" t="s">
        <v>92</v>
      </c>
      <c r="E3536" s="450" t="s">
        <v>14</v>
      </c>
      <c r="F3536" s="450" t="s">
        <v>15</v>
      </c>
      <c r="G3536" s="450">
        <v>0</v>
      </c>
      <c r="H3536" s="450" t="s">
        <v>16</v>
      </c>
    </row>
    <row r="3537" spans="1:8" x14ac:dyDescent="0.25">
      <c r="A3537" s="450">
        <v>2018</v>
      </c>
      <c r="B3537" s="450" t="s">
        <v>191</v>
      </c>
      <c r="C3537" s="450">
        <v>15100</v>
      </c>
      <c r="D3537" s="450" t="s">
        <v>93</v>
      </c>
      <c r="E3537" s="450" t="s">
        <v>14</v>
      </c>
      <c r="F3537" s="450" t="s">
        <v>15</v>
      </c>
      <c r="G3537" s="450" t="s">
        <v>110</v>
      </c>
      <c r="H3537" s="450"/>
    </row>
    <row r="3538" spans="1:8" x14ac:dyDescent="0.25">
      <c r="A3538" s="450">
        <v>2018</v>
      </c>
      <c r="B3538" s="450" t="s">
        <v>191</v>
      </c>
      <c r="C3538" s="450">
        <v>15200</v>
      </c>
      <c r="D3538" s="450" t="s">
        <v>94</v>
      </c>
      <c r="E3538" s="450" t="s">
        <v>14</v>
      </c>
      <c r="F3538" s="450" t="s">
        <v>15</v>
      </c>
      <c r="G3538" s="450" t="s">
        <v>110</v>
      </c>
      <c r="H3538" s="450"/>
    </row>
    <row r="3539" spans="1:8" x14ac:dyDescent="0.25">
      <c r="A3539" s="450">
        <v>2018</v>
      </c>
      <c r="B3539" s="450" t="s">
        <v>191</v>
      </c>
      <c r="C3539" s="450">
        <v>16000</v>
      </c>
      <c r="D3539" s="450" t="s">
        <v>95</v>
      </c>
      <c r="E3539" s="450" t="s">
        <v>14</v>
      </c>
      <c r="F3539" s="450" t="s">
        <v>15</v>
      </c>
      <c r="G3539" s="450">
        <v>196.01</v>
      </c>
      <c r="H3539" s="450" t="s">
        <v>16</v>
      </c>
    </row>
    <row r="3540" spans="1:8" x14ac:dyDescent="0.25">
      <c r="A3540" s="450">
        <v>2018</v>
      </c>
      <c r="B3540" s="450" t="s">
        <v>191</v>
      </c>
      <c r="C3540" s="450">
        <v>17000</v>
      </c>
      <c r="D3540" s="450" t="s">
        <v>96</v>
      </c>
      <c r="E3540" s="450" t="s">
        <v>14</v>
      </c>
      <c r="F3540" s="450" t="s">
        <v>15</v>
      </c>
      <c r="G3540" s="450">
        <v>0</v>
      </c>
      <c r="H3540" s="450" t="s">
        <v>16</v>
      </c>
    </row>
    <row r="3541" spans="1:8" x14ac:dyDescent="0.25">
      <c r="A3541" s="450">
        <v>2018</v>
      </c>
      <c r="B3541" s="450" t="s">
        <v>191</v>
      </c>
      <c r="C3541" s="450">
        <v>17100</v>
      </c>
      <c r="D3541" s="450" t="s">
        <v>97</v>
      </c>
      <c r="E3541" s="450" t="s">
        <v>14</v>
      </c>
      <c r="F3541" s="450" t="s">
        <v>15</v>
      </c>
      <c r="G3541" s="450">
        <v>0</v>
      </c>
      <c r="H3541" s="450" t="s">
        <v>16</v>
      </c>
    </row>
    <row r="3542" spans="1:8" x14ac:dyDescent="0.25">
      <c r="A3542" s="450">
        <v>2018</v>
      </c>
      <c r="B3542" s="450" t="s">
        <v>191</v>
      </c>
      <c r="C3542" s="450">
        <v>17110</v>
      </c>
      <c r="D3542" s="450" t="s">
        <v>98</v>
      </c>
      <c r="E3542" s="450" t="s">
        <v>14</v>
      </c>
      <c r="F3542" s="450" t="s">
        <v>15</v>
      </c>
      <c r="G3542" s="450" t="s">
        <v>110</v>
      </c>
      <c r="H3542" s="450"/>
    </row>
    <row r="3543" spans="1:8" x14ac:dyDescent="0.25">
      <c r="A3543" s="450">
        <v>2018</v>
      </c>
      <c r="B3543" s="450" t="s">
        <v>191</v>
      </c>
      <c r="C3543" s="450">
        <v>17120</v>
      </c>
      <c r="D3543" s="450" t="s">
        <v>99</v>
      </c>
      <c r="E3543" s="450" t="s">
        <v>14</v>
      </c>
      <c r="F3543" s="450" t="s">
        <v>15</v>
      </c>
      <c r="G3543" s="450" t="s">
        <v>110</v>
      </c>
      <c r="H3543" s="450"/>
    </row>
    <row r="3544" spans="1:8" x14ac:dyDescent="0.25">
      <c r="A3544" s="450">
        <v>2018</v>
      </c>
      <c r="B3544" s="450" t="s">
        <v>191</v>
      </c>
      <c r="C3544" s="450">
        <v>17130</v>
      </c>
      <c r="D3544" s="450" t="s">
        <v>100</v>
      </c>
      <c r="E3544" s="450" t="s">
        <v>14</v>
      </c>
      <c r="F3544" s="450" t="s">
        <v>15</v>
      </c>
      <c r="G3544" s="450" t="s">
        <v>110</v>
      </c>
      <c r="H3544" s="450"/>
    </row>
    <row r="3545" spans="1:8" x14ac:dyDescent="0.25">
      <c r="A3545" s="450">
        <v>2018</v>
      </c>
      <c r="B3545" s="450" t="s">
        <v>191</v>
      </c>
      <c r="C3545" s="450">
        <v>17140</v>
      </c>
      <c r="D3545" s="450" t="s">
        <v>101</v>
      </c>
      <c r="E3545" s="450" t="s">
        <v>14</v>
      </c>
      <c r="F3545" s="450" t="s">
        <v>15</v>
      </c>
      <c r="G3545" s="450" t="s">
        <v>110</v>
      </c>
      <c r="H3545" s="450"/>
    </row>
    <row r="3546" spans="1:8" x14ac:dyDescent="0.25">
      <c r="A3546" s="450">
        <v>2018</v>
      </c>
      <c r="B3546" s="450" t="s">
        <v>191</v>
      </c>
      <c r="C3546" s="450">
        <v>17150</v>
      </c>
      <c r="D3546" s="450" t="s">
        <v>102</v>
      </c>
      <c r="E3546" s="450" t="s">
        <v>14</v>
      </c>
      <c r="F3546" s="450" t="s">
        <v>15</v>
      </c>
      <c r="G3546" s="450" t="s">
        <v>110</v>
      </c>
      <c r="H3546" s="450"/>
    </row>
    <row r="3547" spans="1:8" x14ac:dyDescent="0.25">
      <c r="A3547" s="450">
        <v>2018</v>
      </c>
      <c r="B3547" s="450" t="s">
        <v>191</v>
      </c>
      <c r="C3547" s="450">
        <v>17160</v>
      </c>
      <c r="D3547" s="450" t="s">
        <v>103</v>
      </c>
      <c r="E3547" s="450" t="s">
        <v>14</v>
      </c>
      <c r="F3547" s="450" t="s">
        <v>15</v>
      </c>
      <c r="G3547" s="450" t="s">
        <v>110</v>
      </c>
      <c r="H3547" s="450"/>
    </row>
    <row r="3548" spans="1:8" x14ac:dyDescent="0.25">
      <c r="A3548" s="450">
        <v>2018</v>
      </c>
      <c r="B3548" s="450" t="s">
        <v>191</v>
      </c>
      <c r="C3548" s="450">
        <v>17161</v>
      </c>
      <c r="D3548" s="450" t="s">
        <v>104</v>
      </c>
      <c r="E3548" s="450" t="s">
        <v>14</v>
      </c>
      <c r="F3548" s="450" t="s">
        <v>15</v>
      </c>
      <c r="G3548" s="450" t="s">
        <v>110</v>
      </c>
      <c r="H3548" s="450"/>
    </row>
    <row r="3549" spans="1:8" x14ac:dyDescent="0.25">
      <c r="A3549" s="450">
        <v>2018</v>
      </c>
      <c r="B3549" s="450" t="s">
        <v>191</v>
      </c>
      <c r="C3549" s="450">
        <v>17162</v>
      </c>
      <c r="D3549" s="450" t="s">
        <v>105</v>
      </c>
      <c r="E3549" s="450" t="s">
        <v>14</v>
      </c>
      <c r="F3549" s="450" t="s">
        <v>15</v>
      </c>
      <c r="G3549" s="450" t="s">
        <v>110</v>
      </c>
      <c r="H3549" s="450"/>
    </row>
    <row r="3550" spans="1:8" x14ac:dyDescent="0.25">
      <c r="A3550" s="450">
        <v>2018</v>
      </c>
      <c r="B3550" s="450" t="s">
        <v>191</v>
      </c>
      <c r="C3550" s="450">
        <v>17190</v>
      </c>
      <c r="D3550" s="450" t="s">
        <v>106</v>
      </c>
      <c r="E3550" s="450" t="s">
        <v>14</v>
      </c>
      <c r="F3550" s="450" t="s">
        <v>15</v>
      </c>
      <c r="G3550" s="450" t="s">
        <v>110</v>
      </c>
      <c r="H3550" s="450"/>
    </row>
    <row r="3551" spans="1:8" x14ac:dyDescent="0.25">
      <c r="A3551" s="450">
        <v>2018</v>
      </c>
      <c r="B3551" s="450" t="s">
        <v>191</v>
      </c>
      <c r="C3551" s="450">
        <v>17900</v>
      </c>
      <c r="D3551" s="450" t="s">
        <v>107</v>
      </c>
      <c r="E3551" s="450" t="s">
        <v>14</v>
      </c>
      <c r="F3551" s="450" t="s">
        <v>15</v>
      </c>
      <c r="G3551" s="450">
        <v>0</v>
      </c>
      <c r="H3551" s="450" t="s">
        <v>16</v>
      </c>
    </row>
    <row r="3552" spans="1:8" x14ac:dyDescent="0.25">
      <c r="A3552" s="450">
        <v>2018</v>
      </c>
      <c r="B3552" s="450" t="s">
        <v>191</v>
      </c>
      <c r="C3552" s="450">
        <v>18000</v>
      </c>
      <c r="D3552" s="450" t="s">
        <v>108</v>
      </c>
      <c r="E3552" s="450" t="s">
        <v>14</v>
      </c>
      <c r="F3552" s="450" t="s">
        <v>15</v>
      </c>
      <c r="G3552" s="450">
        <v>196.01</v>
      </c>
      <c r="H3552" s="450" t="s">
        <v>16</v>
      </c>
    </row>
    <row r="3553" spans="1:7" x14ac:dyDescent="0.25">
      <c r="A3553" s="450">
        <v>2018</v>
      </c>
      <c r="B3553" s="450" t="s">
        <v>191</v>
      </c>
      <c r="C3553" s="450">
        <v>19000</v>
      </c>
      <c r="D3553" s="450" t="s">
        <v>109</v>
      </c>
      <c r="E3553" s="450" t="s">
        <v>14</v>
      </c>
      <c r="F3553" s="450" t="s">
        <v>15</v>
      </c>
      <c r="G3553" s="450" t="s">
        <v>110</v>
      </c>
    </row>
    <row r="3554" spans="1:7" x14ac:dyDescent="0.25">
      <c r="A3554" s="450">
        <v>2018</v>
      </c>
      <c r="B3554" s="450" t="s">
        <v>191</v>
      </c>
      <c r="C3554" s="450">
        <v>19010</v>
      </c>
      <c r="D3554" s="450" t="s">
        <v>111</v>
      </c>
      <c r="E3554" s="450" t="s">
        <v>14</v>
      </c>
      <c r="F3554" s="450" t="s">
        <v>15</v>
      </c>
      <c r="G3554" s="450" t="s">
        <v>110</v>
      </c>
    </row>
    <row r="3555" spans="1:7" x14ac:dyDescent="0.25">
      <c r="A3555" s="450">
        <v>2018</v>
      </c>
      <c r="B3555" s="450" t="s">
        <v>191</v>
      </c>
      <c r="C3555" s="450">
        <v>19011</v>
      </c>
      <c r="D3555" s="450" t="s">
        <v>112</v>
      </c>
      <c r="E3555" s="450" t="s">
        <v>14</v>
      </c>
      <c r="F3555" s="450" t="s">
        <v>15</v>
      </c>
      <c r="G3555" s="450" t="s">
        <v>110</v>
      </c>
    </row>
    <row r="3556" spans="1:7" x14ac:dyDescent="0.25">
      <c r="A3556" s="450">
        <v>2018</v>
      </c>
      <c r="B3556" s="450" t="s">
        <v>191</v>
      </c>
      <c r="C3556" s="450">
        <v>19012</v>
      </c>
      <c r="D3556" s="450" t="s">
        <v>113</v>
      </c>
      <c r="E3556" s="450" t="s">
        <v>14</v>
      </c>
      <c r="F3556" s="450" t="s">
        <v>15</v>
      </c>
      <c r="G3556" s="450" t="s">
        <v>110</v>
      </c>
    </row>
    <row r="3557" spans="1:7" x14ac:dyDescent="0.25">
      <c r="A3557" s="450">
        <v>2018</v>
      </c>
      <c r="B3557" s="450" t="s">
        <v>191</v>
      </c>
      <c r="C3557" s="450">
        <v>19020</v>
      </c>
      <c r="D3557" s="450" t="s">
        <v>114</v>
      </c>
      <c r="E3557" s="450" t="s">
        <v>14</v>
      </c>
      <c r="F3557" s="450" t="s">
        <v>15</v>
      </c>
      <c r="G3557" s="450" t="s">
        <v>110</v>
      </c>
    </row>
    <row r="3558" spans="1:7" x14ac:dyDescent="0.25">
      <c r="A3558" s="450">
        <v>2018</v>
      </c>
      <c r="B3558" s="450" t="s">
        <v>191</v>
      </c>
      <c r="C3558" s="450">
        <v>19021</v>
      </c>
      <c r="D3558" s="450" t="s">
        <v>115</v>
      </c>
      <c r="E3558" s="450" t="s">
        <v>14</v>
      </c>
      <c r="F3558" s="450" t="s">
        <v>15</v>
      </c>
      <c r="G3558" s="450" t="s">
        <v>110</v>
      </c>
    </row>
    <row r="3559" spans="1:7" x14ac:dyDescent="0.25">
      <c r="A3559" s="450">
        <v>2018</v>
      </c>
      <c r="B3559" s="450" t="s">
        <v>191</v>
      </c>
      <c r="C3559" s="450">
        <v>19022</v>
      </c>
      <c r="D3559" s="450" t="s">
        <v>116</v>
      </c>
      <c r="E3559" s="450" t="s">
        <v>14</v>
      </c>
      <c r="F3559" s="450" t="s">
        <v>15</v>
      </c>
      <c r="G3559" s="450" t="s">
        <v>110</v>
      </c>
    </row>
    <row r="3560" spans="1:7" x14ac:dyDescent="0.25">
      <c r="A3560" s="450">
        <v>2018</v>
      </c>
      <c r="B3560" s="450" t="s">
        <v>191</v>
      </c>
      <c r="C3560" s="450">
        <v>19023</v>
      </c>
      <c r="D3560" s="450" t="s">
        <v>117</v>
      </c>
      <c r="E3560" s="450" t="s">
        <v>14</v>
      </c>
      <c r="F3560" s="450" t="s">
        <v>15</v>
      </c>
      <c r="G3560" s="450" t="s">
        <v>110</v>
      </c>
    </row>
    <row r="3561" spans="1:7" x14ac:dyDescent="0.25">
      <c r="A3561" s="450">
        <v>2018</v>
      </c>
      <c r="B3561" s="450" t="s">
        <v>191</v>
      </c>
      <c r="C3561" s="450">
        <v>19029</v>
      </c>
      <c r="D3561" s="450" t="s">
        <v>118</v>
      </c>
      <c r="E3561" s="450" t="s">
        <v>14</v>
      </c>
      <c r="F3561" s="450" t="s">
        <v>15</v>
      </c>
      <c r="G3561" s="450" t="s">
        <v>110</v>
      </c>
    </row>
    <row r="3562" spans="1:7" x14ac:dyDescent="0.25">
      <c r="A3562" s="450">
        <v>2018</v>
      </c>
      <c r="B3562" s="450" t="s">
        <v>191</v>
      </c>
      <c r="C3562" s="450">
        <v>19030</v>
      </c>
      <c r="D3562" s="450" t="s">
        <v>119</v>
      </c>
      <c r="E3562" s="450" t="s">
        <v>14</v>
      </c>
      <c r="F3562" s="450" t="s">
        <v>15</v>
      </c>
      <c r="G3562" s="450" t="s">
        <v>110</v>
      </c>
    </row>
    <row r="3563" spans="1:7" x14ac:dyDescent="0.25">
      <c r="A3563" s="450">
        <v>2018</v>
      </c>
      <c r="B3563" s="450" t="s">
        <v>191</v>
      </c>
      <c r="C3563" s="450">
        <v>19031</v>
      </c>
      <c r="D3563" s="450" t="s">
        <v>120</v>
      </c>
      <c r="E3563" s="450" t="s">
        <v>14</v>
      </c>
      <c r="F3563" s="450" t="s">
        <v>15</v>
      </c>
      <c r="G3563" s="450" t="s">
        <v>110</v>
      </c>
    </row>
    <row r="3564" spans="1:7" x14ac:dyDescent="0.25">
      <c r="A3564" s="450">
        <v>2018</v>
      </c>
      <c r="B3564" s="450" t="s">
        <v>191</v>
      </c>
      <c r="C3564" s="450">
        <v>19032</v>
      </c>
      <c r="D3564" s="450" t="s">
        <v>121</v>
      </c>
      <c r="E3564" s="450" t="s">
        <v>14</v>
      </c>
      <c r="F3564" s="450" t="s">
        <v>15</v>
      </c>
      <c r="G3564" s="450" t="s">
        <v>110</v>
      </c>
    </row>
    <row r="3565" spans="1:7" x14ac:dyDescent="0.25">
      <c r="A3565" s="450">
        <v>2018</v>
      </c>
      <c r="B3565" s="450" t="s">
        <v>191</v>
      </c>
      <c r="C3565" s="450">
        <v>19040</v>
      </c>
      <c r="D3565" s="450" t="s">
        <v>122</v>
      </c>
      <c r="E3565" s="450" t="s">
        <v>14</v>
      </c>
      <c r="F3565" s="450" t="s">
        <v>15</v>
      </c>
      <c r="G3565" s="450" t="s">
        <v>110</v>
      </c>
    </row>
    <row r="3566" spans="1:7" x14ac:dyDescent="0.25">
      <c r="A3566" s="450">
        <v>2018</v>
      </c>
      <c r="B3566" s="450" t="s">
        <v>191</v>
      </c>
      <c r="C3566" s="450">
        <v>19050</v>
      </c>
      <c r="D3566" s="450" t="s">
        <v>123</v>
      </c>
      <c r="E3566" s="450" t="s">
        <v>14</v>
      </c>
      <c r="F3566" s="450" t="s">
        <v>15</v>
      </c>
      <c r="G3566" s="450" t="s">
        <v>110</v>
      </c>
    </row>
    <row r="3567" spans="1:7" x14ac:dyDescent="0.25">
      <c r="A3567" s="450">
        <v>2018</v>
      </c>
      <c r="B3567" s="450" t="s">
        <v>191</v>
      </c>
      <c r="C3567" s="450">
        <v>19060</v>
      </c>
      <c r="D3567" s="450" t="s">
        <v>124</v>
      </c>
      <c r="E3567" s="450" t="s">
        <v>14</v>
      </c>
      <c r="F3567" s="450" t="s">
        <v>15</v>
      </c>
      <c r="G3567" s="450" t="s">
        <v>110</v>
      </c>
    </row>
    <row r="3568" spans="1:7" x14ac:dyDescent="0.25">
      <c r="A3568" s="450">
        <v>2018</v>
      </c>
      <c r="B3568" s="450" t="s">
        <v>191</v>
      </c>
      <c r="C3568" s="450">
        <v>19061</v>
      </c>
      <c r="D3568" s="450" t="s">
        <v>125</v>
      </c>
      <c r="E3568" s="450" t="s">
        <v>14</v>
      </c>
      <c r="F3568" s="450" t="s">
        <v>15</v>
      </c>
      <c r="G3568" s="450" t="s">
        <v>110</v>
      </c>
    </row>
    <row r="3569" spans="1:7" x14ac:dyDescent="0.25">
      <c r="A3569" s="450">
        <v>2018</v>
      </c>
      <c r="B3569" s="450" t="s">
        <v>191</v>
      </c>
      <c r="C3569" s="450">
        <v>19062</v>
      </c>
      <c r="D3569" s="450" t="s">
        <v>126</v>
      </c>
      <c r="E3569" s="450" t="s">
        <v>14</v>
      </c>
      <c r="F3569" s="450" t="s">
        <v>15</v>
      </c>
      <c r="G3569" s="450" t="s">
        <v>110</v>
      </c>
    </row>
    <row r="3570" spans="1:7" x14ac:dyDescent="0.25">
      <c r="A3570" s="450">
        <v>2018</v>
      </c>
      <c r="B3570" s="450" t="s">
        <v>191</v>
      </c>
      <c r="C3570" s="450">
        <v>19063</v>
      </c>
      <c r="D3570" s="450" t="s">
        <v>127</v>
      </c>
      <c r="E3570" s="450" t="s">
        <v>14</v>
      </c>
      <c r="F3570" s="450" t="s">
        <v>15</v>
      </c>
      <c r="G3570" s="450" t="s">
        <v>110</v>
      </c>
    </row>
    <row r="3571" spans="1:7" x14ac:dyDescent="0.25">
      <c r="A3571" s="450">
        <v>2018</v>
      </c>
      <c r="B3571" s="450" t="s">
        <v>191</v>
      </c>
      <c r="C3571" s="450">
        <v>19070</v>
      </c>
      <c r="D3571" s="450" t="s">
        <v>128</v>
      </c>
      <c r="E3571" s="450" t="s">
        <v>14</v>
      </c>
      <c r="F3571" s="450" t="s">
        <v>15</v>
      </c>
      <c r="G3571" s="450" t="s">
        <v>110</v>
      </c>
    </row>
    <row r="3572" spans="1:7" x14ac:dyDescent="0.25">
      <c r="A3572" s="450">
        <v>2018</v>
      </c>
      <c r="B3572" s="450" t="s">
        <v>191</v>
      </c>
      <c r="C3572" s="450">
        <v>19080</v>
      </c>
      <c r="D3572" s="450" t="s">
        <v>129</v>
      </c>
      <c r="E3572" s="450" t="s">
        <v>14</v>
      </c>
      <c r="F3572" s="450" t="s">
        <v>15</v>
      </c>
      <c r="G3572" s="450" t="s">
        <v>110</v>
      </c>
    </row>
    <row r="3573" spans="1:7" x14ac:dyDescent="0.25">
      <c r="A3573" s="450">
        <v>2018</v>
      </c>
      <c r="B3573" s="450" t="s">
        <v>191</v>
      </c>
      <c r="C3573" s="450">
        <v>19090</v>
      </c>
      <c r="D3573" s="450" t="s">
        <v>130</v>
      </c>
      <c r="E3573" s="450" t="s">
        <v>14</v>
      </c>
      <c r="F3573" s="450" t="s">
        <v>15</v>
      </c>
      <c r="G3573" s="450" t="s">
        <v>110</v>
      </c>
    </row>
    <row r="3574" spans="1:7" x14ac:dyDescent="0.25">
      <c r="A3574" s="450">
        <v>2018</v>
      </c>
      <c r="B3574" s="450" t="s">
        <v>191</v>
      </c>
      <c r="C3574" s="450">
        <v>19095</v>
      </c>
      <c r="D3574" s="450" t="s">
        <v>131</v>
      </c>
      <c r="E3574" s="450" t="s">
        <v>14</v>
      </c>
      <c r="F3574" s="450" t="s">
        <v>15</v>
      </c>
      <c r="G3574" s="450" t="s">
        <v>110</v>
      </c>
    </row>
    <row r="3575" spans="1:7" x14ac:dyDescent="0.25">
      <c r="A3575" s="450">
        <v>2018</v>
      </c>
      <c r="B3575" s="450" t="s">
        <v>191</v>
      </c>
      <c r="C3575" s="450">
        <v>19900</v>
      </c>
      <c r="D3575" s="450" t="s">
        <v>132</v>
      </c>
      <c r="E3575" s="450" t="s">
        <v>14</v>
      </c>
      <c r="F3575" s="450" t="s">
        <v>15</v>
      </c>
      <c r="G3575" s="450" t="s">
        <v>110</v>
      </c>
    </row>
    <row r="3576" spans="1:7" x14ac:dyDescent="0.25">
      <c r="A3576" s="450">
        <v>2018</v>
      </c>
      <c r="B3576" s="450" t="s">
        <v>191</v>
      </c>
      <c r="C3576" s="450">
        <v>20000</v>
      </c>
      <c r="D3576" s="450" t="s">
        <v>133</v>
      </c>
      <c r="E3576" s="450" t="s">
        <v>14</v>
      </c>
      <c r="F3576" s="450" t="s">
        <v>15</v>
      </c>
      <c r="G3576" s="450" t="s">
        <v>110</v>
      </c>
    </row>
    <row r="3577" spans="1:7" x14ac:dyDescent="0.25">
      <c r="A3577" s="450">
        <v>2018</v>
      </c>
      <c r="B3577" s="450" t="s">
        <v>191</v>
      </c>
      <c r="C3577" s="450">
        <v>21000</v>
      </c>
      <c r="D3577" s="450" t="s">
        <v>134</v>
      </c>
      <c r="E3577" s="450" t="s">
        <v>14</v>
      </c>
      <c r="F3577" s="450" t="s">
        <v>15</v>
      </c>
      <c r="G3577" s="450" t="s">
        <v>110</v>
      </c>
    </row>
    <row r="3578" spans="1:7" x14ac:dyDescent="0.25">
      <c r="A3578" s="450">
        <v>2018</v>
      </c>
      <c r="B3578" s="450" t="s">
        <v>191</v>
      </c>
      <c r="C3578" s="450">
        <v>21100</v>
      </c>
      <c r="D3578" s="450" t="s">
        <v>135</v>
      </c>
      <c r="E3578" s="450" t="s">
        <v>14</v>
      </c>
      <c r="F3578" s="450" t="s">
        <v>15</v>
      </c>
      <c r="G3578" s="450" t="s">
        <v>110</v>
      </c>
    </row>
    <row r="3579" spans="1:7" x14ac:dyDescent="0.25">
      <c r="A3579" s="450">
        <v>2018</v>
      </c>
      <c r="B3579" s="450" t="s">
        <v>191</v>
      </c>
      <c r="C3579" s="450">
        <v>21200</v>
      </c>
      <c r="D3579" s="450" t="s">
        <v>136</v>
      </c>
      <c r="E3579" s="450" t="s">
        <v>14</v>
      </c>
      <c r="F3579" s="450" t="s">
        <v>15</v>
      </c>
      <c r="G3579" s="450" t="s">
        <v>110</v>
      </c>
    </row>
    <row r="3580" spans="1:7" x14ac:dyDescent="0.25">
      <c r="A3580" s="450">
        <v>2018</v>
      </c>
      <c r="B3580" s="450" t="s">
        <v>191</v>
      </c>
      <c r="C3580" s="450">
        <v>21300</v>
      </c>
      <c r="D3580" s="450" t="s">
        <v>137</v>
      </c>
      <c r="E3580" s="450" t="s">
        <v>14</v>
      </c>
      <c r="F3580" s="450" t="s">
        <v>15</v>
      </c>
      <c r="G3580" s="450" t="s">
        <v>110</v>
      </c>
    </row>
    <row r="3581" spans="1:7" x14ac:dyDescent="0.25">
      <c r="A3581" s="450">
        <v>2018</v>
      </c>
      <c r="B3581" s="450" t="s">
        <v>191</v>
      </c>
      <c r="C3581" s="450">
        <v>21900</v>
      </c>
      <c r="D3581" s="450" t="s">
        <v>138</v>
      </c>
      <c r="E3581" s="450" t="s">
        <v>14</v>
      </c>
      <c r="F3581" s="450" t="s">
        <v>15</v>
      </c>
      <c r="G3581" s="450" t="s">
        <v>110</v>
      </c>
    </row>
    <row r="3582" spans="1:7" x14ac:dyDescent="0.25">
      <c r="A3582" s="450">
        <v>2018</v>
      </c>
      <c r="B3582" s="450" t="s">
        <v>191</v>
      </c>
      <c r="C3582" s="450">
        <v>22000</v>
      </c>
      <c r="D3582" s="450" t="s">
        <v>139</v>
      </c>
      <c r="E3582" s="450" t="s">
        <v>14</v>
      </c>
      <c r="F3582" s="450" t="s">
        <v>15</v>
      </c>
      <c r="G3582" s="450" t="s">
        <v>110</v>
      </c>
    </row>
    <row r="3583" spans="1:7" x14ac:dyDescent="0.25">
      <c r="A3583" s="450">
        <v>2018</v>
      </c>
      <c r="B3583" s="450" t="s">
        <v>191</v>
      </c>
      <c r="C3583" s="450">
        <v>23000</v>
      </c>
      <c r="D3583" s="450" t="s">
        <v>140</v>
      </c>
      <c r="E3583" s="450" t="s">
        <v>14</v>
      </c>
      <c r="F3583" s="450" t="s">
        <v>15</v>
      </c>
      <c r="G3583" s="450" t="s">
        <v>110</v>
      </c>
    </row>
    <row r="3584" spans="1:7" x14ac:dyDescent="0.25">
      <c r="A3584" s="450">
        <v>2018</v>
      </c>
      <c r="B3584" s="450" t="s">
        <v>191</v>
      </c>
      <c r="C3584" s="450">
        <v>24000</v>
      </c>
      <c r="D3584" s="450" t="s">
        <v>141</v>
      </c>
      <c r="E3584" s="450" t="s">
        <v>14</v>
      </c>
      <c r="F3584" s="450" t="s">
        <v>15</v>
      </c>
      <c r="G3584" s="450" t="s">
        <v>110</v>
      </c>
    </row>
    <row r="3585" spans="1:7" x14ac:dyDescent="0.25">
      <c r="A3585" s="450">
        <v>2018</v>
      </c>
      <c r="B3585" s="450" t="s">
        <v>191</v>
      </c>
      <c r="C3585" s="450">
        <v>25000</v>
      </c>
      <c r="D3585" s="450" t="s">
        <v>142</v>
      </c>
      <c r="E3585" s="450" t="s">
        <v>14</v>
      </c>
      <c r="F3585" s="450" t="s">
        <v>15</v>
      </c>
      <c r="G3585" s="450" t="s">
        <v>110</v>
      </c>
    </row>
    <row r="3586" spans="1:7" x14ac:dyDescent="0.25">
      <c r="A3586" s="450">
        <v>2018</v>
      </c>
      <c r="B3586" s="450" t="s">
        <v>191</v>
      </c>
      <c r="C3586" s="450">
        <v>26000</v>
      </c>
      <c r="D3586" s="450" t="s">
        <v>143</v>
      </c>
      <c r="E3586" s="450" t="s">
        <v>14</v>
      </c>
      <c r="F3586" s="450" t="s">
        <v>15</v>
      </c>
      <c r="G3586" s="450" t="s">
        <v>110</v>
      </c>
    </row>
    <row r="3587" spans="1:7" x14ac:dyDescent="0.25">
      <c r="A3587" s="450">
        <v>2018</v>
      </c>
      <c r="B3587" s="450" t="s">
        <v>191</v>
      </c>
      <c r="C3587" s="450">
        <v>27000</v>
      </c>
      <c r="D3587" s="450" t="s">
        <v>144</v>
      </c>
      <c r="E3587" s="450" t="s">
        <v>14</v>
      </c>
      <c r="F3587" s="450" t="s">
        <v>15</v>
      </c>
      <c r="G3587" s="450" t="s">
        <v>110</v>
      </c>
    </row>
    <row r="3588" spans="1:7" x14ac:dyDescent="0.25">
      <c r="A3588" s="450">
        <v>2018</v>
      </c>
      <c r="B3588" s="450" t="s">
        <v>191</v>
      </c>
      <c r="C3588" s="450">
        <v>28000</v>
      </c>
      <c r="D3588" s="450" t="s">
        <v>145</v>
      </c>
      <c r="E3588" s="450" t="s">
        <v>14</v>
      </c>
      <c r="F3588" s="450" t="s">
        <v>15</v>
      </c>
      <c r="G3588" s="450" t="s">
        <v>110</v>
      </c>
    </row>
    <row r="3589" spans="1:7" x14ac:dyDescent="0.25">
      <c r="A3589" s="450">
        <v>2018</v>
      </c>
      <c r="B3589" s="450" t="s">
        <v>191</v>
      </c>
      <c r="C3589" s="450">
        <v>29000</v>
      </c>
      <c r="D3589" s="450" t="s">
        <v>146</v>
      </c>
      <c r="E3589" s="450" t="s">
        <v>14</v>
      </c>
      <c r="F3589" s="450" t="s">
        <v>15</v>
      </c>
      <c r="G3589" s="450" t="s">
        <v>110</v>
      </c>
    </row>
    <row r="3590" spans="1:7" x14ac:dyDescent="0.25">
      <c r="A3590" s="450">
        <v>2018</v>
      </c>
      <c r="B3590" s="450" t="s">
        <v>191</v>
      </c>
      <c r="C3590" s="450">
        <v>30000</v>
      </c>
      <c r="D3590" s="450" t="s">
        <v>147</v>
      </c>
      <c r="E3590" s="450" t="s">
        <v>14</v>
      </c>
      <c r="F3590" s="450" t="s">
        <v>15</v>
      </c>
      <c r="G3590" s="450" t="s">
        <v>110</v>
      </c>
    </row>
    <row r="3591" spans="1:7" x14ac:dyDescent="0.25">
      <c r="A3591" s="450">
        <v>2018</v>
      </c>
      <c r="B3591" s="450" t="s">
        <v>191</v>
      </c>
      <c r="C3591" s="450">
        <v>31000</v>
      </c>
      <c r="D3591" s="450" t="s">
        <v>148</v>
      </c>
      <c r="E3591" s="450" t="s">
        <v>14</v>
      </c>
      <c r="F3591" s="450" t="s">
        <v>15</v>
      </c>
      <c r="G3591" s="450" t="s">
        <v>110</v>
      </c>
    </row>
    <row r="3592" spans="1:7" x14ac:dyDescent="0.25">
      <c r="A3592" s="450">
        <v>2018</v>
      </c>
      <c r="B3592" s="450" t="s">
        <v>191</v>
      </c>
      <c r="C3592" s="450">
        <v>32000</v>
      </c>
      <c r="D3592" s="450" t="s">
        <v>149</v>
      </c>
      <c r="E3592" s="450" t="s">
        <v>14</v>
      </c>
      <c r="F3592" s="450" t="s">
        <v>15</v>
      </c>
      <c r="G3592" s="450" t="s">
        <v>110</v>
      </c>
    </row>
    <row r="3593" spans="1:7" x14ac:dyDescent="0.25">
      <c r="A3593" s="450">
        <v>2018</v>
      </c>
      <c r="B3593" s="450" t="s">
        <v>191</v>
      </c>
      <c r="C3593" s="450">
        <v>32100</v>
      </c>
      <c r="D3593" s="450" t="s">
        <v>150</v>
      </c>
      <c r="E3593" s="450" t="s">
        <v>14</v>
      </c>
      <c r="F3593" s="450" t="s">
        <v>15</v>
      </c>
      <c r="G3593" s="450" t="s">
        <v>110</v>
      </c>
    </row>
    <row r="3594" spans="1:7" x14ac:dyDescent="0.25">
      <c r="A3594" s="450">
        <v>2018</v>
      </c>
      <c r="B3594" s="450" t="s">
        <v>191</v>
      </c>
      <c r="C3594" s="450">
        <v>32200</v>
      </c>
      <c r="D3594" s="450" t="s">
        <v>151</v>
      </c>
      <c r="E3594" s="450" t="s">
        <v>14</v>
      </c>
      <c r="F3594" s="450" t="s">
        <v>15</v>
      </c>
      <c r="G3594" s="450" t="s">
        <v>110</v>
      </c>
    </row>
    <row r="3595" spans="1:7" x14ac:dyDescent="0.25">
      <c r="A3595" s="450">
        <v>2018</v>
      </c>
      <c r="B3595" s="450" t="s">
        <v>191</v>
      </c>
      <c r="C3595" s="450">
        <v>33000</v>
      </c>
      <c r="D3595" s="450" t="s">
        <v>152</v>
      </c>
      <c r="E3595" s="450" t="s">
        <v>14</v>
      </c>
      <c r="F3595" s="450" t="s">
        <v>15</v>
      </c>
      <c r="G3595" s="450" t="s">
        <v>110</v>
      </c>
    </row>
    <row r="3596" spans="1:7" x14ac:dyDescent="0.25">
      <c r="A3596" s="450">
        <v>2018</v>
      </c>
      <c r="B3596" s="450" t="s">
        <v>191</v>
      </c>
      <c r="C3596" s="450">
        <v>33100</v>
      </c>
      <c r="D3596" s="450" t="s">
        <v>153</v>
      </c>
      <c r="E3596" s="450" t="s">
        <v>14</v>
      </c>
      <c r="F3596" s="450" t="s">
        <v>15</v>
      </c>
      <c r="G3596" s="450" t="s">
        <v>110</v>
      </c>
    </row>
    <row r="3597" spans="1:7" x14ac:dyDescent="0.25">
      <c r="A3597" s="450">
        <v>2018</v>
      </c>
      <c r="B3597" s="450" t="s">
        <v>191</v>
      </c>
      <c r="C3597" s="450">
        <v>33110</v>
      </c>
      <c r="D3597" s="450" t="s">
        <v>154</v>
      </c>
      <c r="E3597" s="450" t="s">
        <v>14</v>
      </c>
      <c r="F3597" s="450" t="s">
        <v>15</v>
      </c>
      <c r="G3597" s="450" t="s">
        <v>110</v>
      </c>
    </row>
    <row r="3598" spans="1:7" x14ac:dyDescent="0.25">
      <c r="A3598" s="450">
        <v>2018</v>
      </c>
      <c r="B3598" s="450" t="s">
        <v>191</v>
      </c>
      <c r="C3598" s="450">
        <v>33120</v>
      </c>
      <c r="D3598" s="450" t="s">
        <v>155</v>
      </c>
      <c r="E3598" s="450" t="s">
        <v>14</v>
      </c>
      <c r="F3598" s="450" t="s">
        <v>15</v>
      </c>
      <c r="G3598" s="450" t="s">
        <v>110</v>
      </c>
    </row>
    <row r="3599" spans="1:7" x14ac:dyDescent="0.25">
      <c r="A3599" s="450">
        <v>2018</v>
      </c>
      <c r="B3599" s="450" t="s">
        <v>191</v>
      </c>
      <c r="C3599" s="450">
        <v>33200</v>
      </c>
      <c r="D3599" s="450" t="s">
        <v>156</v>
      </c>
      <c r="E3599" s="450" t="s">
        <v>14</v>
      </c>
      <c r="F3599" s="450" t="s">
        <v>15</v>
      </c>
      <c r="G3599" s="450" t="s">
        <v>110</v>
      </c>
    </row>
    <row r="3600" spans="1:7" x14ac:dyDescent="0.25">
      <c r="A3600" s="450">
        <v>2018</v>
      </c>
      <c r="B3600" s="450" t="s">
        <v>191</v>
      </c>
      <c r="C3600" s="450">
        <v>33210</v>
      </c>
      <c r="D3600" s="450" t="s">
        <v>157</v>
      </c>
      <c r="E3600" s="450" t="s">
        <v>14</v>
      </c>
      <c r="F3600" s="450" t="s">
        <v>15</v>
      </c>
      <c r="G3600" s="450" t="s">
        <v>110</v>
      </c>
    </row>
    <row r="3601" spans="1:8" x14ac:dyDescent="0.25">
      <c r="A3601" s="450">
        <v>2018</v>
      </c>
      <c r="B3601" s="450" t="s">
        <v>191</v>
      </c>
      <c r="C3601" s="450">
        <v>33220</v>
      </c>
      <c r="D3601" s="450" t="s">
        <v>158</v>
      </c>
      <c r="E3601" s="450" t="s">
        <v>14</v>
      </c>
      <c r="F3601" s="450" t="s">
        <v>15</v>
      </c>
      <c r="G3601" s="450" t="s">
        <v>110</v>
      </c>
      <c r="H3601" s="450"/>
    </row>
    <row r="3602" spans="1:8" x14ac:dyDescent="0.25">
      <c r="A3602" s="450">
        <v>2018</v>
      </c>
      <c r="B3602" s="450" t="s">
        <v>191</v>
      </c>
      <c r="C3602" s="450">
        <v>33900</v>
      </c>
      <c r="D3602" s="450" t="s">
        <v>159</v>
      </c>
      <c r="E3602" s="450" t="s">
        <v>14</v>
      </c>
      <c r="F3602" s="450" t="s">
        <v>15</v>
      </c>
      <c r="G3602" s="450" t="s">
        <v>110</v>
      </c>
      <c r="H3602" s="450"/>
    </row>
    <row r="3603" spans="1:8" x14ac:dyDescent="0.25">
      <c r="A3603" s="450">
        <v>2018</v>
      </c>
      <c r="B3603" s="450" t="s">
        <v>191</v>
      </c>
      <c r="C3603" s="450">
        <v>33910</v>
      </c>
      <c r="D3603" s="450" t="s">
        <v>160</v>
      </c>
      <c r="E3603" s="450" t="s">
        <v>14</v>
      </c>
      <c r="F3603" s="450" t="s">
        <v>15</v>
      </c>
      <c r="G3603" s="450" t="s">
        <v>110</v>
      </c>
      <c r="H3603" s="450"/>
    </row>
    <row r="3604" spans="1:8" x14ac:dyDescent="0.25">
      <c r="A3604" s="450">
        <v>2018</v>
      </c>
      <c r="B3604" s="450" t="s">
        <v>191</v>
      </c>
      <c r="C3604" s="450">
        <v>33920</v>
      </c>
      <c r="D3604" s="450" t="s">
        <v>161</v>
      </c>
      <c r="E3604" s="450" t="s">
        <v>14</v>
      </c>
      <c r="F3604" s="450" t="s">
        <v>15</v>
      </c>
      <c r="G3604" s="450" t="s">
        <v>110</v>
      </c>
      <c r="H3604" s="450"/>
    </row>
    <row r="3605" spans="1:8" x14ac:dyDescent="0.25">
      <c r="A3605" s="450">
        <v>2018</v>
      </c>
      <c r="B3605" s="450" t="s">
        <v>191</v>
      </c>
      <c r="C3605" s="450">
        <v>33921</v>
      </c>
      <c r="D3605" s="450" t="s">
        <v>162</v>
      </c>
      <c r="E3605" s="450" t="s">
        <v>14</v>
      </c>
      <c r="F3605" s="450" t="s">
        <v>15</v>
      </c>
      <c r="G3605" s="450" t="s">
        <v>110</v>
      </c>
      <c r="H3605" s="450"/>
    </row>
    <row r="3606" spans="1:8" x14ac:dyDescent="0.25">
      <c r="A3606" s="450">
        <v>2018</v>
      </c>
      <c r="B3606" s="450" t="s">
        <v>191</v>
      </c>
      <c r="C3606" s="450">
        <v>33922</v>
      </c>
      <c r="D3606" s="450" t="s">
        <v>163</v>
      </c>
      <c r="E3606" s="450" t="s">
        <v>14</v>
      </c>
      <c r="F3606" s="450" t="s">
        <v>15</v>
      </c>
      <c r="G3606" s="450" t="s">
        <v>110</v>
      </c>
      <c r="H3606" s="450"/>
    </row>
    <row r="3607" spans="1:8" x14ac:dyDescent="0.25">
      <c r="A3607" s="450">
        <v>2018</v>
      </c>
      <c r="B3607" s="450" t="s">
        <v>191</v>
      </c>
      <c r="C3607" s="450">
        <v>34000</v>
      </c>
      <c r="D3607" s="450" t="s">
        <v>164</v>
      </c>
      <c r="E3607" s="450" t="s">
        <v>14</v>
      </c>
      <c r="F3607" s="450" t="s">
        <v>15</v>
      </c>
      <c r="G3607" s="450" t="s">
        <v>110</v>
      </c>
      <c r="H3607" s="450"/>
    </row>
    <row r="3608" spans="1:8" x14ac:dyDescent="0.25">
      <c r="A3608" s="450">
        <v>2018</v>
      </c>
      <c r="B3608" s="450" t="s">
        <v>191</v>
      </c>
      <c r="C3608" s="450">
        <v>35000</v>
      </c>
      <c r="D3608" s="450" t="s">
        <v>165</v>
      </c>
      <c r="E3608" s="450" t="s">
        <v>14</v>
      </c>
      <c r="F3608" s="450" t="s">
        <v>15</v>
      </c>
      <c r="G3608" s="450" t="s">
        <v>110</v>
      </c>
      <c r="H3608" s="450"/>
    </row>
    <row r="3609" spans="1:8" x14ac:dyDescent="0.25">
      <c r="A3609" s="450">
        <v>2018</v>
      </c>
      <c r="B3609" s="450" t="s">
        <v>191</v>
      </c>
      <c r="C3609" s="450">
        <v>36000</v>
      </c>
      <c r="D3609" s="450" t="s">
        <v>166</v>
      </c>
      <c r="E3609" s="450" t="s">
        <v>14</v>
      </c>
      <c r="F3609" s="450" t="s">
        <v>15</v>
      </c>
      <c r="G3609" s="450" t="s">
        <v>110</v>
      </c>
      <c r="H3609" s="450"/>
    </row>
    <row r="3610" spans="1:8" x14ac:dyDescent="0.25">
      <c r="A3610" s="450">
        <v>2018</v>
      </c>
      <c r="B3610" s="450" t="s">
        <v>191</v>
      </c>
      <c r="C3610" s="450">
        <v>37000</v>
      </c>
      <c r="D3610" s="450" t="s">
        <v>167</v>
      </c>
      <c r="E3610" s="450" t="s">
        <v>14</v>
      </c>
      <c r="F3610" s="450" t="s">
        <v>15</v>
      </c>
      <c r="G3610" s="450" t="s">
        <v>110</v>
      </c>
      <c r="H3610" s="450"/>
    </row>
    <row r="3611" spans="1:8" x14ac:dyDescent="0.25">
      <c r="A3611" s="450">
        <v>2018</v>
      </c>
      <c r="B3611" s="450" t="s">
        <v>191</v>
      </c>
      <c r="C3611" s="450">
        <v>37100</v>
      </c>
      <c r="D3611" s="450" t="s">
        <v>168</v>
      </c>
      <c r="E3611" s="450" t="s">
        <v>14</v>
      </c>
      <c r="F3611" s="450" t="s">
        <v>15</v>
      </c>
      <c r="G3611" s="450" t="s">
        <v>110</v>
      </c>
      <c r="H3611" s="450"/>
    </row>
    <row r="3612" spans="1:8" x14ac:dyDescent="0.25">
      <c r="A3612" s="450">
        <v>2018</v>
      </c>
      <c r="B3612" s="450" t="s">
        <v>191</v>
      </c>
      <c r="C3612" s="450">
        <v>37200</v>
      </c>
      <c r="D3612" s="450" t="s">
        <v>169</v>
      </c>
      <c r="E3612" s="450" t="s">
        <v>14</v>
      </c>
      <c r="F3612" s="450" t="s">
        <v>15</v>
      </c>
      <c r="G3612" s="450" t="s">
        <v>110</v>
      </c>
      <c r="H3612" s="450"/>
    </row>
    <row r="3613" spans="1:8" x14ac:dyDescent="0.25">
      <c r="A3613" s="450">
        <v>2018</v>
      </c>
      <c r="B3613" s="450" t="s">
        <v>192</v>
      </c>
      <c r="C3613" s="450">
        <v>1000</v>
      </c>
      <c r="D3613" s="450" t="s">
        <v>1</v>
      </c>
      <c r="E3613" s="450" t="s">
        <v>14</v>
      </c>
      <c r="F3613" s="450" t="s">
        <v>15</v>
      </c>
      <c r="G3613" s="450">
        <v>0</v>
      </c>
      <c r="H3613" s="450" t="s">
        <v>16</v>
      </c>
    </row>
    <row r="3614" spans="1:8" x14ac:dyDescent="0.25">
      <c r="A3614" s="450">
        <v>2018</v>
      </c>
      <c r="B3614" s="450" t="s">
        <v>192</v>
      </c>
      <c r="C3614" s="450">
        <v>1100</v>
      </c>
      <c r="D3614" s="450" t="s">
        <v>2</v>
      </c>
      <c r="E3614" s="450" t="s">
        <v>14</v>
      </c>
      <c r="F3614" s="450" t="s">
        <v>15</v>
      </c>
      <c r="G3614" s="450">
        <v>0</v>
      </c>
      <c r="H3614" s="450" t="s">
        <v>16</v>
      </c>
    </row>
    <row r="3615" spans="1:8" x14ac:dyDescent="0.25">
      <c r="A3615" s="450">
        <v>2018</v>
      </c>
      <c r="B3615" s="450" t="s">
        <v>192</v>
      </c>
      <c r="C3615" s="450">
        <v>1110</v>
      </c>
      <c r="D3615" s="450" t="s">
        <v>3</v>
      </c>
      <c r="E3615" s="450" t="s">
        <v>14</v>
      </c>
      <c r="F3615" s="450" t="s">
        <v>15</v>
      </c>
      <c r="G3615" s="450" t="s">
        <v>110</v>
      </c>
      <c r="H3615" s="450"/>
    </row>
    <row r="3616" spans="1:8" x14ac:dyDescent="0.25">
      <c r="A3616" s="450">
        <v>2018</v>
      </c>
      <c r="B3616" s="450" t="s">
        <v>192</v>
      </c>
      <c r="C3616" s="450">
        <v>1120</v>
      </c>
      <c r="D3616" s="450" t="s">
        <v>4</v>
      </c>
      <c r="E3616" s="450" t="s">
        <v>14</v>
      </c>
      <c r="F3616" s="450" t="s">
        <v>15</v>
      </c>
      <c r="G3616" s="450" t="s">
        <v>110</v>
      </c>
      <c r="H3616" s="450"/>
    </row>
    <row r="3617" spans="1:8" x14ac:dyDescent="0.25">
      <c r="A3617" s="450">
        <v>2018</v>
      </c>
      <c r="B3617" s="450" t="s">
        <v>192</v>
      </c>
      <c r="C3617" s="450">
        <v>1200</v>
      </c>
      <c r="D3617" s="450" t="s">
        <v>5</v>
      </c>
      <c r="E3617" s="450" t="s">
        <v>14</v>
      </c>
      <c r="F3617" s="450" t="s">
        <v>15</v>
      </c>
      <c r="G3617" s="450">
        <v>0</v>
      </c>
      <c r="H3617" s="450" t="s">
        <v>16</v>
      </c>
    </row>
    <row r="3618" spans="1:8" x14ac:dyDescent="0.25">
      <c r="A3618" s="450">
        <v>2018</v>
      </c>
      <c r="B3618" s="450" t="s">
        <v>192</v>
      </c>
      <c r="C3618" s="450">
        <v>1300</v>
      </c>
      <c r="D3618" s="450" t="s">
        <v>17</v>
      </c>
      <c r="E3618" s="450" t="s">
        <v>14</v>
      </c>
      <c r="F3618" s="450" t="s">
        <v>15</v>
      </c>
      <c r="G3618" s="450">
        <v>0</v>
      </c>
      <c r="H3618" s="450" t="s">
        <v>16</v>
      </c>
    </row>
    <row r="3619" spans="1:8" x14ac:dyDescent="0.25">
      <c r="A3619" s="450">
        <v>2018</v>
      </c>
      <c r="B3619" s="450" t="s">
        <v>192</v>
      </c>
      <c r="C3619" s="450">
        <v>1400</v>
      </c>
      <c r="D3619" s="450" t="s">
        <v>18</v>
      </c>
      <c r="E3619" s="450" t="s">
        <v>14</v>
      </c>
      <c r="F3619" s="450" t="s">
        <v>15</v>
      </c>
      <c r="G3619" s="450">
        <v>0</v>
      </c>
      <c r="H3619" s="450" t="s">
        <v>16</v>
      </c>
    </row>
    <row r="3620" spans="1:8" x14ac:dyDescent="0.25">
      <c r="A3620" s="450">
        <v>2018</v>
      </c>
      <c r="B3620" s="450" t="s">
        <v>192</v>
      </c>
      <c r="C3620" s="450">
        <v>1500</v>
      </c>
      <c r="D3620" s="450" t="s">
        <v>19</v>
      </c>
      <c r="E3620" s="450" t="s">
        <v>14</v>
      </c>
      <c r="F3620" s="450" t="s">
        <v>15</v>
      </c>
      <c r="G3620" s="450">
        <v>0</v>
      </c>
      <c r="H3620" s="450" t="s">
        <v>16</v>
      </c>
    </row>
    <row r="3621" spans="1:8" x14ac:dyDescent="0.25">
      <c r="A3621" s="450">
        <v>2018</v>
      </c>
      <c r="B3621" s="450" t="s">
        <v>192</v>
      </c>
      <c r="C3621" s="450">
        <v>1600</v>
      </c>
      <c r="D3621" s="450" t="s">
        <v>20</v>
      </c>
      <c r="E3621" s="450" t="s">
        <v>14</v>
      </c>
      <c r="F3621" s="450" t="s">
        <v>15</v>
      </c>
      <c r="G3621" s="450">
        <v>0</v>
      </c>
      <c r="H3621" s="450" t="s">
        <v>16</v>
      </c>
    </row>
    <row r="3622" spans="1:8" x14ac:dyDescent="0.25">
      <c r="A3622" s="450">
        <v>2018</v>
      </c>
      <c r="B3622" s="450" t="s">
        <v>192</v>
      </c>
      <c r="C3622" s="450">
        <v>1900</v>
      </c>
      <c r="D3622" s="450" t="s">
        <v>21</v>
      </c>
      <c r="E3622" s="450" t="s">
        <v>14</v>
      </c>
      <c r="F3622" s="450" t="s">
        <v>15</v>
      </c>
      <c r="G3622" s="450">
        <v>0</v>
      </c>
      <c r="H3622" s="450" t="s">
        <v>16</v>
      </c>
    </row>
    <row r="3623" spans="1:8" x14ac:dyDescent="0.25">
      <c r="A3623" s="450">
        <v>2018</v>
      </c>
      <c r="B3623" s="450" t="s">
        <v>192</v>
      </c>
      <c r="C3623" s="450">
        <v>2000</v>
      </c>
      <c r="D3623" s="450" t="s">
        <v>22</v>
      </c>
      <c r="E3623" s="450" t="s">
        <v>14</v>
      </c>
      <c r="F3623" s="450" t="s">
        <v>15</v>
      </c>
      <c r="G3623" s="450">
        <v>0</v>
      </c>
      <c r="H3623" s="450" t="s">
        <v>16</v>
      </c>
    </row>
    <row r="3624" spans="1:8" x14ac:dyDescent="0.25">
      <c r="A3624" s="450">
        <v>2018</v>
      </c>
      <c r="B3624" s="450" t="s">
        <v>192</v>
      </c>
      <c r="C3624" s="450">
        <v>2100</v>
      </c>
      <c r="D3624" s="450" t="s">
        <v>23</v>
      </c>
      <c r="E3624" s="450" t="s">
        <v>14</v>
      </c>
      <c r="F3624" s="450" t="s">
        <v>15</v>
      </c>
      <c r="G3624" s="450">
        <v>0</v>
      </c>
      <c r="H3624" s="450" t="s">
        <v>16</v>
      </c>
    </row>
    <row r="3625" spans="1:8" x14ac:dyDescent="0.25">
      <c r="A3625" s="450">
        <v>2018</v>
      </c>
      <c r="B3625" s="450" t="s">
        <v>192</v>
      </c>
      <c r="C3625" s="450">
        <v>2110</v>
      </c>
      <c r="D3625" s="450" t="s">
        <v>24</v>
      </c>
      <c r="E3625" s="450" t="s">
        <v>14</v>
      </c>
      <c r="F3625" s="450" t="s">
        <v>15</v>
      </c>
      <c r="G3625" s="450" t="s">
        <v>110</v>
      </c>
      <c r="H3625" s="450"/>
    </row>
    <row r="3626" spans="1:8" x14ac:dyDescent="0.25">
      <c r="A3626" s="450">
        <v>2018</v>
      </c>
      <c r="B3626" s="450" t="s">
        <v>192</v>
      </c>
      <c r="C3626" s="450">
        <v>2120</v>
      </c>
      <c r="D3626" s="450" t="s">
        <v>25</v>
      </c>
      <c r="E3626" s="450" t="s">
        <v>14</v>
      </c>
      <c r="F3626" s="450" t="s">
        <v>15</v>
      </c>
      <c r="G3626" s="450" t="s">
        <v>110</v>
      </c>
      <c r="H3626" s="450"/>
    </row>
    <row r="3627" spans="1:8" x14ac:dyDescent="0.25">
      <c r="A3627" s="450">
        <v>2018</v>
      </c>
      <c r="B3627" s="450" t="s">
        <v>192</v>
      </c>
      <c r="C3627" s="450">
        <v>2130</v>
      </c>
      <c r="D3627" s="450" t="s">
        <v>26</v>
      </c>
      <c r="E3627" s="450" t="s">
        <v>14</v>
      </c>
      <c r="F3627" s="450" t="s">
        <v>15</v>
      </c>
      <c r="G3627" s="450" t="s">
        <v>110</v>
      </c>
      <c r="H3627" s="450"/>
    </row>
    <row r="3628" spans="1:8" x14ac:dyDescent="0.25">
      <c r="A3628" s="450">
        <v>2018</v>
      </c>
      <c r="B3628" s="450" t="s">
        <v>192</v>
      </c>
      <c r="C3628" s="450">
        <v>2190</v>
      </c>
      <c r="D3628" s="450" t="s">
        <v>27</v>
      </c>
      <c r="E3628" s="450" t="s">
        <v>14</v>
      </c>
      <c r="F3628" s="450" t="s">
        <v>15</v>
      </c>
      <c r="G3628" s="450" t="s">
        <v>110</v>
      </c>
      <c r="H3628" s="450"/>
    </row>
    <row r="3629" spans="1:8" x14ac:dyDescent="0.25">
      <c r="A3629" s="450">
        <v>2018</v>
      </c>
      <c r="B3629" s="450" t="s">
        <v>192</v>
      </c>
      <c r="C3629" s="450">
        <v>2200</v>
      </c>
      <c r="D3629" s="450" t="s">
        <v>28</v>
      </c>
      <c r="E3629" s="450" t="s">
        <v>14</v>
      </c>
      <c r="F3629" s="450" t="s">
        <v>15</v>
      </c>
      <c r="G3629" s="450">
        <v>0</v>
      </c>
      <c r="H3629" s="450" t="s">
        <v>16</v>
      </c>
    </row>
    <row r="3630" spans="1:8" x14ac:dyDescent="0.25">
      <c r="A3630" s="450">
        <v>2018</v>
      </c>
      <c r="B3630" s="450" t="s">
        <v>192</v>
      </c>
      <c r="C3630" s="450">
        <v>2300</v>
      </c>
      <c r="D3630" s="450" t="s">
        <v>29</v>
      </c>
      <c r="E3630" s="450" t="s">
        <v>14</v>
      </c>
      <c r="F3630" s="450" t="s">
        <v>15</v>
      </c>
      <c r="G3630" s="450">
        <v>0</v>
      </c>
      <c r="H3630" s="450" t="s">
        <v>16</v>
      </c>
    </row>
    <row r="3631" spans="1:8" x14ac:dyDescent="0.25">
      <c r="A3631" s="450">
        <v>2018</v>
      </c>
      <c r="B3631" s="450" t="s">
        <v>192</v>
      </c>
      <c r="C3631" s="450">
        <v>2400</v>
      </c>
      <c r="D3631" s="450" t="s">
        <v>30</v>
      </c>
      <c r="E3631" s="450" t="s">
        <v>14</v>
      </c>
      <c r="F3631" s="450" t="s">
        <v>15</v>
      </c>
      <c r="G3631" s="450">
        <v>0</v>
      </c>
      <c r="H3631" s="450" t="s">
        <v>16</v>
      </c>
    </row>
    <row r="3632" spans="1:8" x14ac:dyDescent="0.25">
      <c r="A3632" s="450">
        <v>2018</v>
      </c>
      <c r="B3632" s="450" t="s">
        <v>192</v>
      </c>
      <c r="C3632" s="450">
        <v>2900</v>
      </c>
      <c r="D3632" s="450" t="s">
        <v>31</v>
      </c>
      <c r="E3632" s="450" t="s">
        <v>14</v>
      </c>
      <c r="F3632" s="450" t="s">
        <v>15</v>
      </c>
      <c r="G3632" s="450">
        <v>0</v>
      </c>
      <c r="H3632" s="450" t="s">
        <v>16</v>
      </c>
    </row>
    <row r="3633" spans="1:8" x14ac:dyDescent="0.25">
      <c r="A3633" s="450">
        <v>2018</v>
      </c>
      <c r="B3633" s="450" t="s">
        <v>192</v>
      </c>
      <c r="C3633" s="450">
        <v>2910</v>
      </c>
      <c r="D3633" s="450" t="s">
        <v>32</v>
      </c>
      <c r="E3633" s="450" t="s">
        <v>14</v>
      </c>
      <c r="F3633" s="450" t="s">
        <v>15</v>
      </c>
      <c r="G3633" s="450" t="s">
        <v>110</v>
      </c>
      <c r="H3633" s="450"/>
    </row>
    <row r="3634" spans="1:8" x14ac:dyDescent="0.25">
      <c r="A3634" s="450">
        <v>2018</v>
      </c>
      <c r="B3634" s="450" t="s">
        <v>192</v>
      </c>
      <c r="C3634" s="450">
        <v>2920</v>
      </c>
      <c r="D3634" s="450" t="s">
        <v>33</v>
      </c>
      <c r="E3634" s="450" t="s">
        <v>14</v>
      </c>
      <c r="F3634" s="450" t="s">
        <v>15</v>
      </c>
      <c r="G3634" s="450" t="s">
        <v>110</v>
      </c>
      <c r="H3634" s="450"/>
    </row>
    <row r="3635" spans="1:8" x14ac:dyDescent="0.25">
      <c r="A3635" s="450">
        <v>2018</v>
      </c>
      <c r="B3635" s="450" t="s">
        <v>192</v>
      </c>
      <c r="C3635" s="450">
        <v>2930</v>
      </c>
      <c r="D3635" s="450" t="s">
        <v>34</v>
      </c>
      <c r="E3635" s="450" t="s">
        <v>14</v>
      </c>
      <c r="F3635" s="450" t="s">
        <v>15</v>
      </c>
      <c r="G3635" s="450" t="s">
        <v>110</v>
      </c>
      <c r="H3635" s="450"/>
    </row>
    <row r="3636" spans="1:8" x14ac:dyDescent="0.25">
      <c r="A3636" s="450">
        <v>2018</v>
      </c>
      <c r="B3636" s="450" t="s">
        <v>192</v>
      </c>
      <c r="C3636" s="450">
        <v>3000</v>
      </c>
      <c r="D3636" s="450" t="s">
        <v>35</v>
      </c>
      <c r="E3636" s="450" t="s">
        <v>14</v>
      </c>
      <c r="F3636" s="450" t="s">
        <v>15</v>
      </c>
      <c r="G3636" s="450">
        <v>0</v>
      </c>
      <c r="H3636" s="450" t="s">
        <v>16</v>
      </c>
    </row>
    <row r="3637" spans="1:8" x14ac:dyDescent="0.25">
      <c r="A3637" s="450">
        <v>2018</v>
      </c>
      <c r="B3637" s="450" t="s">
        <v>192</v>
      </c>
      <c r="C3637" s="450">
        <v>3100</v>
      </c>
      <c r="D3637" s="450" t="s">
        <v>36</v>
      </c>
      <c r="E3637" s="450" t="s">
        <v>14</v>
      </c>
      <c r="F3637" s="450" t="s">
        <v>15</v>
      </c>
      <c r="G3637" s="450" t="s">
        <v>110</v>
      </c>
      <c r="H3637" s="450"/>
    </row>
    <row r="3638" spans="1:8" x14ac:dyDescent="0.25">
      <c r="A3638" s="450">
        <v>2018</v>
      </c>
      <c r="B3638" s="450" t="s">
        <v>192</v>
      </c>
      <c r="C3638" s="450">
        <v>3200</v>
      </c>
      <c r="D3638" s="450" t="s">
        <v>37</v>
      </c>
      <c r="E3638" s="450" t="s">
        <v>14</v>
      </c>
      <c r="F3638" s="450" t="s">
        <v>15</v>
      </c>
      <c r="G3638" s="450" t="s">
        <v>110</v>
      </c>
      <c r="H3638" s="450"/>
    </row>
    <row r="3639" spans="1:8" x14ac:dyDescent="0.25">
      <c r="A3639" s="450">
        <v>2018</v>
      </c>
      <c r="B3639" s="450" t="s">
        <v>192</v>
      </c>
      <c r="C3639" s="450">
        <v>3900</v>
      </c>
      <c r="D3639" s="450" t="s">
        <v>38</v>
      </c>
      <c r="E3639" s="450" t="s">
        <v>14</v>
      </c>
      <c r="F3639" s="450" t="s">
        <v>15</v>
      </c>
      <c r="G3639" s="450" t="s">
        <v>110</v>
      </c>
      <c r="H3639" s="450"/>
    </row>
    <row r="3640" spans="1:8" x14ac:dyDescent="0.25">
      <c r="A3640" s="450">
        <v>2018</v>
      </c>
      <c r="B3640" s="450" t="s">
        <v>192</v>
      </c>
      <c r="C3640" s="450">
        <v>4000</v>
      </c>
      <c r="D3640" s="450" t="s">
        <v>39</v>
      </c>
      <c r="E3640" s="450" t="s">
        <v>14</v>
      </c>
      <c r="F3640" s="450" t="s">
        <v>15</v>
      </c>
      <c r="G3640" s="450">
        <v>0</v>
      </c>
      <c r="H3640" s="450" t="s">
        <v>16</v>
      </c>
    </row>
    <row r="3641" spans="1:8" x14ac:dyDescent="0.25">
      <c r="A3641" s="450">
        <v>2018</v>
      </c>
      <c r="B3641" s="450" t="s">
        <v>192</v>
      </c>
      <c r="C3641" s="450">
        <v>4100</v>
      </c>
      <c r="D3641" s="450" t="s">
        <v>40</v>
      </c>
      <c r="E3641" s="450" t="s">
        <v>14</v>
      </c>
      <c r="F3641" s="450" t="s">
        <v>15</v>
      </c>
      <c r="G3641" s="450">
        <v>0</v>
      </c>
      <c r="H3641" s="450" t="s">
        <v>16</v>
      </c>
    </row>
    <row r="3642" spans="1:8" x14ac:dyDescent="0.25">
      <c r="A3642" s="450">
        <v>2018</v>
      </c>
      <c r="B3642" s="450" t="s">
        <v>192</v>
      </c>
      <c r="C3642" s="450">
        <v>4110</v>
      </c>
      <c r="D3642" s="450" t="s">
        <v>41</v>
      </c>
      <c r="E3642" s="450" t="s">
        <v>14</v>
      </c>
      <c r="F3642" s="450" t="s">
        <v>15</v>
      </c>
      <c r="G3642" s="450" t="s">
        <v>110</v>
      </c>
      <c r="H3642" s="450"/>
    </row>
    <row r="3643" spans="1:8" x14ac:dyDescent="0.25">
      <c r="A3643" s="450">
        <v>2018</v>
      </c>
      <c r="B3643" s="450" t="s">
        <v>192</v>
      </c>
      <c r="C3643" s="450">
        <v>4120</v>
      </c>
      <c r="D3643" s="450" t="s">
        <v>42</v>
      </c>
      <c r="E3643" s="450" t="s">
        <v>14</v>
      </c>
      <c r="F3643" s="450" t="s">
        <v>15</v>
      </c>
      <c r="G3643" s="450" t="s">
        <v>110</v>
      </c>
      <c r="H3643" s="450"/>
    </row>
    <row r="3644" spans="1:8" x14ac:dyDescent="0.25">
      <c r="A3644" s="450">
        <v>2018</v>
      </c>
      <c r="B3644" s="450" t="s">
        <v>192</v>
      </c>
      <c r="C3644" s="450">
        <v>4190</v>
      </c>
      <c r="D3644" s="450" t="s">
        <v>43</v>
      </c>
      <c r="E3644" s="450" t="s">
        <v>14</v>
      </c>
      <c r="F3644" s="450" t="s">
        <v>15</v>
      </c>
      <c r="G3644" s="450" t="s">
        <v>110</v>
      </c>
      <c r="H3644" s="450"/>
    </row>
    <row r="3645" spans="1:8" x14ac:dyDescent="0.25">
      <c r="A3645" s="450">
        <v>2018</v>
      </c>
      <c r="B3645" s="450" t="s">
        <v>192</v>
      </c>
      <c r="C3645" s="450">
        <v>4200</v>
      </c>
      <c r="D3645" s="450" t="s">
        <v>44</v>
      </c>
      <c r="E3645" s="450" t="s">
        <v>14</v>
      </c>
      <c r="F3645" s="450" t="s">
        <v>15</v>
      </c>
      <c r="G3645" s="450">
        <v>0</v>
      </c>
      <c r="H3645" s="450" t="s">
        <v>16</v>
      </c>
    </row>
    <row r="3646" spans="1:8" x14ac:dyDescent="0.25">
      <c r="A3646" s="450">
        <v>2018</v>
      </c>
      <c r="B3646" s="450" t="s">
        <v>192</v>
      </c>
      <c r="C3646" s="450">
        <v>4210</v>
      </c>
      <c r="D3646" s="450" t="s">
        <v>45</v>
      </c>
      <c r="E3646" s="450" t="s">
        <v>14</v>
      </c>
      <c r="F3646" s="450" t="s">
        <v>15</v>
      </c>
      <c r="G3646" s="450" t="s">
        <v>110</v>
      </c>
      <c r="H3646" s="450"/>
    </row>
    <row r="3647" spans="1:8" x14ac:dyDescent="0.25">
      <c r="A3647" s="450">
        <v>2018</v>
      </c>
      <c r="B3647" s="450" t="s">
        <v>192</v>
      </c>
      <c r="C3647" s="450">
        <v>4220</v>
      </c>
      <c r="D3647" s="450" t="s">
        <v>46</v>
      </c>
      <c r="E3647" s="450" t="s">
        <v>14</v>
      </c>
      <c r="F3647" s="450" t="s">
        <v>15</v>
      </c>
      <c r="G3647" s="450" t="s">
        <v>110</v>
      </c>
      <c r="H3647" s="450"/>
    </row>
    <row r="3648" spans="1:8" x14ac:dyDescent="0.25">
      <c r="A3648" s="450">
        <v>2018</v>
      </c>
      <c r="B3648" s="450" t="s">
        <v>192</v>
      </c>
      <c r="C3648" s="450">
        <v>4230</v>
      </c>
      <c r="D3648" s="450" t="s">
        <v>47</v>
      </c>
      <c r="E3648" s="450" t="s">
        <v>14</v>
      </c>
      <c r="F3648" s="450" t="s">
        <v>15</v>
      </c>
      <c r="G3648" s="450" t="s">
        <v>110</v>
      </c>
      <c r="H3648" s="450"/>
    </row>
    <row r="3649" spans="1:8" x14ac:dyDescent="0.25">
      <c r="A3649" s="450">
        <v>2018</v>
      </c>
      <c r="B3649" s="450" t="s">
        <v>192</v>
      </c>
      <c r="C3649" s="450">
        <v>5000</v>
      </c>
      <c r="D3649" s="450" t="s">
        <v>48</v>
      </c>
      <c r="E3649" s="450" t="s">
        <v>14</v>
      </c>
      <c r="F3649" s="450" t="s">
        <v>15</v>
      </c>
      <c r="G3649" s="450">
        <v>0</v>
      </c>
      <c r="H3649" s="450" t="s">
        <v>16</v>
      </c>
    </row>
    <row r="3650" spans="1:8" x14ac:dyDescent="0.25">
      <c r="A3650" s="450">
        <v>2018</v>
      </c>
      <c r="B3650" s="450" t="s">
        <v>192</v>
      </c>
      <c r="C3650" s="450">
        <v>6000</v>
      </c>
      <c r="D3650" s="450" t="s">
        <v>49</v>
      </c>
      <c r="E3650" s="450" t="s">
        <v>14</v>
      </c>
      <c r="F3650" s="450" t="s">
        <v>15</v>
      </c>
      <c r="G3650" s="450">
        <v>0</v>
      </c>
      <c r="H3650" s="450" t="s">
        <v>16</v>
      </c>
    </row>
    <row r="3651" spans="1:8" x14ac:dyDescent="0.25">
      <c r="A3651" s="450">
        <v>2018</v>
      </c>
      <c r="B3651" s="450" t="s">
        <v>192</v>
      </c>
      <c r="C3651" s="450">
        <v>6100</v>
      </c>
      <c r="D3651" s="450" t="s">
        <v>50</v>
      </c>
      <c r="E3651" s="450" t="s">
        <v>14</v>
      </c>
      <c r="F3651" s="450" t="s">
        <v>15</v>
      </c>
      <c r="G3651" s="450">
        <v>0</v>
      </c>
      <c r="H3651" s="450" t="s">
        <v>16</v>
      </c>
    </row>
    <row r="3652" spans="1:8" x14ac:dyDescent="0.25">
      <c r="A3652" s="450">
        <v>2018</v>
      </c>
      <c r="B3652" s="450" t="s">
        <v>192</v>
      </c>
      <c r="C3652" s="450">
        <v>6110</v>
      </c>
      <c r="D3652" s="450" t="s">
        <v>51</v>
      </c>
      <c r="E3652" s="450" t="s">
        <v>14</v>
      </c>
      <c r="F3652" s="450" t="s">
        <v>15</v>
      </c>
      <c r="G3652" s="450" t="s">
        <v>110</v>
      </c>
      <c r="H3652" s="450"/>
    </row>
    <row r="3653" spans="1:8" x14ac:dyDescent="0.25">
      <c r="A3653" s="450">
        <v>2018</v>
      </c>
      <c r="B3653" s="450" t="s">
        <v>192</v>
      </c>
      <c r="C3653" s="450">
        <v>6120</v>
      </c>
      <c r="D3653" s="450" t="s">
        <v>52</v>
      </c>
      <c r="E3653" s="450" t="s">
        <v>14</v>
      </c>
      <c r="F3653" s="450" t="s">
        <v>15</v>
      </c>
      <c r="G3653" s="450" t="s">
        <v>110</v>
      </c>
      <c r="H3653" s="450"/>
    </row>
    <row r="3654" spans="1:8" x14ac:dyDescent="0.25">
      <c r="A3654" s="450">
        <v>2018</v>
      </c>
      <c r="B3654" s="450" t="s">
        <v>192</v>
      </c>
      <c r="C3654" s="450">
        <v>6130</v>
      </c>
      <c r="D3654" s="450" t="s">
        <v>53</v>
      </c>
      <c r="E3654" s="450" t="s">
        <v>14</v>
      </c>
      <c r="F3654" s="450" t="s">
        <v>15</v>
      </c>
      <c r="G3654" s="450" t="s">
        <v>110</v>
      </c>
      <c r="H3654" s="450"/>
    </row>
    <row r="3655" spans="1:8" x14ac:dyDescent="0.25">
      <c r="A3655" s="450">
        <v>2018</v>
      </c>
      <c r="B3655" s="450" t="s">
        <v>192</v>
      </c>
      <c r="C3655" s="450">
        <v>6190</v>
      </c>
      <c r="D3655" s="450" t="s">
        <v>54</v>
      </c>
      <c r="E3655" s="450" t="s">
        <v>14</v>
      </c>
      <c r="F3655" s="450" t="s">
        <v>15</v>
      </c>
      <c r="G3655" s="450" t="s">
        <v>110</v>
      </c>
      <c r="H3655" s="450"/>
    </row>
    <row r="3656" spans="1:8" x14ac:dyDescent="0.25">
      <c r="A3656" s="450">
        <v>2018</v>
      </c>
      <c r="B3656" s="450" t="s">
        <v>192</v>
      </c>
      <c r="C3656" s="450">
        <v>6200</v>
      </c>
      <c r="D3656" s="450" t="s">
        <v>55</v>
      </c>
      <c r="E3656" s="450" t="s">
        <v>14</v>
      </c>
      <c r="F3656" s="450" t="s">
        <v>15</v>
      </c>
      <c r="G3656" s="450">
        <v>0</v>
      </c>
      <c r="H3656" s="450" t="s">
        <v>16</v>
      </c>
    </row>
    <row r="3657" spans="1:8" x14ac:dyDescent="0.25">
      <c r="A3657" s="450">
        <v>2018</v>
      </c>
      <c r="B3657" s="450" t="s">
        <v>192</v>
      </c>
      <c r="C3657" s="450">
        <v>6210</v>
      </c>
      <c r="D3657" s="450" t="s">
        <v>56</v>
      </c>
      <c r="E3657" s="450" t="s">
        <v>14</v>
      </c>
      <c r="F3657" s="450" t="s">
        <v>15</v>
      </c>
      <c r="G3657" s="450" t="s">
        <v>110</v>
      </c>
      <c r="H3657" s="450"/>
    </row>
    <row r="3658" spans="1:8" x14ac:dyDescent="0.25">
      <c r="A3658" s="450">
        <v>2018</v>
      </c>
      <c r="B3658" s="450" t="s">
        <v>192</v>
      </c>
      <c r="C3658" s="450">
        <v>6220</v>
      </c>
      <c r="D3658" s="450" t="s">
        <v>57</v>
      </c>
      <c r="E3658" s="450" t="s">
        <v>14</v>
      </c>
      <c r="F3658" s="450" t="s">
        <v>15</v>
      </c>
      <c r="G3658" s="450" t="s">
        <v>110</v>
      </c>
      <c r="H3658" s="450"/>
    </row>
    <row r="3659" spans="1:8" x14ac:dyDescent="0.25">
      <c r="A3659" s="450">
        <v>2018</v>
      </c>
      <c r="B3659" s="450" t="s">
        <v>192</v>
      </c>
      <c r="C3659" s="450">
        <v>6230</v>
      </c>
      <c r="D3659" s="450" t="s">
        <v>58</v>
      </c>
      <c r="E3659" s="450" t="s">
        <v>14</v>
      </c>
      <c r="F3659" s="450" t="s">
        <v>15</v>
      </c>
      <c r="G3659" s="450" t="s">
        <v>110</v>
      </c>
      <c r="H3659" s="450"/>
    </row>
    <row r="3660" spans="1:8" x14ac:dyDescent="0.25">
      <c r="A3660" s="450">
        <v>2018</v>
      </c>
      <c r="B3660" s="450" t="s">
        <v>192</v>
      </c>
      <c r="C3660" s="450">
        <v>6290</v>
      </c>
      <c r="D3660" s="450" t="s">
        <v>59</v>
      </c>
      <c r="E3660" s="450" t="s">
        <v>14</v>
      </c>
      <c r="F3660" s="450" t="s">
        <v>15</v>
      </c>
      <c r="G3660" s="450" t="s">
        <v>110</v>
      </c>
      <c r="H3660" s="450"/>
    </row>
    <row r="3661" spans="1:8" x14ac:dyDescent="0.25">
      <c r="A3661" s="450">
        <v>2018</v>
      </c>
      <c r="B3661" s="450" t="s">
        <v>192</v>
      </c>
      <c r="C3661" s="450">
        <v>6300</v>
      </c>
      <c r="D3661" s="450" t="s">
        <v>60</v>
      </c>
      <c r="E3661" s="450" t="s">
        <v>14</v>
      </c>
      <c r="F3661" s="450" t="s">
        <v>15</v>
      </c>
      <c r="G3661" s="450">
        <v>0</v>
      </c>
      <c r="H3661" s="450" t="s">
        <v>16</v>
      </c>
    </row>
    <row r="3662" spans="1:8" x14ac:dyDescent="0.25">
      <c r="A3662" s="450">
        <v>2018</v>
      </c>
      <c r="B3662" s="450" t="s">
        <v>192</v>
      </c>
      <c r="C3662" s="450">
        <v>6400</v>
      </c>
      <c r="D3662" s="450" t="s">
        <v>61</v>
      </c>
      <c r="E3662" s="450" t="s">
        <v>14</v>
      </c>
      <c r="F3662" s="450" t="s">
        <v>15</v>
      </c>
      <c r="G3662" s="450">
        <v>0</v>
      </c>
      <c r="H3662" s="450" t="s">
        <v>16</v>
      </c>
    </row>
    <row r="3663" spans="1:8" x14ac:dyDescent="0.25">
      <c r="A3663" s="450">
        <v>2018</v>
      </c>
      <c r="B3663" s="450" t="s">
        <v>192</v>
      </c>
      <c r="C3663" s="450">
        <v>6410</v>
      </c>
      <c r="D3663" s="450" t="s">
        <v>62</v>
      </c>
      <c r="E3663" s="450" t="s">
        <v>14</v>
      </c>
      <c r="F3663" s="450" t="s">
        <v>15</v>
      </c>
      <c r="G3663" s="450" t="s">
        <v>110</v>
      </c>
      <c r="H3663" s="450"/>
    </row>
    <row r="3664" spans="1:8" x14ac:dyDescent="0.25">
      <c r="A3664" s="450">
        <v>2018</v>
      </c>
      <c r="B3664" s="450" t="s">
        <v>192</v>
      </c>
      <c r="C3664" s="450">
        <v>6490</v>
      </c>
      <c r="D3664" s="450" t="s">
        <v>63</v>
      </c>
      <c r="E3664" s="450" t="s">
        <v>14</v>
      </c>
      <c r="F3664" s="450" t="s">
        <v>15</v>
      </c>
      <c r="G3664" s="450" t="s">
        <v>110</v>
      </c>
      <c r="H3664" s="450"/>
    </row>
    <row r="3665" spans="1:8" x14ac:dyDescent="0.25">
      <c r="A3665" s="450">
        <v>2018</v>
      </c>
      <c r="B3665" s="450" t="s">
        <v>192</v>
      </c>
      <c r="C3665" s="450">
        <v>6500</v>
      </c>
      <c r="D3665" s="450" t="s">
        <v>64</v>
      </c>
      <c r="E3665" s="450" t="s">
        <v>14</v>
      </c>
      <c r="F3665" s="450" t="s">
        <v>15</v>
      </c>
      <c r="G3665" s="450">
        <v>0</v>
      </c>
      <c r="H3665" s="450" t="s">
        <v>16</v>
      </c>
    </row>
    <row r="3666" spans="1:8" x14ac:dyDescent="0.25">
      <c r="A3666" s="450">
        <v>2018</v>
      </c>
      <c r="B3666" s="450" t="s">
        <v>192</v>
      </c>
      <c r="C3666" s="450">
        <v>6510</v>
      </c>
      <c r="D3666" s="450" t="s">
        <v>65</v>
      </c>
      <c r="E3666" s="450" t="s">
        <v>14</v>
      </c>
      <c r="F3666" s="450" t="s">
        <v>15</v>
      </c>
      <c r="G3666" s="450" t="s">
        <v>110</v>
      </c>
      <c r="H3666" s="450"/>
    </row>
    <row r="3667" spans="1:8" x14ac:dyDescent="0.25">
      <c r="A3667" s="450">
        <v>2018</v>
      </c>
      <c r="B3667" s="450" t="s">
        <v>192</v>
      </c>
      <c r="C3667" s="450">
        <v>6590</v>
      </c>
      <c r="D3667" s="450" t="s">
        <v>66</v>
      </c>
      <c r="E3667" s="450" t="s">
        <v>14</v>
      </c>
      <c r="F3667" s="450" t="s">
        <v>15</v>
      </c>
      <c r="G3667" s="450" t="s">
        <v>110</v>
      </c>
      <c r="H3667" s="450"/>
    </row>
    <row r="3668" spans="1:8" x14ac:dyDescent="0.25">
      <c r="A3668" s="450">
        <v>2018</v>
      </c>
      <c r="B3668" s="450" t="s">
        <v>192</v>
      </c>
      <c r="C3668" s="450">
        <v>7000</v>
      </c>
      <c r="D3668" s="450" t="s">
        <v>67</v>
      </c>
      <c r="E3668" s="450" t="s">
        <v>14</v>
      </c>
      <c r="F3668" s="450" t="s">
        <v>15</v>
      </c>
      <c r="G3668" s="450">
        <v>0</v>
      </c>
      <c r="H3668" s="450" t="s">
        <v>16</v>
      </c>
    </row>
    <row r="3669" spans="1:8" x14ac:dyDescent="0.25">
      <c r="A3669" s="450">
        <v>2018</v>
      </c>
      <c r="B3669" s="450" t="s">
        <v>192</v>
      </c>
      <c r="C3669" s="450">
        <v>7100</v>
      </c>
      <c r="D3669" s="450" t="s">
        <v>68</v>
      </c>
      <c r="E3669" s="450" t="s">
        <v>14</v>
      </c>
      <c r="F3669" s="450" t="s">
        <v>15</v>
      </c>
      <c r="G3669" s="450" t="s">
        <v>110</v>
      </c>
      <c r="H3669" s="450"/>
    </row>
    <row r="3670" spans="1:8" x14ac:dyDescent="0.25">
      <c r="A3670" s="450">
        <v>2018</v>
      </c>
      <c r="B3670" s="450" t="s">
        <v>192</v>
      </c>
      <c r="C3670" s="450">
        <v>7200</v>
      </c>
      <c r="D3670" s="450" t="s">
        <v>69</v>
      </c>
      <c r="E3670" s="450" t="s">
        <v>14</v>
      </c>
      <c r="F3670" s="450" t="s">
        <v>15</v>
      </c>
      <c r="G3670" s="450" t="s">
        <v>110</v>
      </c>
      <c r="H3670" s="450"/>
    </row>
    <row r="3671" spans="1:8" x14ac:dyDescent="0.25">
      <c r="A3671" s="450">
        <v>2018</v>
      </c>
      <c r="B3671" s="450" t="s">
        <v>192</v>
      </c>
      <c r="C3671" s="450">
        <v>8000</v>
      </c>
      <c r="D3671" s="450" t="s">
        <v>70</v>
      </c>
      <c r="E3671" s="450" t="s">
        <v>14</v>
      </c>
      <c r="F3671" s="450" t="s">
        <v>15</v>
      </c>
      <c r="G3671" s="450">
        <v>0</v>
      </c>
      <c r="H3671" s="450" t="s">
        <v>16</v>
      </c>
    </row>
    <row r="3672" spans="1:8" x14ac:dyDescent="0.25">
      <c r="A3672" s="450">
        <v>2018</v>
      </c>
      <c r="B3672" s="450" t="s">
        <v>192</v>
      </c>
      <c r="C3672" s="450">
        <v>9000</v>
      </c>
      <c r="D3672" s="450" t="s">
        <v>71</v>
      </c>
      <c r="E3672" s="450" t="s">
        <v>14</v>
      </c>
      <c r="F3672" s="450" t="s">
        <v>15</v>
      </c>
      <c r="G3672" s="450">
        <v>0</v>
      </c>
      <c r="H3672" s="450" t="s">
        <v>16</v>
      </c>
    </row>
    <row r="3673" spans="1:8" x14ac:dyDescent="0.25">
      <c r="A3673" s="450">
        <v>2018</v>
      </c>
      <c r="B3673" s="450" t="s">
        <v>192</v>
      </c>
      <c r="C3673" s="450">
        <v>9100</v>
      </c>
      <c r="D3673" s="450" t="s">
        <v>72</v>
      </c>
      <c r="E3673" s="450" t="s">
        <v>14</v>
      </c>
      <c r="F3673" s="450" t="s">
        <v>15</v>
      </c>
      <c r="G3673" s="450" t="s">
        <v>110</v>
      </c>
      <c r="H3673" s="450"/>
    </row>
    <row r="3674" spans="1:8" x14ac:dyDescent="0.25">
      <c r="A3674" s="450">
        <v>2018</v>
      </c>
      <c r="B3674" s="450" t="s">
        <v>192</v>
      </c>
      <c r="C3674" s="450">
        <v>9200</v>
      </c>
      <c r="D3674" s="450" t="s">
        <v>73</v>
      </c>
      <c r="E3674" s="450" t="s">
        <v>14</v>
      </c>
      <c r="F3674" s="450" t="s">
        <v>15</v>
      </c>
      <c r="G3674" s="450" t="s">
        <v>110</v>
      </c>
      <c r="H3674" s="450"/>
    </row>
    <row r="3675" spans="1:8" x14ac:dyDescent="0.25">
      <c r="A3675" s="450">
        <v>2018</v>
      </c>
      <c r="B3675" s="450" t="s">
        <v>192</v>
      </c>
      <c r="C3675" s="450">
        <v>9900</v>
      </c>
      <c r="D3675" s="450" t="s">
        <v>74</v>
      </c>
      <c r="E3675" s="450" t="s">
        <v>14</v>
      </c>
      <c r="F3675" s="450" t="s">
        <v>15</v>
      </c>
      <c r="G3675" s="450" t="s">
        <v>110</v>
      </c>
      <c r="H3675" s="450"/>
    </row>
    <row r="3676" spans="1:8" x14ac:dyDescent="0.25">
      <c r="A3676" s="450">
        <v>2018</v>
      </c>
      <c r="B3676" s="450" t="s">
        <v>192</v>
      </c>
      <c r="C3676" s="450">
        <v>10000</v>
      </c>
      <c r="D3676" s="450" t="s">
        <v>75</v>
      </c>
      <c r="E3676" s="450" t="s">
        <v>14</v>
      </c>
      <c r="F3676" s="450" t="s">
        <v>15</v>
      </c>
      <c r="G3676" s="450">
        <v>0</v>
      </c>
      <c r="H3676" s="450" t="s">
        <v>16</v>
      </c>
    </row>
    <row r="3677" spans="1:8" x14ac:dyDescent="0.25">
      <c r="A3677" s="450">
        <v>2018</v>
      </c>
      <c r="B3677" s="450" t="s">
        <v>192</v>
      </c>
      <c r="C3677" s="450">
        <v>11000</v>
      </c>
      <c r="D3677" s="450" t="s">
        <v>76</v>
      </c>
      <c r="E3677" s="450" t="s">
        <v>14</v>
      </c>
      <c r="F3677" s="450" t="s">
        <v>15</v>
      </c>
      <c r="G3677" s="450">
        <v>0</v>
      </c>
      <c r="H3677" s="450" t="s">
        <v>16</v>
      </c>
    </row>
    <row r="3678" spans="1:8" x14ac:dyDescent="0.25">
      <c r="A3678" s="450">
        <v>2018</v>
      </c>
      <c r="B3678" s="450" t="s">
        <v>192</v>
      </c>
      <c r="C3678" s="450">
        <v>11100</v>
      </c>
      <c r="D3678" s="450" t="s">
        <v>77</v>
      </c>
      <c r="E3678" s="450" t="s">
        <v>14</v>
      </c>
      <c r="F3678" s="450" t="s">
        <v>15</v>
      </c>
      <c r="G3678" s="450">
        <v>0</v>
      </c>
      <c r="H3678" s="450" t="s">
        <v>16</v>
      </c>
    </row>
    <row r="3679" spans="1:8" x14ac:dyDescent="0.25">
      <c r="A3679" s="450">
        <v>2018</v>
      </c>
      <c r="B3679" s="450" t="s">
        <v>192</v>
      </c>
      <c r="C3679" s="450">
        <v>11200</v>
      </c>
      <c r="D3679" s="450" t="s">
        <v>78</v>
      </c>
      <c r="E3679" s="450" t="s">
        <v>14</v>
      </c>
      <c r="F3679" s="450" t="s">
        <v>15</v>
      </c>
      <c r="G3679" s="450">
        <v>0</v>
      </c>
      <c r="H3679" s="450" t="s">
        <v>16</v>
      </c>
    </row>
    <row r="3680" spans="1:8" x14ac:dyDescent="0.25">
      <c r="A3680" s="450">
        <v>2018</v>
      </c>
      <c r="B3680" s="450" t="s">
        <v>192</v>
      </c>
      <c r="C3680" s="450">
        <v>11300</v>
      </c>
      <c r="D3680" s="450" t="s">
        <v>79</v>
      </c>
      <c r="E3680" s="450" t="s">
        <v>14</v>
      </c>
      <c r="F3680" s="450" t="s">
        <v>15</v>
      </c>
      <c r="G3680" s="450">
        <v>0</v>
      </c>
      <c r="H3680" s="450" t="s">
        <v>16</v>
      </c>
    </row>
    <row r="3681" spans="1:8" x14ac:dyDescent="0.25">
      <c r="A3681" s="450">
        <v>2018</v>
      </c>
      <c r="B3681" s="450" t="s">
        <v>192</v>
      </c>
      <c r="C3681" s="450">
        <v>11400</v>
      </c>
      <c r="D3681" s="450" t="s">
        <v>80</v>
      </c>
      <c r="E3681" s="450" t="s">
        <v>14</v>
      </c>
      <c r="F3681" s="450" t="s">
        <v>15</v>
      </c>
      <c r="G3681" s="450">
        <v>0</v>
      </c>
      <c r="H3681" s="450" t="s">
        <v>16</v>
      </c>
    </row>
    <row r="3682" spans="1:8" x14ac:dyDescent="0.25">
      <c r="A3682" s="450">
        <v>2018</v>
      </c>
      <c r="B3682" s="450" t="s">
        <v>192</v>
      </c>
      <c r="C3682" s="450">
        <v>11500</v>
      </c>
      <c r="D3682" s="450" t="s">
        <v>81</v>
      </c>
      <c r="E3682" s="450" t="s">
        <v>14</v>
      </c>
      <c r="F3682" s="450" t="s">
        <v>15</v>
      </c>
      <c r="G3682" s="450">
        <v>0</v>
      </c>
      <c r="H3682" s="450" t="s">
        <v>16</v>
      </c>
    </row>
    <row r="3683" spans="1:8" x14ac:dyDescent="0.25">
      <c r="A3683" s="450">
        <v>2018</v>
      </c>
      <c r="B3683" s="450" t="s">
        <v>192</v>
      </c>
      <c r="C3683" s="450">
        <v>11900</v>
      </c>
      <c r="D3683" s="450" t="s">
        <v>82</v>
      </c>
      <c r="E3683" s="450" t="s">
        <v>14</v>
      </c>
      <c r="F3683" s="450" t="s">
        <v>15</v>
      </c>
      <c r="G3683" s="450">
        <v>0</v>
      </c>
      <c r="H3683" s="450" t="s">
        <v>16</v>
      </c>
    </row>
    <row r="3684" spans="1:8" x14ac:dyDescent="0.25">
      <c r="A3684" s="450">
        <v>2018</v>
      </c>
      <c r="B3684" s="450" t="s">
        <v>192</v>
      </c>
      <c r="C3684" s="450">
        <v>12000</v>
      </c>
      <c r="D3684" s="450" t="s">
        <v>83</v>
      </c>
      <c r="E3684" s="450" t="s">
        <v>14</v>
      </c>
      <c r="F3684" s="450" t="s">
        <v>15</v>
      </c>
      <c r="G3684" s="450">
        <v>0</v>
      </c>
      <c r="H3684" s="450" t="s">
        <v>16</v>
      </c>
    </row>
    <row r="3685" spans="1:8" x14ac:dyDescent="0.25">
      <c r="A3685" s="450">
        <v>2018</v>
      </c>
      <c r="B3685" s="450" t="s">
        <v>192</v>
      </c>
      <c r="C3685" s="450">
        <v>12100</v>
      </c>
      <c r="D3685" s="450" t="s">
        <v>84</v>
      </c>
      <c r="E3685" s="450" t="s">
        <v>14</v>
      </c>
      <c r="F3685" s="450" t="s">
        <v>15</v>
      </c>
      <c r="G3685" s="450">
        <v>0</v>
      </c>
      <c r="H3685" s="450" t="s">
        <v>16</v>
      </c>
    </row>
    <row r="3686" spans="1:8" x14ac:dyDescent="0.25">
      <c r="A3686" s="450">
        <v>2018</v>
      </c>
      <c r="B3686" s="450" t="s">
        <v>192</v>
      </c>
      <c r="C3686" s="450">
        <v>12200</v>
      </c>
      <c r="D3686" s="450" t="s">
        <v>85</v>
      </c>
      <c r="E3686" s="450" t="s">
        <v>14</v>
      </c>
      <c r="F3686" s="450" t="s">
        <v>15</v>
      </c>
      <c r="G3686" s="450">
        <v>0</v>
      </c>
      <c r="H3686" s="450" t="s">
        <v>16</v>
      </c>
    </row>
    <row r="3687" spans="1:8" x14ac:dyDescent="0.25">
      <c r="A3687" s="450">
        <v>2018</v>
      </c>
      <c r="B3687" s="450" t="s">
        <v>192</v>
      </c>
      <c r="C3687" s="450">
        <v>12900</v>
      </c>
      <c r="D3687" s="450" t="s">
        <v>86</v>
      </c>
      <c r="E3687" s="450" t="s">
        <v>14</v>
      </c>
      <c r="F3687" s="450" t="s">
        <v>15</v>
      </c>
      <c r="G3687" s="450">
        <v>0</v>
      </c>
      <c r="H3687" s="450" t="s">
        <v>16</v>
      </c>
    </row>
    <row r="3688" spans="1:8" x14ac:dyDescent="0.25">
      <c r="A3688" s="450">
        <v>2018</v>
      </c>
      <c r="B3688" s="450" t="s">
        <v>192</v>
      </c>
      <c r="C3688" s="450">
        <v>12910</v>
      </c>
      <c r="D3688" s="450" t="s">
        <v>87</v>
      </c>
      <c r="E3688" s="450" t="s">
        <v>14</v>
      </c>
      <c r="F3688" s="450" t="s">
        <v>15</v>
      </c>
      <c r="G3688" s="450" t="s">
        <v>110</v>
      </c>
      <c r="H3688" s="450"/>
    </row>
    <row r="3689" spans="1:8" x14ac:dyDescent="0.25">
      <c r="A3689" s="450">
        <v>2018</v>
      </c>
      <c r="B3689" s="450" t="s">
        <v>192</v>
      </c>
      <c r="C3689" s="450">
        <v>12920</v>
      </c>
      <c r="D3689" s="450" t="s">
        <v>88</v>
      </c>
      <c r="E3689" s="450" t="s">
        <v>14</v>
      </c>
      <c r="F3689" s="450" t="s">
        <v>15</v>
      </c>
      <c r="G3689" s="450" t="s">
        <v>110</v>
      </c>
      <c r="H3689" s="450"/>
    </row>
    <row r="3690" spans="1:8" x14ac:dyDescent="0.25">
      <c r="A3690" s="450">
        <v>2018</v>
      </c>
      <c r="B3690" s="450" t="s">
        <v>192</v>
      </c>
      <c r="C3690" s="450">
        <v>12930</v>
      </c>
      <c r="D3690" s="450" t="s">
        <v>89</v>
      </c>
      <c r="E3690" s="450" t="s">
        <v>14</v>
      </c>
      <c r="F3690" s="450" t="s">
        <v>15</v>
      </c>
      <c r="G3690" s="450" t="s">
        <v>110</v>
      </c>
      <c r="H3690" s="450"/>
    </row>
    <row r="3691" spans="1:8" x14ac:dyDescent="0.25">
      <c r="A3691" s="450">
        <v>2018</v>
      </c>
      <c r="B3691" s="450" t="s">
        <v>192</v>
      </c>
      <c r="C3691" s="450">
        <v>13000</v>
      </c>
      <c r="D3691" s="450" t="s">
        <v>90</v>
      </c>
      <c r="E3691" s="450" t="s">
        <v>14</v>
      </c>
      <c r="F3691" s="450" t="s">
        <v>15</v>
      </c>
      <c r="G3691" s="450">
        <v>0</v>
      </c>
      <c r="H3691" s="450" t="s">
        <v>16</v>
      </c>
    </row>
    <row r="3692" spans="1:8" x14ac:dyDescent="0.25">
      <c r="A3692" s="450">
        <v>2018</v>
      </c>
      <c r="B3692" s="450" t="s">
        <v>192</v>
      </c>
      <c r="C3692" s="450">
        <v>14000</v>
      </c>
      <c r="D3692" s="450" t="s">
        <v>91</v>
      </c>
      <c r="E3692" s="450" t="s">
        <v>14</v>
      </c>
      <c r="F3692" s="450" t="s">
        <v>15</v>
      </c>
      <c r="G3692" s="450">
        <v>0</v>
      </c>
      <c r="H3692" s="450" t="s">
        <v>16</v>
      </c>
    </row>
    <row r="3693" spans="1:8" x14ac:dyDescent="0.25">
      <c r="A3693" s="450">
        <v>2018</v>
      </c>
      <c r="B3693" s="450" t="s">
        <v>192</v>
      </c>
      <c r="C3693" s="450">
        <v>15000</v>
      </c>
      <c r="D3693" s="450" t="s">
        <v>92</v>
      </c>
      <c r="E3693" s="450" t="s">
        <v>14</v>
      </c>
      <c r="F3693" s="450" t="s">
        <v>15</v>
      </c>
      <c r="G3693" s="450">
        <v>0</v>
      </c>
      <c r="H3693" s="450" t="s">
        <v>16</v>
      </c>
    </row>
    <row r="3694" spans="1:8" x14ac:dyDescent="0.25">
      <c r="A3694" s="450">
        <v>2018</v>
      </c>
      <c r="B3694" s="450" t="s">
        <v>192</v>
      </c>
      <c r="C3694" s="450">
        <v>15100</v>
      </c>
      <c r="D3694" s="450" t="s">
        <v>93</v>
      </c>
      <c r="E3694" s="450" t="s">
        <v>14</v>
      </c>
      <c r="F3694" s="450" t="s">
        <v>15</v>
      </c>
      <c r="G3694" s="450" t="s">
        <v>110</v>
      </c>
      <c r="H3694" s="450"/>
    </row>
    <row r="3695" spans="1:8" x14ac:dyDescent="0.25">
      <c r="A3695" s="450">
        <v>2018</v>
      </c>
      <c r="B3695" s="450" t="s">
        <v>192</v>
      </c>
      <c r="C3695" s="450">
        <v>15200</v>
      </c>
      <c r="D3695" s="450" t="s">
        <v>94</v>
      </c>
      <c r="E3695" s="450" t="s">
        <v>14</v>
      </c>
      <c r="F3695" s="450" t="s">
        <v>15</v>
      </c>
      <c r="G3695" s="450" t="s">
        <v>110</v>
      </c>
      <c r="H3695" s="450"/>
    </row>
    <row r="3696" spans="1:8" x14ac:dyDescent="0.25">
      <c r="A3696" s="450">
        <v>2018</v>
      </c>
      <c r="B3696" s="450" t="s">
        <v>192</v>
      </c>
      <c r="C3696" s="450">
        <v>16000</v>
      </c>
      <c r="D3696" s="450" t="s">
        <v>95</v>
      </c>
      <c r="E3696" s="450" t="s">
        <v>14</v>
      </c>
      <c r="F3696" s="450" t="s">
        <v>15</v>
      </c>
      <c r="G3696" s="450">
        <v>0</v>
      </c>
      <c r="H3696" s="450" t="s">
        <v>16</v>
      </c>
    </row>
    <row r="3697" spans="1:8" x14ac:dyDescent="0.25">
      <c r="A3697" s="450">
        <v>2018</v>
      </c>
      <c r="B3697" s="450" t="s">
        <v>192</v>
      </c>
      <c r="C3697" s="450">
        <v>17000</v>
      </c>
      <c r="D3697" s="450" t="s">
        <v>96</v>
      </c>
      <c r="E3697" s="450" t="s">
        <v>14</v>
      </c>
      <c r="F3697" s="450" t="s">
        <v>15</v>
      </c>
      <c r="G3697" s="450">
        <v>0</v>
      </c>
      <c r="H3697" s="450" t="s">
        <v>16</v>
      </c>
    </row>
    <row r="3698" spans="1:8" x14ac:dyDescent="0.25">
      <c r="A3698" s="450">
        <v>2018</v>
      </c>
      <c r="B3698" s="450" t="s">
        <v>192</v>
      </c>
      <c r="C3698" s="450">
        <v>17100</v>
      </c>
      <c r="D3698" s="450" t="s">
        <v>97</v>
      </c>
      <c r="E3698" s="450" t="s">
        <v>14</v>
      </c>
      <c r="F3698" s="450" t="s">
        <v>15</v>
      </c>
      <c r="G3698" s="450">
        <v>0</v>
      </c>
      <c r="H3698" s="450" t="s">
        <v>16</v>
      </c>
    </row>
    <row r="3699" spans="1:8" x14ac:dyDescent="0.25">
      <c r="A3699" s="450">
        <v>2018</v>
      </c>
      <c r="B3699" s="450" t="s">
        <v>192</v>
      </c>
      <c r="C3699" s="450">
        <v>17110</v>
      </c>
      <c r="D3699" s="450" t="s">
        <v>98</v>
      </c>
      <c r="E3699" s="450" t="s">
        <v>14</v>
      </c>
      <c r="F3699" s="450" t="s">
        <v>15</v>
      </c>
      <c r="G3699" s="450" t="s">
        <v>110</v>
      </c>
      <c r="H3699" s="450"/>
    </row>
    <row r="3700" spans="1:8" x14ac:dyDescent="0.25">
      <c r="A3700" s="450">
        <v>2018</v>
      </c>
      <c r="B3700" s="450" t="s">
        <v>192</v>
      </c>
      <c r="C3700" s="450">
        <v>17120</v>
      </c>
      <c r="D3700" s="450" t="s">
        <v>99</v>
      </c>
      <c r="E3700" s="450" t="s">
        <v>14</v>
      </c>
      <c r="F3700" s="450" t="s">
        <v>15</v>
      </c>
      <c r="G3700" s="450" t="s">
        <v>110</v>
      </c>
      <c r="H3700" s="450"/>
    </row>
    <row r="3701" spans="1:8" x14ac:dyDescent="0.25">
      <c r="A3701" s="450">
        <v>2018</v>
      </c>
      <c r="B3701" s="450" t="s">
        <v>192</v>
      </c>
      <c r="C3701" s="450">
        <v>17130</v>
      </c>
      <c r="D3701" s="450" t="s">
        <v>100</v>
      </c>
      <c r="E3701" s="450" t="s">
        <v>14</v>
      </c>
      <c r="F3701" s="450" t="s">
        <v>15</v>
      </c>
      <c r="G3701" s="450" t="s">
        <v>110</v>
      </c>
      <c r="H3701" s="450"/>
    </row>
    <row r="3702" spans="1:8" x14ac:dyDescent="0.25">
      <c r="A3702" s="450">
        <v>2018</v>
      </c>
      <c r="B3702" s="450" t="s">
        <v>192</v>
      </c>
      <c r="C3702" s="450">
        <v>17140</v>
      </c>
      <c r="D3702" s="450" t="s">
        <v>101</v>
      </c>
      <c r="E3702" s="450" t="s">
        <v>14</v>
      </c>
      <c r="F3702" s="450" t="s">
        <v>15</v>
      </c>
      <c r="G3702" s="450" t="s">
        <v>110</v>
      </c>
      <c r="H3702" s="450"/>
    </row>
    <row r="3703" spans="1:8" x14ac:dyDescent="0.25">
      <c r="A3703" s="450">
        <v>2018</v>
      </c>
      <c r="B3703" s="450" t="s">
        <v>192</v>
      </c>
      <c r="C3703" s="450">
        <v>17150</v>
      </c>
      <c r="D3703" s="450" t="s">
        <v>102</v>
      </c>
      <c r="E3703" s="450" t="s">
        <v>14</v>
      </c>
      <c r="F3703" s="450" t="s">
        <v>15</v>
      </c>
      <c r="G3703" s="450" t="s">
        <v>110</v>
      </c>
      <c r="H3703" s="450"/>
    </row>
    <row r="3704" spans="1:8" x14ac:dyDescent="0.25">
      <c r="A3704" s="450">
        <v>2018</v>
      </c>
      <c r="B3704" s="450" t="s">
        <v>192</v>
      </c>
      <c r="C3704" s="450">
        <v>17160</v>
      </c>
      <c r="D3704" s="450" t="s">
        <v>103</v>
      </c>
      <c r="E3704" s="450" t="s">
        <v>14</v>
      </c>
      <c r="F3704" s="450" t="s">
        <v>15</v>
      </c>
      <c r="G3704" s="450" t="s">
        <v>110</v>
      </c>
      <c r="H3704" s="450"/>
    </row>
    <row r="3705" spans="1:8" x14ac:dyDescent="0.25">
      <c r="A3705" s="450">
        <v>2018</v>
      </c>
      <c r="B3705" s="450" t="s">
        <v>192</v>
      </c>
      <c r="C3705" s="450">
        <v>17161</v>
      </c>
      <c r="D3705" s="450" t="s">
        <v>104</v>
      </c>
      <c r="E3705" s="450" t="s">
        <v>14</v>
      </c>
      <c r="F3705" s="450" t="s">
        <v>15</v>
      </c>
      <c r="G3705" s="450" t="s">
        <v>110</v>
      </c>
      <c r="H3705" s="450"/>
    </row>
    <row r="3706" spans="1:8" x14ac:dyDescent="0.25">
      <c r="A3706" s="450">
        <v>2018</v>
      </c>
      <c r="B3706" s="450" t="s">
        <v>192</v>
      </c>
      <c r="C3706" s="450">
        <v>17162</v>
      </c>
      <c r="D3706" s="450" t="s">
        <v>105</v>
      </c>
      <c r="E3706" s="450" t="s">
        <v>14</v>
      </c>
      <c r="F3706" s="450" t="s">
        <v>15</v>
      </c>
      <c r="G3706" s="450" t="s">
        <v>110</v>
      </c>
      <c r="H3706" s="450"/>
    </row>
    <row r="3707" spans="1:8" x14ac:dyDescent="0.25">
      <c r="A3707" s="450">
        <v>2018</v>
      </c>
      <c r="B3707" s="450" t="s">
        <v>192</v>
      </c>
      <c r="C3707" s="450">
        <v>17190</v>
      </c>
      <c r="D3707" s="450" t="s">
        <v>106</v>
      </c>
      <c r="E3707" s="450" t="s">
        <v>14</v>
      </c>
      <c r="F3707" s="450" t="s">
        <v>15</v>
      </c>
      <c r="G3707" s="450" t="s">
        <v>110</v>
      </c>
      <c r="H3707" s="450"/>
    </row>
    <row r="3708" spans="1:8" x14ac:dyDescent="0.25">
      <c r="A3708" s="450">
        <v>2018</v>
      </c>
      <c r="B3708" s="450" t="s">
        <v>192</v>
      </c>
      <c r="C3708" s="450">
        <v>17900</v>
      </c>
      <c r="D3708" s="450" t="s">
        <v>107</v>
      </c>
      <c r="E3708" s="450" t="s">
        <v>14</v>
      </c>
      <c r="F3708" s="450" t="s">
        <v>15</v>
      </c>
      <c r="G3708" s="450">
        <v>0</v>
      </c>
      <c r="H3708" s="450" t="s">
        <v>16</v>
      </c>
    </row>
    <row r="3709" spans="1:8" x14ac:dyDescent="0.25">
      <c r="A3709" s="450">
        <v>2018</v>
      </c>
      <c r="B3709" s="450" t="s">
        <v>192</v>
      </c>
      <c r="C3709" s="450">
        <v>18000</v>
      </c>
      <c r="D3709" s="450" t="s">
        <v>108</v>
      </c>
      <c r="E3709" s="450" t="s">
        <v>14</v>
      </c>
      <c r="F3709" s="450" t="s">
        <v>15</v>
      </c>
      <c r="G3709" s="450">
        <v>0</v>
      </c>
      <c r="H3709" s="450" t="s">
        <v>16</v>
      </c>
    </row>
    <row r="3710" spans="1:8" x14ac:dyDescent="0.25">
      <c r="A3710" s="450">
        <v>2018</v>
      </c>
      <c r="B3710" s="450" t="s">
        <v>192</v>
      </c>
      <c r="C3710" s="450">
        <v>19000</v>
      </c>
      <c r="D3710" s="450" t="s">
        <v>109</v>
      </c>
      <c r="E3710" s="450" t="s">
        <v>14</v>
      </c>
      <c r="F3710" s="450" t="s">
        <v>15</v>
      </c>
      <c r="G3710" s="450" t="s">
        <v>110</v>
      </c>
      <c r="H3710" s="450"/>
    </row>
    <row r="3711" spans="1:8" x14ac:dyDescent="0.25">
      <c r="A3711" s="450">
        <v>2018</v>
      </c>
      <c r="B3711" s="450" t="s">
        <v>192</v>
      </c>
      <c r="C3711" s="450">
        <v>19010</v>
      </c>
      <c r="D3711" s="450" t="s">
        <v>111</v>
      </c>
      <c r="E3711" s="450" t="s">
        <v>14</v>
      </c>
      <c r="F3711" s="450" t="s">
        <v>15</v>
      </c>
      <c r="G3711" s="450" t="s">
        <v>110</v>
      </c>
      <c r="H3711" s="450"/>
    </row>
    <row r="3712" spans="1:8" x14ac:dyDescent="0.25">
      <c r="A3712" s="450">
        <v>2018</v>
      </c>
      <c r="B3712" s="450" t="s">
        <v>192</v>
      </c>
      <c r="C3712" s="450">
        <v>19011</v>
      </c>
      <c r="D3712" s="450" t="s">
        <v>112</v>
      </c>
      <c r="E3712" s="450" t="s">
        <v>14</v>
      </c>
      <c r="F3712" s="450" t="s">
        <v>15</v>
      </c>
      <c r="G3712" s="450" t="s">
        <v>110</v>
      </c>
      <c r="H3712" s="450"/>
    </row>
    <row r="3713" spans="1:7" x14ac:dyDescent="0.25">
      <c r="A3713" s="450">
        <v>2018</v>
      </c>
      <c r="B3713" s="450" t="s">
        <v>192</v>
      </c>
      <c r="C3713" s="450">
        <v>19012</v>
      </c>
      <c r="D3713" s="450" t="s">
        <v>113</v>
      </c>
      <c r="E3713" s="450" t="s">
        <v>14</v>
      </c>
      <c r="F3713" s="450" t="s">
        <v>15</v>
      </c>
      <c r="G3713" s="450" t="s">
        <v>110</v>
      </c>
    </row>
    <row r="3714" spans="1:7" x14ac:dyDescent="0.25">
      <c r="A3714" s="450">
        <v>2018</v>
      </c>
      <c r="B3714" s="450" t="s">
        <v>192</v>
      </c>
      <c r="C3714" s="450">
        <v>19020</v>
      </c>
      <c r="D3714" s="450" t="s">
        <v>114</v>
      </c>
      <c r="E3714" s="450" t="s">
        <v>14</v>
      </c>
      <c r="F3714" s="450" t="s">
        <v>15</v>
      </c>
      <c r="G3714" s="450" t="s">
        <v>110</v>
      </c>
    </row>
    <row r="3715" spans="1:7" x14ac:dyDescent="0.25">
      <c r="A3715" s="450">
        <v>2018</v>
      </c>
      <c r="B3715" s="450" t="s">
        <v>192</v>
      </c>
      <c r="C3715" s="450">
        <v>19021</v>
      </c>
      <c r="D3715" s="450" t="s">
        <v>115</v>
      </c>
      <c r="E3715" s="450" t="s">
        <v>14</v>
      </c>
      <c r="F3715" s="450" t="s">
        <v>15</v>
      </c>
      <c r="G3715" s="450" t="s">
        <v>110</v>
      </c>
    </row>
    <row r="3716" spans="1:7" x14ac:dyDescent="0.25">
      <c r="A3716" s="450">
        <v>2018</v>
      </c>
      <c r="B3716" s="450" t="s">
        <v>192</v>
      </c>
      <c r="C3716" s="450">
        <v>19022</v>
      </c>
      <c r="D3716" s="450" t="s">
        <v>116</v>
      </c>
      <c r="E3716" s="450" t="s">
        <v>14</v>
      </c>
      <c r="F3716" s="450" t="s">
        <v>15</v>
      </c>
      <c r="G3716" s="450" t="s">
        <v>110</v>
      </c>
    </row>
    <row r="3717" spans="1:7" x14ac:dyDescent="0.25">
      <c r="A3717" s="450">
        <v>2018</v>
      </c>
      <c r="B3717" s="450" t="s">
        <v>192</v>
      </c>
      <c r="C3717" s="450">
        <v>19023</v>
      </c>
      <c r="D3717" s="450" t="s">
        <v>117</v>
      </c>
      <c r="E3717" s="450" t="s">
        <v>14</v>
      </c>
      <c r="F3717" s="450" t="s">
        <v>15</v>
      </c>
      <c r="G3717" s="450" t="s">
        <v>110</v>
      </c>
    </row>
    <row r="3718" spans="1:7" x14ac:dyDescent="0.25">
      <c r="A3718" s="450">
        <v>2018</v>
      </c>
      <c r="B3718" s="450" t="s">
        <v>192</v>
      </c>
      <c r="C3718" s="450">
        <v>19029</v>
      </c>
      <c r="D3718" s="450" t="s">
        <v>118</v>
      </c>
      <c r="E3718" s="450" t="s">
        <v>14</v>
      </c>
      <c r="F3718" s="450" t="s">
        <v>15</v>
      </c>
      <c r="G3718" s="450" t="s">
        <v>110</v>
      </c>
    </row>
    <row r="3719" spans="1:7" x14ac:dyDescent="0.25">
      <c r="A3719" s="450">
        <v>2018</v>
      </c>
      <c r="B3719" s="450" t="s">
        <v>192</v>
      </c>
      <c r="C3719" s="450">
        <v>19030</v>
      </c>
      <c r="D3719" s="450" t="s">
        <v>119</v>
      </c>
      <c r="E3719" s="450" t="s">
        <v>14</v>
      </c>
      <c r="F3719" s="450" t="s">
        <v>15</v>
      </c>
      <c r="G3719" s="450" t="s">
        <v>110</v>
      </c>
    </row>
    <row r="3720" spans="1:7" x14ac:dyDescent="0.25">
      <c r="A3720" s="450">
        <v>2018</v>
      </c>
      <c r="B3720" s="450" t="s">
        <v>192</v>
      </c>
      <c r="C3720" s="450">
        <v>19031</v>
      </c>
      <c r="D3720" s="450" t="s">
        <v>120</v>
      </c>
      <c r="E3720" s="450" t="s">
        <v>14</v>
      </c>
      <c r="F3720" s="450" t="s">
        <v>15</v>
      </c>
      <c r="G3720" s="450" t="s">
        <v>110</v>
      </c>
    </row>
    <row r="3721" spans="1:7" x14ac:dyDescent="0.25">
      <c r="A3721" s="450">
        <v>2018</v>
      </c>
      <c r="B3721" s="450" t="s">
        <v>192</v>
      </c>
      <c r="C3721" s="450">
        <v>19032</v>
      </c>
      <c r="D3721" s="450" t="s">
        <v>121</v>
      </c>
      <c r="E3721" s="450" t="s">
        <v>14</v>
      </c>
      <c r="F3721" s="450" t="s">
        <v>15</v>
      </c>
      <c r="G3721" s="450" t="s">
        <v>110</v>
      </c>
    </row>
    <row r="3722" spans="1:7" x14ac:dyDescent="0.25">
      <c r="A3722" s="450">
        <v>2018</v>
      </c>
      <c r="B3722" s="450" t="s">
        <v>192</v>
      </c>
      <c r="C3722" s="450">
        <v>19040</v>
      </c>
      <c r="D3722" s="450" t="s">
        <v>122</v>
      </c>
      <c r="E3722" s="450" t="s">
        <v>14</v>
      </c>
      <c r="F3722" s="450" t="s">
        <v>15</v>
      </c>
      <c r="G3722" s="450" t="s">
        <v>110</v>
      </c>
    </row>
    <row r="3723" spans="1:7" x14ac:dyDescent="0.25">
      <c r="A3723" s="450">
        <v>2018</v>
      </c>
      <c r="B3723" s="450" t="s">
        <v>192</v>
      </c>
      <c r="C3723" s="450">
        <v>19050</v>
      </c>
      <c r="D3723" s="450" t="s">
        <v>123</v>
      </c>
      <c r="E3723" s="450" t="s">
        <v>14</v>
      </c>
      <c r="F3723" s="450" t="s">
        <v>15</v>
      </c>
      <c r="G3723" s="450" t="s">
        <v>110</v>
      </c>
    </row>
    <row r="3724" spans="1:7" x14ac:dyDescent="0.25">
      <c r="A3724" s="450">
        <v>2018</v>
      </c>
      <c r="B3724" s="450" t="s">
        <v>192</v>
      </c>
      <c r="C3724" s="450">
        <v>19060</v>
      </c>
      <c r="D3724" s="450" t="s">
        <v>124</v>
      </c>
      <c r="E3724" s="450" t="s">
        <v>14</v>
      </c>
      <c r="F3724" s="450" t="s">
        <v>15</v>
      </c>
      <c r="G3724" s="450" t="s">
        <v>110</v>
      </c>
    </row>
    <row r="3725" spans="1:7" x14ac:dyDescent="0.25">
      <c r="A3725" s="450">
        <v>2018</v>
      </c>
      <c r="B3725" s="450" t="s">
        <v>192</v>
      </c>
      <c r="C3725" s="450">
        <v>19061</v>
      </c>
      <c r="D3725" s="450" t="s">
        <v>125</v>
      </c>
      <c r="E3725" s="450" t="s">
        <v>14</v>
      </c>
      <c r="F3725" s="450" t="s">
        <v>15</v>
      </c>
      <c r="G3725" s="450" t="s">
        <v>110</v>
      </c>
    </row>
    <row r="3726" spans="1:7" x14ac:dyDescent="0.25">
      <c r="A3726" s="450">
        <v>2018</v>
      </c>
      <c r="B3726" s="450" t="s">
        <v>192</v>
      </c>
      <c r="C3726" s="450">
        <v>19062</v>
      </c>
      <c r="D3726" s="450" t="s">
        <v>126</v>
      </c>
      <c r="E3726" s="450" t="s">
        <v>14</v>
      </c>
      <c r="F3726" s="450" t="s">
        <v>15</v>
      </c>
      <c r="G3726" s="450" t="s">
        <v>110</v>
      </c>
    </row>
    <row r="3727" spans="1:7" x14ac:dyDescent="0.25">
      <c r="A3727" s="450">
        <v>2018</v>
      </c>
      <c r="B3727" s="450" t="s">
        <v>192</v>
      </c>
      <c r="C3727" s="450">
        <v>19063</v>
      </c>
      <c r="D3727" s="450" t="s">
        <v>127</v>
      </c>
      <c r="E3727" s="450" t="s">
        <v>14</v>
      </c>
      <c r="F3727" s="450" t="s">
        <v>15</v>
      </c>
      <c r="G3727" s="450" t="s">
        <v>110</v>
      </c>
    </row>
    <row r="3728" spans="1:7" x14ac:dyDescent="0.25">
      <c r="A3728" s="450">
        <v>2018</v>
      </c>
      <c r="B3728" s="450" t="s">
        <v>192</v>
      </c>
      <c r="C3728" s="450">
        <v>19070</v>
      </c>
      <c r="D3728" s="450" t="s">
        <v>128</v>
      </c>
      <c r="E3728" s="450" t="s">
        <v>14</v>
      </c>
      <c r="F3728" s="450" t="s">
        <v>15</v>
      </c>
      <c r="G3728" s="450" t="s">
        <v>110</v>
      </c>
    </row>
    <row r="3729" spans="1:7" x14ac:dyDescent="0.25">
      <c r="A3729" s="450">
        <v>2018</v>
      </c>
      <c r="B3729" s="450" t="s">
        <v>192</v>
      </c>
      <c r="C3729" s="450">
        <v>19080</v>
      </c>
      <c r="D3729" s="450" t="s">
        <v>129</v>
      </c>
      <c r="E3729" s="450" t="s">
        <v>14</v>
      </c>
      <c r="F3729" s="450" t="s">
        <v>15</v>
      </c>
      <c r="G3729" s="450" t="s">
        <v>110</v>
      </c>
    </row>
    <row r="3730" spans="1:7" x14ac:dyDescent="0.25">
      <c r="A3730" s="450">
        <v>2018</v>
      </c>
      <c r="B3730" s="450" t="s">
        <v>192</v>
      </c>
      <c r="C3730" s="450">
        <v>19090</v>
      </c>
      <c r="D3730" s="450" t="s">
        <v>130</v>
      </c>
      <c r="E3730" s="450" t="s">
        <v>14</v>
      </c>
      <c r="F3730" s="450" t="s">
        <v>15</v>
      </c>
      <c r="G3730" s="450" t="s">
        <v>110</v>
      </c>
    </row>
    <row r="3731" spans="1:7" x14ac:dyDescent="0.25">
      <c r="A3731" s="450">
        <v>2018</v>
      </c>
      <c r="B3731" s="450" t="s">
        <v>192</v>
      </c>
      <c r="C3731" s="450">
        <v>19095</v>
      </c>
      <c r="D3731" s="450" t="s">
        <v>131</v>
      </c>
      <c r="E3731" s="450" t="s">
        <v>14</v>
      </c>
      <c r="F3731" s="450" t="s">
        <v>15</v>
      </c>
      <c r="G3731" s="450" t="s">
        <v>110</v>
      </c>
    </row>
    <row r="3732" spans="1:7" x14ac:dyDescent="0.25">
      <c r="A3732" s="450">
        <v>2018</v>
      </c>
      <c r="B3732" s="450" t="s">
        <v>192</v>
      </c>
      <c r="C3732" s="450">
        <v>19900</v>
      </c>
      <c r="D3732" s="450" t="s">
        <v>132</v>
      </c>
      <c r="E3732" s="450" t="s">
        <v>14</v>
      </c>
      <c r="F3732" s="450" t="s">
        <v>15</v>
      </c>
      <c r="G3732" s="450" t="s">
        <v>110</v>
      </c>
    </row>
    <row r="3733" spans="1:7" x14ac:dyDescent="0.25">
      <c r="A3733" s="450">
        <v>2018</v>
      </c>
      <c r="B3733" s="450" t="s">
        <v>192</v>
      </c>
      <c r="C3733" s="450">
        <v>20000</v>
      </c>
      <c r="D3733" s="450" t="s">
        <v>133</v>
      </c>
      <c r="E3733" s="450" t="s">
        <v>14</v>
      </c>
      <c r="F3733" s="450" t="s">
        <v>15</v>
      </c>
      <c r="G3733" s="450" t="s">
        <v>110</v>
      </c>
    </row>
    <row r="3734" spans="1:7" x14ac:dyDescent="0.25">
      <c r="A3734" s="450">
        <v>2018</v>
      </c>
      <c r="B3734" s="450" t="s">
        <v>192</v>
      </c>
      <c r="C3734" s="450">
        <v>21000</v>
      </c>
      <c r="D3734" s="450" t="s">
        <v>134</v>
      </c>
      <c r="E3734" s="450" t="s">
        <v>14</v>
      </c>
      <c r="F3734" s="450" t="s">
        <v>15</v>
      </c>
      <c r="G3734" s="450" t="s">
        <v>110</v>
      </c>
    </row>
    <row r="3735" spans="1:7" x14ac:dyDescent="0.25">
      <c r="A3735" s="450">
        <v>2018</v>
      </c>
      <c r="B3735" s="450" t="s">
        <v>192</v>
      </c>
      <c r="C3735" s="450">
        <v>21100</v>
      </c>
      <c r="D3735" s="450" t="s">
        <v>135</v>
      </c>
      <c r="E3735" s="450" t="s">
        <v>14</v>
      </c>
      <c r="F3735" s="450" t="s">
        <v>15</v>
      </c>
      <c r="G3735" s="450" t="s">
        <v>110</v>
      </c>
    </row>
    <row r="3736" spans="1:7" x14ac:dyDescent="0.25">
      <c r="A3736" s="450">
        <v>2018</v>
      </c>
      <c r="B3736" s="450" t="s">
        <v>192</v>
      </c>
      <c r="C3736" s="450">
        <v>21200</v>
      </c>
      <c r="D3736" s="450" t="s">
        <v>136</v>
      </c>
      <c r="E3736" s="450" t="s">
        <v>14</v>
      </c>
      <c r="F3736" s="450" t="s">
        <v>15</v>
      </c>
      <c r="G3736" s="450" t="s">
        <v>110</v>
      </c>
    </row>
    <row r="3737" spans="1:7" x14ac:dyDescent="0.25">
      <c r="A3737" s="450">
        <v>2018</v>
      </c>
      <c r="B3737" s="450" t="s">
        <v>192</v>
      </c>
      <c r="C3737" s="450">
        <v>21300</v>
      </c>
      <c r="D3737" s="450" t="s">
        <v>137</v>
      </c>
      <c r="E3737" s="450" t="s">
        <v>14</v>
      </c>
      <c r="F3737" s="450" t="s">
        <v>15</v>
      </c>
      <c r="G3737" s="450" t="s">
        <v>110</v>
      </c>
    </row>
    <row r="3738" spans="1:7" x14ac:dyDescent="0.25">
      <c r="A3738" s="450">
        <v>2018</v>
      </c>
      <c r="B3738" s="450" t="s">
        <v>192</v>
      </c>
      <c r="C3738" s="450">
        <v>21900</v>
      </c>
      <c r="D3738" s="450" t="s">
        <v>138</v>
      </c>
      <c r="E3738" s="450" t="s">
        <v>14</v>
      </c>
      <c r="F3738" s="450" t="s">
        <v>15</v>
      </c>
      <c r="G3738" s="450" t="s">
        <v>110</v>
      </c>
    </row>
    <row r="3739" spans="1:7" x14ac:dyDescent="0.25">
      <c r="A3739" s="450">
        <v>2018</v>
      </c>
      <c r="B3739" s="450" t="s">
        <v>192</v>
      </c>
      <c r="C3739" s="450">
        <v>22000</v>
      </c>
      <c r="D3739" s="450" t="s">
        <v>139</v>
      </c>
      <c r="E3739" s="450" t="s">
        <v>14</v>
      </c>
      <c r="F3739" s="450" t="s">
        <v>15</v>
      </c>
      <c r="G3739" s="450" t="s">
        <v>110</v>
      </c>
    </row>
    <row r="3740" spans="1:7" x14ac:dyDescent="0.25">
      <c r="A3740" s="450">
        <v>2018</v>
      </c>
      <c r="B3740" s="450" t="s">
        <v>192</v>
      </c>
      <c r="C3740" s="450">
        <v>23000</v>
      </c>
      <c r="D3740" s="450" t="s">
        <v>140</v>
      </c>
      <c r="E3740" s="450" t="s">
        <v>14</v>
      </c>
      <c r="F3740" s="450" t="s">
        <v>15</v>
      </c>
      <c r="G3740" s="450" t="s">
        <v>110</v>
      </c>
    </row>
    <row r="3741" spans="1:7" x14ac:dyDescent="0.25">
      <c r="A3741" s="450">
        <v>2018</v>
      </c>
      <c r="B3741" s="450" t="s">
        <v>192</v>
      </c>
      <c r="C3741" s="450">
        <v>24000</v>
      </c>
      <c r="D3741" s="450" t="s">
        <v>141</v>
      </c>
      <c r="E3741" s="450" t="s">
        <v>14</v>
      </c>
      <c r="F3741" s="450" t="s">
        <v>15</v>
      </c>
      <c r="G3741" s="450" t="s">
        <v>110</v>
      </c>
    </row>
    <row r="3742" spans="1:7" x14ac:dyDescent="0.25">
      <c r="A3742" s="450">
        <v>2018</v>
      </c>
      <c r="B3742" s="450" t="s">
        <v>192</v>
      </c>
      <c r="C3742" s="450">
        <v>25000</v>
      </c>
      <c r="D3742" s="450" t="s">
        <v>142</v>
      </c>
      <c r="E3742" s="450" t="s">
        <v>14</v>
      </c>
      <c r="F3742" s="450" t="s">
        <v>15</v>
      </c>
      <c r="G3742" s="450" t="s">
        <v>110</v>
      </c>
    </row>
    <row r="3743" spans="1:7" x14ac:dyDescent="0.25">
      <c r="A3743" s="450">
        <v>2018</v>
      </c>
      <c r="B3743" s="450" t="s">
        <v>192</v>
      </c>
      <c r="C3743" s="450">
        <v>26000</v>
      </c>
      <c r="D3743" s="450" t="s">
        <v>143</v>
      </c>
      <c r="E3743" s="450" t="s">
        <v>14</v>
      </c>
      <c r="F3743" s="450" t="s">
        <v>15</v>
      </c>
      <c r="G3743" s="450" t="s">
        <v>110</v>
      </c>
    </row>
    <row r="3744" spans="1:7" x14ac:dyDescent="0.25">
      <c r="A3744" s="450">
        <v>2018</v>
      </c>
      <c r="B3744" s="450" t="s">
        <v>192</v>
      </c>
      <c r="C3744" s="450">
        <v>27000</v>
      </c>
      <c r="D3744" s="450" t="s">
        <v>144</v>
      </c>
      <c r="E3744" s="450" t="s">
        <v>14</v>
      </c>
      <c r="F3744" s="450" t="s">
        <v>15</v>
      </c>
      <c r="G3744" s="450" t="s">
        <v>110</v>
      </c>
    </row>
    <row r="3745" spans="1:7" x14ac:dyDescent="0.25">
      <c r="A3745" s="450">
        <v>2018</v>
      </c>
      <c r="B3745" s="450" t="s">
        <v>192</v>
      </c>
      <c r="C3745" s="450">
        <v>28000</v>
      </c>
      <c r="D3745" s="450" t="s">
        <v>145</v>
      </c>
      <c r="E3745" s="450" t="s">
        <v>14</v>
      </c>
      <c r="F3745" s="450" t="s">
        <v>15</v>
      </c>
      <c r="G3745" s="450" t="s">
        <v>110</v>
      </c>
    </row>
    <row r="3746" spans="1:7" x14ac:dyDescent="0.25">
      <c r="A3746" s="450">
        <v>2018</v>
      </c>
      <c r="B3746" s="450" t="s">
        <v>192</v>
      </c>
      <c r="C3746" s="450">
        <v>29000</v>
      </c>
      <c r="D3746" s="450" t="s">
        <v>146</v>
      </c>
      <c r="E3746" s="450" t="s">
        <v>14</v>
      </c>
      <c r="F3746" s="450" t="s">
        <v>15</v>
      </c>
      <c r="G3746" s="450" t="s">
        <v>110</v>
      </c>
    </row>
    <row r="3747" spans="1:7" x14ac:dyDescent="0.25">
      <c r="A3747" s="450">
        <v>2018</v>
      </c>
      <c r="B3747" s="450" t="s">
        <v>192</v>
      </c>
      <c r="C3747" s="450">
        <v>30000</v>
      </c>
      <c r="D3747" s="450" t="s">
        <v>147</v>
      </c>
      <c r="E3747" s="450" t="s">
        <v>14</v>
      </c>
      <c r="F3747" s="450" t="s">
        <v>15</v>
      </c>
      <c r="G3747" s="450" t="s">
        <v>110</v>
      </c>
    </row>
    <row r="3748" spans="1:7" x14ac:dyDescent="0.25">
      <c r="A3748" s="450">
        <v>2018</v>
      </c>
      <c r="B3748" s="450" t="s">
        <v>192</v>
      </c>
      <c r="C3748" s="450">
        <v>31000</v>
      </c>
      <c r="D3748" s="450" t="s">
        <v>148</v>
      </c>
      <c r="E3748" s="450" t="s">
        <v>14</v>
      </c>
      <c r="F3748" s="450" t="s">
        <v>15</v>
      </c>
      <c r="G3748" s="450" t="s">
        <v>110</v>
      </c>
    </row>
    <row r="3749" spans="1:7" x14ac:dyDescent="0.25">
      <c r="A3749" s="450">
        <v>2018</v>
      </c>
      <c r="B3749" s="450" t="s">
        <v>192</v>
      </c>
      <c r="C3749" s="450">
        <v>32000</v>
      </c>
      <c r="D3749" s="450" t="s">
        <v>149</v>
      </c>
      <c r="E3749" s="450" t="s">
        <v>14</v>
      </c>
      <c r="F3749" s="450" t="s">
        <v>15</v>
      </c>
      <c r="G3749" s="450" t="s">
        <v>110</v>
      </c>
    </row>
    <row r="3750" spans="1:7" x14ac:dyDescent="0.25">
      <c r="A3750" s="450">
        <v>2018</v>
      </c>
      <c r="B3750" s="450" t="s">
        <v>192</v>
      </c>
      <c r="C3750" s="450">
        <v>32100</v>
      </c>
      <c r="D3750" s="450" t="s">
        <v>150</v>
      </c>
      <c r="E3750" s="450" t="s">
        <v>14</v>
      </c>
      <c r="F3750" s="450" t="s">
        <v>15</v>
      </c>
      <c r="G3750" s="450" t="s">
        <v>110</v>
      </c>
    </row>
    <row r="3751" spans="1:7" x14ac:dyDescent="0.25">
      <c r="A3751" s="450">
        <v>2018</v>
      </c>
      <c r="B3751" s="450" t="s">
        <v>192</v>
      </c>
      <c r="C3751" s="450">
        <v>32200</v>
      </c>
      <c r="D3751" s="450" t="s">
        <v>151</v>
      </c>
      <c r="E3751" s="450" t="s">
        <v>14</v>
      </c>
      <c r="F3751" s="450" t="s">
        <v>15</v>
      </c>
      <c r="G3751" s="450" t="s">
        <v>110</v>
      </c>
    </row>
    <row r="3752" spans="1:7" x14ac:dyDescent="0.25">
      <c r="A3752" s="450">
        <v>2018</v>
      </c>
      <c r="B3752" s="450" t="s">
        <v>192</v>
      </c>
      <c r="C3752" s="450">
        <v>33000</v>
      </c>
      <c r="D3752" s="450" t="s">
        <v>152</v>
      </c>
      <c r="E3752" s="450" t="s">
        <v>14</v>
      </c>
      <c r="F3752" s="450" t="s">
        <v>15</v>
      </c>
      <c r="G3752" s="450" t="s">
        <v>110</v>
      </c>
    </row>
    <row r="3753" spans="1:7" x14ac:dyDescent="0.25">
      <c r="A3753" s="450">
        <v>2018</v>
      </c>
      <c r="B3753" s="450" t="s">
        <v>192</v>
      </c>
      <c r="C3753" s="450">
        <v>33100</v>
      </c>
      <c r="D3753" s="450" t="s">
        <v>153</v>
      </c>
      <c r="E3753" s="450" t="s">
        <v>14</v>
      </c>
      <c r="F3753" s="450" t="s">
        <v>15</v>
      </c>
      <c r="G3753" s="450" t="s">
        <v>110</v>
      </c>
    </row>
    <row r="3754" spans="1:7" x14ac:dyDescent="0.25">
      <c r="A3754" s="450">
        <v>2018</v>
      </c>
      <c r="B3754" s="450" t="s">
        <v>192</v>
      </c>
      <c r="C3754" s="450">
        <v>33110</v>
      </c>
      <c r="D3754" s="450" t="s">
        <v>154</v>
      </c>
      <c r="E3754" s="450" t="s">
        <v>14</v>
      </c>
      <c r="F3754" s="450" t="s">
        <v>15</v>
      </c>
      <c r="G3754" s="450" t="s">
        <v>110</v>
      </c>
    </row>
    <row r="3755" spans="1:7" x14ac:dyDescent="0.25">
      <c r="A3755" s="450">
        <v>2018</v>
      </c>
      <c r="B3755" s="450" t="s">
        <v>192</v>
      </c>
      <c r="C3755" s="450">
        <v>33120</v>
      </c>
      <c r="D3755" s="450" t="s">
        <v>155</v>
      </c>
      <c r="E3755" s="450" t="s">
        <v>14</v>
      </c>
      <c r="F3755" s="450" t="s">
        <v>15</v>
      </c>
      <c r="G3755" s="450" t="s">
        <v>110</v>
      </c>
    </row>
    <row r="3756" spans="1:7" x14ac:dyDescent="0.25">
      <c r="A3756" s="450">
        <v>2018</v>
      </c>
      <c r="B3756" s="450" t="s">
        <v>192</v>
      </c>
      <c r="C3756" s="450">
        <v>33200</v>
      </c>
      <c r="D3756" s="450" t="s">
        <v>156</v>
      </c>
      <c r="E3756" s="450" t="s">
        <v>14</v>
      </c>
      <c r="F3756" s="450" t="s">
        <v>15</v>
      </c>
      <c r="G3756" s="450" t="s">
        <v>110</v>
      </c>
    </row>
    <row r="3757" spans="1:7" x14ac:dyDescent="0.25">
      <c r="A3757" s="450">
        <v>2018</v>
      </c>
      <c r="B3757" s="450" t="s">
        <v>192</v>
      </c>
      <c r="C3757" s="450">
        <v>33210</v>
      </c>
      <c r="D3757" s="450" t="s">
        <v>157</v>
      </c>
      <c r="E3757" s="450" t="s">
        <v>14</v>
      </c>
      <c r="F3757" s="450" t="s">
        <v>15</v>
      </c>
      <c r="G3757" s="450" t="s">
        <v>110</v>
      </c>
    </row>
    <row r="3758" spans="1:7" x14ac:dyDescent="0.25">
      <c r="A3758" s="450">
        <v>2018</v>
      </c>
      <c r="B3758" s="450" t="s">
        <v>192</v>
      </c>
      <c r="C3758" s="450">
        <v>33220</v>
      </c>
      <c r="D3758" s="450" t="s">
        <v>158</v>
      </c>
      <c r="E3758" s="450" t="s">
        <v>14</v>
      </c>
      <c r="F3758" s="450" t="s">
        <v>15</v>
      </c>
      <c r="G3758" s="450" t="s">
        <v>110</v>
      </c>
    </row>
    <row r="3759" spans="1:7" x14ac:dyDescent="0.25">
      <c r="A3759" s="450">
        <v>2018</v>
      </c>
      <c r="B3759" s="450" t="s">
        <v>192</v>
      </c>
      <c r="C3759" s="450">
        <v>33900</v>
      </c>
      <c r="D3759" s="450" t="s">
        <v>159</v>
      </c>
      <c r="E3759" s="450" t="s">
        <v>14</v>
      </c>
      <c r="F3759" s="450" t="s">
        <v>15</v>
      </c>
      <c r="G3759" s="450" t="s">
        <v>110</v>
      </c>
    </row>
    <row r="3760" spans="1:7" x14ac:dyDescent="0.25">
      <c r="A3760" s="450">
        <v>2018</v>
      </c>
      <c r="B3760" s="450" t="s">
        <v>192</v>
      </c>
      <c r="C3760" s="450">
        <v>33910</v>
      </c>
      <c r="D3760" s="450" t="s">
        <v>160</v>
      </c>
      <c r="E3760" s="450" t="s">
        <v>14</v>
      </c>
      <c r="F3760" s="450" t="s">
        <v>15</v>
      </c>
      <c r="G3760" s="450" t="s">
        <v>110</v>
      </c>
    </row>
    <row r="3761" spans="1:8" x14ac:dyDescent="0.25">
      <c r="A3761" s="450">
        <v>2018</v>
      </c>
      <c r="B3761" s="450" t="s">
        <v>192</v>
      </c>
      <c r="C3761" s="450">
        <v>33920</v>
      </c>
      <c r="D3761" s="450" t="s">
        <v>161</v>
      </c>
      <c r="E3761" s="450" t="s">
        <v>14</v>
      </c>
      <c r="F3761" s="450" t="s">
        <v>15</v>
      </c>
      <c r="G3761" s="450" t="s">
        <v>110</v>
      </c>
      <c r="H3761" s="450"/>
    </row>
    <row r="3762" spans="1:8" x14ac:dyDescent="0.25">
      <c r="A3762" s="450">
        <v>2018</v>
      </c>
      <c r="B3762" s="450" t="s">
        <v>192</v>
      </c>
      <c r="C3762" s="450">
        <v>33921</v>
      </c>
      <c r="D3762" s="450" t="s">
        <v>162</v>
      </c>
      <c r="E3762" s="450" t="s">
        <v>14</v>
      </c>
      <c r="F3762" s="450" t="s">
        <v>15</v>
      </c>
      <c r="G3762" s="450" t="s">
        <v>110</v>
      </c>
      <c r="H3762" s="450"/>
    </row>
    <row r="3763" spans="1:8" x14ac:dyDescent="0.25">
      <c r="A3763" s="450">
        <v>2018</v>
      </c>
      <c r="B3763" s="450" t="s">
        <v>192</v>
      </c>
      <c r="C3763" s="450">
        <v>33922</v>
      </c>
      <c r="D3763" s="450" t="s">
        <v>163</v>
      </c>
      <c r="E3763" s="450" t="s">
        <v>14</v>
      </c>
      <c r="F3763" s="450" t="s">
        <v>15</v>
      </c>
      <c r="G3763" s="450" t="s">
        <v>110</v>
      </c>
      <c r="H3763" s="450"/>
    </row>
    <row r="3764" spans="1:8" x14ac:dyDescent="0.25">
      <c r="A3764" s="450">
        <v>2018</v>
      </c>
      <c r="B3764" s="450" t="s">
        <v>192</v>
      </c>
      <c r="C3764" s="450">
        <v>34000</v>
      </c>
      <c r="D3764" s="450" t="s">
        <v>164</v>
      </c>
      <c r="E3764" s="450" t="s">
        <v>14</v>
      </c>
      <c r="F3764" s="450" t="s">
        <v>15</v>
      </c>
      <c r="G3764" s="450" t="s">
        <v>110</v>
      </c>
      <c r="H3764" s="450"/>
    </row>
    <row r="3765" spans="1:8" x14ac:dyDescent="0.25">
      <c r="A3765" s="450">
        <v>2018</v>
      </c>
      <c r="B3765" s="450" t="s">
        <v>192</v>
      </c>
      <c r="C3765" s="450">
        <v>35000</v>
      </c>
      <c r="D3765" s="450" t="s">
        <v>165</v>
      </c>
      <c r="E3765" s="450" t="s">
        <v>14</v>
      </c>
      <c r="F3765" s="450" t="s">
        <v>15</v>
      </c>
      <c r="G3765" s="450" t="s">
        <v>110</v>
      </c>
      <c r="H3765" s="450"/>
    </row>
    <row r="3766" spans="1:8" x14ac:dyDescent="0.25">
      <c r="A3766" s="450">
        <v>2018</v>
      </c>
      <c r="B3766" s="450" t="s">
        <v>192</v>
      </c>
      <c r="C3766" s="450">
        <v>36000</v>
      </c>
      <c r="D3766" s="450" t="s">
        <v>166</v>
      </c>
      <c r="E3766" s="450" t="s">
        <v>14</v>
      </c>
      <c r="F3766" s="450" t="s">
        <v>15</v>
      </c>
      <c r="G3766" s="450" t="s">
        <v>110</v>
      </c>
      <c r="H3766" s="450"/>
    </row>
    <row r="3767" spans="1:8" x14ac:dyDescent="0.25">
      <c r="A3767" s="450">
        <v>2018</v>
      </c>
      <c r="B3767" s="450" t="s">
        <v>192</v>
      </c>
      <c r="C3767" s="450">
        <v>37000</v>
      </c>
      <c r="D3767" s="450" t="s">
        <v>167</v>
      </c>
      <c r="E3767" s="450" t="s">
        <v>14</v>
      </c>
      <c r="F3767" s="450" t="s">
        <v>15</v>
      </c>
      <c r="G3767" s="450" t="s">
        <v>110</v>
      </c>
      <c r="H3767" s="450"/>
    </row>
    <row r="3768" spans="1:8" x14ac:dyDescent="0.25">
      <c r="A3768" s="450">
        <v>2018</v>
      </c>
      <c r="B3768" s="450" t="s">
        <v>192</v>
      </c>
      <c r="C3768" s="450">
        <v>37100</v>
      </c>
      <c r="D3768" s="450" t="s">
        <v>168</v>
      </c>
      <c r="E3768" s="450" t="s">
        <v>14</v>
      </c>
      <c r="F3768" s="450" t="s">
        <v>15</v>
      </c>
      <c r="G3768" s="450" t="s">
        <v>110</v>
      </c>
      <c r="H3768" s="450"/>
    </row>
    <row r="3769" spans="1:8" x14ac:dyDescent="0.25">
      <c r="A3769" s="450">
        <v>2018</v>
      </c>
      <c r="B3769" s="450" t="s">
        <v>192</v>
      </c>
      <c r="C3769" s="450">
        <v>37200</v>
      </c>
      <c r="D3769" s="450" t="s">
        <v>169</v>
      </c>
      <c r="E3769" s="450" t="s">
        <v>14</v>
      </c>
      <c r="F3769" s="450" t="s">
        <v>15</v>
      </c>
      <c r="G3769" s="450" t="s">
        <v>110</v>
      </c>
      <c r="H3769" s="450"/>
    </row>
    <row r="3770" spans="1:8" x14ac:dyDescent="0.25">
      <c r="A3770" s="450">
        <v>2018</v>
      </c>
      <c r="B3770" s="450" t="s">
        <v>193</v>
      </c>
      <c r="C3770" s="450">
        <v>1000</v>
      </c>
      <c r="D3770" s="450" t="s">
        <v>1</v>
      </c>
      <c r="E3770" s="450" t="s">
        <v>14</v>
      </c>
      <c r="F3770" s="450" t="s">
        <v>15</v>
      </c>
      <c r="G3770" s="450">
        <v>0</v>
      </c>
      <c r="H3770" s="450" t="s">
        <v>16</v>
      </c>
    </row>
    <row r="3771" spans="1:8" x14ac:dyDescent="0.25">
      <c r="A3771" s="450">
        <v>2018</v>
      </c>
      <c r="B3771" s="450" t="s">
        <v>193</v>
      </c>
      <c r="C3771" s="450">
        <v>1100</v>
      </c>
      <c r="D3771" s="450" t="s">
        <v>2</v>
      </c>
      <c r="E3771" s="450" t="s">
        <v>14</v>
      </c>
      <c r="F3771" s="450" t="s">
        <v>15</v>
      </c>
      <c r="G3771" s="450">
        <v>0</v>
      </c>
      <c r="H3771" s="450" t="s">
        <v>16</v>
      </c>
    </row>
    <row r="3772" spans="1:8" x14ac:dyDescent="0.25">
      <c r="A3772" s="450">
        <v>2018</v>
      </c>
      <c r="B3772" s="450" t="s">
        <v>193</v>
      </c>
      <c r="C3772" s="450">
        <v>1110</v>
      </c>
      <c r="D3772" s="450" t="s">
        <v>3</v>
      </c>
      <c r="E3772" s="450" t="s">
        <v>14</v>
      </c>
      <c r="F3772" s="450" t="s">
        <v>15</v>
      </c>
      <c r="G3772" s="450" t="s">
        <v>110</v>
      </c>
      <c r="H3772" s="450"/>
    </row>
    <row r="3773" spans="1:8" x14ac:dyDescent="0.25">
      <c r="A3773" s="450">
        <v>2018</v>
      </c>
      <c r="B3773" s="450" t="s">
        <v>193</v>
      </c>
      <c r="C3773" s="450">
        <v>1120</v>
      </c>
      <c r="D3773" s="450" t="s">
        <v>4</v>
      </c>
      <c r="E3773" s="450" t="s">
        <v>14</v>
      </c>
      <c r="F3773" s="450" t="s">
        <v>15</v>
      </c>
      <c r="G3773" s="450" t="s">
        <v>110</v>
      </c>
      <c r="H3773" s="450"/>
    </row>
    <row r="3774" spans="1:8" x14ac:dyDescent="0.25">
      <c r="A3774" s="450">
        <v>2018</v>
      </c>
      <c r="B3774" s="450" t="s">
        <v>193</v>
      </c>
      <c r="C3774" s="450">
        <v>1200</v>
      </c>
      <c r="D3774" s="450" t="s">
        <v>5</v>
      </c>
      <c r="E3774" s="450" t="s">
        <v>14</v>
      </c>
      <c r="F3774" s="450" t="s">
        <v>15</v>
      </c>
      <c r="G3774" s="450">
        <v>0</v>
      </c>
      <c r="H3774" s="450" t="s">
        <v>16</v>
      </c>
    </row>
    <row r="3775" spans="1:8" x14ac:dyDescent="0.25">
      <c r="A3775" s="450">
        <v>2018</v>
      </c>
      <c r="B3775" s="450" t="s">
        <v>193</v>
      </c>
      <c r="C3775" s="450">
        <v>1300</v>
      </c>
      <c r="D3775" s="450" t="s">
        <v>17</v>
      </c>
      <c r="E3775" s="450" t="s">
        <v>14</v>
      </c>
      <c r="F3775" s="450" t="s">
        <v>15</v>
      </c>
      <c r="G3775" s="450">
        <v>0</v>
      </c>
      <c r="H3775" s="450" t="s">
        <v>16</v>
      </c>
    </row>
    <row r="3776" spans="1:8" x14ac:dyDescent="0.25">
      <c r="A3776" s="450">
        <v>2018</v>
      </c>
      <c r="B3776" s="450" t="s">
        <v>193</v>
      </c>
      <c r="C3776" s="450">
        <v>1400</v>
      </c>
      <c r="D3776" s="450" t="s">
        <v>18</v>
      </c>
      <c r="E3776" s="450" t="s">
        <v>14</v>
      </c>
      <c r="F3776" s="450" t="s">
        <v>15</v>
      </c>
      <c r="G3776" s="450">
        <v>0</v>
      </c>
      <c r="H3776" s="450" t="s">
        <v>16</v>
      </c>
    </row>
    <row r="3777" spans="1:8" x14ac:dyDescent="0.25">
      <c r="A3777" s="450">
        <v>2018</v>
      </c>
      <c r="B3777" s="450" t="s">
        <v>193</v>
      </c>
      <c r="C3777" s="450">
        <v>1500</v>
      </c>
      <c r="D3777" s="450" t="s">
        <v>19</v>
      </c>
      <c r="E3777" s="450" t="s">
        <v>14</v>
      </c>
      <c r="F3777" s="450" t="s">
        <v>15</v>
      </c>
      <c r="G3777" s="450">
        <v>0</v>
      </c>
      <c r="H3777" s="450" t="s">
        <v>16</v>
      </c>
    </row>
    <row r="3778" spans="1:8" x14ac:dyDescent="0.25">
      <c r="A3778" s="450">
        <v>2018</v>
      </c>
      <c r="B3778" s="450" t="s">
        <v>193</v>
      </c>
      <c r="C3778" s="450">
        <v>1600</v>
      </c>
      <c r="D3778" s="450" t="s">
        <v>20</v>
      </c>
      <c r="E3778" s="450" t="s">
        <v>14</v>
      </c>
      <c r="F3778" s="450" t="s">
        <v>15</v>
      </c>
      <c r="G3778" s="450">
        <v>0</v>
      </c>
      <c r="H3778" s="450" t="s">
        <v>16</v>
      </c>
    </row>
    <row r="3779" spans="1:8" x14ac:dyDescent="0.25">
      <c r="A3779" s="450">
        <v>2018</v>
      </c>
      <c r="B3779" s="450" t="s">
        <v>193</v>
      </c>
      <c r="C3779" s="450">
        <v>1900</v>
      </c>
      <c r="D3779" s="450" t="s">
        <v>21</v>
      </c>
      <c r="E3779" s="450" t="s">
        <v>14</v>
      </c>
      <c r="F3779" s="450" t="s">
        <v>15</v>
      </c>
      <c r="G3779" s="450">
        <v>0</v>
      </c>
      <c r="H3779" s="450" t="s">
        <v>16</v>
      </c>
    </row>
    <row r="3780" spans="1:8" x14ac:dyDescent="0.25">
      <c r="A3780" s="450">
        <v>2018</v>
      </c>
      <c r="B3780" s="450" t="s">
        <v>193</v>
      </c>
      <c r="C3780" s="450">
        <v>2000</v>
      </c>
      <c r="D3780" s="450" t="s">
        <v>22</v>
      </c>
      <c r="E3780" s="450" t="s">
        <v>14</v>
      </c>
      <c r="F3780" s="450" t="s">
        <v>15</v>
      </c>
      <c r="G3780" s="450">
        <v>0</v>
      </c>
      <c r="H3780" s="450" t="s">
        <v>16</v>
      </c>
    </row>
    <row r="3781" spans="1:8" x14ac:dyDescent="0.25">
      <c r="A3781" s="450">
        <v>2018</v>
      </c>
      <c r="B3781" s="450" t="s">
        <v>193</v>
      </c>
      <c r="C3781" s="450">
        <v>2100</v>
      </c>
      <c r="D3781" s="450" t="s">
        <v>23</v>
      </c>
      <c r="E3781" s="450" t="s">
        <v>14</v>
      </c>
      <c r="F3781" s="450" t="s">
        <v>15</v>
      </c>
      <c r="G3781" s="450">
        <v>0</v>
      </c>
      <c r="H3781" s="450" t="s">
        <v>16</v>
      </c>
    </row>
    <row r="3782" spans="1:8" x14ac:dyDescent="0.25">
      <c r="A3782" s="450">
        <v>2018</v>
      </c>
      <c r="B3782" s="450" t="s">
        <v>193</v>
      </c>
      <c r="C3782" s="450">
        <v>2110</v>
      </c>
      <c r="D3782" s="450" t="s">
        <v>24</v>
      </c>
      <c r="E3782" s="450" t="s">
        <v>14</v>
      </c>
      <c r="F3782" s="450" t="s">
        <v>15</v>
      </c>
      <c r="G3782" s="450" t="s">
        <v>110</v>
      </c>
      <c r="H3782" s="450"/>
    </row>
    <row r="3783" spans="1:8" x14ac:dyDescent="0.25">
      <c r="A3783" s="450">
        <v>2018</v>
      </c>
      <c r="B3783" s="450" t="s">
        <v>193</v>
      </c>
      <c r="C3783" s="450">
        <v>2120</v>
      </c>
      <c r="D3783" s="450" t="s">
        <v>25</v>
      </c>
      <c r="E3783" s="450" t="s">
        <v>14</v>
      </c>
      <c r="F3783" s="450" t="s">
        <v>15</v>
      </c>
      <c r="G3783" s="450" t="s">
        <v>110</v>
      </c>
      <c r="H3783" s="450"/>
    </row>
    <row r="3784" spans="1:8" x14ac:dyDescent="0.25">
      <c r="A3784" s="450">
        <v>2018</v>
      </c>
      <c r="B3784" s="450" t="s">
        <v>193</v>
      </c>
      <c r="C3784" s="450">
        <v>2130</v>
      </c>
      <c r="D3784" s="450" t="s">
        <v>26</v>
      </c>
      <c r="E3784" s="450" t="s">
        <v>14</v>
      </c>
      <c r="F3784" s="450" t="s">
        <v>15</v>
      </c>
      <c r="G3784" s="450" t="s">
        <v>110</v>
      </c>
      <c r="H3784" s="450"/>
    </row>
    <row r="3785" spans="1:8" x14ac:dyDescent="0.25">
      <c r="A3785" s="450">
        <v>2018</v>
      </c>
      <c r="B3785" s="450" t="s">
        <v>193</v>
      </c>
      <c r="C3785" s="450">
        <v>2190</v>
      </c>
      <c r="D3785" s="450" t="s">
        <v>27</v>
      </c>
      <c r="E3785" s="450" t="s">
        <v>14</v>
      </c>
      <c r="F3785" s="450" t="s">
        <v>15</v>
      </c>
      <c r="G3785" s="450" t="s">
        <v>110</v>
      </c>
      <c r="H3785" s="450"/>
    </row>
    <row r="3786" spans="1:8" x14ac:dyDescent="0.25">
      <c r="A3786" s="450">
        <v>2018</v>
      </c>
      <c r="B3786" s="450" t="s">
        <v>193</v>
      </c>
      <c r="C3786" s="450">
        <v>2200</v>
      </c>
      <c r="D3786" s="450" t="s">
        <v>28</v>
      </c>
      <c r="E3786" s="450" t="s">
        <v>14</v>
      </c>
      <c r="F3786" s="450" t="s">
        <v>15</v>
      </c>
      <c r="G3786" s="450">
        <v>0</v>
      </c>
      <c r="H3786" s="450" t="s">
        <v>16</v>
      </c>
    </row>
    <row r="3787" spans="1:8" x14ac:dyDescent="0.25">
      <c r="A3787" s="450">
        <v>2018</v>
      </c>
      <c r="B3787" s="450" t="s">
        <v>193</v>
      </c>
      <c r="C3787" s="450">
        <v>2300</v>
      </c>
      <c r="D3787" s="450" t="s">
        <v>29</v>
      </c>
      <c r="E3787" s="450" t="s">
        <v>14</v>
      </c>
      <c r="F3787" s="450" t="s">
        <v>15</v>
      </c>
      <c r="G3787" s="450">
        <v>0</v>
      </c>
      <c r="H3787" s="450" t="s">
        <v>16</v>
      </c>
    </row>
    <row r="3788" spans="1:8" x14ac:dyDescent="0.25">
      <c r="A3788" s="450">
        <v>2018</v>
      </c>
      <c r="B3788" s="450" t="s">
        <v>193</v>
      </c>
      <c r="C3788" s="450">
        <v>2400</v>
      </c>
      <c r="D3788" s="450" t="s">
        <v>30</v>
      </c>
      <c r="E3788" s="450" t="s">
        <v>14</v>
      </c>
      <c r="F3788" s="450" t="s">
        <v>15</v>
      </c>
      <c r="G3788" s="450">
        <v>0</v>
      </c>
      <c r="H3788" s="450" t="s">
        <v>16</v>
      </c>
    </row>
    <row r="3789" spans="1:8" x14ac:dyDescent="0.25">
      <c r="A3789" s="450">
        <v>2018</v>
      </c>
      <c r="B3789" s="450" t="s">
        <v>193</v>
      </c>
      <c r="C3789" s="450">
        <v>2900</v>
      </c>
      <c r="D3789" s="450" t="s">
        <v>31</v>
      </c>
      <c r="E3789" s="450" t="s">
        <v>14</v>
      </c>
      <c r="F3789" s="450" t="s">
        <v>15</v>
      </c>
      <c r="G3789" s="450">
        <v>0</v>
      </c>
      <c r="H3789" s="450" t="s">
        <v>16</v>
      </c>
    </row>
    <row r="3790" spans="1:8" x14ac:dyDescent="0.25">
      <c r="A3790" s="450">
        <v>2018</v>
      </c>
      <c r="B3790" s="450" t="s">
        <v>193</v>
      </c>
      <c r="C3790" s="450">
        <v>2910</v>
      </c>
      <c r="D3790" s="450" t="s">
        <v>32</v>
      </c>
      <c r="E3790" s="450" t="s">
        <v>14</v>
      </c>
      <c r="F3790" s="450" t="s">
        <v>15</v>
      </c>
      <c r="G3790" s="450" t="s">
        <v>110</v>
      </c>
      <c r="H3790" s="450"/>
    </row>
    <row r="3791" spans="1:8" x14ac:dyDescent="0.25">
      <c r="A3791" s="450">
        <v>2018</v>
      </c>
      <c r="B3791" s="450" t="s">
        <v>193</v>
      </c>
      <c r="C3791" s="450">
        <v>2920</v>
      </c>
      <c r="D3791" s="450" t="s">
        <v>33</v>
      </c>
      <c r="E3791" s="450" t="s">
        <v>14</v>
      </c>
      <c r="F3791" s="450" t="s">
        <v>15</v>
      </c>
      <c r="G3791" s="450" t="s">
        <v>110</v>
      </c>
      <c r="H3791" s="450"/>
    </row>
    <row r="3792" spans="1:8" x14ac:dyDescent="0.25">
      <c r="A3792" s="450">
        <v>2018</v>
      </c>
      <c r="B3792" s="450" t="s">
        <v>193</v>
      </c>
      <c r="C3792" s="450">
        <v>2930</v>
      </c>
      <c r="D3792" s="450" t="s">
        <v>34</v>
      </c>
      <c r="E3792" s="450" t="s">
        <v>14</v>
      </c>
      <c r="F3792" s="450" t="s">
        <v>15</v>
      </c>
      <c r="G3792" s="450" t="s">
        <v>110</v>
      </c>
      <c r="H3792" s="450"/>
    </row>
    <row r="3793" spans="1:8" x14ac:dyDescent="0.25">
      <c r="A3793" s="450">
        <v>2018</v>
      </c>
      <c r="B3793" s="450" t="s">
        <v>193</v>
      </c>
      <c r="C3793" s="450">
        <v>3000</v>
      </c>
      <c r="D3793" s="450" t="s">
        <v>35</v>
      </c>
      <c r="E3793" s="450" t="s">
        <v>14</v>
      </c>
      <c r="F3793" s="450" t="s">
        <v>15</v>
      </c>
      <c r="G3793" s="450">
        <v>0</v>
      </c>
      <c r="H3793" s="450" t="s">
        <v>16</v>
      </c>
    </row>
    <row r="3794" spans="1:8" x14ac:dyDescent="0.25">
      <c r="A3794" s="450">
        <v>2018</v>
      </c>
      <c r="B3794" s="450" t="s">
        <v>193</v>
      </c>
      <c r="C3794" s="450">
        <v>3100</v>
      </c>
      <c r="D3794" s="450" t="s">
        <v>36</v>
      </c>
      <c r="E3794" s="450" t="s">
        <v>14</v>
      </c>
      <c r="F3794" s="450" t="s">
        <v>15</v>
      </c>
      <c r="G3794" s="450" t="s">
        <v>110</v>
      </c>
      <c r="H3794" s="450"/>
    </row>
    <row r="3795" spans="1:8" x14ac:dyDescent="0.25">
      <c r="A3795" s="450">
        <v>2018</v>
      </c>
      <c r="B3795" s="450" t="s">
        <v>193</v>
      </c>
      <c r="C3795" s="450">
        <v>3200</v>
      </c>
      <c r="D3795" s="450" t="s">
        <v>37</v>
      </c>
      <c r="E3795" s="450" t="s">
        <v>14</v>
      </c>
      <c r="F3795" s="450" t="s">
        <v>15</v>
      </c>
      <c r="G3795" s="450" t="s">
        <v>110</v>
      </c>
      <c r="H3795" s="450"/>
    </row>
    <row r="3796" spans="1:8" x14ac:dyDescent="0.25">
      <c r="A3796" s="450">
        <v>2018</v>
      </c>
      <c r="B3796" s="450" t="s">
        <v>193</v>
      </c>
      <c r="C3796" s="450">
        <v>3900</v>
      </c>
      <c r="D3796" s="450" t="s">
        <v>38</v>
      </c>
      <c r="E3796" s="450" t="s">
        <v>14</v>
      </c>
      <c r="F3796" s="450" t="s">
        <v>15</v>
      </c>
      <c r="G3796" s="450" t="s">
        <v>110</v>
      </c>
      <c r="H3796" s="450"/>
    </row>
    <row r="3797" spans="1:8" x14ac:dyDescent="0.25">
      <c r="A3797" s="450">
        <v>2018</v>
      </c>
      <c r="B3797" s="450" t="s">
        <v>193</v>
      </c>
      <c r="C3797" s="450">
        <v>4000</v>
      </c>
      <c r="D3797" s="450" t="s">
        <v>39</v>
      </c>
      <c r="E3797" s="450" t="s">
        <v>14</v>
      </c>
      <c r="F3797" s="450" t="s">
        <v>15</v>
      </c>
      <c r="G3797" s="450">
        <v>0</v>
      </c>
      <c r="H3797" s="450" t="s">
        <v>16</v>
      </c>
    </row>
    <row r="3798" spans="1:8" x14ac:dyDescent="0.25">
      <c r="A3798" s="450">
        <v>2018</v>
      </c>
      <c r="B3798" s="450" t="s">
        <v>193</v>
      </c>
      <c r="C3798" s="450">
        <v>4100</v>
      </c>
      <c r="D3798" s="450" t="s">
        <v>40</v>
      </c>
      <c r="E3798" s="450" t="s">
        <v>14</v>
      </c>
      <c r="F3798" s="450" t="s">
        <v>15</v>
      </c>
      <c r="G3798" s="450">
        <v>0</v>
      </c>
      <c r="H3798" s="450" t="s">
        <v>16</v>
      </c>
    </row>
    <row r="3799" spans="1:8" x14ac:dyDescent="0.25">
      <c r="A3799" s="450">
        <v>2018</v>
      </c>
      <c r="B3799" s="450" t="s">
        <v>193</v>
      </c>
      <c r="C3799" s="450">
        <v>4110</v>
      </c>
      <c r="D3799" s="450" t="s">
        <v>41</v>
      </c>
      <c r="E3799" s="450" t="s">
        <v>14</v>
      </c>
      <c r="F3799" s="450" t="s">
        <v>15</v>
      </c>
      <c r="G3799" s="450" t="s">
        <v>110</v>
      </c>
      <c r="H3799" s="450"/>
    </row>
    <row r="3800" spans="1:8" x14ac:dyDescent="0.25">
      <c r="A3800" s="450">
        <v>2018</v>
      </c>
      <c r="B3800" s="450" t="s">
        <v>193</v>
      </c>
      <c r="C3800" s="450">
        <v>4120</v>
      </c>
      <c r="D3800" s="450" t="s">
        <v>42</v>
      </c>
      <c r="E3800" s="450" t="s">
        <v>14</v>
      </c>
      <c r="F3800" s="450" t="s">
        <v>15</v>
      </c>
      <c r="G3800" s="450" t="s">
        <v>110</v>
      </c>
      <c r="H3800" s="450"/>
    </row>
    <row r="3801" spans="1:8" x14ac:dyDescent="0.25">
      <c r="A3801" s="450">
        <v>2018</v>
      </c>
      <c r="B3801" s="450" t="s">
        <v>193</v>
      </c>
      <c r="C3801" s="450">
        <v>4190</v>
      </c>
      <c r="D3801" s="450" t="s">
        <v>43</v>
      </c>
      <c r="E3801" s="450" t="s">
        <v>14</v>
      </c>
      <c r="F3801" s="450" t="s">
        <v>15</v>
      </c>
      <c r="G3801" s="450" t="s">
        <v>110</v>
      </c>
      <c r="H3801" s="450"/>
    </row>
    <row r="3802" spans="1:8" x14ac:dyDescent="0.25">
      <c r="A3802" s="450">
        <v>2018</v>
      </c>
      <c r="B3802" s="450" t="s">
        <v>193</v>
      </c>
      <c r="C3802" s="450">
        <v>4200</v>
      </c>
      <c r="D3802" s="450" t="s">
        <v>44</v>
      </c>
      <c r="E3802" s="450" t="s">
        <v>14</v>
      </c>
      <c r="F3802" s="450" t="s">
        <v>15</v>
      </c>
      <c r="G3802" s="450">
        <v>0</v>
      </c>
      <c r="H3802" s="450" t="s">
        <v>16</v>
      </c>
    </row>
    <row r="3803" spans="1:8" x14ac:dyDescent="0.25">
      <c r="A3803" s="450">
        <v>2018</v>
      </c>
      <c r="B3803" s="450" t="s">
        <v>193</v>
      </c>
      <c r="C3803" s="450">
        <v>4210</v>
      </c>
      <c r="D3803" s="450" t="s">
        <v>45</v>
      </c>
      <c r="E3803" s="450" t="s">
        <v>14</v>
      </c>
      <c r="F3803" s="450" t="s">
        <v>15</v>
      </c>
      <c r="G3803" s="450" t="s">
        <v>110</v>
      </c>
      <c r="H3803" s="450"/>
    </row>
    <row r="3804" spans="1:8" x14ac:dyDescent="0.25">
      <c r="A3804" s="450">
        <v>2018</v>
      </c>
      <c r="B3804" s="450" t="s">
        <v>193</v>
      </c>
      <c r="C3804" s="450">
        <v>4220</v>
      </c>
      <c r="D3804" s="450" t="s">
        <v>46</v>
      </c>
      <c r="E3804" s="450" t="s">
        <v>14</v>
      </c>
      <c r="F3804" s="450" t="s">
        <v>15</v>
      </c>
      <c r="G3804" s="450" t="s">
        <v>110</v>
      </c>
      <c r="H3804" s="450"/>
    </row>
    <row r="3805" spans="1:8" x14ac:dyDescent="0.25">
      <c r="A3805" s="450">
        <v>2018</v>
      </c>
      <c r="B3805" s="450" t="s">
        <v>193</v>
      </c>
      <c r="C3805" s="450">
        <v>4230</v>
      </c>
      <c r="D3805" s="450" t="s">
        <v>47</v>
      </c>
      <c r="E3805" s="450" t="s">
        <v>14</v>
      </c>
      <c r="F3805" s="450" t="s">
        <v>15</v>
      </c>
      <c r="G3805" s="450" t="s">
        <v>110</v>
      </c>
      <c r="H3805" s="450"/>
    </row>
    <row r="3806" spans="1:8" x14ac:dyDescent="0.25">
      <c r="A3806" s="450">
        <v>2018</v>
      </c>
      <c r="B3806" s="450" t="s">
        <v>193</v>
      </c>
      <c r="C3806" s="450">
        <v>5000</v>
      </c>
      <c r="D3806" s="450" t="s">
        <v>48</v>
      </c>
      <c r="E3806" s="450" t="s">
        <v>14</v>
      </c>
      <c r="F3806" s="450" t="s">
        <v>15</v>
      </c>
      <c r="G3806" s="450">
        <v>0</v>
      </c>
      <c r="H3806" s="450" t="s">
        <v>16</v>
      </c>
    </row>
    <row r="3807" spans="1:8" x14ac:dyDescent="0.25">
      <c r="A3807" s="450">
        <v>2018</v>
      </c>
      <c r="B3807" s="450" t="s">
        <v>193</v>
      </c>
      <c r="C3807" s="450">
        <v>6000</v>
      </c>
      <c r="D3807" s="450" t="s">
        <v>49</v>
      </c>
      <c r="E3807" s="450" t="s">
        <v>14</v>
      </c>
      <c r="F3807" s="450" t="s">
        <v>15</v>
      </c>
      <c r="G3807" s="450">
        <v>0</v>
      </c>
      <c r="H3807" s="450" t="s">
        <v>16</v>
      </c>
    </row>
    <row r="3808" spans="1:8" x14ac:dyDescent="0.25">
      <c r="A3808" s="450">
        <v>2018</v>
      </c>
      <c r="B3808" s="450" t="s">
        <v>193</v>
      </c>
      <c r="C3808" s="450">
        <v>6100</v>
      </c>
      <c r="D3808" s="450" t="s">
        <v>50</v>
      </c>
      <c r="E3808" s="450" t="s">
        <v>14</v>
      </c>
      <c r="F3808" s="450" t="s">
        <v>15</v>
      </c>
      <c r="G3808" s="450">
        <v>0</v>
      </c>
      <c r="H3808" s="450" t="s">
        <v>16</v>
      </c>
    </row>
    <row r="3809" spans="1:8" x14ac:dyDescent="0.25">
      <c r="A3809" s="450">
        <v>2018</v>
      </c>
      <c r="B3809" s="450" t="s">
        <v>193</v>
      </c>
      <c r="C3809" s="450">
        <v>6110</v>
      </c>
      <c r="D3809" s="450" t="s">
        <v>51</v>
      </c>
      <c r="E3809" s="450" t="s">
        <v>14</v>
      </c>
      <c r="F3809" s="450" t="s">
        <v>15</v>
      </c>
      <c r="G3809" s="450" t="s">
        <v>110</v>
      </c>
      <c r="H3809" s="450"/>
    </row>
    <row r="3810" spans="1:8" x14ac:dyDescent="0.25">
      <c r="A3810" s="450">
        <v>2018</v>
      </c>
      <c r="B3810" s="450" t="s">
        <v>193</v>
      </c>
      <c r="C3810" s="450">
        <v>6120</v>
      </c>
      <c r="D3810" s="450" t="s">
        <v>52</v>
      </c>
      <c r="E3810" s="450" t="s">
        <v>14</v>
      </c>
      <c r="F3810" s="450" t="s">
        <v>15</v>
      </c>
      <c r="G3810" s="450" t="s">
        <v>110</v>
      </c>
      <c r="H3810" s="450"/>
    </row>
    <row r="3811" spans="1:8" x14ac:dyDescent="0.25">
      <c r="A3811" s="450">
        <v>2018</v>
      </c>
      <c r="B3811" s="450" t="s">
        <v>193</v>
      </c>
      <c r="C3811" s="450">
        <v>6130</v>
      </c>
      <c r="D3811" s="450" t="s">
        <v>53</v>
      </c>
      <c r="E3811" s="450" t="s">
        <v>14</v>
      </c>
      <c r="F3811" s="450" t="s">
        <v>15</v>
      </c>
      <c r="G3811" s="450" t="s">
        <v>110</v>
      </c>
      <c r="H3811" s="450"/>
    </row>
    <row r="3812" spans="1:8" x14ac:dyDescent="0.25">
      <c r="A3812" s="450">
        <v>2018</v>
      </c>
      <c r="B3812" s="450" t="s">
        <v>193</v>
      </c>
      <c r="C3812" s="450">
        <v>6190</v>
      </c>
      <c r="D3812" s="450" t="s">
        <v>54</v>
      </c>
      <c r="E3812" s="450" t="s">
        <v>14</v>
      </c>
      <c r="F3812" s="450" t="s">
        <v>15</v>
      </c>
      <c r="G3812" s="450" t="s">
        <v>110</v>
      </c>
      <c r="H3812" s="450"/>
    </row>
    <row r="3813" spans="1:8" x14ac:dyDescent="0.25">
      <c r="A3813" s="450">
        <v>2018</v>
      </c>
      <c r="B3813" s="450" t="s">
        <v>193</v>
      </c>
      <c r="C3813" s="450">
        <v>6200</v>
      </c>
      <c r="D3813" s="450" t="s">
        <v>55</v>
      </c>
      <c r="E3813" s="450" t="s">
        <v>14</v>
      </c>
      <c r="F3813" s="450" t="s">
        <v>15</v>
      </c>
      <c r="G3813" s="450">
        <v>0</v>
      </c>
      <c r="H3813" s="450" t="s">
        <v>16</v>
      </c>
    </row>
    <row r="3814" spans="1:8" x14ac:dyDescent="0.25">
      <c r="A3814" s="450">
        <v>2018</v>
      </c>
      <c r="B3814" s="450" t="s">
        <v>193</v>
      </c>
      <c r="C3814" s="450">
        <v>6210</v>
      </c>
      <c r="D3814" s="450" t="s">
        <v>56</v>
      </c>
      <c r="E3814" s="450" t="s">
        <v>14</v>
      </c>
      <c r="F3814" s="450" t="s">
        <v>15</v>
      </c>
      <c r="G3814" s="450" t="s">
        <v>110</v>
      </c>
      <c r="H3814" s="450"/>
    </row>
    <row r="3815" spans="1:8" x14ac:dyDescent="0.25">
      <c r="A3815" s="450">
        <v>2018</v>
      </c>
      <c r="B3815" s="450" t="s">
        <v>193</v>
      </c>
      <c r="C3815" s="450">
        <v>6220</v>
      </c>
      <c r="D3815" s="450" t="s">
        <v>57</v>
      </c>
      <c r="E3815" s="450" t="s">
        <v>14</v>
      </c>
      <c r="F3815" s="450" t="s">
        <v>15</v>
      </c>
      <c r="G3815" s="450" t="s">
        <v>110</v>
      </c>
      <c r="H3815" s="450"/>
    </row>
    <row r="3816" spans="1:8" x14ac:dyDescent="0.25">
      <c r="A3816" s="450">
        <v>2018</v>
      </c>
      <c r="B3816" s="450" t="s">
        <v>193</v>
      </c>
      <c r="C3816" s="450">
        <v>6230</v>
      </c>
      <c r="D3816" s="450" t="s">
        <v>58</v>
      </c>
      <c r="E3816" s="450" t="s">
        <v>14</v>
      </c>
      <c r="F3816" s="450" t="s">
        <v>15</v>
      </c>
      <c r="G3816" s="450" t="s">
        <v>110</v>
      </c>
      <c r="H3816" s="450"/>
    </row>
    <row r="3817" spans="1:8" x14ac:dyDescent="0.25">
      <c r="A3817" s="450">
        <v>2018</v>
      </c>
      <c r="B3817" s="450" t="s">
        <v>193</v>
      </c>
      <c r="C3817" s="450">
        <v>6290</v>
      </c>
      <c r="D3817" s="450" t="s">
        <v>59</v>
      </c>
      <c r="E3817" s="450" t="s">
        <v>14</v>
      </c>
      <c r="F3817" s="450" t="s">
        <v>15</v>
      </c>
      <c r="G3817" s="450" t="s">
        <v>110</v>
      </c>
      <c r="H3817" s="450"/>
    </row>
    <row r="3818" spans="1:8" x14ac:dyDescent="0.25">
      <c r="A3818" s="450">
        <v>2018</v>
      </c>
      <c r="B3818" s="450" t="s">
        <v>193</v>
      </c>
      <c r="C3818" s="450">
        <v>6300</v>
      </c>
      <c r="D3818" s="450" t="s">
        <v>60</v>
      </c>
      <c r="E3818" s="450" t="s">
        <v>14</v>
      </c>
      <c r="F3818" s="450" t="s">
        <v>15</v>
      </c>
      <c r="G3818" s="450">
        <v>0</v>
      </c>
      <c r="H3818" s="450" t="s">
        <v>16</v>
      </c>
    </row>
    <row r="3819" spans="1:8" x14ac:dyDescent="0.25">
      <c r="A3819" s="450">
        <v>2018</v>
      </c>
      <c r="B3819" s="450" t="s">
        <v>193</v>
      </c>
      <c r="C3819" s="450">
        <v>6400</v>
      </c>
      <c r="D3819" s="450" t="s">
        <v>61</v>
      </c>
      <c r="E3819" s="450" t="s">
        <v>14</v>
      </c>
      <c r="F3819" s="450" t="s">
        <v>15</v>
      </c>
      <c r="G3819" s="450">
        <v>0</v>
      </c>
      <c r="H3819" s="450" t="s">
        <v>16</v>
      </c>
    </row>
    <row r="3820" spans="1:8" x14ac:dyDescent="0.25">
      <c r="A3820" s="450">
        <v>2018</v>
      </c>
      <c r="B3820" s="450" t="s">
        <v>193</v>
      </c>
      <c r="C3820" s="450">
        <v>6410</v>
      </c>
      <c r="D3820" s="450" t="s">
        <v>62</v>
      </c>
      <c r="E3820" s="450" t="s">
        <v>14</v>
      </c>
      <c r="F3820" s="450" t="s">
        <v>15</v>
      </c>
      <c r="G3820" s="450" t="s">
        <v>110</v>
      </c>
      <c r="H3820" s="450"/>
    </row>
    <row r="3821" spans="1:8" x14ac:dyDescent="0.25">
      <c r="A3821" s="450">
        <v>2018</v>
      </c>
      <c r="B3821" s="450" t="s">
        <v>193</v>
      </c>
      <c r="C3821" s="450">
        <v>6490</v>
      </c>
      <c r="D3821" s="450" t="s">
        <v>63</v>
      </c>
      <c r="E3821" s="450" t="s">
        <v>14</v>
      </c>
      <c r="F3821" s="450" t="s">
        <v>15</v>
      </c>
      <c r="G3821" s="450" t="s">
        <v>110</v>
      </c>
      <c r="H3821" s="450"/>
    </row>
    <row r="3822" spans="1:8" x14ac:dyDescent="0.25">
      <c r="A3822" s="450">
        <v>2018</v>
      </c>
      <c r="B3822" s="450" t="s">
        <v>193</v>
      </c>
      <c r="C3822" s="450">
        <v>6500</v>
      </c>
      <c r="D3822" s="450" t="s">
        <v>64</v>
      </c>
      <c r="E3822" s="450" t="s">
        <v>14</v>
      </c>
      <c r="F3822" s="450" t="s">
        <v>15</v>
      </c>
      <c r="G3822" s="450">
        <v>0</v>
      </c>
      <c r="H3822" s="450" t="s">
        <v>16</v>
      </c>
    </row>
    <row r="3823" spans="1:8" x14ac:dyDescent="0.25">
      <c r="A3823" s="450">
        <v>2018</v>
      </c>
      <c r="B3823" s="450" t="s">
        <v>193</v>
      </c>
      <c r="C3823" s="450">
        <v>6510</v>
      </c>
      <c r="D3823" s="450" t="s">
        <v>65</v>
      </c>
      <c r="E3823" s="450" t="s">
        <v>14</v>
      </c>
      <c r="F3823" s="450" t="s">
        <v>15</v>
      </c>
      <c r="G3823" s="450" t="s">
        <v>110</v>
      </c>
      <c r="H3823" s="450"/>
    </row>
    <row r="3824" spans="1:8" x14ac:dyDescent="0.25">
      <c r="A3824" s="450">
        <v>2018</v>
      </c>
      <c r="B3824" s="450" t="s">
        <v>193</v>
      </c>
      <c r="C3824" s="450">
        <v>6590</v>
      </c>
      <c r="D3824" s="450" t="s">
        <v>66</v>
      </c>
      <c r="E3824" s="450" t="s">
        <v>14</v>
      </c>
      <c r="F3824" s="450" t="s">
        <v>15</v>
      </c>
      <c r="G3824" s="450" t="s">
        <v>110</v>
      </c>
      <c r="H3824" s="450"/>
    </row>
    <row r="3825" spans="1:8" x14ac:dyDescent="0.25">
      <c r="A3825" s="450">
        <v>2018</v>
      </c>
      <c r="B3825" s="450" t="s">
        <v>193</v>
      </c>
      <c r="C3825" s="450">
        <v>7000</v>
      </c>
      <c r="D3825" s="450" t="s">
        <v>67</v>
      </c>
      <c r="E3825" s="450" t="s">
        <v>14</v>
      </c>
      <c r="F3825" s="450" t="s">
        <v>15</v>
      </c>
      <c r="G3825" s="450">
        <v>0</v>
      </c>
      <c r="H3825" s="450" t="s">
        <v>16</v>
      </c>
    </row>
    <row r="3826" spans="1:8" x14ac:dyDescent="0.25">
      <c r="A3826" s="450">
        <v>2018</v>
      </c>
      <c r="B3826" s="450" t="s">
        <v>193</v>
      </c>
      <c r="C3826" s="450">
        <v>7100</v>
      </c>
      <c r="D3826" s="450" t="s">
        <v>68</v>
      </c>
      <c r="E3826" s="450" t="s">
        <v>14</v>
      </c>
      <c r="F3826" s="450" t="s">
        <v>15</v>
      </c>
      <c r="G3826" s="450" t="s">
        <v>110</v>
      </c>
      <c r="H3826" s="450"/>
    </row>
    <row r="3827" spans="1:8" x14ac:dyDescent="0.25">
      <c r="A3827" s="450">
        <v>2018</v>
      </c>
      <c r="B3827" s="450" t="s">
        <v>193</v>
      </c>
      <c r="C3827" s="450">
        <v>7200</v>
      </c>
      <c r="D3827" s="450" t="s">
        <v>69</v>
      </c>
      <c r="E3827" s="450" t="s">
        <v>14</v>
      </c>
      <c r="F3827" s="450" t="s">
        <v>15</v>
      </c>
      <c r="G3827" s="450" t="s">
        <v>110</v>
      </c>
      <c r="H3827" s="450"/>
    </row>
    <row r="3828" spans="1:8" x14ac:dyDescent="0.25">
      <c r="A3828" s="450">
        <v>2018</v>
      </c>
      <c r="B3828" s="450" t="s">
        <v>193</v>
      </c>
      <c r="C3828" s="450">
        <v>8000</v>
      </c>
      <c r="D3828" s="450" t="s">
        <v>70</v>
      </c>
      <c r="E3828" s="450" t="s">
        <v>14</v>
      </c>
      <c r="F3828" s="450" t="s">
        <v>15</v>
      </c>
      <c r="G3828" s="450">
        <v>0</v>
      </c>
      <c r="H3828" s="450" t="s">
        <v>16</v>
      </c>
    </row>
    <row r="3829" spans="1:8" x14ac:dyDescent="0.25">
      <c r="A3829" s="450">
        <v>2018</v>
      </c>
      <c r="B3829" s="450" t="s">
        <v>193</v>
      </c>
      <c r="C3829" s="450">
        <v>9000</v>
      </c>
      <c r="D3829" s="450" t="s">
        <v>71</v>
      </c>
      <c r="E3829" s="450" t="s">
        <v>14</v>
      </c>
      <c r="F3829" s="450" t="s">
        <v>15</v>
      </c>
      <c r="G3829" s="450">
        <v>0</v>
      </c>
      <c r="H3829" s="450" t="s">
        <v>16</v>
      </c>
    </row>
    <row r="3830" spans="1:8" x14ac:dyDescent="0.25">
      <c r="A3830" s="450">
        <v>2018</v>
      </c>
      <c r="B3830" s="450" t="s">
        <v>193</v>
      </c>
      <c r="C3830" s="450">
        <v>9100</v>
      </c>
      <c r="D3830" s="450" t="s">
        <v>72</v>
      </c>
      <c r="E3830" s="450" t="s">
        <v>14</v>
      </c>
      <c r="F3830" s="450" t="s">
        <v>15</v>
      </c>
      <c r="G3830" s="450" t="s">
        <v>110</v>
      </c>
      <c r="H3830" s="450"/>
    </row>
    <row r="3831" spans="1:8" x14ac:dyDescent="0.25">
      <c r="A3831" s="450">
        <v>2018</v>
      </c>
      <c r="B3831" s="450" t="s">
        <v>193</v>
      </c>
      <c r="C3831" s="450">
        <v>9200</v>
      </c>
      <c r="D3831" s="450" t="s">
        <v>73</v>
      </c>
      <c r="E3831" s="450" t="s">
        <v>14</v>
      </c>
      <c r="F3831" s="450" t="s">
        <v>15</v>
      </c>
      <c r="G3831" s="450" t="s">
        <v>110</v>
      </c>
      <c r="H3831" s="450"/>
    </row>
    <row r="3832" spans="1:8" x14ac:dyDescent="0.25">
      <c r="A3832" s="450">
        <v>2018</v>
      </c>
      <c r="B3832" s="450" t="s">
        <v>193</v>
      </c>
      <c r="C3832" s="450">
        <v>9900</v>
      </c>
      <c r="D3832" s="450" t="s">
        <v>74</v>
      </c>
      <c r="E3832" s="450" t="s">
        <v>14</v>
      </c>
      <c r="F3832" s="450" t="s">
        <v>15</v>
      </c>
      <c r="G3832" s="450" t="s">
        <v>110</v>
      </c>
      <c r="H3832" s="450"/>
    </row>
    <row r="3833" spans="1:8" x14ac:dyDescent="0.25">
      <c r="A3833" s="450">
        <v>2018</v>
      </c>
      <c r="B3833" s="450" t="s">
        <v>193</v>
      </c>
      <c r="C3833" s="450">
        <v>10000</v>
      </c>
      <c r="D3833" s="450" t="s">
        <v>75</v>
      </c>
      <c r="E3833" s="450" t="s">
        <v>14</v>
      </c>
      <c r="F3833" s="450" t="s">
        <v>15</v>
      </c>
      <c r="G3833" s="450">
        <v>0</v>
      </c>
      <c r="H3833" s="450" t="s">
        <v>16</v>
      </c>
    </row>
    <row r="3834" spans="1:8" x14ac:dyDescent="0.25">
      <c r="A3834" s="450">
        <v>2018</v>
      </c>
      <c r="B3834" s="450" t="s">
        <v>193</v>
      </c>
      <c r="C3834" s="450">
        <v>11000</v>
      </c>
      <c r="D3834" s="450" t="s">
        <v>76</v>
      </c>
      <c r="E3834" s="450" t="s">
        <v>14</v>
      </c>
      <c r="F3834" s="450" t="s">
        <v>15</v>
      </c>
      <c r="G3834" s="450">
        <v>0</v>
      </c>
      <c r="H3834" s="450" t="s">
        <v>16</v>
      </c>
    </row>
    <row r="3835" spans="1:8" x14ac:dyDescent="0.25">
      <c r="A3835" s="450">
        <v>2018</v>
      </c>
      <c r="B3835" s="450" t="s">
        <v>193</v>
      </c>
      <c r="C3835" s="450">
        <v>11100</v>
      </c>
      <c r="D3835" s="450" t="s">
        <v>77</v>
      </c>
      <c r="E3835" s="450" t="s">
        <v>14</v>
      </c>
      <c r="F3835" s="450" t="s">
        <v>15</v>
      </c>
      <c r="G3835" s="450">
        <v>0</v>
      </c>
      <c r="H3835" s="450" t="s">
        <v>16</v>
      </c>
    </row>
    <row r="3836" spans="1:8" x14ac:dyDescent="0.25">
      <c r="A3836" s="450">
        <v>2018</v>
      </c>
      <c r="B3836" s="450" t="s">
        <v>193</v>
      </c>
      <c r="C3836" s="450">
        <v>11200</v>
      </c>
      <c r="D3836" s="450" t="s">
        <v>78</v>
      </c>
      <c r="E3836" s="450" t="s">
        <v>14</v>
      </c>
      <c r="F3836" s="450" t="s">
        <v>15</v>
      </c>
      <c r="G3836" s="450">
        <v>0</v>
      </c>
      <c r="H3836" s="450" t="s">
        <v>16</v>
      </c>
    </row>
    <row r="3837" spans="1:8" x14ac:dyDescent="0.25">
      <c r="A3837" s="450">
        <v>2018</v>
      </c>
      <c r="B3837" s="450" t="s">
        <v>193</v>
      </c>
      <c r="C3837" s="450">
        <v>11300</v>
      </c>
      <c r="D3837" s="450" t="s">
        <v>79</v>
      </c>
      <c r="E3837" s="450" t="s">
        <v>14</v>
      </c>
      <c r="F3837" s="450" t="s">
        <v>15</v>
      </c>
      <c r="G3837" s="450">
        <v>0</v>
      </c>
      <c r="H3837" s="450" t="s">
        <v>16</v>
      </c>
    </row>
    <row r="3838" spans="1:8" x14ac:dyDescent="0.25">
      <c r="A3838" s="450">
        <v>2018</v>
      </c>
      <c r="B3838" s="450" t="s">
        <v>193</v>
      </c>
      <c r="C3838" s="450">
        <v>11400</v>
      </c>
      <c r="D3838" s="450" t="s">
        <v>80</v>
      </c>
      <c r="E3838" s="450" t="s">
        <v>14</v>
      </c>
      <c r="F3838" s="450" t="s">
        <v>15</v>
      </c>
      <c r="G3838" s="450">
        <v>0</v>
      </c>
      <c r="H3838" s="450" t="s">
        <v>16</v>
      </c>
    </row>
    <row r="3839" spans="1:8" x14ac:dyDescent="0.25">
      <c r="A3839" s="450">
        <v>2018</v>
      </c>
      <c r="B3839" s="450" t="s">
        <v>193</v>
      </c>
      <c r="C3839" s="450">
        <v>11500</v>
      </c>
      <c r="D3839" s="450" t="s">
        <v>81</v>
      </c>
      <c r="E3839" s="450" t="s">
        <v>14</v>
      </c>
      <c r="F3839" s="450" t="s">
        <v>15</v>
      </c>
      <c r="G3839" s="450">
        <v>0</v>
      </c>
      <c r="H3839" s="450" t="s">
        <v>16</v>
      </c>
    </row>
    <row r="3840" spans="1:8" x14ac:dyDescent="0.25">
      <c r="A3840" s="450">
        <v>2018</v>
      </c>
      <c r="B3840" s="450" t="s">
        <v>193</v>
      </c>
      <c r="C3840" s="450">
        <v>11900</v>
      </c>
      <c r="D3840" s="450" t="s">
        <v>82</v>
      </c>
      <c r="E3840" s="450" t="s">
        <v>14</v>
      </c>
      <c r="F3840" s="450" t="s">
        <v>15</v>
      </c>
      <c r="G3840" s="450">
        <v>0</v>
      </c>
      <c r="H3840" s="450" t="s">
        <v>16</v>
      </c>
    </row>
    <row r="3841" spans="1:8" x14ac:dyDescent="0.25">
      <c r="A3841" s="450">
        <v>2018</v>
      </c>
      <c r="B3841" s="450" t="s">
        <v>193</v>
      </c>
      <c r="C3841" s="450">
        <v>12000</v>
      </c>
      <c r="D3841" s="450" t="s">
        <v>83</v>
      </c>
      <c r="E3841" s="450" t="s">
        <v>14</v>
      </c>
      <c r="F3841" s="450" t="s">
        <v>15</v>
      </c>
      <c r="G3841" s="450">
        <v>0</v>
      </c>
      <c r="H3841" s="450" t="s">
        <v>16</v>
      </c>
    </row>
    <row r="3842" spans="1:8" x14ac:dyDescent="0.25">
      <c r="A3842" s="450">
        <v>2018</v>
      </c>
      <c r="B3842" s="450" t="s">
        <v>193</v>
      </c>
      <c r="C3842" s="450">
        <v>12100</v>
      </c>
      <c r="D3842" s="450" t="s">
        <v>84</v>
      </c>
      <c r="E3842" s="450" t="s">
        <v>14</v>
      </c>
      <c r="F3842" s="450" t="s">
        <v>15</v>
      </c>
      <c r="G3842" s="450">
        <v>0</v>
      </c>
      <c r="H3842" s="450" t="s">
        <v>16</v>
      </c>
    </row>
    <row r="3843" spans="1:8" x14ac:dyDescent="0.25">
      <c r="A3843" s="450">
        <v>2018</v>
      </c>
      <c r="B3843" s="450" t="s">
        <v>193</v>
      </c>
      <c r="C3843" s="450">
        <v>12200</v>
      </c>
      <c r="D3843" s="450" t="s">
        <v>85</v>
      </c>
      <c r="E3843" s="450" t="s">
        <v>14</v>
      </c>
      <c r="F3843" s="450" t="s">
        <v>15</v>
      </c>
      <c r="G3843" s="450">
        <v>0</v>
      </c>
      <c r="H3843" s="450" t="s">
        <v>16</v>
      </c>
    </row>
    <row r="3844" spans="1:8" x14ac:dyDescent="0.25">
      <c r="A3844" s="450">
        <v>2018</v>
      </c>
      <c r="B3844" s="450" t="s">
        <v>193</v>
      </c>
      <c r="C3844" s="450">
        <v>12900</v>
      </c>
      <c r="D3844" s="450" t="s">
        <v>86</v>
      </c>
      <c r="E3844" s="450" t="s">
        <v>14</v>
      </c>
      <c r="F3844" s="450" t="s">
        <v>15</v>
      </c>
      <c r="G3844" s="450">
        <v>0</v>
      </c>
      <c r="H3844" s="450" t="s">
        <v>16</v>
      </c>
    </row>
    <row r="3845" spans="1:8" x14ac:dyDescent="0.25">
      <c r="A3845" s="450">
        <v>2018</v>
      </c>
      <c r="B3845" s="450" t="s">
        <v>193</v>
      </c>
      <c r="C3845" s="450">
        <v>12910</v>
      </c>
      <c r="D3845" s="450" t="s">
        <v>87</v>
      </c>
      <c r="E3845" s="450" t="s">
        <v>14</v>
      </c>
      <c r="F3845" s="450" t="s">
        <v>15</v>
      </c>
      <c r="G3845" s="450" t="s">
        <v>110</v>
      </c>
      <c r="H3845" s="450"/>
    </row>
    <row r="3846" spans="1:8" x14ac:dyDescent="0.25">
      <c r="A3846" s="450">
        <v>2018</v>
      </c>
      <c r="B3846" s="450" t="s">
        <v>193</v>
      </c>
      <c r="C3846" s="450">
        <v>12920</v>
      </c>
      <c r="D3846" s="450" t="s">
        <v>88</v>
      </c>
      <c r="E3846" s="450" t="s">
        <v>14</v>
      </c>
      <c r="F3846" s="450" t="s">
        <v>15</v>
      </c>
      <c r="G3846" s="450" t="s">
        <v>110</v>
      </c>
      <c r="H3846" s="450"/>
    </row>
    <row r="3847" spans="1:8" x14ac:dyDescent="0.25">
      <c r="A3847" s="450">
        <v>2018</v>
      </c>
      <c r="B3847" s="450" t="s">
        <v>193</v>
      </c>
      <c r="C3847" s="450">
        <v>12930</v>
      </c>
      <c r="D3847" s="450" t="s">
        <v>89</v>
      </c>
      <c r="E3847" s="450" t="s">
        <v>14</v>
      </c>
      <c r="F3847" s="450" t="s">
        <v>15</v>
      </c>
      <c r="G3847" s="450" t="s">
        <v>110</v>
      </c>
      <c r="H3847" s="450"/>
    </row>
    <row r="3848" spans="1:8" x14ac:dyDescent="0.25">
      <c r="A3848" s="450">
        <v>2018</v>
      </c>
      <c r="B3848" s="450" t="s">
        <v>193</v>
      </c>
      <c r="C3848" s="450">
        <v>13000</v>
      </c>
      <c r="D3848" s="450" t="s">
        <v>90</v>
      </c>
      <c r="E3848" s="450" t="s">
        <v>14</v>
      </c>
      <c r="F3848" s="450" t="s">
        <v>15</v>
      </c>
      <c r="G3848" s="450">
        <v>0</v>
      </c>
      <c r="H3848" s="450" t="s">
        <v>16</v>
      </c>
    </row>
    <row r="3849" spans="1:8" x14ac:dyDescent="0.25">
      <c r="A3849" s="450">
        <v>2018</v>
      </c>
      <c r="B3849" s="450" t="s">
        <v>193</v>
      </c>
      <c r="C3849" s="450">
        <v>14000</v>
      </c>
      <c r="D3849" s="450" t="s">
        <v>91</v>
      </c>
      <c r="E3849" s="450" t="s">
        <v>14</v>
      </c>
      <c r="F3849" s="450" t="s">
        <v>15</v>
      </c>
      <c r="G3849" s="450">
        <v>0</v>
      </c>
      <c r="H3849" s="450" t="s">
        <v>16</v>
      </c>
    </row>
    <row r="3850" spans="1:8" x14ac:dyDescent="0.25">
      <c r="A3850" s="450">
        <v>2018</v>
      </c>
      <c r="B3850" s="450" t="s">
        <v>193</v>
      </c>
      <c r="C3850" s="450">
        <v>15000</v>
      </c>
      <c r="D3850" s="450" t="s">
        <v>92</v>
      </c>
      <c r="E3850" s="450" t="s">
        <v>14</v>
      </c>
      <c r="F3850" s="450" t="s">
        <v>15</v>
      </c>
      <c r="G3850" s="450">
        <v>0</v>
      </c>
      <c r="H3850" s="450" t="s">
        <v>16</v>
      </c>
    </row>
    <row r="3851" spans="1:8" x14ac:dyDescent="0.25">
      <c r="A3851" s="450">
        <v>2018</v>
      </c>
      <c r="B3851" s="450" t="s">
        <v>193</v>
      </c>
      <c r="C3851" s="450">
        <v>15100</v>
      </c>
      <c r="D3851" s="450" t="s">
        <v>93</v>
      </c>
      <c r="E3851" s="450" t="s">
        <v>14</v>
      </c>
      <c r="F3851" s="450" t="s">
        <v>15</v>
      </c>
      <c r="G3851" s="450" t="s">
        <v>110</v>
      </c>
      <c r="H3851" s="450"/>
    </row>
    <row r="3852" spans="1:8" x14ac:dyDescent="0.25">
      <c r="A3852" s="450">
        <v>2018</v>
      </c>
      <c r="B3852" s="450" t="s">
        <v>193</v>
      </c>
      <c r="C3852" s="450">
        <v>15200</v>
      </c>
      <c r="D3852" s="450" t="s">
        <v>94</v>
      </c>
      <c r="E3852" s="450" t="s">
        <v>14</v>
      </c>
      <c r="F3852" s="450" t="s">
        <v>15</v>
      </c>
      <c r="G3852" s="450" t="s">
        <v>110</v>
      </c>
      <c r="H3852" s="450"/>
    </row>
    <row r="3853" spans="1:8" x14ac:dyDescent="0.25">
      <c r="A3853" s="450">
        <v>2018</v>
      </c>
      <c r="B3853" s="450" t="s">
        <v>193</v>
      </c>
      <c r="C3853" s="450">
        <v>16000</v>
      </c>
      <c r="D3853" s="450" t="s">
        <v>95</v>
      </c>
      <c r="E3853" s="450" t="s">
        <v>14</v>
      </c>
      <c r="F3853" s="450" t="s">
        <v>15</v>
      </c>
      <c r="G3853" s="450">
        <v>0</v>
      </c>
      <c r="H3853" s="450" t="s">
        <v>16</v>
      </c>
    </row>
    <row r="3854" spans="1:8" x14ac:dyDescent="0.25">
      <c r="A3854" s="450">
        <v>2018</v>
      </c>
      <c r="B3854" s="450" t="s">
        <v>193</v>
      </c>
      <c r="C3854" s="450">
        <v>17000</v>
      </c>
      <c r="D3854" s="450" t="s">
        <v>96</v>
      </c>
      <c r="E3854" s="450" t="s">
        <v>14</v>
      </c>
      <c r="F3854" s="450" t="s">
        <v>15</v>
      </c>
      <c r="G3854" s="450">
        <v>0</v>
      </c>
      <c r="H3854" s="450" t="s">
        <v>16</v>
      </c>
    </row>
    <row r="3855" spans="1:8" x14ac:dyDescent="0.25">
      <c r="A3855" s="450">
        <v>2018</v>
      </c>
      <c r="B3855" s="450" t="s">
        <v>193</v>
      </c>
      <c r="C3855" s="450">
        <v>17100</v>
      </c>
      <c r="D3855" s="450" t="s">
        <v>97</v>
      </c>
      <c r="E3855" s="450" t="s">
        <v>14</v>
      </c>
      <c r="F3855" s="450" t="s">
        <v>15</v>
      </c>
      <c r="G3855" s="450">
        <v>0</v>
      </c>
      <c r="H3855" s="450" t="s">
        <v>16</v>
      </c>
    </row>
    <row r="3856" spans="1:8" x14ac:dyDescent="0.25">
      <c r="A3856" s="450">
        <v>2018</v>
      </c>
      <c r="B3856" s="450" t="s">
        <v>193</v>
      </c>
      <c r="C3856" s="450">
        <v>17110</v>
      </c>
      <c r="D3856" s="450" t="s">
        <v>98</v>
      </c>
      <c r="E3856" s="450" t="s">
        <v>14</v>
      </c>
      <c r="F3856" s="450" t="s">
        <v>15</v>
      </c>
      <c r="G3856" s="450" t="s">
        <v>110</v>
      </c>
      <c r="H3856" s="450"/>
    </row>
    <row r="3857" spans="1:8" x14ac:dyDescent="0.25">
      <c r="A3857" s="450">
        <v>2018</v>
      </c>
      <c r="B3857" s="450" t="s">
        <v>193</v>
      </c>
      <c r="C3857" s="450">
        <v>17120</v>
      </c>
      <c r="D3857" s="450" t="s">
        <v>99</v>
      </c>
      <c r="E3857" s="450" t="s">
        <v>14</v>
      </c>
      <c r="F3857" s="450" t="s">
        <v>15</v>
      </c>
      <c r="G3857" s="450" t="s">
        <v>110</v>
      </c>
      <c r="H3857" s="450"/>
    </row>
    <row r="3858" spans="1:8" x14ac:dyDescent="0.25">
      <c r="A3858" s="450">
        <v>2018</v>
      </c>
      <c r="B3858" s="450" t="s">
        <v>193</v>
      </c>
      <c r="C3858" s="450">
        <v>17130</v>
      </c>
      <c r="D3858" s="450" t="s">
        <v>100</v>
      </c>
      <c r="E3858" s="450" t="s">
        <v>14</v>
      </c>
      <c r="F3858" s="450" t="s">
        <v>15</v>
      </c>
      <c r="G3858" s="450" t="s">
        <v>110</v>
      </c>
      <c r="H3858" s="450"/>
    </row>
    <row r="3859" spans="1:8" x14ac:dyDescent="0.25">
      <c r="A3859" s="450">
        <v>2018</v>
      </c>
      <c r="B3859" s="450" t="s">
        <v>193</v>
      </c>
      <c r="C3859" s="450">
        <v>17140</v>
      </c>
      <c r="D3859" s="450" t="s">
        <v>101</v>
      </c>
      <c r="E3859" s="450" t="s">
        <v>14</v>
      </c>
      <c r="F3859" s="450" t="s">
        <v>15</v>
      </c>
      <c r="G3859" s="450" t="s">
        <v>110</v>
      </c>
      <c r="H3859" s="450"/>
    </row>
    <row r="3860" spans="1:8" x14ac:dyDescent="0.25">
      <c r="A3860" s="450">
        <v>2018</v>
      </c>
      <c r="B3860" s="450" t="s">
        <v>193</v>
      </c>
      <c r="C3860" s="450">
        <v>17150</v>
      </c>
      <c r="D3860" s="450" t="s">
        <v>102</v>
      </c>
      <c r="E3860" s="450" t="s">
        <v>14</v>
      </c>
      <c r="F3860" s="450" t="s">
        <v>15</v>
      </c>
      <c r="G3860" s="450" t="s">
        <v>110</v>
      </c>
      <c r="H3860" s="450"/>
    </row>
    <row r="3861" spans="1:8" x14ac:dyDescent="0.25">
      <c r="A3861" s="450">
        <v>2018</v>
      </c>
      <c r="B3861" s="450" t="s">
        <v>193</v>
      </c>
      <c r="C3861" s="450">
        <v>17160</v>
      </c>
      <c r="D3861" s="450" t="s">
        <v>103</v>
      </c>
      <c r="E3861" s="450" t="s">
        <v>14</v>
      </c>
      <c r="F3861" s="450" t="s">
        <v>15</v>
      </c>
      <c r="G3861" s="450" t="s">
        <v>110</v>
      </c>
      <c r="H3861" s="450"/>
    </row>
    <row r="3862" spans="1:8" x14ac:dyDescent="0.25">
      <c r="A3862" s="450">
        <v>2018</v>
      </c>
      <c r="B3862" s="450" t="s">
        <v>193</v>
      </c>
      <c r="C3862" s="450">
        <v>17161</v>
      </c>
      <c r="D3862" s="450" t="s">
        <v>104</v>
      </c>
      <c r="E3862" s="450" t="s">
        <v>14</v>
      </c>
      <c r="F3862" s="450" t="s">
        <v>15</v>
      </c>
      <c r="G3862" s="450" t="s">
        <v>110</v>
      </c>
      <c r="H3862" s="450"/>
    </row>
    <row r="3863" spans="1:8" x14ac:dyDescent="0.25">
      <c r="A3863" s="450">
        <v>2018</v>
      </c>
      <c r="B3863" s="450" t="s">
        <v>193</v>
      </c>
      <c r="C3863" s="450">
        <v>17162</v>
      </c>
      <c r="D3863" s="450" t="s">
        <v>105</v>
      </c>
      <c r="E3863" s="450" t="s">
        <v>14</v>
      </c>
      <c r="F3863" s="450" t="s">
        <v>15</v>
      </c>
      <c r="G3863" s="450" t="s">
        <v>110</v>
      </c>
      <c r="H3863" s="450"/>
    </row>
    <row r="3864" spans="1:8" x14ac:dyDescent="0.25">
      <c r="A3864" s="450">
        <v>2018</v>
      </c>
      <c r="B3864" s="450" t="s">
        <v>193</v>
      </c>
      <c r="C3864" s="450">
        <v>17190</v>
      </c>
      <c r="D3864" s="450" t="s">
        <v>106</v>
      </c>
      <c r="E3864" s="450" t="s">
        <v>14</v>
      </c>
      <c r="F3864" s="450" t="s">
        <v>15</v>
      </c>
      <c r="G3864" s="450" t="s">
        <v>110</v>
      </c>
      <c r="H3864" s="450"/>
    </row>
    <row r="3865" spans="1:8" x14ac:dyDescent="0.25">
      <c r="A3865" s="450">
        <v>2018</v>
      </c>
      <c r="B3865" s="450" t="s">
        <v>193</v>
      </c>
      <c r="C3865" s="450">
        <v>17900</v>
      </c>
      <c r="D3865" s="450" t="s">
        <v>107</v>
      </c>
      <c r="E3865" s="450" t="s">
        <v>14</v>
      </c>
      <c r="F3865" s="450" t="s">
        <v>15</v>
      </c>
      <c r="G3865" s="450">
        <v>0</v>
      </c>
      <c r="H3865" s="450" t="s">
        <v>16</v>
      </c>
    </row>
    <row r="3866" spans="1:8" x14ac:dyDescent="0.25">
      <c r="A3866" s="450">
        <v>2018</v>
      </c>
      <c r="B3866" s="450" t="s">
        <v>193</v>
      </c>
      <c r="C3866" s="450">
        <v>18000</v>
      </c>
      <c r="D3866" s="450" t="s">
        <v>108</v>
      </c>
      <c r="E3866" s="450" t="s">
        <v>14</v>
      </c>
      <c r="F3866" s="450" t="s">
        <v>15</v>
      </c>
      <c r="G3866" s="450">
        <v>0</v>
      </c>
      <c r="H3866" s="450" t="s">
        <v>16</v>
      </c>
    </row>
    <row r="3867" spans="1:8" x14ac:dyDescent="0.25">
      <c r="A3867" s="450">
        <v>2018</v>
      </c>
      <c r="B3867" s="450" t="s">
        <v>193</v>
      </c>
      <c r="C3867" s="450">
        <v>19000</v>
      </c>
      <c r="D3867" s="450" t="s">
        <v>109</v>
      </c>
      <c r="E3867" s="450" t="s">
        <v>14</v>
      </c>
      <c r="F3867" s="450" t="s">
        <v>15</v>
      </c>
      <c r="G3867" s="450" t="s">
        <v>110</v>
      </c>
      <c r="H3867" s="450"/>
    </row>
    <row r="3868" spans="1:8" x14ac:dyDescent="0.25">
      <c r="A3868" s="450">
        <v>2018</v>
      </c>
      <c r="B3868" s="450" t="s">
        <v>193</v>
      </c>
      <c r="C3868" s="450">
        <v>19010</v>
      </c>
      <c r="D3868" s="450" t="s">
        <v>111</v>
      </c>
      <c r="E3868" s="450" t="s">
        <v>14</v>
      </c>
      <c r="F3868" s="450" t="s">
        <v>15</v>
      </c>
      <c r="G3868" s="450" t="s">
        <v>110</v>
      </c>
      <c r="H3868" s="450"/>
    </row>
    <row r="3869" spans="1:8" x14ac:dyDescent="0.25">
      <c r="A3869" s="450">
        <v>2018</v>
      </c>
      <c r="B3869" s="450" t="s">
        <v>193</v>
      </c>
      <c r="C3869" s="450">
        <v>19011</v>
      </c>
      <c r="D3869" s="450" t="s">
        <v>112</v>
      </c>
      <c r="E3869" s="450" t="s">
        <v>14</v>
      </c>
      <c r="F3869" s="450" t="s">
        <v>15</v>
      </c>
      <c r="G3869" s="450" t="s">
        <v>110</v>
      </c>
      <c r="H3869" s="450"/>
    </row>
    <row r="3870" spans="1:8" x14ac:dyDescent="0.25">
      <c r="A3870" s="450">
        <v>2018</v>
      </c>
      <c r="B3870" s="450" t="s">
        <v>193</v>
      </c>
      <c r="C3870" s="450">
        <v>19012</v>
      </c>
      <c r="D3870" s="450" t="s">
        <v>113</v>
      </c>
      <c r="E3870" s="450" t="s">
        <v>14</v>
      </c>
      <c r="F3870" s="450" t="s">
        <v>15</v>
      </c>
      <c r="G3870" s="450" t="s">
        <v>110</v>
      </c>
      <c r="H3870" s="450"/>
    </row>
    <row r="3871" spans="1:8" x14ac:dyDescent="0.25">
      <c r="A3871" s="450">
        <v>2018</v>
      </c>
      <c r="B3871" s="450" t="s">
        <v>193</v>
      </c>
      <c r="C3871" s="450">
        <v>19020</v>
      </c>
      <c r="D3871" s="450" t="s">
        <v>114</v>
      </c>
      <c r="E3871" s="450" t="s">
        <v>14</v>
      </c>
      <c r="F3871" s="450" t="s">
        <v>15</v>
      </c>
      <c r="G3871" s="450" t="s">
        <v>110</v>
      </c>
      <c r="H3871" s="450"/>
    </row>
    <row r="3872" spans="1:8" x14ac:dyDescent="0.25">
      <c r="A3872" s="450">
        <v>2018</v>
      </c>
      <c r="B3872" s="450" t="s">
        <v>193</v>
      </c>
      <c r="C3872" s="450">
        <v>19021</v>
      </c>
      <c r="D3872" s="450" t="s">
        <v>115</v>
      </c>
      <c r="E3872" s="450" t="s">
        <v>14</v>
      </c>
      <c r="F3872" s="450" t="s">
        <v>15</v>
      </c>
      <c r="G3872" s="450" t="s">
        <v>110</v>
      </c>
      <c r="H3872" s="450"/>
    </row>
    <row r="3873" spans="1:7" x14ac:dyDescent="0.25">
      <c r="A3873" s="450">
        <v>2018</v>
      </c>
      <c r="B3873" s="450" t="s">
        <v>193</v>
      </c>
      <c r="C3873" s="450">
        <v>19022</v>
      </c>
      <c r="D3873" s="450" t="s">
        <v>116</v>
      </c>
      <c r="E3873" s="450" t="s">
        <v>14</v>
      </c>
      <c r="F3873" s="450" t="s">
        <v>15</v>
      </c>
      <c r="G3873" s="450" t="s">
        <v>110</v>
      </c>
    </row>
    <row r="3874" spans="1:7" x14ac:dyDescent="0.25">
      <c r="A3874" s="450">
        <v>2018</v>
      </c>
      <c r="B3874" s="450" t="s">
        <v>193</v>
      </c>
      <c r="C3874" s="450">
        <v>19023</v>
      </c>
      <c r="D3874" s="450" t="s">
        <v>117</v>
      </c>
      <c r="E3874" s="450" t="s">
        <v>14</v>
      </c>
      <c r="F3874" s="450" t="s">
        <v>15</v>
      </c>
      <c r="G3874" s="450" t="s">
        <v>110</v>
      </c>
    </row>
    <row r="3875" spans="1:7" x14ac:dyDescent="0.25">
      <c r="A3875" s="450">
        <v>2018</v>
      </c>
      <c r="B3875" s="450" t="s">
        <v>193</v>
      </c>
      <c r="C3875" s="450">
        <v>19029</v>
      </c>
      <c r="D3875" s="450" t="s">
        <v>118</v>
      </c>
      <c r="E3875" s="450" t="s">
        <v>14</v>
      </c>
      <c r="F3875" s="450" t="s">
        <v>15</v>
      </c>
      <c r="G3875" s="450" t="s">
        <v>110</v>
      </c>
    </row>
    <row r="3876" spans="1:7" x14ac:dyDescent="0.25">
      <c r="A3876" s="450">
        <v>2018</v>
      </c>
      <c r="B3876" s="450" t="s">
        <v>193</v>
      </c>
      <c r="C3876" s="450">
        <v>19030</v>
      </c>
      <c r="D3876" s="450" t="s">
        <v>119</v>
      </c>
      <c r="E3876" s="450" t="s">
        <v>14</v>
      </c>
      <c r="F3876" s="450" t="s">
        <v>15</v>
      </c>
      <c r="G3876" s="450" t="s">
        <v>110</v>
      </c>
    </row>
    <row r="3877" spans="1:7" x14ac:dyDescent="0.25">
      <c r="A3877" s="450">
        <v>2018</v>
      </c>
      <c r="B3877" s="450" t="s">
        <v>193</v>
      </c>
      <c r="C3877" s="450">
        <v>19031</v>
      </c>
      <c r="D3877" s="450" t="s">
        <v>120</v>
      </c>
      <c r="E3877" s="450" t="s">
        <v>14</v>
      </c>
      <c r="F3877" s="450" t="s">
        <v>15</v>
      </c>
      <c r="G3877" s="450" t="s">
        <v>110</v>
      </c>
    </row>
    <row r="3878" spans="1:7" x14ac:dyDescent="0.25">
      <c r="A3878" s="450">
        <v>2018</v>
      </c>
      <c r="B3878" s="450" t="s">
        <v>193</v>
      </c>
      <c r="C3878" s="450">
        <v>19032</v>
      </c>
      <c r="D3878" s="450" t="s">
        <v>121</v>
      </c>
      <c r="E3878" s="450" t="s">
        <v>14</v>
      </c>
      <c r="F3878" s="450" t="s">
        <v>15</v>
      </c>
      <c r="G3878" s="450" t="s">
        <v>110</v>
      </c>
    </row>
    <row r="3879" spans="1:7" x14ac:dyDescent="0.25">
      <c r="A3879" s="450">
        <v>2018</v>
      </c>
      <c r="B3879" s="450" t="s">
        <v>193</v>
      </c>
      <c r="C3879" s="450">
        <v>19040</v>
      </c>
      <c r="D3879" s="450" t="s">
        <v>122</v>
      </c>
      <c r="E3879" s="450" t="s">
        <v>14</v>
      </c>
      <c r="F3879" s="450" t="s">
        <v>15</v>
      </c>
      <c r="G3879" s="450" t="s">
        <v>110</v>
      </c>
    </row>
    <row r="3880" spans="1:7" x14ac:dyDescent="0.25">
      <c r="A3880" s="450">
        <v>2018</v>
      </c>
      <c r="B3880" s="450" t="s">
        <v>193</v>
      </c>
      <c r="C3880" s="450">
        <v>19050</v>
      </c>
      <c r="D3880" s="450" t="s">
        <v>123</v>
      </c>
      <c r="E3880" s="450" t="s">
        <v>14</v>
      </c>
      <c r="F3880" s="450" t="s">
        <v>15</v>
      </c>
      <c r="G3880" s="450" t="s">
        <v>110</v>
      </c>
    </row>
    <row r="3881" spans="1:7" x14ac:dyDescent="0.25">
      <c r="A3881" s="450">
        <v>2018</v>
      </c>
      <c r="B3881" s="450" t="s">
        <v>193</v>
      </c>
      <c r="C3881" s="450">
        <v>19060</v>
      </c>
      <c r="D3881" s="450" t="s">
        <v>124</v>
      </c>
      <c r="E3881" s="450" t="s">
        <v>14</v>
      </c>
      <c r="F3881" s="450" t="s">
        <v>15</v>
      </c>
      <c r="G3881" s="450" t="s">
        <v>110</v>
      </c>
    </row>
    <row r="3882" spans="1:7" x14ac:dyDescent="0.25">
      <c r="A3882" s="450">
        <v>2018</v>
      </c>
      <c r="B3882" s="450" t="s">
        <v>193</v>
      </c>
      <c r="C3882" s="450">
        <v>19061</v>
      </c>
      <c r="D3882" s="450" t="s">
        <v>125</v>
      </c>
      <c r="E3882" s="450" t="s">
        <v>14</v>
      </c>
      <c r="F3882" s="450" t="s">
        <v>15</v>
      </c>
      <c r="G3882" s="450" t="s">
        <v>110</v>
      </c>
    </row>
    <row r="3883" spans="1:7" x14ac:dyDescent="0.25">
      <c r="A3883" s="450">
        <v>2018</v>
      </c>
      <c r="B3883" s="450" t="s">
        <v>193</v>
      </c>
      <c r="C3883" s="450">
        <v>19062</v>
      </c>
      <c r="D3883" s="450" t="s">
        <v>126</v>
      </c>
      <c r="E3883" s="450" t="s">
        <v>14</v>
      </c>
      <c r="F3883" s="450" t="s">
        <v>15</v>
      </c>
      <c r="G3883" s="450" t="s">
        <v>110</v>
      </c>
    </row>
    <row r="3884" spans="1:7" x14ac:dyDescent="0.25">
      <c r="A3884" s="450">
        <v>2018</v>
      </c>
      <c r="B3884" s="450" t="s">
        <v>193</v>
      </c>
      <c r="C3884" s="450">
        <v>19063</v>
      </c>
      <c r="D3884" s="450" t="s">
        <v>127</v>
      </c>
      <c r="E3884" s="450" t="s">
        <v>14</v>
      </c>
      <c r="F3884" s="450" t="s">
        <v>15</v>
      </c>
      <c r="G3884" s="450" t="s">
        <v>110</v>
      </c>
    </row>
    <row r="3885" spans="1:7" x14ac:dyDescent="0.25">
      <c r="A3885" s="450">
        <v>2018</v>
      </c>
      <c r="B3885" s="450" t="s">
        <v>193</v>
      </c>
      <c r="C3885" s="450">
        <v>19070</v>
      </c>
      <c r="D3885" s="450" t="s">
        <v>128</v>
      </c>
      <c r="E3885" s="450" t="s">
        <v>14</v>
      </c>
      <c r="F3885" s="450" t="s">
        <v>15</v>
      </c>
      <c r="G3885" s="450" t="s">
        <v>110</v>
      </c>
    </row>
    <row r="3886" spans="1:7" x14ac:dyDescent="0.25">
      <c r="A3886" s="450">
        <v>2018</v>
      </c>
      <c r="B3886" s="450" t="s">
        <v>193</v>
      </c>
      <c r="C3886" s="450">
        <v>19080</v>
      </c>
      <c r="D3886" s="450" t="s">
        <v>129</v>
      </c>
      <c r="E3886" s="450" t="s">
        <v>14</v>
      </c>
      <c r="F3886" s="450" t="s">
        <v>15</v>
      </c>
      <c r="G3886" s="450" t="s">
        <v>110</v>
      </c>
    </row>
    <row r="3887" spans="1:7" x14ac:dyDescent="0.25">
      <c r="A3887" s="450">
        <v>2018</v>
      </c>
      <c r="B3887" s="450" t="s">
        <v>193</v>
      </c>
      <c r="C3887" s="450">
        <v>19090</v>
      </c>
      <c r="D3887" s="450" t="s">
        <v>130</v>
      </c>
      <c r="E3887" s="450" t="s">
        <v>14</v>
      </c>
      <c r="F3887" s="450" t="s">
        <v>15</v>
      </c>
      <c r="G3887" s="450" t="s">
        <v>110</v>
      </c>
    </row>
    <row r="3888" spans="1:7" x14ac:dyDescent="0.25">
      <c r="A3888" s="450">
        <v>2018</v>
      </c>
      <c r="B3888" s="450" t="s">
        <v>193</v>
      </c>
      <c r="C3888" s="450">
        <v>19095</v>
      </c>
      <c r="D3888" s="450" t="s">
        <v>131</v>
      </c>
      <c r="E3888" s="450" t="s">
        <v>14</v>
      </c>
      <c r="F3888" s="450" t="s">
        <v>15</v>
      </c>
      <c r="G3888" s="450" t="s">
        <v>110</v>
      </c>
    </row>
    <row r="3889" spans="1:7" x14ac:dyDescent="0.25">
      <c r="A3889" s="450">
        <v>2018</v>
      </c>
      <c r="B3889" s="450" t="s">
        <v>193</v>
      </c>
      <c r="C3889" s="450">
        <v>19900</v>
      </c>
      <c r="D3889" s="450" t="s">
        <v>132</v>
      </c>
      <c r="E3889" s="450" t="s">
        <v>14</v>
      </c>
      <c r="F3889" s="450" t="s">
        <v>15</v>
      </c>
      <c r="G3889" s="450" t="s">
        <v>110</v>
      </c>
    </row>
    <row r="3890" spans="1:7" x14ac:dyDescent="0.25">
      <c r="A3890" s="450">
        <v>2018</v>
      </c>
      <c r="B3890" s="450" t="s">
        <v>193</v>
      </c>
      <c r="C3890" s="450">
        <v>20000</v>
      </c>
      <c r="D3890" s="450" t="s">
        <v>133</v>
      </c>
      <c r="E3890" s="450" t="s">
        <v>14</v>
      </c>
      <c r="F3890" s="450" t="s">
        <v>15</v>
      </c>
      <c r="G3890" s="450" t="s">
        <v>110</v>
      </c>
    </row>
    <row r="3891" spans="1:7" x14ac:dyDescent="0.25">
      <c r="A3891" s="450">
        <v>2018</v>
      </c>
      <c r="B3891" s="450" t="s">
        <v>193</v>
      </c>
      <c r="C3891" s="450">
        <v>21000</v>
      </c>
      <c r="D3891" s="450" t="s">
        <v>134</v>
      </c>
      <c r="E3891" s="450" t="s">
        <v>14</v>
      </c>
      <c r="F3891" s="450" t="s">
        <v>15</v>
      </c>
      <c r="G3891" s="450" t="s">
        <v>110</v>
      </c>
    </row>
    <row r="3892" spans="1:7" x14ac:dyDescent="0.25">
      <c r="A3892" s="450">
        <v>2018</v>
      </c>
      <c r="B3892" s="450" t="s">
        <v>193</v>
      </c>
      <c r="C3892" s="450">
        <v>21100</v>
      </c>
      <c r="D3892" s="450" t="s">
        <v>135</v>
      </c>
      <c r="E3892" s="450" t="s">
        <v>14</v>
      </c>
      <c r="F3892" s="450" t="s">
        <v>15</v>
      </c>
      <c r="G3892" s="450" t="s">
        <v>110</v>
      </c>
    </row>
    <row r="3893" spans="1:7" x14ac:dyDescent="0.25">
      <c r="A3893" s="450">
        <v>2018</v>
      </c>
      <c r="B3893" s="450" t="s">
        <v>193</v>
      </c>
      <c r="C3893" s="450">
        <v>21200</v>
      </c>
      <c r="D3893" s="450" t="s">
        <v>136</v>
      </c>
      <c r="E3893" s="450" t="s">
        <v>14</v>
      </c>
      <c r="F3893" s="450" t="s">
        <v>15</v>
      </c>
      <c r="G3893" s="450" t="s">
        <v>110</v>
      </c>
    </row>
    <row r="3894" spans="1:7" x14ac:dyDescent="0.25">
      <c r="A3894" s="450">
        <v>2018</v>
      </c>
      <c r="B3894" s="450" t="s">
        <v>193</v>
      </c>
      <c r="C3894" s="450">
        <v>21300</v>
      </c>
      <c r="D3894" s="450" t="s">
        <v>137</v>
      </c>
      <c r="E3894" s="450" t="s">
        <v>14</v>
      </c>
      <c r="F3894" s="450" t="s">
        <v>15</v>
      </c>
      <c r="G3894" s="450" t="s">
        <v>110</v>
      </c>
    </row>
    <row r="3895" spans="1:7" x14ac:dyDescent="0.25">
      <c r="A3895" s="450">
        <v>2018</v>
      </c>
      <c r="B3895" s="450" t="s">
        <v>193</v>
      </c>
      <c r="C3895" s="450">
        <v>21900</v>
      </c>
      <c r="D3895" s="450" t="s">
        <v>138</v>
      </c>
      <c r="E3895" s="450" t="s">
        <v>14</v>
      </c>
      <c r="F3895" s="450" t="s">
        <v>15</v>
      </c>
      <c r="G3895" s="450" t="s">
        <v>110</v>
      </c>
    </row>
    <row r="3896" spans="1:7" x14ac:dyDescent="0.25">
      <c r="A3896" s="450">
        <v>2018</v>
      </c>
      <c r="B3896" s="450" t="s">
        <v>193</v>
      </c>
      <c r="C3896" s="450">
        <v>22000</v>
      </c>
      <c r="D3896" s="450" t="s">
        <v>139</v>
      </c>
      <c r="E3896" s="450" t="s">
        <v>14</v>
      </c>
      <c r="F3896" s="450" t="s">
        <v>15</v>
      </c>
      <c r="G3896" s="450" t="s">
        <v>110</v>
      </c>
    </row>
    <row r="3897" spans="1:7" x14ac:dyDescent="0.25">
      <c r="A3897" s="450">
        <v>2018</v>
      </c>
      <c r="B3897" s="450" t="s">
        <v>193</v>
      </c>
      <c r="C3897" s="450">
        <v>23000</v>
      </c>
      <c r="D3897" s="450" t="s">
        <v>140</v>
      </c>
      <c r="E3897" s="450" t="s">
        <v>14</v>
      </c>
      <c r="F3897" s="450" t="s">
        <v>15</v>
      </c>
      <c r="G3897" s="450" t="s">
        <v>110</v>
      </c>
    </row>
    <row r="3898" spans="1:7" x14ac:dyDescent="0.25">
      <c r="A3898" s="450">
        <v>2018</v>
      </c>
      <c r="B3898" s="450" t="s">
        <v>193</v>
      </c>
      <c r="C3898" s="450">
        <v>24000</v>
      </c>
      <c r="D3898" s="450" t="s">
        <v>141</v>
      </c>
      <c r="E3898" s="450" t="s">
        <v>14</v>
      </c>
      <c r="F3898" s="450" t="s">
        <v>15</v>
      </c>
      <c r="G3898" s="450" t="s">
        <v>110</v>
      </c>
    </row>
    <row r="3899" spans="1:7" x14ac:dyDescent="0.25">
      <c r="A3899" s="450">
        <v>2018</v>
      </c>
      <c r="B3899" s="450" t="s">
        <v>193</v>
      </c>
      <c r="C3899" s="450">
        <v>25000</v>
      </c>
      <c r="D3899" s="450" t="s">
        <v>142</v>
      </c>
      <c r="E3899" s="450" t="s">
        <v>14</v>
      </c>
      <c r="F3899" s="450" t="s">
        <v>15</v>
      </c>
      <c r="G3899" s="450" t="s">
        <v>110</v>
      </c>
    </row>
    <row r="3900" spans="1:7" x14ac:dyDescent="0.25">
      <c r="A3900" s="450">
        <v>2018</v>
      </c>
      <c r="B3900" s="450" t="s">
        <v>193</v>
      </c>
      <c r="C3900" s="450">
        <v>26000</v>
      </c>
      <c r="D3900" s="450" t="s">
        <v>143</v>
      </c>
      <c r="E3900" s="450" t="s">
        <v>14</v>
      </c>
      <c r="F3900" s="450" t="s">
        <v>15</v>
      </c>
      <c r="G3900" s="450" t="s">
        <v>110</v>
      </c>
    </row>
    <row r="3901" spans="1:7" x14ac:dyDescent="0.25">
      <c r="A3901" s="450">
        <v>2018</v>
      </c>
      <c r="B3901" s="450" t="s">
        <v>193</v>
      </c>
      <c r="C3901" s="450">
        <v>27000</v>
      </c>
      <c r="D3901" s="450" t="s">
        <v>144</v>
      </c>
      <c r="E3901" s="450" t="s">
        <v>14</v>
      </c>
      <c r="F3901" s="450" t="s">
        <v>15</v>
      </c>
      <c r="G3901" s="450" t="s">
        <v>110</v>
      </c>
    </row>
    <row r="3902" spans="1:7" x14ac:dyDescent="0.25">
      <c r="A3902" s="450">
        <v>2018</v>
      </c>
      <c r="B3902" s="450" t="s">
        <v>193</v>
      </c>
      <c r="C3902" s="450">
        <v>28000</v>
      </c>
      <c r="D3902" s="450" t="s">
        <v>145</v>
      </c>
      <c r="E3902" s="450" t="s">
        <v>14</v>
      </c>
      <c r="F3902" s="450" t="s">
        <v>15</v>
      </c>
      <c r="G3902" s="450" t="s">
        <v>110</v>
      </c>
    </row>
    <row r="3903" spans="1:7" x14ac:dyDescent="0.25">
      <c r="A3903" s="450">
        <v>2018</v>
      </c>
      <c r="B3903" s="450" t="s">
        <v>193</v>
      </c>
      <c r="C3903" s="450">
        <v>29000</v>
      </c>
      <c r="D3903" s="450" t="s">
        <v>146</v>
      </c>
      <c r="E3903" s="450" t="s">
        <v>14</v>
      </c>
      <c r="F3903" s="450" t="s">
        <v>15</v>
      </c>
      <c r="G3903" s="450" t="s">
        <v>110</v>
      </c>
    </row>
    <row r="3904" spans="1:7" x14ac:dyDescent="0.25">
      <c r="A3904" s="450">
        <v>2018</v>
      </c>
      <c r="B3904" s="450" t="s">
        <v>193</v>
      </c>
      <c r="C3904" s="450">
        <v>30000</v>
      </c>
      <c r="D3904" s="450" t="s">
        <v>147</v>
      </c>
      <c r="E3904" s="450" t="s">
        <v>14</v>
      </c>
      <c r="F3904" s="450" t="s">
        <v>15</v>
      </c>
      <c r="G3904" s="450" t="s">
        <v>110</v>
      </c>
    </row>
    <row r="3905" spans="1:7" x14ac:dyDescent="0.25">
      <c r="A3905" s="450">
        <v>2018</v>
      </c>
      <c r="B3905" s="450" t="s">
        <v>193</v>
      </c>
      <c r="C3905" s="450">
        <v>31000</v>
      </c>
      <c r="D3905" s="450" t="s">
        <v>148</v>
      </c>
      <c r="E3905" s="450" t="s">
        <v>14</v>
      </c>
      <c r="F3905" s="450" t="s">
        <v>15</v>
      </c>
      <c r="G3905" s="450" t="s">
        <v>110</v>
      </c>
    </row>
    <row r="3906" spans="1:7" x14ac:dyDescent="0.25">
      <c r="A3906" s="450">
        <v>2018</v>
      </c>
      <c r="B3906" s="450" t="s">
        <v>193</v>
      </c>
      <c r="C3906" s="450">
        <v>32000</v>
      </c>
      <c r="D3906" s="450" t="s">
        <v>149</v>
      </c>
      <c r="E3906" s="450" t="s">
        <v>14</v>
      </c>
      <c r="F3906" s="450" t="s">
        <v>15</v>
      </c>
      <c r="G3906" s="450" t="s">
        <v>110</v>
      </c>
    </row>
    <row r="3907" spans="1:7" x14ac:dyDescent="0.25">
      <c r="A3907" s="450">
        <v>2018</v>
      </c>
      <c r="B3907" s="450" t="s">
        <v>193</v>
      </c>
      <c r="C3907" s="450">
        <v>32100</v>
      </c>
      <c r="D3907" s="450" t="s">
        <v>150</v>
      </c>
      <c r="E3907" s="450" t="s">
        <v>14</v>
      </c>
      <c r="F3907" s="450" t="s">
        <v>15</v>
      </c>
      <c r="G3907" s="450" t="s">
        <v>110</v>
      </c>
    </row>
    <row r="3908" spans="1:7" x14ac:dyDescent="0.25">
      <c r="A3908" s="450">
        <v>2018</v>
      </c>
      <c r="B3908" s="450" t="s">
        <v>193</v>
      </c>
      <c r="C3908" s="450">
        <v>32200</v>
      </c>
      <c r="D3908" s="450" t="s">
        <v>151</v>
      </c>
      <c r="E3908" s="450" t="s">
        <v>14</v>
      </c>
      <c r="F3908" s="450" t="s">
        <v>15</v>
      </c>
      <c r="G3908" s="450" t="s">
        <v>110</v>
      </c>
    </row>
    <row r="3909" spans="1:7" x14ac:dyDescent="0.25">
      <c r="A3909" s="450">
        <v>2018</v>
      </c>
      <c r="B3909" s="450" t="s">
        <v>193</v>
      </c>
      <c r="C3909" s="450">
        <v>33000</v>
      </c>
      <c r="D3909" s="450" t="s">
        <v>152</v>
      </c>
      <c r="E3909" s="450" t="s">
        <v>14</v>
      </c>
      <c r="F3909" s="450" t="s">
        <v>15</v>
      </c>
      <c r="G3909" s="450" t="s">
        <v>110</v>
      </c>
    </row>
    <row r="3910" spans="1:7" x14ac:dyDescent="0.25">
      <c r="A3910" s="450">
        <v>2018</v>
      </c>
      <c r="B3910" s="450" t="s">
        <v>193</v>
      </c>
      <c r="C3910" s="450">
        <v>33100</v>
      </c>
      <c r="D3910" s="450" t="s">
        <v>153</v>
      </c>
      <c r="E3910" s="450" t="s">
        <v>14</v>
      </c>
      <c r="F3910" s="450" t="s">
        <v>15</v>
      </c>
      <c r="G3910" s="450" t="s">
        <v>110</v>
      </c>
    </row>
    <row r="3911" spans="1:7" x14ac:dyDescent="0.25">
      <c r="A3911" s="450">
        <v>2018</v>
      </c>
      <c r="B3911" s="450" t="s">
        <v>193</v>
      </c>
      <c r="C3911" s="450">
        <v>33110</v>
      </c>
      <c r="D3911" s="450" t="s">
        <v>154</v>
      </c>
      <c r="E3911" s="450" t="s">
        <v>14</v>
      </c>
      <c r="F3911" s="450" t="s">
        <v>15</v>
      </c>
      <c r="G3911" s="450" t="s">
        <v>110</v>
      </c>
    </row>
    <row r="3912" spans="1:7" x14ac:dyDescent="0.25">
      <c r="A3912" s="450">
        <v>2018</v>
      </c>
      <c r="B3912" s="450" t="s">
        <v>193</v>
      </c>
      <c r="C3912" s="450">
        <v>33120</v>
      </c>
      <c r="D3912" s="450" t="s">
        <v>155</v>
      </c>
      <c r="E3912" s="450" t="s">
        <v>14</v>
      </c>
      <c r="F3912" s="450" t="s">
        <v>15</v>
      </c>
      <c r="G3912" s="450" t="s">
        <v>110</v>
      </c>
    </row>
    <row r="3913" spans="1:7" x14ac:dyDescent="0.25">
      <c r="A3913" s="450">
        <v>2018</v>
      </c>
      <c r="B3913" s="450" t="s">
        <v>193</v>
      </c>
      <c r="C3913" s="450">
        <v>33200</v>
      </c>
      <c r="D3913" s="450" t="s">
        <v>156</v>
      </c>
      <c r="E3913" s="450" t="s">
        <v>14</v>
      </c>
      <c r="F3913" s="450" t="s">
        <v>15</v>
      </c>
      <c r="G3913" s="450" t="s">
        <v>110</v>
      </c>
    </row>
    <row r="3914" spans="1:7" x14ac:dyDescent="0.25">
      <c r="A3914" s="450">
        <v>2018</v>
      </c>
      <c r="B3914" s="450" t="s">
        <v>193</v>
      </c>
      <c r="C3914" s="450">
        <v>33210</v>
      </c>
      <c r="D3914" s="450" t="s">
        <v>157</v>
      </c>
      <c r="E3914" s="450" t="s">
        <v>14</v>
      </c>
      <c r="F3914" s="450" t="s">
        <v>15</v>
      </c>
      <c r="G3914" s="450" t="s">
        <v>110</v>
      </c>
    </row>
    <row r="3915" spans="1:7" x14ac:dyDescent="0.25">
      <c r="A3915" s="450">
        <v>2018</v>
      </c>
      <c r="B3915" s="450" t="s">
        <v>193</v>
      </c>
      <c r="C3915" s="450">
        <v>33220</v>
      </c>
      <c r="D3915" s="450" t="s">
        <v>158</v>
      </c>
      <c r="E3915" s="450" t="s">
        <v>14</v>
      </c>
      <c r="F3915" s="450" t="s">
        <v>15</v>
      </c>
      <c r="G3915" s="450" t="s">
        <v>110</v>
      </c>
    </row>
    <row r="3916" spans="1:7" x14ac:dyDescent="0.25">
      <c r="A3916" s="450">
        <v>2018</v>
      </c>
      <c r="B3916" s="450" t="s">
        <v>193</v>
      </c>
      <c r="C3916" s="450">
        <v>33900</v>
      </c>
      <c r="D3916" s="450" t="s">
        <v>159</v>
      </c>
      <c r="E3916" s="450" t="s">
        <v>14</v>
      </c>
      <c r="F3916" s="450" t="s">
        <v>15</v>
      </c>
      <c r="G3916" s="450" t="s">
        <v>110</v>
      </c>
    </row>
    <row r="3917" spans="1:7" x14ac:dyDescent="0.25">
      <c r="A3917" s="450">
        <v>2018</v>
      </c>
      <c r="B3917" s="450" t="s">
        <v>193</v>
      </c>
      <c r="C3917" s="450">
        <v>33910</v>
      </c>
      <c r="D3917" s="450" t="s">
        <v>160</v>
      </c>
      <c r="E3917" s="450" t="s">
        <v>14</v>
      </c>
      <c r="F3917" s="450" t="s">
        <v>15</v>
      </c>
      <c r="G3917" s="450" t="s">
        <v>110</v>
      </c>
    </row>
    <row r="3918" spans="1:7" x14ac:dyDescent="0.25">
      <c r="A3918" s="450">
        <v>2018</v>
      </c>
      <c r="B3918" s="450" t="s">
        <v>193</v>
      </c>
      <c r="C3918" s="450">
        <v>33920</v>
      </c>
      <c r="D3918" s="450" t="s">
        <v>161</v>
      </c>
      <c r="E3918" s="450" t="s">
        <v>14</v>
      </c>
      <c r="F3918" s="450" t="s">
        <v>15</v>
      </c>
      <c r="G3918" s="450" t="s">
        <v>110</v>
      </c>
    </row>
    <row r="3919" spans="1:7" x14ac:dyDescent="0.25">
      <c r="A3919" s="450">
        <v>2018</v>
      </c>
      <c r="B3919" s="450" t="s">
        <v>193</v>
      </c>
      <c r="C3919" s="450">
        <v>33921</v>
      </c>
      <c r="D3919" s="450" t="s">
        <v>162</v>
      </c>
      <c r="E3919" s="450" t="s">
        <v>14</v>
      </c>
      <c r="F3919" s="450" t="s">
        <v>15</v>
      </c>
      <c r="G3919" s="450" t="s">
        <v>110</v>
      </c>
    </row>
    <row r="3920" spans="1:7" x14ac:dyDescent="0.25">
      <c r="A3920" s="450">
        <v>2018</v>
      </c>
      <c r="B3920" s="450" t="s">
        <v>193</v>
      </c>
      <c r="C3920" s="450">
        <v>33922</v>
      </c>
      <c r="D3920" s="450" t="s">
        <v>163</v>
      </c>
      <c r="E3920" s="450" t="s">
        <v>14</v>
      </c>
      <c r="F3920" s="450" t="s">
        <v>15</v>
      </c>
      <c r="G3920" s="450" t="s">
        <v>110</v>
      </c>
    </row>
    <row r="3921" spans="1:8" x14ac:dyDescent="0.25">
      <c r="A3921" s="450">
        <v>2018</v>
      </c>
      <c r="B3921" s="450" t="s">
        <v>193</v>
      </c>
      <c r="C3921" s="450">
        <v>34000</v>
      </c>
      <c r="D3921" s="450" t="s">
        <v>164</v>
      </c>
      <c r="E3921" s="450" t="s">
        <v>14</v>
      </c>
      <c r="F3921" s="450" t="s">
        <v>15</v>
      </c>
      <c r="G3921" s="450" t="s">
        <v>110</v>
      </c>
      <c r="H3921" s="450"/>
    </row>
    <row r="3922" spans="1:8" x14ac:dyDescent="0.25">
      <c r="A3922" s="450">
        <v>2018</v>
      </c>
      <c r="B3922" s="450" t="s">
        <v>193</v>
      </c>
      <c r="C3922" s="450">
        <v>35000</v>
      </c>
      <c r="D3922" s="450" t="s">
        <v>165</v>
      </c>
      <c r="E3922" s="450" t="s">
        <v>14</v>
      </c>
      <c r="F3922" s="450" t="s">
        <v>15</v>
      </c>
      <c r="G3922" s="450" t="s">
        <v>110</v>
      </c>
      <c r="H3922" s="450"/>
    </row>
    <row r="3923" spans="1:8" x14ac:dyDescent="0.25">
      <c r="A3923" s="450">
        <v>2018</v>
      </c>
      <c r="B3923" s="450" t="s">
        <v>193</v>
      </c>
      <c r="C3923" s="450">
        <v>36000</v>
      </c>
      <c r="D3923" s="450" t="s">
        <v>166</v>
      </c>
      <c r="E3923" s="450" t="s">
        <v>14</v>
      </c>
      <c r="F3923" s="450" t="s">
        <v>15</v>
      </c>
      <c r="G3923" s="450" t="s">
        <v>110</v>
      </c>
      <c r="H3923" s="450"/>
    </row>
    <row r="3924" spans="1:8" x14ac:dyDescent="0.25">
      <c r="A3924" s="450">
        <v>2018</v>
      </c>
      <c r="B3924" s="450" t="s">
        <v>193</v>
      </c>
      <c r="C3924" s="450">
        <v>37000</v>
      </c>
      <c r="D3924" s="450" t="s">
        <v>167</v>
      </c>
      <c r="E3924" s="450" t="s">
        <v>14</v>
      </c>
      <c r="F3924" s="450" t="s">
        <v>15</v>
      </c>
      <c r="G3924" s="450" t="s">
        <v>110</v>
      </c>
      <c r="H3924" s="450"/>
    </row>
    <row r="3925" spans="1:8" x14ac:dyDescent="0.25">
      <c r="A3925" s="450">
        <v>2018</v>
      </c>
      <c r="B3925" s="450" t="s">
        <v>193</v>
      </c>
      <c r="C3925" s="450">
        <v>37100</v>
      </c>
      <c r="D3925" s="450" t="s">
        <v>168</v>
      </c>
      <c r="E3925" s="450" t="s">
        <v>14</v>
      </c>
      <c r="F3925" s="450" t="s">
        <v>15</v>
      </c>
      <c r="G3925" s="450" t="s">
        <v>110</v>
      </c>
      <c r="H3925" s="450"/>
    </row>
    <row r="3926" spans="1:8" x14ac:dyDescent="0.25">
      <c r="A3926" s="450">
        <v>2018</v>
      </c>
      <c r="B3926" s="450" t="s">
        <v>193</v>
      </c>
      <c r="C3926" s="450">
        <v>37200</v>
      </c>
      <c r="D3926" s="450" t="s">
        <v>169</v>
      </c>
      <c r="E3926" s="450" t="s">
        <v>14</v>
      </c>
      <c r="F3926" s="450" t="s">
        <v>15</v>
      </c>
      <c r="G3926" s="450" t="s">
        <v>110</v>
      </c>
      <c r="H3926" s="450"/>
    </row>
    <row r="3927" spans="1:8" x14ac:dyDescent="0.25">
      <c r="A3927" s="450">
        <v>2018</v>
      </c>
      <c r="B3927" s="450" t="s">
        <v>194</v>
      </c>
      <c r="C3927" s="450">
        <v>1000</v>
      </c>
      <c r="D3927" s="450" t="s">
        <v>1</v>
      </c>
      <c r="E3927" s="450" t="s">
        <v>14</v>
      </c>
      <c r="F3927" s="450" t="s">
        <v>15</v>
      </c>
      <c r="G3927" s="450">
        <v>0</v>
      </c>
      <c r="H3927" s="450" t="s">
        <v>16</v>
      </c>
    </row>
    <row r="3928" spans="1:8" x14ac:dyDescent="0.25">
      <c r="A3928" s="450">
        <v>2018</v>
      </c>
      <c r="B3928" s="450" t="s">
        <v>194</v>
      </c>
      <c r="C3928" s="450">
        <v>1100</v>
      </c>
      <c r="D3928" s="450" t="s">
        <v>2</v>
      </c>
      <c r="E3928" s="450" t="s">
        <v>14</v>
      </c>
      <c r="F3928" s="450" t="s">
        <v>15</v>
      </c>
      <c r="G3928" s="450">
        <v>0</v>
      </c>
      <c r="H3928" s="450" t="s">
        <v>16</v>
      </c>
    </row>
    <row r="3929" spans="1:8" x14ac:dyDescent="0.25">
      <c r="A3929" s="450">
        <v>2018</v>
      </c>
      <c r="B3929" s="450" t="s">
        <v>194</v>
      </c>
      <c r="C3929" s="450">
        <v>1110</v>
      </c>
      <c r="D3929" s="450" t="s">
        <v>3</v>
      </c>
      <c r="E3929" s="450" t="s">
        <v>14</v>
      </c>
      <c r="F3929" s="450" t="s">
        <v>15</v>
      </c>
      <c r="G3929" s="450" t="s">
        <v>110</v>
      </c>
      <c r="H3929" s="450"/>
    </row>
    <row r="3930" spans="1:8" x14ac:dyDescent="0.25">
      <c r="A3930" s="450">
        <v>2018</v>
      </c>
      <c r="B3930" s="450" t="s">
        <v>194</v>
      </c>
      <c r="C3930" s="450">
        <v>1120</v>
      </c>
      <c r="D3930" s="450" t="s">
        <v>4</v>
      </c>
      <c r="E3930" s="450" t="s">
        <v>14</v>
      </c>
      <c r="F3930" s="450" t="s">
        <v>15</v>
      </c>
      <c r="G3930" s="450" t="s">
        <v>110</v>
      </c>
      <c r="H3930" s="450"/>
    </row>
    <row r="3931" spans="1:8" x14ac:dyDescent="0.25">
      <c r="A3931" s="450">
        <v>2018</v>
      </c>
      <c r="B3931" s="450" t="s">
        <v>194</v>
      </c>
      <c r="C3931" s="450">
        <v>1200</v>
      </c>
      <c r="D3931" s="450" t="s">
        <v>5</v>
      </c>
      <c r="E3931" s="450" t="s">
        <v>14</v>
      </c>
      <c r="F3931" s="450" t="s">
        <v>15</v>
      </c>
      <c r="G3931" s="450">
        <v>0</v>
      </c>
      <c r="H3931" s="450" t="s">
        <v>16</v>
      </c>
    </row>
    <row r="3932" spans="1:8" x14ac:dyDescent="0.25">
      <c r="A3932" s="450">
        <v>2018</v>
      </c>
      <c r="B3932" s="450" t="s">
        <v>194</v>
      </c>
      <c r="C3932" s="450">
        <v>1300</v>
      </c>
      <c r="D3932" s="450" t="s">
        <v>17</v>
      </c>
      <c r="E3932" s="450" t="s">
        <v>14</v>
      </c>
      <c r="F3932" s="450" t="s">
        <v>15</v>
      </c>
      <c r="G3932" s="450">
        <v>0</v>
      </c>
      <c r="H3932" s="450" t="s">
        <v>16</v>
      </c>
    </row>
    <row r="3933" spans="1:8" x14ac:dyDescent="0.25">
      <c r="A3933" s="450">
        <v>2018</v>
      </c>
      <c r="B3933" s="450" t="s">
        <v>194</v>
      </c>
      <c r="C3933" s="450">
        <v>1400</v>
      </c>
      <c r="D3933" s="450" t="s">
        <v>18</v>
      </c>
      <c r="E3933" s="450" t="s">
        <v>14</v>
      </c>
      <c r="F3933" s="450" t="s">
        <v>15</v>
      </c>
      <c r="G3933" s="450">
        <v>0</v>
      </c>
      <c r="H3933" s="450" t="s">
        <v>16</v>
      </c>
    </row>
    <row r="3934" spans="1:8" x14ac:dyDescent="0.25">
      <c r="A3934" s="450">
        <v>2018</v>
      </c>
      <c r="B3934" s="450" t="s">
        <v>194</v>
      </c>
      <c r="C3934" s="450">
        <v>1500</v>
      </c>
      <c r="D3934" s="450" t="s">
        <v>19</v>
      </c>
      <c r="E3934" s="450" t="s">
        <v>14</v>
      </c>
      <c r="F3934" s="450" t="s">
        <v>15</v>
      </c>
      <c r="G3934" s="450">
        <v>0</v>
      </c>
      <c r="H3934" s="450" t="s">
        <v>16</v>
      </c>
    </row>
    <row r="3935" spans="1:8" x14ac:dyDescent="0.25">
      <c r="A3935" s="450">
        <v>2018</v>
      </c>
      <c r="B3935" s="450" t="s">
        <v>194</v>
      </c>
      <c r="C3935" s="450">
        <v>1600</v>
      </c>
      <c r="D3935" s="450" t="s">
        <v>20</v>
      </c>
      <c r="E3935" s="450" t="s">
        <v>14</v>
      </c>
      <c r="F3935" s="450" t="s">
        <v>15</v>
      </c>
      <c r="G3935" s="450">
        <v>0</v>
      </c>
      <c r="H3935" s="450" t="s">
        <v>16</v>
      </c>
    </row>
    <row r="3936" spans="1:8" x14ac:dyDescent="0.25">
      <c r="A3936" s="450">
        <v>2018</v>
      </c>
      <c r="B3936" s="450" t="s">
        <v>194</v>
      </c>
      <c r="C3936" s="450">
        <v>1900</v>
      </c>
      <c r="D3936" s="450" t="s">
        <v>21</v>
      </c>
      <c r="E3936" s="450" t="s">
        <v>14</v>
      </c>
      <c r="F3936" s="450" t="s">
        <v>15</v>
      </c>
      <c r="G3936" s="450">
        <v>0</v>
      </c>
      <c r="H3936" s="450" t="s">
        <v>16</v>
      </c>
    </row>
    <row r="3937" spans="1:8" x14ac:dyDescent="0.25">
      <c r="A3937" s="450">
        <v>2018</v>
      </c>
      <c r="B3937" s="450" t="s">
        <v>194</v>
      </c>
      <c r="C3937" s="450">
        <v>2000</v>
      </c>
      <c r="D3937" s="450" t="s">
        <v>22</v>
      </c>
      <c r="E3937" s="450" t="s">
        <v>14</v>
      </c>
      <c r="F3937" s="450" t="s">
        <v>15</v>
      </c>
      <c r="G3937" s="450">
        <v>8.1300000000000008</v>
      </c>
      <c r="H3937" s="450" t="s">
        <v>16</v>
      </c>
    </row>
    <row r="3938" spans="1:8" x14ac:dyDescent="0.25">
      <c r="A3938" s="450">
        <v>2018</v>
      </c>
      <c r="B3938" s="450" t="s">
        <v>194</v>
      </c>
      <c r="C3938" s="450">
        <v>2100</v>
      </c>
      <c r="D3938" s="450" t="s">
        <v>23</v>
      </c>
      <c r="E3938" s="450" t="s">
        <v>14</v>
      </c>
      <c r="F3938" s="450" t="s">
        <v>15</v>
      </c>
      <c r="G3938" s="450">
        <v>0</v>
      </c>
      <c r="H3938" s="450" t="s">
        <v>16</v>
      </c>
    </row>
    <row r="3939" spans="1:8" x14ac:dyDescent="0.25">
      <c r="A3939" s="450">
        <v>2018</v>
      </c>
      <c r="B3939" s="450" t="s">
        <v>194</v>
      </c>
      <c r="C3939" s="450">
        <v>2110</v>
      </c>
      <c r="D3939" s="450" t="s">
        <v>24</v>
      </c>
      <c r="E3939" s="450" t="s">
        <v>14</v>
      </c>
      <c r="F3939" s="450" t="s">
        <v>15</v>
      </c>
      <c r="G3939" s="450" t="s">
        <v>110</v>
      </c>
      <c r="H3939" s="450"/>
    </row>
    <row r="3940" spans="1:8" x14ac:dyDescent="0.25">
      <c r="A3940" s="450">
        <v>2018</v>
      </c>
      <c r="B3940" s="450" t="s">
        <v>194</v>
      </c>
      <c r="C3940" s="450">
        <v>2120</v>
      </c>
      <c r="D3940" s="450" t="s">
        <v>25</v>
      </c>
      <c r="E3940" s="450" t="s">
        <v>14</v>
      </c>
      <c r="F3940" s="450" t="s">
        <v>15</v>
      </c>
      <c r="G3940" s="450" t="s">
        <v>110</v>
      </c>
      <c r="H3940" s="450"/>
    </row>
    <row r="3941" spans="1:8" x14ac:dyDescent="0.25">
      <c r="A3941" s="450">
        <v>2018</v>
      </c>
      <c r="B3941" s="450" t="s">
        <v>194</v>
      </c>
      <c r="C3941" s="450">
        <v>2130</v>
      </c>
      <c r="D3941" s="450" t="s">
        <v>26</v>
      </c>
      <c r="E3941" s="450" t="s">
        <v>14</v>
      </c>
      <c r="F3941" s="450" t="s">
        <v>15</v>
      </c>
      <c r="G3941" s="450" t="s">
        <v>110</v>
      </c>
      <c r="H3941" s="450"/>
    </row>
    <row r="3942" spans="1:8" x14ac:dyDescent="0.25">
      <c r="A3942" s="450">
        <v>2018</v>
      </c>
      <c r="B3942" s="450" t="s">
        <v>194</v>
      </c>
      <c r="C3942" s="450">
        <v>2190</v>
      </c>
      <c r="D3942" s="450" t="s">
        <v>27</v>
      </c>
      <c r="E3942" s="450" t="s">
        <v>14</v>
      </c>
      <c r="F3942" s="450" t="s">
        <v>15</v>
      </c>
      <c r="G3942" s="450" t="s">
        <v>110</v>
      </c>
      <c r="H3942" s="450"/>
    </row>
    <row r="3943" spans="1:8" x14ac:dyDescent="0.25">
      <c r="A3943" s="450">
        <v>2018</v>
      </c>
      <c r="B3943" s="450" t="s">
        <v>194</v>
      </c>
      <c r="C3943" s="450">
        <v>2200</v>
      </c>
      <c r="D3943" s="450" t="s">
        <v>28</v>
      </c>
      <c r="E3943" s="450" t="s">
        <v>14</v>
      </c>
      <c r="F3943" s="450" t="s">
        <v>15</v>
      </c>
      <c r="G3943" s="450">
        <v>0</v>
      </c>
      <c r="H3943" s="450" t="s">
        <v>16</v>
      </c>
    </row>
    <row r="3944" spans="1:8" x14ac:dyDescent="0.25">
      <c r="A3944" s="450">
        <v>2018</v>
      </c>
      <c r="B3944" s="450" t="s">
        <v>194</v>
      </c>
      <c r="C3944" s="450">
        <v>2300</v>
      </c>
      <c r="D3944" s="450" t="s">
        <v>29</v>
      </c>
      <c r="E3944" s="450" t="s">
        <v>14</v>
      </c>
      <c r="F3944" s="450" t="s">
        <v>15</v>
      </c>
      <c r="G3944" s="450">
        <v>0</v>
      </c>
      <c r="H3944" s="450" t="s">
        <v>16</v>
      </c>
    </row>
    <row r="3945" spans="1:8" x14ac:dyDescent="0.25">
      <c r="A3945" s="450">
        <v>2018</v>
      </c>
      <c r="B3945" s="450" t="s">
        <v>194</v>
      </c>
      <c r="C3945" s="450">
        <v>2400</v>
      </c>
      <c r="D3945" s="450" t="s">
        <v>30</v>
      </c>
      <c r="E3945" s="450" t="s">
        <v>14</v>
      </c>
      <c r="F3945" s="450" t="s">
        <v>15</v>
      </c>
      <c r="G3945" s="450">
        <v>8.0399999999999991</v>
      </c>
      <c r="H3945" s="450" t="s">
        <v>16</v>
      </c>
    </row>
    <row r="3946" spans="1:8" x14ac:dyDescent="0.25">
      <c r="A3946" s="450">
        <v>2018</v>
      </c>
      <c r="B3946" s="450" t="s">
        <v>194</v>
      </c>
      <c r="C3946" s="450">
        <v>2900</v>
      </c>
      <c r="D3946" s="450" t="s">
        <v>31</v>
      </c>
      <c r="E3946" s="450" t="s">
        <v>14</v>
      </c>
      <c r="F3946" s="450" t="s">
        <v>15</v>
      </c>
      <c r="G3946" s="450">
        <v>0.09</v>
      </c>
      <c r="H3946" s="450" t="s">
        <v>16</v>
      </c>
    </row>
    <row r="3947" spans="1:8" x14ac:dyDescent="0.25">
      <c r="A3947" s="450">
        <v>2018</v>
      </c>
      <c r="B3947" s="450" t="s">
        <v>194</v>
      </c>
      <c r="C3947" s="450">
        <v>2910</v>
      </c>
      <c r="D3947" s="450" t="s">
        <v>32</v>
      </c>
      <c r="E3947" s="450" t="s">
        <v>14</v>
      </c>
      <c r="F3947" s="450" t="s">
        <v>15</v>
      </c>
      <c r="G3947" s="450" t="s">
        <v>110</v>
      </c>
      <c r="H3947" s="450"/>
    </row>
    <row r="3948" spans="1:8" x14ac:dyDescent="0.25">
      <c r="A3948" s="450">
        <v>2018</v>
      </c>
      <c r="B3948" s="450" t="s">
        <v>194</v>
      </c>
      <c r="C3948" s="450">
        <v>2920</v>
      </c>
      <c r="D3948" s="450" t="s">
        <v>33</v>
      </c>
      <c r="E3948" s="450" t="s">
        <v>14</v>
      </c>
      <c r="F3948" s="450" t="s">
        <v>15</v>
      </c>
      <c r="G3948" s="450" t="s">
        <v>110</v>
      </c>
      <c r="H3948" s="450"/>
    </row>
    <row r="3949" spans="1:8" x14ac:dyDescent="0.25">
      <c r="A3949" s="450">
        <v>2018</v>
      </c>
      <c r="B3949" s="450" t="s">
        <v>194</v>
      </c>
      <c r="C3949" s="450">
        <v>2930</v>
      </c>
      <c r="D3949" s="450" t="s">
        <v>34</v>
      </c>
      <c r="E3949" s="450" t="s">
        <v>14</v>
      </c>
      <c r="F3949" s="450" t="s">
        <v>15</v>
      </c>
      <c r="G3949" s="450" t="s">
        <v>110</v>
      </c>
      <c r="H3949" s="450"/>
    </row>
    <row r="3950" spans="1:8" x14ac:dyDescent="0.25">
      <c r="A3950" s="450">
        <v>2018</v>
      </c>
      <c r="B3950" s="450" t="s">
        <v>194</v>
      </c>
      <c r="C3950" s="450">
        <v>3000</v>
      </c>
      <c r="D3950" s="450" t="s">
        <v>35</v>
      </c>
      <c r="E3950" s="450" t="s">
        <v>14</v>
      </c>
      <c r="F3950" s="450" t="s">
        <v>15</v>
      </c>
      <c r="G3950" s="450">
        <v>0</v>
      </c>
      <c r="H3950" s="450" t="s">
        <v>16</v>
      </c>
    </row>
    <row r="3951" spans="1:8" x14ac:dyDescent="0.25">
      <c r="A3951" s="450">
        <v>2018</v>
      </c>
      <c r="B3951" s="450" t="s">
        <v>194</v>
      </c>
      <c r="C3951" s="450">
        <v>3100</v>
      </c>
      <c r="D3951" s="450" t="s">
        <v>36</v>
      </c>
      <c r="E3951" s="450" t="s">
        <v>14</v>
      </c>
      <c r="F3951" s="450" t="s">
        <v>15</v>
      </c>
      <c r="G3951" s="450" t="s">
        <v>110</v>
      </c>
      <c r="H3951" s="450"/>
    </row>
    <row r="3952" spans="1:8" x14ac:dyDescent="0.25">
      <c r="A3952" s="450">
        <v>2018</v>
      </c>
      <c r="B3952" s="450" t="s">
        <v>194</v>
      </c>
      <c r="C3952" s="450">
        <v>3200</v>
      </c>
      <c r="D3952" s="450" t="s">
        <v>37</v>
      </c>
      <c r="E3952" s="450" t="s">
        <v>14</v>
      </c>
      <c r="F3952" s="450" t="s">
        <v>15</v>
      </c>
      <c r="G3952" s="450" t="s">
        <v>110</v>
      </c>
      <c r="H3952" s="450"/>
    </row>
    <row r="3953" spans="1:8" x14ac:dyDescent="0.25">
      <c r="A3953" s="450">
        <v>2018</v>
      </c>
      <c r="B3953" s="450" t="s">
        <v>194</v>
      </c>
      <c r="C3953" s="450">
        <v>3900</v>
      </c>
      <c r="D3953" s="450" t="s">
        <v>38</v>
      </c>
      <c r="E3953" s="450" t="s">
        <v>14</v>
      </c>
      <c r="F3953" s="450" t="s">
        <v>15</v>
      </c>
      <c r="G3953" s="450" t="s">
        <v>110</v>
      </c>
      <c r="H3953" s="450"/>
    </row>
    <row r="3954" spans="1:8" x14ac:dyDescent="0.25">
      <c r="A3954" s="450">
        <v>2018</v>
      </c>
      <c r="B3954" s="450" t="s">
        <v>194</v>
      </c>
      <c r="C3954" s="450">
        <v>4000</v>
      </c>
      <c r="D3954" s="450" t="s">
        <v>39</v>
      </c>
      <c r="E3954" s="450" t="s">
        <v>14</v>
      </c>
      <c r="F3954" s="450" t="s">
        <v>15</v>
      </c>
      <c r="G3954" s="450">
        <v>0.28999999999999998</v>
      </c>
      <c r="H3954" s="450" t="s">
        <v>16</v>
      </c>
    </row>
    <row r="3955" spans="1:8" x14ac:dyDescent="0.25">
      <c r="A3955" s="450">
        <v>2018</v>
      </c>
      <c r="B3955" s="450" t="s">
        <v>194</v>
      </c>
      <c r="C3955" s="450">
        <v>4100</v>
      </c>
      <c r="D3955" s="450" t="s">
        <v>40</v>
      </c>
      <c r="E3955" s="450" t="s">
        <v>14</v>
      </c>
      <c r="F3955" s="450" t="s">
        <v>15</v>
      </c>
      <c r="G3955" s="450">
        <v>0.28999999999999998</v>
      </c>
      <c r="H3955" s="450" t="s">
        <v>16</v>
      </c>
    </row>
    <row r="3956" spans="1:8" x14ac:dyDescent="0.25">
      <c r="A3956" s="450">
        <v>2018</v>
      </c>
      <c r="B3956" s="450" t="s">
        <v>194</v>
      </c>
      <c r="C3956" s="450">
        <v>4110</v>
      </c>
      <c r="D3956" s="450" t="s">
        <v>41</v>
      </c>
      <c r="E3956" s="450" t="s">
        <v>14</v>
      </c>
      <c r="F3956" s="450" t="s">
        <v>15</v>
      </c>
      <c r="G3956" s="450" t="s">
        <v>110</v>
      </c>
      <c r="H3956" s="450"/>
    </row>
    <row r="3957" spans="1:8" x14ac:dyDescent="0.25">
      <c r="A3957" s="450">
        <v>2018</v>
      </c>
      <c r="B3957" s="450" t="s">
        <v>194</v>
      </c>
      <c r="C3957" s="450">
        <v>4120</v>
      </c>
      <c r="D3957" s="450" t="s">
        <v>42</v>
      </c>
      <c r="E3957" s="450" t="s">
        <v>14</v>
      </c>
      <c r="F3957" s="450" t="s">
        <v>15</v>
      </c>
      <c r="G3957" s="450" t="s">
        <v>110</v>
      </c>
      <c r="H3957" s="450"/>
    </row>
    <row r="3958" spans="1:8" x14ac:dyDescent="0.25">
      <c r="A3958" s="450">
        <v>2018</v>
      </c>
      <c r="B3958" s="450" t="s">
        <v>194</v>
      </c>
      <c r="C3958" s="450">
        <v>4190</v>
      </c>
      <c r="D3958" s="450" t="s">
        <v>43</v>
      </c>
      <c r="E3958" s="450" t="s">
        <v>14</v>
      </c>
      <c r="F3958" s="450" t="s">
        <v>15</v>
      </c>
      <c r="G3958" s="450" t="s">
        <v>110</v>
      </c>
      <c r="H3958" s="450"/>
    </row>
    <row r="3959" spans="1:8" x14ac:dyDescent="0.25">
      <c r="A3959" s="450">
        <v>2018</v>
      </c>
      <c r="B3959" s="450" t="s">
        <v>194</v>
      </c>
      <c r="C3959" s="450">
        <v>4200</v>
      </c>
      <c r="D3959" s="450" t="s">
        <v>44</v>
      </c>
      <c r="E3959" s="450" t="s">
        <v>14</v>
      </c>
      <c r="F3959" s="450" t="s">
        <v>15</v>
      </c>
      <c r="G3959" s="450">
        <v>0</v>
      </c>
      <c r="H3959" s="450" t="s">
        <v>16</v>
      </c>
    </row>
    <row r="3960" spans="1:8" x14ac:dyDescent="0.25">
      <c r="A3960" s="450">
        <v>2018</v>
      </c>
      <c r="B3960" s="450" t="s">
        <v>194</v>
      </c>
      <c r="C3960" s="450">
        <v>4210</v>
      </c>
      <c r="D3960" s="450" t="s">
        <v>45</v>
      </c>
      <c r="E3960" s="450" t="s">
        <v>14</v>
      </c>
      <c r="F3960" s="450" t="s">
        <v>15</v>
      </c>
      <c r="G3960" s="450" t="s">
        <v>110</v>
      </c>
      <c r="H3960" s="450"/>
    </row>
    <row r="3961" spans="1:8" x14ac:dyDescent="0.25">
      <c r="A3961" s="450">
        <v>2018</v>
      </c>
      <c r="B3961" s="450" t="s">
        <v>194</v>
      </c>
      <c r="C3961" s="450">
        <v>4220</v>
      </c>
      <c r="D3961" s="450" t="s">
        <v>46</v>
      </c>
      <c r="E3961" s="450" t="s">
        <v>14</v>
      </c>
      <c r="F3961" s="450" t="s">
        <v>15</v>
      </c>
      <c r="G3961" s="450" t="s">
        <v>110</v>
      </c>
      <c r="H3961" s="450"/>
    </row>
    <row r="3962" spans="1:8" x14ac:dyDescent="0.25">
      <c r="A3962" s="450">
        <v>2018</v>
      </c>
      <c r="B3962" s="450" t="s">
        <v>194</v>
      </c>
      <c r="C3962" s="450">
        <v>4230</v>
      </c>
      <c r="D3962" s="450" t="s">
        <v>47</v>
      </c>
      <c r="E3962" s="450" t="s">
        <v>14</v>
      </c>
      <c r="F3962" s="450" t="s">
        <v>15</v>
      </c>
      <c r="G3962" s="450" t="s">
        <v>110</v>
      </c>
      <c r="H3962" s="450"/>
    </row>
    <row r="3963" spans="1:8" x14ac:dyDescent="0.25">
      <c r="A3963" s="450">
        <v>2018</v>
      </c>
      <c r="B3963" s="450" t="s">
        <v>194</v>
      </c>
      <c r="C3963" s="450">
        <v>5000</v>
      </c>
      <c r="D3963" s="450" t="s">
        <v>48</v>
      </c>
      <c r="E3963" s="450" t="s">
        <v>14</v>
      </c>
      <c r="F3963" s="450" t="s">
        <v>15</v>
      </c>
      <c r="G3963" s="450">
        <v>0</v>
      </c>
      <c r="H3963" s="450" t="s">
        <v>16</v>
      </c>
    </row>
    <row r="3964" spans="1:8" x14ac:dyDescent="0.25">
      <c r="A3964" s="450">
        <v>2018</v>
      </c>
      <c r="B3964" s="450" t="s">
        <v>194</v>
      </c>
      <c r="C3964" s="450">
        <v>6000</v>
      </c>
      <c r="D3964" s="450" t="s">
        <v>49</v>
      </c>
      <c r="E3964" s="450" t="s">
        <v>14</v>
      </c>
      <c r="F3964" s="450" t="s">
        <v>15</v>
      </c>
      <c r="G3964" s="450">
        <v>0</v>
      </c>
      <c r="H3964" s="450" t="s">
        <v>16</v>
      </c>
    </row>
    <row r="3965" spans="1:8" x14ac:dyDescent="0.25">
      <c r="A3965" s="450">
        <v>2018</v>
      </c>
      <c r="B3965" s="450" t="s">
        <v>194</v>
      </c>
      <c r="C3965" s="450">
        <v>6100</v>
      </c>
      <c r="D3965" s="450" t="s">
        <v>50</v>
      </c>
      <c r="E3965" s="450" t="s">
        <v>14</v>
      </c>
      <c r="F3965" s="450" t="s">
        <v>15</v>
      </c>
      <c r="G3965" s="450">
        <v>0</v>
      </c>
      <c r="H3965" s="450" t="s">
        <v>16</v>
      </c>
    </row>
    <row r="3966" spans="1:8" x14ac:dyDescent="0.25">
      <c r="A3966" s="450">
        <v>2018</v>
      </c>
      <c r="B3966" s="450" t="s">
        <v>194</v>
      </c>
      <c r="C3966" s="450">
        <v>6110</v>
      </c>
      <c r="D3966" s="450" t="s">
        <v>51</v>
      </c>
      <c r="E3966" s="450" t="s">
        <v>14</v>
      </c>
      <c r="F3966" s="450" t="s">
        <v>15</v>
      </c>
      <c r="G3966" s="450" t="s">
        <v>110</v>
      </c>
      <c r="H3966" s="450"/>
    </row>
    <row r="3967" spans="1:8" x14ac:dyDescent="0.25">
      <c r="A3967" s="450">
        <v>2018</v>
      </c>
      <c r="B3967" s="450" t="s">
        <v>194</v>
      </c>
      <c r="C3967" s="450">
        <v>6120</v>
      </c>
      <c r="D3967" s="450" t="s">
        <v>52</v>
      </c>
      <c r="E3967" s="450" t="s">
        <v>14</v>
      </c>
      <c r="F3967" s="450" t="s">
        <v>15</v>
      </c>
      <c r="G3967" s="450" t="s">
        <v>110</v>
      </c>
      <c r="H3967" s="450"/>
    </row>
    <row r="3968" spans="1:8" x14ac:dyDescent="0.25">
      <c r="A3968" s="450">
        <v>2018</v>
      </c>
      <c r="B3968" s="450" t="s">
        <v>194</v>
      </c>
      <c r="C3968" s="450">
        <v>6130</v>
      </c>
      <c r="D3968" s="450" t="s">
        <v>53</v>
      </c>
      <c r="E3968" s="450" t="s">
        <v>14</v>
      </c>
      <c r="F3968" s="450" t="s">
        <v>15</v>
      </c>
      <c r="G3968" s="450" t="s">
        <v>110</v>
      </c>
      <c r="H3968" s="450"/>
    </row>
    <row r="3969" spans="1:8" x14ac:dyDescent="0.25">
      <c r="A3969" s="450">
        <v>2018</v>
      </c>
      <c r="B3969" s="450" t="s">
        <v>194</v>
      </c>
      <c r="C3969" s="450">
        <v>6190</v>
      </c>
      <c r="D3969" s="450" t="s">
        <v>54</v>
      </c>
      <c r="E3969" s="450" t="s">
        <v>14</v>
      </c>
      <c r="F3969" s="450" t="s">
        <v>15</v>
      </c>
      <c r="G3969" s="450" t="s">
        <v>110</v>
      </c>
      <c r="H3969" s="450"/>
    </row>
    <row r="3970" spans="1:8" x14ac:dyDescent="0.25">
      <c r="A3970" s="450">
        <v>2018</v>
      </c>
      <c r="B3970" s="450" t="s">
        <v>194</v>
      </c>
      <c r="C3970" s="450">
        <v>6200</v>
      </c>
      <c r="D3970" s="450" t="s">
        <v>55</v>
      </c>
      <c r="E3970" s="450" t="s">
        <v>14</v>
      </c>
      <c r="F3970" s="450" t="s">
        <v>15</v>
      </c>
      <c r="G3970" s="450">
        <v>0</v>
      </c>
      <c r="H3970" s="450" t="s">
        <v>16</v>
      </c>
    </row>
    <row r="3971" spans="1:8" x14ac:dyDescent="0.25">
      <c r="A3971" s="450">
        <v>2018</v>
      </c>
      <c r="B3971" s="450" t="s">
        <v>194</v>
      </c>
      <c r="C3971" s="450">
        <v>6210</v>
      </c>
      <c r="D3971" s="450" t="s">
        <v>56</v>
      </c>
      <c r="E3971" s="450" t="s">
        <v>14</v>
      </c>
      <c r="F3971" s="450" t="s">
        <v>15</v>
      </c>
      <c r="G3971" s="450" t="s">
        <v>110</v>
      </c>
      <c r="H3971" s="450"/>
    </row>
    <row r="3972" spans="1:8" x14ac:dyDescent="0.25">
      <c r="A3972" s="450">
        <v>2018</v>
      </c>
      <c r="B3972" s="450" t="s">
        <v>194</v>
      </c>
      <c r="C3972" s="450">
        <v>6220</v>
      </c>
      <c r="D3972" s="450" t="s">
        <v>57</v>
      </c>
      <c r="E3972" s="450" t="s">
        <v>14</v>
      </c>
      <c r="F3972" s="450" t="s">
        <v>15</v>
      </c>
      <c r="G3972" s="450" t="s">
        <v>110</v>
      </c>
      <c r="H3972" s="450"/>
    </row>
    <row r="3973" spans="1:8" x14ac:dyDescent="0.25">
      <c r="A3973" s="450">
        <v>2018</v>
      </c>
      <c r="B3973" s="450" t="s">
        <v>194</v>
      </c>
      <c r="C3973" s="450">
        <v>6230</v>
      </c>
      <c r="D3973" s="450" t="s">
        <v>58</v>
      </c>
      <c r="E3973" s="450" t="s">
        <v>14</v>
      </c>
      <c r="F3973" s="450" t="s">
        <v>15</v>
      </c>
      <c r="G3973" s="450" t="s">
        <v>110</v>
      </c>
      <c r="H3973" s="450"/>
    </row>
    <row r="3974" spans="1:8" x14ac:dyDescent="0.25">
      <c r="A3974" s="450">
        <v>2018</v>
      </c>
      <c r="B3974" s="450" t="s">
        <v>194</v>
      </c>
      <c r="C3974" s="450">
        <v>6290</v>
      </c>
      <c r="D3974" s="450" t="s">
        <v>59</v>
      </c>
      <c r="E3974" s="450" t="s">
        <v>14</v>
      </c>
      <c r="F3974" s="450" t="s">
        <v>15</v>
      </c>
      <c r="G3974" s="450" t="s">
        <v>110</v>
      </c>
      <c r="H3974" s="450"/>
    </row>
    <row r="3975" spans="1:8" x14ac:dyDescent="0.25">
      <c r="A3975" s="450">
        <v>2018</v>
      </c>
      <c r="B3975" s="450" t="s">
        <v>194</v>
      </c>
      <c r="C3975" s="450">
        <v>6300</v>
      </c>
      <c r="D3975" s="450" t="s">
        <v>60</v>
      </c>
      <c r="E3975" s="450" t="s">
        <v>14</v>
      </c>
      <c r="F3975" s="450" t="s">
        <v>15</v>
      </c>
      <c r="G3975" s="450">
        <v>0</v>
      </c>
      <c r="H3975" s="450" t="s">
        <v>16</v>
      </c>
    </row>
    <row r="3976" spans="1:8" x14ac:dyDescent="0.25">
      <c r="A3976" s="450">
        <v>2018</v>
      </c>
      <c r="B3976" s="450" t="s">
        <v>194</v>
      </c>
      <c r="C3976" s="450">
        <v>6400</v>
      </c>
      <c r="D3976" s="450" t="s">
        <v>61</v>
      </c>
      <c r="E3976" s="450" t="s">
        <v>14</v>
      </c>
      <c r="F3976" s="450" t="s">
        <v>15</v>
      </c>
      <c r="G3976" s="450">
        <v>0</v>
      </c>
      <c r="H3976" s="450" t="s">
        <v>16</v>
      </c>
    </row>
    <row r="3977" spans="1:8" x14ac:dyDescent="0.25">
      <c r="A3977" s="450">
        <v>2018</v>
      </c>
      <c r="B3977" s="450" t="s">
        <v>194</v>
      </c>
      <c r="C3977" s="450">
        <v>6410</v>
      </c>
      <c r="D3977" s="450" t="s">
        <v>62</v>
      </c>
      <c r="E3977" s="450" t="s">
        <v>14</v>
      </c>
      <c r="F3977" s="450" t="s">
        <v>15</v>
      </c>
      <c r="G3977" s="450" t="s">
        <v>110</v>
      </c>
      <c r="H3977" s="450"/>
    </row>
    <row r="3978" spans="1:8" x14ac:dyDescent="0.25">
      <c r="A3978" s="450">
        <v>2018</v>
      </c>
      <c r="B3978" s="450" t="s">
        <v>194</v>
      </c>
      <c r="C3978" s="450">
        <v>6490</v>
      </c>
      <c r="D3978" s="450" t="s">
        <v>63</v>
      </c>
      <c r="E3978" s="450" t="s">
        <v>14</v>
      </c>
      <c r="F3978" s="450" t="s">
        <v>15</v>
      </c>
      <c r="G3978" s="450" t="s">
        <v>110</v>
      </c>
      <c r="H3978" s="450"/>
    </row>
    <row r="3979" spans="1:8" x14ac:dyDescent="0.25">
      <c r="A3979" s="450">
        <v>2018</v>
      </c>
      <c r="B3979" s="450" t="s">
        <v>194</v>
      </c>
      <c r="C3979" s="450">
        <v>6500</v>
      </c>
      <c r="D3979" s="450" t="s">
        <v>64</v>
      </c>
      <c r="E3979" s="450" t="s">
        <v>14</v>
      </c>
      <c r="F3979" s="450" t="s">
        <v>15</v>
      </c>
      <c r="G3979" s="450">
        <v>0</v>
      </c>
      <c r="H3979" s="450" t="s">
        <v>16</v>
      </c>
    </row>
    <row r="3980" spans="1:8" x14ac:dyDescent="0.25">
      <c r="A3980" s="450">
        <v>2018</v>
      </c>
      <c r="B3980" s="450" t="s">
        <v>194</v>
      </c>
      <c r="C3980" s="450">
        <v>6510</v>
      </c>
      <c r="D3980" s="450" t="s">
        <v>65</v>
      </c>
      <c r="E3980" s="450" t="s">
        <v>14</v>
      </c>
      <c r="F3980" s="450" t="s">
        <v>15</v>
      </c>
      <c r="G3980" s="450" t="s">
        <v>110</v>
      </c>
      <c r="H3980" s="450"/>
    </row>
    <row r="3981" spans="1:8" x14ac:dyDescent="0.25">
      <c r="A3981" s="450">
        <v>2018</v>
      </c>
      <c r="B3981" s="450" t="s">
        <v>194</v>
      </c>
      <c r="C3981" s="450">
        <v>6590</v>
      </c>
      <c r="D3981" s="450" t="s">
        <v>66</v>
      </c>
      <c r="E3981" s="450" t="s">
        <v>14</v>
      </c>
      <c r="F3981" s="450" t="s">
        <v>15</v>
      </c>
      <c r="G3981" s="450" t="s">
        <v>110</v>
      </c>
      <c r="H3981" s="450"/>
    </row>
    <row r="3982" spans="1:8" x14ac:dyDescent="0.25">
      <c r="A3982" s="450">
        <v>2018</v>
      </c>
      <c r="B3982" s="450" t="s">
        <v>194</v>
      </c>
      <c r="C3982" s="450">
        <v>7000</v>
      </c>
      <c r="D3982" s="450" t="s">
        <v>67</v>
      </c>
      <c r="E3982" s="450" t="s">
        <v>14</v>
      </c>
      <c r="F3982" s="450" t="s">
        <v>15</v>
      </c>
      <c r="G3982" s="450">
        <v>0</v>
      </c>
      <c r="H3982" s="450" t="s">
        <v>16</v>
      </c>
    </row>
    <row r="3983" spans="1:8" x14ac:dyDescent="0.25">
      <c r="A3983" s="450">
        <v>2018</v>
      </c>
      <c r="B3983" s="450" t="s">
        <v>194</v>
      </c>
      <c r="C3983" s="450">
        <v>7100</v>
      </c>
      <c r="D3983" s="450" t="s">
        <v>68</v>
      </c>
      <c r="E3983" s="450" t="s">
        <v>14</v>
      </c>
      <c r="F3983" s="450" t="s">
        <v>15</v>
      </c>
      <c r="G3983" s="450" t="s">
        <v>110</v>
      </c>
      <c r="H3983" s="450"/>
    </row>
    <row r="3984" spans="1:8" x14ac:dyDescent="0.25">
      <c r="A3984" s="450">
        <v>2018</v>
      </c>
      <c r="B3984" s="450" t="s">
        <v>194</v>
      </c>
      <c r="C3984" s="450">
        <v>7200</v>
      </c>
      <c r="D3984" s="450" t="s">
        <v>69</v>
      </c>
      <c r="E3984" s="450" t="s">
        <v>14</v>
      </c>
      <c r="F3984" s="450" t="s">
        <v>15</v>
      </c>
      <c r="G3984" s="450" t="s">
        <v>110</v>
      </c>
      <c r="H3984" s="450"/>
    </row>
    <row r="3985" spans="1:8" x14ac:dyDescent="0.25">
      <c r="A3985" s="450">
        <v>2018</v>
      </c>
      <c r="B3985" s="450" t="s">
        <v>194</v>
      </c>
      <c r="C3985" s="450">
        <v>8000</v>
      </c>
      <c r="D3985" s="450" t="s">
        <v>70</v>
      </c>
      <c r="E3985" s="450" t="s">
        <v>14</v>
      </c>
      <c r="F3985" s="450" t="s">
        <v>15</v>
      </c>
      <c r="G3985" s="450">
        <v>0</v>
      </c>
      <c r="H3985" s="450" t="s">
        <v>16</v>
      </c>
    </row>
    <row r="3986" spans="1:8" x14ac:dyDescent="0.25">
      <c r="A3986" s="450">
        <v>2018</v>
      </c>
      <c r="B3986" s="450" t="s">
        <v>194</v>
      </c>
      <c r="C3986" s="450">
        <v>9000</v>
      </c>
      <c r="D3986" s="450" t="s">
        <v>71</v>
      </c>
      <c r="E3986" s="450" t="s">
        <v>14</v>
      </c>
      <c r="F3986" s="450" t="s">
        <v>15</v>
      </c>
      <c r="G3986" s="450">
        <v>0</v>
      </c>
      <c r="H3986" s="450" t="s">
        <v>16</v>
      </c>
    </row>
    <row r="3987" spans="1:8" x14ac:dyDescent="0.25">
      <c r="A3987" s="450">
        <v>2018</v>
      </c>
      <c r="B3987" s="450" t="s">
        <v>194</v>
      </c>
      <c r="C3987" s="450">
        <v>9100</v>
      </c>
      <c r="D3987" s="450" t="s">
        <v>72</v>
      </c>
      <c r="E3987" s="450" t="s">
        <v>14</v>
      </c>
      <c r="F3987" s="450" t="s">
        <v>15</v>
      </c>
      <c r="G3987" s="450" t="s">
        <v>110</v>
      </c>
      <c r="H3987" s="450"/>
    </row>
    <row r="3988" spans="1:8" x14ac:dyDescent="0.25">
      <c r="A3988" s="450">
        <v>2018</v>
      </c>
      <c r="B3988" s="450" t="s">
        <v>194</v>
      </c>
      <c r="C3988" s="450">
        <v>9200</v>
      </c>
      <c r="D3988" s="450" t="s">
        <v>73</v>
      </c>
      <c r="E3988" s="450" t="s">
        <v>14</v>
      </c>
      <c r="F3988" s="450" t="s">
        <v>15</v>
      </c>
      <c r="G3988" s="450" t="s">
        <v>110</v>
      </c>
      <c r="H3988" s="450"/>
    </row>
    <row r="3989" spans="1:8" x14ac:dyDescent="0.25">
      <c r="A3989" s="450">
        <v>2018</v>
      </c>
      <c r="B3989" s="450" t="s">
        <v>194</v>
      </c>
      <c r="C3989" s="450">
        <v>9900</v>
      </c>
      <c r="D3989" s="450" t="s">
        <v>74</v>
      </c>
      <c r="E3989" s="450" t="s">
        <v>14</v>
      </c>
      <c r="F3989" s="450" t="s">
        <v>15</v>
      </c>
      <c r="G3989" s="450" t="s">
        <v>110</v>
      </c>
      <c r="H3989" s="450"/>
    </row>
    <row r="3990" spans="1:8" x14ac:dyDescent="0.25">
      <c r="A3990" s="450">
        <v>2018</v>
      </c>
      <c r="B3990" s="450" t="s">
        <v>194</v>
      </c>
      <c r="C3990" s="450">
        <v>10000</v>
      </c>
      <c r="D3990" s="450" t="s">
        <v>75</v>
      </c>
      <c r="E3990" s="450" t="s">
        <v>14</v>
      </c>
      <c r="F3990" s="450" t="s">
        <v>15</v>
      </c>
      <c r="G3990" s="450">
        <v>8.42</v>
      </c>
      <c r="H3990" s="450" t="s">
        <v>16</v>
      </c>
    </row>
    <row r="3991" spans="1:8" x14ac:dyDescent="0.25">
      <c r="A3991" s="450">
        <v>2018</v>
      </c>
      <c r="B3991" s="450" t="s">
        <v>194</v>
      </c>
      <c r="C3991" s="450">
        <v>11000</v>
      </c>
      <c r="D3991" s="450" t="s">
        <v>76</v>
      </c>
      <c r="E3991" s="450" t="s">
        <v>14</v>
      </c>
      <c r="F3991" s="450" t="s">
        <v>15</v>
      </c>
      <c r="G3991" s="450">
        <v>18.46</v>
      </c>
      <c r="H3991" s="450" t="s">
        <v>16</v>
      </c>
    </row>
    <row r="3992" spans="1:8" x14ac:dyDescent="0.25">
      <c r="A3992" s="450">
        <v>2018</v>
      </c>
      <c r="B3992" s="450" t="s">
        <v>194</v>
      </c>
      <c r="C3992" s="450">
        <v>11100</v>
      </c>
      <c r="D3992" s="450" t="s">
        <v>77</v>
      </c>
      <c r="E3992" s="450" t="s">
        <v>14</v>
      </c>
      <c r="F3992" s="450" t="s">
        <v>15</v>
      </c>
      <c r="G3992" s="450">
        <v>12.75</v>
      </c>
      <c r="H3992" s="450" t="s">
        <v>16</v>
      </c>
    </row>
    <row r="3993" spans="1:8" x14ac:dyDescent="0.25">
      <c r="A3993" s="450">
        <v>2018</v>
      </c>
      <c r="B3993" s="450" t="s">
        <v>194</v>
      </c>
      <c r="C3993" s="450">
        <v>11200</v>
      </c>
      <c r="D3993" s="450" t="s">
        <v>78</v>
      </c>
      <c r="E3993" s="450" t="s">
        <v>14</v>
      </c>
      <c r="F3993" s="450" t="s">
        <v>15</v>
      </c>
      <c r="G3993" s="450">
        <v>0</v>
      </c>
      <c r="H3993" s="450" t="s">
        <v>16</v>
      </c>
    </row>
    <row r="3994" spans="1:8" x14ac:dyDescent="0.25">
      <c r="A3994" s="450">
        <v>2018</v>
      </c>
      <c r="B3994" s="450" t="s">
        <v>194</v>
      </c>
      <c r="C3994" s="450">
        <v>11300</v>
      </c>
      <c r="D3994" s="450" t="s">
        <v>79</v>
      </c>
      <c r="E3994" s="450" t="s">
        <v>14</v>
      </c>
      <c r="F3994" s="450" t="s">
        <v>15</v>
      </c>
      <c r="G3994" s="450">
        <v>0</v>
      </c>
      <c r="H3994" s="450" t="s">
        <v>16</v>
      </c>
    </row>
    <row r="3995" spans="1:8" x14ac:dyDescent="0.25">
      <c r="A3995" s="450">
        <v>2018</v>
      </c>
      <c r="B3995" s="450" t="s">
        <v>194</v>
      </c>
      <c r="C3995" s="450">
        <v>11400</v>
      </c>
      <c r="D3995" s="450" t="s">
        <v>80</v>
      </c>
      <c r="E3995" s="450" t="s">
        <v>14</v>
      </c>
      <c r="F3995" s="450" t="s">
        <v>15</v>
      </c>
      <c r="G3995" s="450">
        <v>5.71</v>
      </c>
      <c r="H3995" s="450" t="s">
        <v>16</v>
      </c>
    </row>
    <row r="3996" spans="1:8" x14ac:dyDescent="0.25">
      <c r="A3996" s="450">
        <v>2018</v>
      </c>
      <c r="B3996" s="450" t="s">
        <v>194</v>
      </c>
      <c r="C3996" s="450">
        <v>11500</v>
      </c>
      <c r="D3996" s="450" t="s">
        <v>81</v>
      </c>
      <c r="E3996" s="450" t="s">
        <v>14</v>
      </c>
      <c r="F3996" s="450" t="s">
        <v>15</v>
      </c>
      <c r="G3996" s="450">
        <v>0</v>
      </c>
      <c r="H3996" s="450" t="s">
        <v>16</v>
      </c>
    </row>
    <row r="3997" spans="1:8" x14ac:dyDescent="0.25">
      <c r="A3997" s="450">
        <v>2018</v>
      </c>
      <c r="B3997" s="450" t="s">
        <v>194</v>
      </c>
      <c r="C3997" s="450">
        <v>11900</v>
      </c>
      <c r="D3997" s="450" t="s">
        <v>82</v>
      </c>
      <c r="E3997" s="450" t="s">
        <v>14</v>
      </c>
      <c r="F3997" s="450" t="s">
        <v>15</v>
      </c>
      <c r="G3997" s="450">
        <v>0</v>
      </c>
      <c r="H3997" s="450" t="s">
        <v>16</v>
      </c>
    </row>
    <row r="3998" spans="1:8" x14ac:dyDescent="0.25">
      <c r="A3998" s="450">
        <v>2018</v>
      </c>
      <c r="B3998" s="450" t="s">
        <v>194</v>
      </c>
      <c r="C3998" s="450">
        <v>12000</v>
      </c>
      <c r="D3998" s="450" t="s">
        <v>83</v>
      </c>
      <c r="E3998" s="450" t="s">
        <v>14</v>
      </c>
      <c r="F3998" s="450" t="s">
        <v>15</v>
      </c>
      <c r="G3998" s="450">
        <v>0</v>
      </c>
      <c r="H3998" s="450" t="s">
        <v>16</v>
      </c>
    </row>
    <row r="3999" spans="1:8" x14ac:dyDescent="0.25">
      <c r="A3999" s="450">
        <v>2018</v>
      </c>
      <c r="B3999" s="450" t="s">
        <v>194</v>
      </c>
      <c r="C3999" s="450">
        <v>12100</v>
      </c>
      <c r="D3999" s="450" t="s">
        <v>84</v>
      </c>
      <c r="E3999" s="450" t="s">
        <v>14</v>
      </c>
      <c r="F3999" s="450" t="s">
        <v>15</v>
      </c>
      <c r="G3999" s="450">
        <v>0</v>
      </c>
      <c r="H3999" s="450" t="s">
        <v>16</v>
      </c>
    </row>
    <row r="4000" spans="1:8" x14ac:dyDescent="0.25">
      <c r="A4000" s="450">
        <v>2018</v>
      </c>
      <c r="B4000" s="450" t="s">
        <v>194</v>
      </c>
      <c r="C4000" s="450">
        <v>12200</v>
      </c>
      <c r="D4000" s="450" t="s">
        <v>85</v>
      </c>
      <c r="E4000" s="450" t="s">
        <v>14</v>
      </c>
      <c r="F4000" s="450" t="s">
        <v>15</v>
      </c>
      <c r="G4000" s="450">
        <v>0</v>
      </c>
      <c r="H4000" s="450" t="s">
        <v>16</v>
      </c>
    </row>
    <row r="4001" spans="1:8" x14ac:dyDescent="0.25">
      <c r="A4001" s="450">
        <v>2018</v>
      </c>
      <c r="B4001" s="450" t="s">
        <v>194</v>
      </c>
      <c r="C4001" s="450">
        <v>12900</v>
      </c>
      <c r="D4001" s="450" t="s">
        <v>86</v>
      </c>
      <c r="E4001" s="450" t="s">
        <v>14</v>
      </c>
      <c r="F4001" s="450" t="s">
        <v>15</v>
      </c>
      <c r="G4001" s="450">
        <v>0</v>
      </c>
      <c r="H4001" s="450" t="s">
        <v>16</v>
      </c>
    </row>
    <row r="4002" spans="1:8" x14ac:dyDescent="0.25">
      <c r="A4002" s="450">
        <v>2018</v>
      </c>
      <c r="B4002" s="450" t="s">
        <v>194</v>
      </c>
      <c r="C4002" s="450">
        <v>12910</v>
      </c>
      <c r="D4002" s="450" t="s">
        <v>87</v>
      </c>
      <c r="E4002" s="450" t="s">
        <v>14</v>
      </c>
      <c r="F4002" s="450" t="s">
        <v>15</v>
      </c>
      <c r="G4002" s="450" t="s">
        <v>110</v>
      </c>
      <c r="H4002" s="450"/>
    </row>
    <row r="4003" spans="1:8" x14ac:dyDescent="0.25">
      <c r="A4003" s="450">
        <v>2018</v>
      </c>
      <c r="B4003" s="450" t="s">
        <v>194</v>
      </c>
      <c r="C4003" s="450">
        <v>12920</v>
      </c>
      <c r="D4003" s="450" t="s">
        <v>88</v>
      </c>
      <c r="E4003" s="450" t="s">
        <v>14</v>
      </c>
      <c r="F4003" s="450" t="s">
        <v>15</v>
      </c>
      <c r="G4003" s="450" t="s">
        <v>110</v>
      </c>
      <c r="H4003" s="450"/>
    </row>
    <row r="4004" spans="1:8" x14ac:dyDescent="0.25">
      <c r="A4004" s="450">
        <v>2018</v>
      </c>
      <c r="B4004" s="450" t="s">
        <v>194</v>
      </c>
      <c r="C4004" s="450">
        <v>12930</v>
      </c>
      <c r="D4004" s="450" t="s">
        <v>89</v>
      </c>
      <c r="E4004" s="450" t="s">
        <v>14</v>
      </c>
      <c r="F4004" s="450" t="s">
        <v>15</v>
      </c>
      <c r="G4004" s="450" t="s">
        <v>110</v>
      </c>
      <c r="H4004" s="450"/>
    </row>
    <row r="4005" spans="1:8" x14ac:dyDescent="0.25">
      <c r="A4005" s="450">
        <v>2018</v>
      </c>
      <c r="B4005" s="450" t="s">
        <v>194</v>
      </c>
      <c r="C4005" s="450">
        <v>13000</v>
      </c>
      <c r="D4005" s="450" t="s">
        <v>90</v>
      </c>
      <c r="E4005" s="450" t="s">
        <v>14</v>
      </c>
      <c r="F4005" s="450" t="s">
        <v>15</v>
      </c>
      <c r="G4005" s="450">
        <v>18.46</v>
      </c>
      <c r="H4005" s="450" t="s">
        <v>16</v>
      </c>
    </row>
    <row r="4006" spans="1:8" x14ac:dyDescent="0.25">
      <c r="A4006" s="450">
        <v>2018</v>
      </c>
      <c r="B4006" s="450" t="s">
        <v>194</v>
      </c>
      <c r="C4006" s="450">
        <v>14000</v>
      </c>
      <c r="D4006" s="450" t="s">
        <v>91</v>
      </c>
      <c r="E4006" s="450" t="s">
        <v>14</v>
      </c>
      <c r="F4006" s="450" t="s">
        <v>15</v>
      </c>
      <c r="G4006" s="450">
        <v>26.88</v>
      </c>
      <c r="H4006" s="450" t="s">
        <v>16</v>
      </c>
    </row>
    <row r="4007" spans="1:8" x14ac:dyDescent="0.25">
      <c r="A4007" s="450">
        <v>2018</v>
      </c>
      <c r="B4007" s="450" t="s">
        <v>194</v>
      </c>
      <c r="C4007" s="450">
        <v>15000</v>
      </c>
      <c r="D4007" s="450" t="s">
        <v>92</v>
      </c>
      <c r="E4007" s="450" t="s">
        <v>14</v>
      </c>
      <c r="F4007" s="450" t="s">
        <v>15</v>
      </c>
      <c r="G4007" s="450">
        <v>0</v>
      </c>
      <c r="H4007" s="450" t="s">
        <v>16</v>
      </c>
    </row>
    <row r="4008" spans="1:8" x14ac:dyDescent="0.25">
      <c r="A4008" s="450">
        <v>2018</v>
      </c>
      <c r="B4008" s="450" t="s">
        <v>194</v>
      </c>
      <c r="C4008" s="450">
        <v>15100</v>
      </c>
      <c r="D4008" s="450" t="s">
        <v>93</v>
      </c>
      <c r="E4008" s="450" t="s">
        <v>14</v>
      </c>
      <c r="F4008" s="450" t="s">
        <v>15</v>
      </c>
      <c r="G4008" s="450" t="s">
        <v>110</v>
      </c>
      <c r="H4008" s="450"/>
    </row>
    <row r="4009" spans="1:8" x14ac:dyDescent="0.25">
      <c r="A4009" s="450">
        <v>2018</v>
      </c>
      <c r="B4009" s="450" t="s">
        <v>194</v>
      </c>
      <c r="C4009" s="450">
        <v>15200</v>
      </c>
      <c r="D4009" s="450" t="s">
        <v>94</v>
      </c>
      <c r="E4009" s="450" t="s">
        <v>14</v>
      </c>
      <c r="F4009" s="450" t="s">
        <v>15</v>
      </c>
      <c r="G4009" s="450" t="s">
        <v>110</v>
      </c>
      <c r="H4009" s="450"/>
    </row>
    <row r="4010" spans="1:8" x14ac:dyDescent="0.25">
      <c r="A4010" s="450">
        <v>2018</v>
      </c>
      <c r="B4010" s="450" t="s">
        <v>194</v>
      </c>
      <c r="C4010" s="450">
        <v>16000</v>
      </c>
      <c r="D4010" s="450" t="s">
        <v>95</v>
      </c>
      <c r="E4010" s="450" t="s">
        <v>14</v>
      </c>
      <c r="F4010" s="450" t="s">
        <v>15</v>
      </c>
      <c r="G4010" s="450">
        <v>26.88</v>
      </c>
      <c r="H4010" s="450" t="s">
        <v>16</v>
      </c>
    </row>
    <row r="4011" spans="1:8" x14ac:dyDescent="0.25">
      <c r="A4011" s="450">
        <v>2018</v>
      </c>
      <c r="B4011" s="450" t="s">
        <v>194</v>
      </c>
      <c r="C4011" s="450">
        <v>17000</v>
      </c>
      <c r="D4011" s="450" t="s">
        <v>96</v>
      </c>
      <c r="E4011" s="450" t="s">
        <v>14</v>
      </c>
      <c r="F4011" s="450" t="s">
        <v>15</v>
      </c>
      <c r="G4011" s="450">
        <v>0</v>
      </c>
      <c r="H4011" s="450" t="s">
        <v>16</v>
      </c>
    </row>
    <row r="4012" spans="1:8" x14ac:dyDescent="0.25">
      <c r="A4012" s="450">
        <v>2018</v>
      </c>
      <c r="B4012" s="450" t="s">
        <v>194</v>
      </c>
      <c r="C4012" s="450">
        <v>17100</v>
      </c>
      <c r="D4012" s="450" t="s">
        <v>97</v>
      </c>
      <c r="E4012" s="450" t="s">
        <v>14</v>
      </c>
      <c r="F4012" s="450" t="s">
        <v>15</v>
      </c>
      <c r="G4012" s="450">
        <v>0</v>
      </c>
      <c r="H4012" s="450" t="s">
        <v>16</v>
      </c>
    </row>
    <row r="4013" spans="1:8" x14ac:dyDescent="0.25">
      <c r="A4013" s="450">
        <v>2018</v>
      </c>
      <c r="B4013" s="450" t="s">
        <v>194</v>
      </c>
      <c r="C4013" s="450">
        <v>17110</v>
      </c>
      <c r="D4013" s="450" t="s">
        <v>98</v>
      </c>
      <c r="E4013" s="450" t="s">
        <v>14</v>
      </c>
      <c r="F4013" s="450" t="s">
        <v>15</v>
      </c>
      <c r="G4013" s="450" t="s">
        <v>110</v>
      </c>
      <c r="H4013" s="450"/>
    </row>
    <row r="4014" spans="1:8" x14ac:dyDescent="0.25">
      <c r="A4014" s="450">
        <v>2018</v>
      </c>
      <c r="B4014" s="450" t="s">
        <v>194</v>
      </c>
      <c r="C4014" s="450">
        <v>17120</v>
      </c>
      <c r="D4014" s="450" t="s">
        <v>99</v>
      </c>
      <c r="E4014" s="450" t="s">
        <v>14</v>
      </c>
      <c r="F4014" s="450" t="s">
        <v>15</v>
      </c>
      <c r="G4014" s="450" t="s">
        <v>110</v>
      </c>
      <c r="H4014" s="450"/>
    </row>
    <row r="4015" spans="1:8" x14ac:dyDescent="0.25">
      <c r="A4015" s="450">
        <v>2018</v>
      </c>
      <c r="B4015" s="450" t="s">
        <v>194</v>
      </c>
      <c r="C4015" s="450">
        <v>17130</v>
      </c>
      <c r="D4015" s="450" t="s">
        <v>100</v>
      </c>
      <c r="E4015" s="450" t="s">
        <v>14</v>
      </c>
      <c r="F4015" s="450" t="s">
        <v>15</v>
      </c>
      <c r="G4015" s="450" t="s">
        <v>110</v>
      </c>
      <c r="H4015" s="450"/>
    </row>
    <row r="4016" spans="1:8" x14ac:dyDescent="0.25">
      <c r="A4016" s="450">
        <v>2018</v>
      </c>
      <c r="B4016" s="450" t="s">
        <v>194</v>
      </c>
      <c r="C4016" s="450">
        <v>17140</v>
      </c>
      <c r="D4016" s="450" t="s">
        <v>101</v>
      </c>
      <c r="E4016" s="450" t="s">
        <v>14</v>
      </c>
      <c r="F4016" s="450" t="s">
        <v>15</v>
      </c>
      <c r="G4016" s="450" t="s">
        <v>110</v>
      </c>
      <c r="H4016" s="450"/>
    </row>
    <row r="4017" spans="1:8" x14ac:dyDescent="0.25">
      <c r="A4017" s="450">
        <v>2018</v>
      </c>
      <c r="B4017" s="450" t="s">
        <v>194</v>
      </c>
      <c r="C4017" s="450">
        <v>17150</v>
      </c>
      <c r="D4017" s="450" t="s">
        <v>102</v>
      </c>
      <c r="E4017" s="450" t="s">
        <v>14</v>
      </c>
      <c r="F4017" s="450" t="s">
        <v>15</v>
      </c>
      <c r="G4017" s="450" t="s">
        <v>110</v>
      </c>
      <c r="H4017" s="450"/>
    </row>
    <row r="4018" spans="1:8" x14ac:dyDescent="0.25">
      <c r="A4018" s="450">
        <v>2018</v>
      </c>
      <c r="B4018" s="450" t="s">
        <v>194</v>
      </c>
      <c r="C4018" s="450">
        <v>17160</v>
      </c>
      <c r="D4018" s="450" t="s">
        <v>103</v>
      </c>
      <c r="E4018" s="450" t="s">
        <v>14</v>
      </c>
      <c r="F4018" s="450" t="s">
        <v>15</v>
      </c>
      <c r="G4018" s="450" t="s">
        <v>110</v>
      </c>
      <c r="H4018" s="450"/>
    </row>
    <row r="4019" spans="1:8" x14ac:dyDescent="0.25">
      <c r="A4019" s="450">
        <v>2018</v>
      </c>
      <c r="B4019" s="450" t="s">
        <v>194</v>
      </c>
      <c r="C4019" s="450">
        <v>17161</v>
      </c>
      <c r="D4019" s="450" t="s">
        <v>104</v>
      </c>
      <c r="E4019" s="450" t="s">
        <v>14</v>
      </c>
      <c r="F4019" s="450" t="s">
        <v>15</v>
      </c>
      <c r="G4019" s="450" t="s">
        <v>110</v>
      </c>
      <c r="H4019" s="450"/>
    </row>
    <row r="4020" spans="1:8" x14ac:dyDescent="0.25">
      <c r="A4020" s="450">
        <v>2018</v>
      </c>
      <c r="B4020" s="450" t="s">
        <v>194</v>
      </c>
      <c r="C4020" s="450">
        <v>17162</v>
      </c>
      <c r="D4020" s="450" t="s">
        <v>105</v>
      </c>
      <c r="E4020" s="450" t="s">
        <v>14</v>
      </c>
      <c r="F4020" s="450" t="s">
        <v>15</v>
      </c>
      <c r="G4020" s="450" t="s">
        <v>110</v>
      </c>
      <c r="H4020" s="450"/>
    </row>
    <row r="4021" spans="1:8" x14ac:dyDescent="0.25">
      <c r="A4021" s="450">
        <v>2018</v>
      </c>
      <c r="B4021" s="450" t="s">
        <v>194</v>
      </c>
      <c r="C4021" s="450">
        <v>17190</v>
      </c>
      <c r="D4021" s="450" t="s">
        <v>106</v>
      </c>
      <c r="E4021" s="450" t="s">
        <v>14</v>
      </c>
      <c r="F4021" s="450" t="s">
        <v>15</v>
      </c>
      <c r="G4021" s="450" t="s">
        <v>110</v>
      </c>
      <c r="H4021" s="450"/>
    </row>
    <row r="4022" spans="1:8" x14ac:dyDescent="0.25">
      <c r="A4022" s="450">
        <v>2018</v>
      </c>
      <c r="B4022" s="450" t="s">
        <v>194</v>
      </c>
      <c r="C4022" s="450">
        <v>17900</v>
      </c>
      <c r="D4022" s="450" t="s">
        <v>107</v>
      </c>
      <c r="E4022" s="450" t="s">
        <v>14</v>
      </c>
      <c r="F4022" s="450" t="s">
        <v>15</v>
      </c>
      <c r="G4022" s="450">
        <v>0</v>
      </c>
      <c r="H4022" s="450" t="s">
        <v>16</v>
      </c>
    </row>
    <row r="4023" spans="1:8" x14ac:dyDescent="0.25">
      <c r="A4023" s="450">
        <v>2018</v>
      </c>
      <c r="B4023" s="450" t="s">
        <v>194</v>
      </c>
      <c r="C4023" s="450">
        <v>18000</v>
      </c>
      <c r="D4023" s="450" t="s">
        <v>108</v>
      </c>
      <c r="E4023" s="450" t="s">
        <v>14</v>
      </c>
      <c r="F4023" s="450" t="s">
        <v>15</v>
      </c>
      <c r="G4023" s="450">
        <v>26.88</v>
      </c>
      <c r="H4023" s="450" t="s">
        <v>16</v>
      </c>
    </row>
    <row r="4024" spans="1:8" x14ac:dyDescent="0.25">
      <c r="A4024" s="450">
        <v>2018</v>
      </c>
      <c r="B4024" s="450" t="s">
        <v>194</v>
      </c>
      <c r="C4024" s="450">
        <v>19000</v>
      </c>
      <c r="D4024" s="450" t="s">
        <v>109</v>
      </c>
      <c r="E4024" s="450" t="s">
        <v>14</v>
      </c>
      <c r="F4024" s="450" t="s">
        <v>15</v>
      </c>
      <c r="G4024" s="450" t="s">
        <v>110</v>
      </c>
      <c r="H4024" s="450"/>
    </row>
    <row r="4025" spans="1:8" x14ac:dyDescent="0.25">
      <c r="A4025" s="450">
        <v>2018</v>
      </c>
      <c r="B4025" s="450" t="s">
        <v>194</v>
      </c>
      <c r="C4025" s="450">
        <v>19010</v>
      </c>
      <c r="D4025" s="450" t="s">
        <v>111</v>
      </c>
      <c r="E4025" s="450" t="s">
        <v>14</v>
      </c>
      <c r="F4025" s="450" t="s">
        <v>15</v>
      </c>
      <c r="G4025" s="450" t="s">
        <v>110</v>
      </c>
      <c r="H4025" s="450"/>
    </row>
    <row r="4026" spans="1:8" x14ac:dyDescent="0.25">
      <c r="A4026" s="450">
        <v>2018</v>
      </c>
      <c r="B4026" s="450" t="s">
        <v>194</v>
      </c>
      <c r="C4026" s="450">
        <v>19011</v>
      </c>
      <c r="D4026" s="450" t="s">
        <v>112</v>
      </c>
      <c r="E4026" s="450" t="s">
        <v>14</v>
      </c>
      <c r="F4026" s="450" t="s">
        <v>15</v>
      </c>
      <c r="G4026" s="450" t="s">
        <v>110</v>
      </c>
      <c r="H4026" s="450"/>
    </row>
    <row r="4027" spans="1:8" x14ac:dyDescent="0.25">
      <c r="A4027" s="450">
        <v>2018</v>
      </c>
      <c r="B4027" s="450" t="s">
        <v>194</v>
      </c>
      <c r="C4027" s="450">
        <v>19012</v>
      </c>
      <c r="D4027" s="450" t="s">
        <v>113</v>
      </c>
      <c r="E4027" s="450" t="s">
        <v>14</v>
      </c>
      <c r="F4027" s="450" t="s">
        <v>15</v>
      </c>
      <c r="G4027" s="450" t="s">
        <v>110</v>
      </c>
      <c r="H4027" s="450"/>
    </row>
    <row r="4028" spans="1:8" x14ac:dyDescent="0.25">
      <c r="A4028" s="450">
        <v>2018</v>
      </c>
      <c r="B4028" s="450" t="s">
        <v>194</v>
      </c>
      <c r="C4028" s="450">
        <v>19020</v>
      </c>
      <c r="D4028" s="450" t="s">
        <v>114</v>
      </c>
      <c r="E4028" s="450" t="s">
        <v>14</v>
      </c>
      <c r="F4028" s="450" t="s">
        <v>15</v>
      </c>
      <c r="G4028" s="450" t="s">
        <v>110</v>
      </c>
      <c r="H4028" s="450"/>
    </row>
    <row r="4029" spans="1:8" x14ac:dyDescent="0.25">
      <c r="A4029" s="450">
        <v>2018</v>
      </c>
      <c r="B4029" s="450" t="s">
        <v>194</v>
      </c>
      <c r="C4029" s="450">
        <v>19021</v>
      </c>
      <c r="D4029" s="450" t="s">
        <v>115</v>
      </c>
      <c r="E4029" s="450" t="s">
        <v>14</v>
      </c>
      <c r="F4029" s="450" t="s">
        <v>15</v>
      </c>
      <c r="G4029" s="450" t="s">
        <v>110</v>
      </c>
      <c r="H4029" s="450"/>
    </row>
    <row r="4030" spans="1:8" x14ac:dyDescent="0.25">
      <c r="A4030" s="450">
        <v>2018</v>
      </c>
      <c r="B4030" s="450" t="s">
        <v>194</v>
      </c>
      <c r="C4030" s="450">
        <v>19022</v>
      </c>
      <c r="D4030" s="450" t="s">
        <v>116</v>
      </c>
      <c r="E4030" s="450" t="s">
        <v>14</v>
      </c>
      <c r="F4030" s="450" t="s">
        <v>15</v>
      </c>
      <c r="G4030" s="450" t="s">
        <v>110</v>
      </c>
      <c r="H4030" s="450"/>
    </row>
    <row r="4031" spans="1:8" x14ac:dyDescent="0.25">
      <c r="A4031" s="450">
        <v>2018</v>
      </c>
      <c r="B4031" s="450" t="s">
        <v>194</v>
      </c>
      <c r="C4031" s="450">
        <v>19023</v>
      </c>
      <c r="D4031" s="450" t="s">
        <v>117</v>
      </c>
      <c r="E4031" s="450" t="s">
        <v>14</v>
      </c>
      <c r="F4031" s="450" t="s">
        <v>15</v>
      </c>
      <c r="G4031" s="450" t="s">
        <v>110</v>
      </c>
      <c r="H4031" s="450"/>
    </row>
    <row r="4032" spans="1:8" x14ac:dyDescent="0.25">
      <c r="A4032" s="450">
        <v>2018</v>
      </c>
      <c r="B4032" s="450" t="s">
        <v>194</v>
      </c>
      <c r="C4032" s="450">
        <v>19029</v>
      </c>
      <c r="D4032" s="450" t="s">
        <v>118</v>
      </c>
      <c r="E4032" s="450" t="s">
        <v>14</v>
      </c>
      <c r="F4032" s="450" t="s">
        <v>15</v>
      </c>
      <c r="G4032" s="450" t="s">
        <v>110</v>
      </c>
      <c r="H4032" s="450"/>
    </row>
    <row r="4033" spans="1:7" x14ac:dyDescent="0.25">
      <c r="A4033" s="450">
        <v>2018</v>
      </c>
      <c r="B4033" s="450" t="s">
        <v>194</v>
      </c>
      <c r="C4033" s="450">
        <v>19030</v>
      </c>
      <c r="D4033" s="450" t="s">
        <v>119</v>
      </c>
      <c r="E4033" s="450" t="s">
        <v>14</v>
      </c>
      <c r="F4033" s="450" t="s">
        <v>15</v>
      </c>
      <c r="G4033" s="450" t="s">
        <v>110</v>
      </c>
    </row>
    <row r="4034" spans="1:7" x14ac:dyDescent="0.25">
      <c r="A4034" s="450">
        <v>2018</v>
      </c>
      <c r="B4034" s="450" t="s">
        <v>194</v>
      </c>
      <c r="C4034" s="450">
        <v>19031</v>
      </c>
      <c r="D4034" s="450" t="s">
        <v>120</v>
      </c>
      <c r="E4034" s="450" t="s">
        <v>14</v>
      </c>
      <c r="F4034" s="450" t="s">
        <v>15</v>
      </c>
      <c r="G4034" s="450" t="s">
        <v>110</v>
      </c>
    </row>
    <row r="4035" spans="1:7" x14ac:dyDescent="0.25">
      <c r="A4035" s="450">
        <v>2018</v>
      </c>
      <c r="B4035" s="450" t="s">
        <v>194</v>
      </c>
      <c r="C4035" s="450">
        <v>19032</v>
      </c>
      <c r="D4035" s="450" t="s">
        <v>121</v>
      </c>
      <c r="E4035" s="450" t="s">
        <v>14</v>
      </c>
      <c r="F4035" s="450" t="s">
        <v>15</v>
      </c>
      <c r="G4035" s="450" t="s">
        <v>110</v>
      </c>
    </row>
    <row r="4036" spans="1:7" x14ac:dyDescent="0.25">
      <c r="A4036" s="450">
        <v>2018</v>
      </c>
      <c r="B4036" s="450" t="s">
        <v>194</v>
      </c>
      <c r="C4036" s="450">
        <v>19040</v>
      </c>
      <c r="D4036" s="450" t="s">
        <v>122</v>
      </c>
      <c r="E4036" s="450" t="s">
        <v>14</v>
      </c>
      <c r="F4036" s="450" t="s">
        <v>15</v>
      </c>
      <c r="G4036" s="450" t="s">
        <v>110</v>
      </c>
    </row>
    <row r="4037" spans="1:7" x14ac:dyDescent="0.25">
      <c r="A4037" s="450">
        <v>2018</v>
      </c>
      <c r="B4037" s="450" t="s">
        <v>194</v>
      </c>
      <c r="C4037" s="450">
        <v>19050</v>
      </c>
      <c r="D4037" s="450" t="s">
        <v>123</v>
      </c>
      <c r="E4037" s="450" t="s">
        <v>14</v>
      </c>
      <c r="F4037" s="450" t="s">
        <v>15</v>
      </c>
      <c r="G4037" s="450" t="s">
        <v>110</v>
      </c>
    </row>
    <row r="4038" spans="1:7" x14ac:dyDescent="0.25">
      <c r="A4038" s="450">
        <v>2018</v>
      </c>
      <c r="B4038" s="450" t="s">
        <v>194</v>
      </c>
      <c r="C4038" s="450">
        <v>19060</v>
      </c>
      <c r="D4038" s="450" t="s">
        <v>124</v>
      </c>
      <c r="E4038" s="450" t="s">
        <v>14</v>
      </c>
      <c r="F4038" s="450" t="s">
        <v>15</v>
      </c>
      <c r="G4038" s="450" t="s">
        <v>110</v>
      </c>
    </row>
    <row r="4039" spans="1:7" x14ac:dyDescent="0.25">
      <c r="A4039" s="450">
        <v>2018</v>
      </c>
      <c r="B4039" s="450" t="s">
        <v>194</v>
      </c>
      <c r="C4039" s="450">
        <v>19061</v>
      </c>
      <c r="D4039" s="450" t="s">
        <v>125</v>
      </c>
      <c r="E4039" s="450" t="s">
        <v>14</v>
      </c>
      <c r="F4039" s="450" t="s">
        <v>15</v>
      </c>
      <c r="G4039" s="450" t="s">
        <v>110</v>
      </c>
    </row>
    <row r="4040" spans="1:7" x14ac:dyDescent="0.25">
      <c r="A4040" s="450">
        <v>2018</v>
      </c>
      <c r="B4040" s="450" t="s">
        <v>194</v>
      </c>
      <c r="C4040" s="450">
        <v>19062</v>
      </c>
      <c r="D4040" s="450" t="s">
        <v>126</v>
      </c>
      <c r="E4040" s="450" t="s">
        <v>14</v>
      </c>
      <c r="F4040" s="450" t="s">
        <v>15</v>
      </c>
      <c r="G4040" s="450" t="s">
        <v>110</v>
      </c>
    </row>
    <row r="4041" spans="1:7" x14ac:dyDescent="0.25">
      <c r="A4041" s="450">
        <v>2018</v>
      </c>
      <c r="B4041" s="450" t="s">
        <v>194</v>
      </c>
      <c r="C4041" s="450">
        <v>19063</v>
      </c>
      <c r="D4041" s="450" t="s">
        <v>127</v>
      </c>
      <c r="E4041" s="450" t="s">
        <v>14</v>
      </c>
      <c r="F4041" s="450" t="s">
        <v>15</v>
      </c>
      <c r="G4041" s="450" t="s">
        <v>110</v>
      </c>
    </row>
    <row r="4042" spans="1:7" x14ac:dyDescent="0.25">
      <c r="A4042" s="450">
        <v>2018</v>
      </c>
      <c r="B4042" s="450" t="s">
        <v>194</v>
      </c>
      <c r="C4042" s="450">
        <v>19070</v>
      </c>
      <c r="D4042" s="450" t="s">
        <v>128</v>
      </c>
      <c r="E4042" s="450" t="s">
        <v>14</v>
      </c>
      <c r="F4042" s="450" t="s">
        <v>15</v>
      </c>
      <c r="G4042" s="450" t="s">
        <v>110</v>
      </c>
    </row>
    <row r="4043" spans="1:7" x14ac:dyDescent="0.25">
      <c r="A4043" s="450">
        <v>2018</v>
      </c>
      <c r="B4043" s="450" t="s">
        <v>194</v>
      </c>
      <c r="C4043" s="450">
        <v>19080</v>
      </c>
      <c r="D4043" s="450" t="s">
        <v>129</v>
      </c>
      <c r="E4043" s="450" t="s">
        <v>14</v>
      </c>
      <c r="F4043" s="450" t="s">
        <v>15</v>
      </c>
      <c r="G4043" s="450" t="s">
        <v>110</v>
      </c>
    </row>
    <row r="4044" spans="1:7" x14ac:dyDescent="0.25">
      <c r="A4044" s="450">
        <v>2018</v>
      </c>
      <c r="B4044" s="450" t="s">
        <v>194</v>
      </c>
      <c r="C4044" s="450">
        <v>19090</v>
      </c>
      <c r="D4044" s="450" t="s">
        <v>130</v>
      </c>
      <c r="E4044" s="450" t="s">
        <v>14</v>
      </c>
      <c r="F4044" s="450" t="s">
        <v>15</v>
      </c>
      <c r="G4044" s="450" t="s">
        <v>110</v>
      </c>
    </row>
    <row r="4045" spans="1:7" x14ac:dyDescent="0.25">
      <c r="A4045" s="450">
        <v>2018</v>
      </c>
      <c r="B4045" s="450" t="s">
        <v>194</v>
      </c>
      <c r="C4045" s="450">
        <v>19095</v>
      </c>
      <c r="D4045" s="450" t="s">
        <v>131</v>
      </c>
      <c r="E4045" s="450" t="s">
        <v>14</v>
      </c>
      <c r="F4045" s="450" t="s">
        <v>15</v>
      </c>
      <c r="G4045" s="450" t="s">
        <v>110</v>
      </c>
    </row>
    <row r="4046" spans="1:7" x14ac:dyDescent="0.25">
      <c r="A4046" s="450">
        <v>2018</v>
      </c>
      <c r="B4046" s="450" t="s">
        <v>194</v>
      </c>
      <c r="C4046" s="450">
        <v>19900</v>
      </c>
      <c r="D4046" s="450" t="s">
        <v>132</v>
      </c>
      <c r="E4046" s="450" t="s">
        <v>14</v>
      </c>
      <c r="F4046" s="450" t="s">
        <v>15</v>
      </c>
      <c r="G4046" s="450" t="s">
        <v>110</v>
      </c>
    </row>
    <row r="4047" spans="1:7" x14ac:dyDescent="0.25">
      <c r="A4047" s="450">
        <v>2018</v>
      </c>
      <c r="B4047" s="450" t="s">
        <v>194</v>
      </c>
      <c r="C4047" s="450">
        <v>20000</v>
      </c>
      <c r="D4047" s="450" t="s">
        <v>133</v>
      </c>
      <c r="E4047" s="450" t="s">
        <v>14</v>
      </c>
      <c r="F4047" s="450" t="s">
        <v>15</v>
      </c>
      <c r="G4047" s="450" t="s">
        <v>110</v>
      </c>
    </row>
    <row r="4048" spans="1:7" x14ac:dyDescent="0.25">
      <c r="A4048" s="450">
        <v>2018</v>
      </c>
      <c r="B4048" s="450" t="s">
        <v>194</v>
      </c>
      <c r="C4048" s="450">
        <v>21000</v>
      </c>
      <c r="D4048" s="450" t="s">
        <v>134</v>
      </c>
      <c r="E4048" s="450" t="s">
        <v>14</v>
      </c>
      <c r="F4048" s="450" t="s">
        <v>15</v>
      </c>
      <c r="G4048" s="450" t="s">
        <v>110</v>
      </c>
    </row>
    <row r="4049" spans="1:7" x14ac:dyDescent="0.25">
      <c r="A4049" s="450">
        <v>2018</v>
      </c>
      <c r="B4049" s="450" t="s">
        <v>194</v>
      </c>
      <c r="C4049" s="450">
        <v>21100</v>
      </c>
      <c r="D4049" s="450" t="s">
        <v>135</v>
      </c>
      <c r="E4049" s="450" t="s">
        <v>14</v>
      </c>
      <c r="F4049" s="450" t="s">
        <v>15</v>
      </c>
      <c r="G4049" s="450" t="s">
        <v>110</v>
      </c>
    </row>
    <row r="4050" spans="1:7" x14ac:dyDescent="0.25">
      <c r="A4050" s="450">
        <v>2018</v>
      </c>
      <c r="B4050" s="450" t="s">
        <v>194</v>
      </c>
      <c r="C4050" s="450">
        <v>21200</v>
      </c>
      <c r="D4050" s="450" t="s">
        <v>136</v>
      </c>
      <c r="E4050" s="450" t="s">
        <v>14</v>
      </c>
      <c r="F4050" s="450" t="s">
        <v>15</v>
      </c>
      <c r="G4050" s="450" t="s">
        <v>110</v>
      </c>
    </row>
    <row r="4051" spans="1:7" x14ac:dyDescent="0.25">
      <c r="A4051" s="450">
        <v>2018</v>
      </c>
      <c r="B4051" s="450" t="s">
        <v>194</v>
      </c>
      <c r="C4051" s="450">
        <v>21300</v>
      </c>
      <c r="D4051" s="450" t="s">
        <v>137</v>
      </c>
      <c r="E4051" s="450" t="s">
        <v>14</v>
      </c>
      <c r="F4051" s="450" t="s">
        <v>15</v>
      </c>
      <c r="G4051" s="450" t="s">
        <v>110</v>
      </c>
    </row>
    <row r="4052" spans="1:7" x14ac:dyDescent="0.25">
      <c r="A4052" s="450">
        <v>2018</v>
      </c>
      <c r="B4052" s="450" t="s">
        <v>194</v>
      </c>
      <c r="C4052" s="450">
        <v>21900</v>
      </c>
      <c r="D4052" s="450" t="s">
        <v>138</v>
      </c>
      <c r="E4052" s="450" t="s">
        <v>14</v>
      </c>
      <c r="F4052" s="450" t="s">
        <v>15</v>
      </c>
      <c r="G4052" s="450" t="s">
        <v>110</v>
      </c>
    </row>
    <row r="4053" spans="1:7" x14ac:dyDescent="0.25">
      <c r="A4053" s="450">
        <v>2018</v>
      </c>
      <c r="B4053" s="450" t="s">
        <v>194</v>
      </c>
      <c r="C4053" s="450">
        <v>22000</v>
      </c>
      <c r="D4053" s="450" t="s">
        <v>139</v>
      </c>
      <c r="E4053" s="450" t="s">
        <v>14</v>
      </c>
      <c r="F4053" s="450" t="s">
        <v>15</v>
      </c>
      <c r="G4053" s="450" t="s">
        <v>110</v>
      </c>
    </row>
    <row r="4054" spans="1:7" x14ac:dyDescent="0.25">
      <c r="A4054" s="450">
        <v>2018</v>
      </c>
      <c r="B4054" s="450" t="s">
        <v>194</v>
      </c>
      <c r="C4054" s="450">
        <v>23000</v>
      </c>
      <c r="D4054" s="450" t="s">
        <v>140</v>
      </c>
      <c r="E4054" s="450" t="s">
        <v>14</v>
      </c>
      <c r="F4054" s="450" t="s">
        <v>15</v>
      </c>
      <c r="G4054" s="450" t="s">
        <v>110</v>
      </c>
    </row>
    <row r="4055" spans="1:7" x14ac:dyDescent="0.25">
      <c r="A4055" s="450">
        <v>2018</v>
      </c>
      <c r="B4055" s="450" t="s">
        <v>194</v>
      </c>
      <c r="C4055" s="450">
        <v>24000</v>
      </c>
      <c r="D4055" s="450" t="s">
        <v>141</v>
      </c>
      <c r="E4055" s="450" t="s">
        <v>14</v>
      </c>
      <c r="F4055" s="450" t="s">
        <v>15</v>
      </c>
      <c r="G4055" s="450" t="s">
        <v>110</v>
      </c>
    </row>
    <row r="4056" spans="1:7" x14ac:dyDescent="0.25">
      <c r="A4056" s="450">
        <v>2018</v>
      </c>
      <c r="B4056" s="450" t="s">
        <v>194</v>
      </c>
      <c r="C4056" s="450">
        <v>25000</v>
      </c>
      <c r="D4056" s="450" t="s">
        <v>142</v>
      </c>
      <c r="E4056" s="450" t="s">
        <v>14</v>
      </c>
      <c r="F4056" s="450" t="s">
        <v>15</v>
      </c>
      <c r="G4056" s="450" t="s">
        <v>110</v>
      </c>
    </row>
    <row r="4057" spans="1:7" x14ac:dyDescent="0.25">
      <c r="A4057" s="450">
        <v>2018</v>
      </c>
      <c r="B4057" s="450" t="s">
        <v>194</v>
      </c>
      <c r="C4057" s="450">
        <v>26000</v>
      </c>
      <c r="D4057" s="450" t="s">
        <v>143</v>
      </c>
      <c r="E4057" s="450" t="s">
        <v>14</v>
      </c>
      <c r="F4057" s="450" t="s">
        <v>15</v>
      </c>
      <c r="G4057" s="450" t="s">
        <v>110</v>
      </c>
    </row>
    <row r="4058" spans="1:7" x14ac:dyDescent="0.25">
      <c r="A4058" s="450">
        <v>2018</v>
      </c>
      <c r="B4058" s="450" t="s">
        <v>194</v>
      </c>
      <c r="C4058" s="450">
        <v>27000</v>
      </c>
      <c r="D4058" s="450" t="s">
        <v>144</v>
      </c>
      <c r="E4058" s="450" t="s">
        <v>14</v>
      </c>
      <c r="F4058" s="450" t="s">
        <v>15</v>
      </c>
      <c r="G4058" s="450" t="s">
        <v>110</v>
      </c>
    </row>
    <row r="4059" spans="1:7" x14ac:dyDescent="0.25">
      <c r="A4059" s="450">
        <v>2018</v>
      </c>
      <c r="B4059" s="450" t="s">
        <v>194</v>
      </c>
      <c r="C4059" s="450">
        <v>28000</v>
      </c>
      <c r="D4059" s="450" t="s">
        <v>145</v>
      </c>
      <c r="E4059" s="450" t="s">
        <v>14</v>
      </c>
      <c r="F4059" s="450" t="s">
        <v>15</v>
      </c>
      <c r="G4059" s="450" t="s">
        <v>110</v>
      </c>
    </row>
    <row r="4060" spans="1:7" x14ac:dyDescent="0.25">
      <c r="A4060" s="450">
        <v>2018</v>
      </c>
      <c r="B4060" s="450" t="s">
        <v>194</v>
      </c>
      <c r="C4060" s="450">
        <v>29000</v>
      </c>
      <c r="D4060" s="450" t="s">
        <v>146</v>
      </c>
      <c r="E4060" s="450" t="s">
        <v>14</v>
      </c>
      <c r="F4060" s="450" t="s">
        <v>15</v>
      </c>
      <c r="G4060" s="450" t="s">
        <v>110</v>
      </c>
    </row>
    <row r="4061" spans="1:7" x14ac:dyDescent="0.25">
      <c r="A4061" s="450">
        <v>2018</v>
      </c>
      <c r="B4061" s="450" t="s">
        <v>194</v>
      </c>
      <c r="C4061" s="450">
        <v>30000</v>
      </c>
      <c r="D4061" s="450" t="s">
        <v>147</v>
      </c>
      <c r="E4061" s="450" t="s">
        <v>14</v>
      </c>
      <c r="F4061" s="450" t="s">
        <v>15</v>
      </c>
      <c r="G4061" s="450" t="s">
        <v>110</v>
      </c>
    </row>
    <row r="4062" spans="1:7" x14ac:dyDescent="0.25">
      <c r="A4062" s="450">
        <v>2018</v>
      </c>
      <c r="B4062" s="450" t="s">
        <v>194</v>
      </c>
      <c r="C4062" s="450">
        <v>31000</v>
      </c>
      <c r="D4062" s="450" t="s">
        <v>148</v>
      </c>
      <c r="E4062" s="450" t="s">
        <v>14</v>
      </c>
      <c r="F4062" s="450" t="s">
        <v>15</v>
      </c>
      <c r="G4062" s="450" t="s">
        <v>110</v>
      </c>
    </row>
    <row r="4063" spans="1:7" x14ac:dyDescent="0.25">
      <c r="A4063" s="450">
        <v>2018</v>
      </c>
      <c r="B4063" s="450" t="s">
        <v>194</v>
      </c>
      <c r="C4063" s="450">
        <v>32000</v>
      </c>
      <c r="D4063" s="450" t="s">
        <v>149</v>
      </c>
      <c r="E4063" s="450" t="s">
        <v>14</v>
      </c>
      <c r="F4063" s="450" t="s">
        <v>15</v>
      </c>
      <c r="G4063" s="450" t="s">
        <v>110</v>
      </c>
    </row>
    <row r="4064" spans="1:7" x14ac:dyDescent="0.25">
      <c r="A4064" s="450">
        <v>2018</v>
      </c>
      <c r="B4064" s="450" t="s">
        <v>194</v>
      </c>
      <c r="C4064" s="450">
        <v>32100</v>
      </c>
      <c r="D4064" s="450" t="s">
        <v>150</v>
      </c>
      <c r="E4064" s="450" t="s">
        <v>14</v>
      </c>
      <c r="F4064" s="450" t="s">
        <v>15</v>
      </c>
      <c r="G4064" s="450" t="s">
        <v>110</v>
      </c>
    </row>
    <row r="4065" spans="1:7" x14ac:dyDescent="0.25">
      <c r="A4065" s="450">
        <v>2018</v>
      </c>
      <c r="B4065" s="450" t="s">
        <v>194</v>
      </c>
      <c r="C4065" s="450">
        <v>32200</v>
      </c>
      <c r="D4065" s="450" t="s">
        <v>151</v>
      </c>
      <c r="E4065" s="450" t="s">
        <v>14</v>
      </c>
      <c r="F4065" s="450" t="s">
        <v>15</v>
      </c>
      <c r="G4065" s="450" t="s">
        <v>110</v>
      </c>
    </row>
    <row r="4066" spans="1:7" x14ac:dyDescent="0.25">
      <c r="A4066" s="450">
        <v>2018</v>
      </c>
      <c r="B4066" s="450" t="s">
        <v>194</v>
      </c>
      <c r="C4066" s="450">
        <v>33000</v>
      </c>
      <c r="D4066" s="450" t="s">
        <v>152</v>
      </c>
      <c r="E4066" s="450" t="s">
        <v>14</v>
      </c>
      <c r="F4066" s="450" t="s">
        <v>15</v>
      </c>
      <c r="G4066" s="450" t="s">
        <v>110</v>
      </c>
    </row>
    <row r="4067" spans="1:7" x14ac:dyDescent="0.25">
      <c r="A4067" s="450">
        <v>2018</v>
      </c>
      <c r="B4067" s="450" t="s">
        <v>194</v>
      </c>
      <c r="C4067" s="450">
        <v>33100</v>
      </c>
      <c r="D4067" s="450" t="s">
        <v>153</v>
      </c>
      <c r="E4067" s="450" t="s">
        <v>14</v>
      </c>
      <c r="F4067" s="450" t="s">
        <v>15</v>
      </c>
      <c r="G4067" s="450" t="s">
        <v>110</v>
      </c>
    </row>
    <row r="4068" spans="1:7" x14ac:dyDescent="0.25">
      <c r="A4068" s="450">
        <v>2018</v>
      </c>
      <c r="B4068" s="450" t="s">
        <v>194</v>
      </c>
      <c r="C4068" s="450">
        <v>33110</v>
      </c>
      <c r="D4068" s="450" t="s">
        <v>154</v>
      </c>
      <c r="E4068" s="450" t="s">
        <v>14</v>
      </c>
      <c r="F4068" s="450" t="s">
        <v>15</v>
      </c>
      <c r="G4068" s="450" t="s">
        <v>110</v>
      </c>
    </row>
    <row r="4069" spans="1:7" x14ac:dyDescent="0.25">
      <c r="A4069" s="450">
        <v>2018</v>
      </c>
      <c r="B4069" s="450" t="s">
        <v>194</v>
      </c>
      <c r="C4069" s="450">
        <v>33120</v>
      </c>
      <c r="D4069" s="450" t="s">
        <v>155</v>
      </c>
      <c r="E4069" s="450" t="s">
        <v>14</v>
      </c>
      <c r="F4069" s="450" t="s">
        <v>15</v>
      </c>
      <c r="G4069" s="450" t="s">
        <v>110</v>
      </c>
    </row>
    <row r="4070" spans="1:7" x14ac:dyDescent="0.25">
      <c r="A4070" s="450">
        <v>2018</v>
      </c>
      <c r="B4070" s="450" t="s">
        <v>194</v>
      </c>
      <c r="C4070" s="450">
        <v>33200</v>
      </c>
      <c r="D4070" s="450" t="s">
        <v>156</v>
      </c>
      <c r="E4070" s="450" t="s">
        <v>14</v>
      </c>
      <c r="F4070" s="450" t="s">
        <v>15</v>
      </c>
      <c r="G4070" s="450" t="s">
        <v>110</v>
      </c>
    </row>
    <row r="4071" spans="1:7" x14ac:dyDescent="0.25">
      <c r="A4071" s="450">
        <v>2018</v>
      </c>
      <c r="B4071" s="450" t="s">
        <v>194</v>
      </c>
      <c r="C4071" s="450">
        <v>33210</v>
      </c>
      <c r="D4071" s="450" t="s">
        <v>157</v>
      </c>
      <c r="E4071" s="450" t="s">
        <v>14</v>
      </c>
      <c r="F4071" s="450" t="s">
        <v>15</v>
      </c>
      <c r="G4071" s="450" t="s">
        <v>110</v>
      </c>
    </row>
    <row r="4072" spans="1:7" x14ac:dyDescent="0.25">
      <c r="A4072" s="450">
        <v>2018</v>
      </c>
      <c r="B4072" s="450" t="s">
        <v>194</v>
      </c>
      <c r="C4072" s="450">
        <v>33220</v>
      </c>
      <c r="D4072" s="450" t="s">
        <v>158</v>
      </c>
      <c r="E4072" s="450" t="s">
        <v>14</v>
      </c>
      <c r="F4072" s="450" t="s">
        <v>15</v>
      </c>
      <c r="G4072" s="450" t="s">
        <v>110</v>
      </c>
    </row>
    <row r="4073" spans="1:7" x14ac:dyDescent="0.25">
      <c r="A4073" s="450">
        <v>2018</v>
      </c>
      <c r="B4073" s="450" t="s">
        <v>194</v>
      </c>
      <c r="C4073" s="450">
        <v>33900</v>
      </c>
      <c r="D4073" s="450" t="s">
        <v>159</v>
      </c>
      <c r="E4073" s="450" t="s">
        <v>14</v>
      </c>
      <c r="F4073" s="450" t="s">
        <v>15</v>
      </c>
      <c r="G4073" s="450" t="s">
        <v>110</v>
      </c>
    </row>
    <row r="4074" spans="1:7" x14ac:dyDescent="0.25">
      <c r="A4074" s="450">
        <v>2018</v>
      </c>
      <c r="B4074" s="450" t="s">
        <v>194</v>
      </c>
      <c r="C4074" s="450">
        <v>33910</v>
      </c>
      <c r="D4074" s="450" t="s">
        <v>160</v>
      </c>
      <c r="E4074" s="450" t="s">
        <v>14</v>
      </c>
      <c r="F4074" s="450" t="s">
        <v>15</v>
      </c>
      <c r="G4074" s="450" t="s">
        <v>110</v>
      </c>
    </row>
    <row r="4075" spans="1:7" x14ac:dyDescent="0.25">
      <c r="A4075" s="450">
        <v>2018</v>
      </c>
      <c r="B4075" s="450" t="s">
        <v>194</v>
      </c>
      <c r="C4075" s="450">
        <v>33920</v>
      </c>
      <c r="D4075" s="450" t="s">
        <v>161</v>
      </c>
      <c r="E4075" s="450" t="s">
        <v>14</v>
      </c>
      <c r="F4075" s="450" t="s">
        <v>15</v>
      </c>
      <c r="G4075" s="450" t="s">
        <v>110</v>
      </c>
    </row>
    <row r="4076" spans="1:7" x14ac:dyDescent="0.25">
      <c r="A4076" s="450">
        <v>2018</v>
      </c>
      <c r="B4076" s="450" t="s">
        <v>194</v>
      </c>
      <c r="C4076" s="450">
        <v>33921</v>
      </c>
      <c r="D4076" s="450" t="s">
        <v>162</v>
      </c>
      <c r="E4076" s="450" t="s">
        <v>14</v>
      </c>
      <c r="F4076" s="450" t="s">
        <v>15</v>
      </c>
      <c r="G4076" s="450" t="s">
        <v>110</v>
      </c>
    </row>
    <row r="4077" spans="1:7" x14ac:dyDescent="0.25">
      <c r="A4077" s="450">
        <v>2018</v>
      </c>
      <c r="B4077" s="450" t="s">
        <v>194</v>
      </c>
      <c r="C4077" s="450">
        <v>33922</v>
      </c>
      <c r="D4077" s="450" t="s">
        <v>163</v>
      </c>
      <c r="E4077" s="450" t="s">
        <v>14</v>
      </c>
      <c r="F4077" s="450" t="s">
        <v>15</v>
      </c>
      <c r="G4077" s="450" t="s">
        <v>110</v>
      </c>
    </row>
    <row r="4078" spans="1:7" x14ac:dyDescent="0.25">
      <c r="A4078" s="450">
        <v>2018</v>
      </c>
      <c r="B4078" s="450" t="s">
        <v>194</v>
      </c>
      <c r="C4078" s="450">
        <v>34000</v>
      </c>
      <c r="D4078" s="450" t="s">
        <v>164</v>
      </c>
      <c r="E4078" s="450" t="s">
        <v>14</v>
      </c>
      <c r="F4078" s="450" t="s">
        <v>15</v>
      </c>
      <c r="G4078" s="450" t="s">
        <v>110</v>
      </c>
    </row>
    <row r="4079" spans="1:7" x14ac:dyDescent="0.25">
      <c r="A4079" s="450">
        <v>2018</v>
      </c>
      <c r="B4079" s="450" t="s">
        <v>194</v>
      </c>
      <c r="C4079" s="450">
        <v>35000</v>
      </c>
      <c r="D4079" s="450" t="s">
        <v>165</v>
      </c>
      <c r="E4079" s="450" t="s">
        <v>14</v>
      </c>
      <c r="F4079" s="450" t="s">
        <v>15</v>
      </c>
      <c r="G4079" s="450" t="s">
        <v>110</v>
      </c>
    </row>
    <row r="4080" spans="1:7" x14ac:dyDescent="0.25">
      <c r="A4080" s="450">
        <v>2018</v>
      </c>
      <c r="B4080" s="450" t="s">
        <v>194</v>
      </c>
      <c r="C4080" s="450">
        <v>36000</v>
      </c>
      <c r="D4080" s="450" t="s">
        <v>166</v>
      </c>
      <c r="E4080" s="450" t="s">
        <v>14</v>
      </c>
      <c r="F4080" s="450" t="s">
        <v>15</v>
      </c>
      <c r="G4080" s="450" t="s">
        <v>110</v>
      </c>
    </row>
    <row r="4081" spans="1:8" x14ac:dyDescent="0.25">
      <c r="A4081" s="450">
        <v>2018</v>
      </c>
      <c r="B4081" s="450" t="s">
        <v>194</v>
      </c>
      <c r="C4081" s="450">
        <v>37000</v>
      </c>
      <c r="D4081" s="450" t="s">
        <v>167</v>
      </c>
      <c r="E4081" s="450" t="s">
        <v>14</v>
      </c>
      <c r="F4081" s="450" t="s">
        <v>15</v>
      </c>
      <c r="G4081" s="450" t="s">
        <v>110</v>
      </c>
      <c r="H4081" s="450"/>
    </row>
    <row r="4082" spans="1:8" x14ac:dyDescent="0.25">
      <c r="A4082" s="450">
        <v>2018</v>
      </c>
      <c r="B4082" s="450" t="s">
        <v>194</v>
      </c>
      <c r="C4082" s="450">
        <v>37100</v>
      </c>
      <c r="D4082" s="450" t="s">
        <v>168</v>
      </c>
      <c r="E4082" s="450" t="s">
        <v>14</v>
      </c>
      <c r="F4082" s="450" t="s">
        <v>15</v>
      </c>
      <c r="G4082" s="450" t="s">
        <v>110</v>
      </c>
      <c r="H4082" s="450"/>
    </row>
    <row r="4083" spans="1:8" x14ac:dyDescent="0.25">
      <c r="A4083" s="450">
        <v>2018</v>
      </c>
      <c r="B4083" s="450" t="s">
        <v>194</v>
      </c>
      <c r="C4083" s="450">
        <v>37200</v>
      </c>
      <c r="D4083" s="450" t="s">
        <v>169</v>
      </c>
      <c r="E4083" s="450" t="s">
        <v>14</v>
      </c>
      <c r="F4083" s="450" t="s">
        <v>15</v>
      </c>
      <c r="G4083" s="450" t="s">
        <v>110</v>
      </c>
      <c r="H4083" s="450"/>
    </row>
    <row r="4084" spans="1:8" x14ac:dyDescent="0.25">
      <c r="A4084" s="450">
        <v>2018</v>
      </c>
      <c r="B4084" s="450" t="s">
        <v>195</v>
      </c>
      <c r="C4084" s="450">
        <v>1000</v>
      </c>
      <c r="D4084" s="450" t="s">
        <v>1</v>
      </c>
      <c r="E4084" s="450" t="s">
        <v>14</v>
      </c>
      <c r="F4084" s="450" t="s">
        <v>15</v>
      </c>
      <c r="G4084" s="450">
        <v>0</v>
      </c>
      <c r="H4084" s="450" t="s">
        <v>16</v>
      </c>
    </row>
    <row r="4085" spans="1:8" x14ac:dyDescent="0.25">
      <c r="A4085" s="450">
        <v>2018</v>
      </c>
      <c r="B4085" s="450" t="s">
        <v>195</v>
      </c>
      <c r="C4085" s="450">
        <v>1100</v>
      </c>
      <c r="D4085" s="450" t="s">
        <v>2</v>
      </c>
      <c r="E4085" s="450" t="s">
        <v>14</v>
      </c>
      <c r="F4085" s="450" t="s">
        <v>15</v>
      </c>
      <c r="G4085" s="450">
        <v>0</v>
      </c>
      <c r="H4085" s="450" t="s">
        <v>16</v>
      </c>
    </row>
    <row r="4086" spans="1:8" x14ac:dyDescent="0.25">
      <c r="A4086" s="450">
        <v>2018</v>
      </c>
      <c r="B4086" s="450" t="s">
        <v>195</v>
      </c>
      <c r="C4086" s="450">
        <v>1110</v>
      </c>
      <c r="D4086" s="450" t="s">
        <v>3</v>
      </c>
      <c r="E4086" s="450" t="s">
        <v>14</v>
      </c>
      <c r="F4086" s="450" t="s">
        <v>15</v>
      </c>
      <c r="G4086" s="450" t="s">
        <v>110</v>
      </c>
      <c r="H4086" s="450"/>
    </row>
    <row r="4087" spans="1:8" x14ac:dyDescent="0.25">
      <c r="A4087" s="450">
        <v>2018</v>
      </c>
      <c r="B4087" s="450" t="s">
        <v>195</v>
      </c>
      <c r="C4087" s="450">
        <v>1120</v>
      </c>
      <c r="D4087" s="450" t="s">
        <v>4</v>
      </c>
      <c r="E4087" s="450" t="s">
        <v>14</v>
      </c>
      <c r="F4087" s="450" t="s">
        <v>15</v>
      </c>
      <c r="G4087" s="450" t="s">
        <v>110</v>
      </c>
      <c r="H4087" s="450"/>
    </row>
    <row r="4088" spans="1:8" x14ac:dyDescent="0.25">
      <c r="A4088" s="450">
        <v>2018</v>
      </c>
      <c r="B4088" s="450" t="s">
        <v>195</v>
      </c>
      <c r="C4088" s="450">
        <v>1200</v>
      </c>
      <c r="D4088" s="450" t="s">
        <v>5</v>
      </c>
      <c r="E4088" s="450" t="s">
        <v>14</v>
      </c>
      <c r="F4088" s="450" t="s">
        <v>15</v>
      </c>
      <c r="G4088" s="450">
        <v>0</v>
      </c>
      <c r="H4088" s="450" t="s">
        <v>16</v>
      </c>
    </row>
    <row r="4089" spans="1:8" x14ac:dyDescent="0.25">
      <c r="A4089" s="450">
        <v>2018</v>
      </c>
      <c r="B4089" s="450" t="s">
        <v>195</v>
      </c>
      <c r="C4089" s="450">
        <v>1300</v>
      </c>
      <c r="D4089" s="450" t="s">
        <v>17</v>
      </c>
      <c r="E4089" s="450" t="s">
        <v>14</v>
      </c>
      <c r="F4089" s="450" t="s">
        <v>15</v>
      </c>
      <c r="G4089" s="450">
        <v>0</v>
      </c>
      <c r="H4089" s="450" t="s">
        <v>16</v>
      </c>
    </row>
    <row r="4090" spans="1:8" x14ac:dyDescent="0.25">
      <c r="A4090" s="450">
        <v>2018</v>
      </c>
      <c r="B4090" s="450" t="s">
        <v>195</v>
      </c>
      <c r="C4090" s="450">
        <v>1400</v>
      </c>
      <c r="D4090" s="450" t="s">
        <v>18</v>
      </c>
      <c r="E4090" s="450" t="s">
        <v>14</v>
      </c>
      <c r="F4090" s="450" t="s">
        <v>15</v>
      </c>
      <c r="G4090" s="450">
        <v>0</v>
      </c>
      <c r="H4090" s="450" t="s">
        <v>16</v>
      </c>
    </row>
    <row r="4091" spans="1:8" x14ac:dyDescent="0.25">
      <c r="A4091" s="450">
        <v>2018</v>
      </c>
      <c r="B4091" s="450" t="s">
        <v>195</v>
      </c>
      <c r="C4091" s="450">
        <v>1500</v>
      </c>
      <c r="D4091" s="450" t="s">
        <v>19</v>
      </c>
      <c r="E4091" s="450" t="s">
        <v>14</v>
      </c>
      <c r="F4091" s="450" t="s">
        <v>15</v>
      </c>
      <c r="G4091" s="450">
        <v>0</v>
      </c>
      <c r="H4091" s="450" t="s">
        <v>16</v>
      </c>
    </row>
    <row r="4092" spans="1:8" x14ac:dyDescent="0.25">
      <c r="A4092" s="450">
        <v>2018</v>
      </c>
      <c r="B4092" s="450" t="s">
        <v>195</v>
      </c>
      <c r="C4092" s="450">
        <v>1600</v>
      </c>
      <c r="D4092" s="450" t="s">
        <v>20</v>
      </c>
      <c r="E4092" s="450" t="s">
        <v>14</v>
      </c>
      <c r="F4092" s="450" t="s">
        <v>15</v>
      </c>
      <c r="G4092" s="450">
        <v>0</v>
      </c>
      <c r="H4092" s="450" t="s">
        <v>16</v>
      </c>
    </row>
    <row r="4093" spans="1:8" x14ac:dyDescent="0.25">
      <c r="A4093" s="450">
        <v>2018</v>
      </c>
      <c r="B4093" s="450" t="s">
        <v>195</v>
      </c>
      <c r="C4093" s="450">
        <v>1900</v>
      </c>
      <c r="D4093" s="450" t="s">
        <v>21</v>
      </c>
      <c r="E4093" s="450" t="s">
        <v>14</v>
      </c>
      <c r="F4093" s="450" t="s">
        <v>15</v>
      </c>
      <c r="G4093" s="450">
        <v>0</v>
      </c>
      <c r="H4093" s="450" t="s">
        <v>16</v>
      </c>
    </row>
    <row r="4094" spans="1:8" x14ac:dyDescent="0.25">
      <c r="A4094" s="450">
        <v>2018</v>
      </c>
      <c r="B4094" s="450" t="s">
        <v>195</v>
      </c>
      <c r="C4094" s="450">
        <v>2000</v>
      </c>
      <c r="D4094" s="450" t="s">
        <v>22</v>
      </c>
      <c r="E4094" s="450" t="s">
        <v>14</v>
      </c>
      <c r="F4094" s="450" t="s">
        <v>15</v>
      </c>
      <c r="G4094" s="450">
        <v>10.62</v>
      </c>
      <c r="H4094" s="450" t="s">
        <v>16</v>
      </c>
    </row>
    <row r="4095" spans="1:8" x14ac:dyDescent="0.25">
      <c r="A4095" s="450">
        <v>2018</v>
      </c>
      <c r="B4095" s="450" t="s">
        <v>195</v>
      </c>
      <c r="C4095" s="450">
        <v>2100</v>
      </c>
      <c r="D4095" s="450" t="s">
        <v>23</v>
      </c>
      <c r="E4095" s="450" t="s">
        <v>14</v>
      </c>
      <c r="F4095" s="450" t="s">
        <v>15</v>
      </c>
      <c r="G4095" s="450">
        <v>6.3</v>
      </c>
      <c r="H4095" s="450" t="s">
        <v>16</v>
      </c>
    </row>
    <row r="4096" spans="1:8" x14ac:dyDescent="0.25">
      <c r="A4096" s="450">
        <v>2018</v>
      </c>
      <c r="B4096" s="450" t="s">
        <v>195</v>
      </c>
      <c r="C4096" s="450">
        <v>2110</v>
      </c>
      <c r="D4096" s="450" t="s">
        <v>24</v>
      </c>
      <c r="E4096" s="450" t="s">
        <v>14</v>
      </c>
      <c r="F4096" s="450" t="s">
        <v>15</v>
      </c>
      <c r="G4096" s="450" t="s">
        <v>110</v>
      </c>
      <c r="H4096" s="450"/>
    </row>
    <row r="4097" spans="1:8" x14ac:dyDescent="0.25">
      <c r="A4097" s="450">
        <v>2018</v>
      </c>
      <c r="B4097" s="450" t="s">
        <v>195</v>
      </c>
      <c r="C4097" s="450">
        <v>2120</v>
      </c>
      <c r="D4097" s="450" t="s">
        <v>25</v>
      </c>
      <c r="E4097" s="450" t="s">
        <v>14</v>
      </c>
      <c r="F4097" s="450" t="s">
        <v>15</v>
      </c>
      <c r="G4097" s="450" t="s">
        <v>110</v>
      </c>
      <c r="H4097" s="450"/>
    </row>
    <row r="4098" spans="1:8" x14ac:dyDescent="0.25">
      <c r="A4098" s="450">
        <v>2018</v>
      </c>
      <c r="B4098" s="450" t="s">
        <v>195</v>
      </c>
      <c r="C4098" s="450">
        <v>2130</v>
      </c>
      <c r="D4098" s="450" t="s">
        <v>26</v>
      </c>
      <c r="E4098" s="450" t="s">
        <v>14</v>
      </c>
      <c r="F4098" s="450" t="s">
        <v>15</v>
      </c>
      <c r="G4098" s="450" t="s">
        <v>110</v>
      </c>
      <c r="H4098" s="450"/>
    </row>
    <row r="4099" spans="1:8" x14ac:dyDescent="0.25">
      <c r="A4099" s="450">
        <v>2018</v>
      </c>
      <c r="B4099" s="450" t="s">
        <v>195</v>
      </c>
      <c r="C4099" s="450">
        <v>2190</v>
      </c>
      <c r="D4099" s="450" t="s">
        <v>27</v>
      </c>
      <c r="E4099" s="450" t="s">
        <v>14</v>
      </c>
      <c r="F4099" s="450" t="s">
        <v>15</v>
      </c>
      <c r="G4099" s="450" t="s">
        <v>110</v>
      </c>
      <c r="H4099" s="450"/>
    </row>
    <row r="4100" spans="1:8" x14ac:dyDescent="0.25">
      <c r="A4100" s="450">
        <v>2018</v>
      </c>
      <c r="B4100" s="450" t="s">
        <v>195</v>
      </c>
      <c r="C4100" s="450">
        <v>2200</v>
      </c>
      <c r="D4100" s="450" t="s">
        <v>28</v>
      </c>
      <c r="E4100" s="450" t="s">
        <v>14</v>
      </c>
      <c r="F4100" s="450" t="s">
        <v>15</v>
      </c>
      <c r="G4100" s="450">
        <v>0</v>
      </c>
      <c r="H4100" s="450" t="s">
        <v>16</v>
      </c>
    </row>
    <row r="4101" spans="1:8" x14ac:dyDescent="0.25">
      <c r="A4101" s="450">
        <v>2018</v>
      </c>
      <c r="B4101" s="450" t="s">
        <v>195</v>
      </c>
      <c r="C4101" s="450">
        <v>2300</v>
      </c>
      <c r="D4101" s="450" t="s">
        <v>29</v>
      </c>
      <c r="E4101" s="450" t="s">
        <v>14</v>
      </c>
      <c r="F4101" s="450" t="s">
        <v>15</v>
      </c>
      <c r="G4101" s="450">
        <v>0</v>
      </c>
      <c r="H4101" s="450" t="s">
        <v>16</v>
      </c>
    </row>
    <row r="4102" spans="1:8" x14ac:dyDescent="0.25">
      <c r="A4102" s="450">
        <v>2018</v>
      </c>
      <c r="B4102" s="450" t="s">
        <v>195</v>
      </c>
      <c r="C4102" s="450">
        <v>2400</v>
      </c>
      <c r="D4102" s="450" t="s">
        <v>30</v>
      </c>
      <c r="E4102" s="450" t="s">
        <v>14</v>
      </c>
      <c r="F4102" s="450" t="s">
        <v>15</v>
      </c>
      <c r="G4102" s="450">
        <v>4.32</v>
      </c>
      <c r="H4102" s="450" t="s">
        <v>16</v>
      </c>
    </row>
    <row r="4103" spans="1:8" x14ac:dyDescent="0.25">
      <c r="A4103" s="450">
        <v>2018</v>
      </c>
      <c r="B4103" s="450" t="s">
        <v>195</v>
      </c>
      <c r="C4103" s="450">
        <v>2900</v>
      </c>
      <c r="D4103" s="450" t="s">
        <v>31</v>
      </c>
      <c r="E4103" s="450" t="s">
        <v>14</v>
      </c>
      <c r="F4103" s="450" t="s">
        <v>15</v>
      </c>
      <c r="G4103" s="450">
        <v>0</v>
      </c>
      <c r="H4103" s="450" t="s">
        <v>16</v>
      </c>
    </row>
    <row r="4104" spans="1:8" x14ac:dyDescent="0.25">
      <c r="A4104" s="450">
        <v>2018</v>
      </c>
      <c r="B4104" s="450" t="s">
        <v>195</v>
      </c>
      <c r="C4104" s="450">
        <v>2910</v>
      </c>
      <c r="D4104" s="450" t="s">
        <v>32</v>
      </c>
      <c r="E4104" s="450" t="s">
        <v>14</v>
      </c>
      <c r="F4104" s="450" t="s">
        <v>15</v>
      </c>
      <c r="G4104" s="450" t="s">
        <v>110</v>
      </c>
      <c r="H4104" s="450"/>
    </row>
    <row r="4105" spans="1:8" x14ac:dyDescent="0.25">
      <c r="A4105" s="450">
        <v>2018</v>
      </c>
      <c r="B4105" s="450" t="s">
        <v>195</v>
      </c>
      <c r="C4105" s="450">
        <v>2920</v>
      </c>
      <c r="D4105" s="450" t="s">
        <v>33</v>
      </c>
      <c r="E4105" s="450" t="s">
        <v>14</v>
      </c>
      <c r="F4105" s="450" t="s">
        <v>15</v>
      </c>
      <c r="G4105" s="450" t="s">
        <v>110</v>
      </c>
      <c r="H4105" s="450"/>
    </row>
    <row r="4106" spans="1:8" x14ac:dyDescent="0.25">
      <c r="A4106" s="450">
        <v>2018</v>
      </c>
      <c r="B4106" s="450" t="s">
        <v>195</v>
      </c>
      <c r="C4106" s="450">
        <v>2930</v>
      </c>
      <c r="D4106" s="450" t="s">
        <v>34</v>
      </c>
      <c r="E4106" s="450" t="s">
        <v>14</v>
      </c>
      <c r="F4106" s="450" t="s">
        <v>15</v>
      </c>
      <c r="G4106" s="450" t="s">
        <v>110</v>
      </c>
      <c r="H4106" s="450"/>
    </row>
    <row r="4107" spans="1:8" x14ac:dyDescent="0.25">
      <c r="A4107" s="450">
        <v>2018</v>
      </c>
      <c r="B4107" s="450" t="s">
        <v>195</v>
      </c>
      <c r="C4107" s="450">
        <v>3000</v>
      </c>
      <c r="D4107" s="450" t="s">
        <v>35</v>
      </c>
      <c r="E4107" s="450" t="s">
        <v>14</v>
      </c>
      <c r="F4107" s="450" t="s">
        <v>15</v>
      </c>
      <c r="G4107" s="450">
        <v>0</v>
      </c>
      <c r="H4107" s="450" t="s">
        <v>16</v>
      </c>
    </row>
    <row r="4108" spans="1:8" x14ac:dyDescent="0.25">
      <c r="A4108" s="450">
        <v>2018</v>
      </c>
      <c r="B4108" s="450" t="s">
        <v>195</v>
      </c>
      <c r="C4108" s="450">
        <v>3100</v>
      </c>
      <c r="D4108" s="450" t="s">
        <v>36</v>
      </c>
      <c r="E4108" s="450" t="s">
        <v>14</v>
      </c>
      <c r="F4108" s="450" t="s">
        <v>15</v>
      </c>
      <c r="G4108" s="450" t="s">
        <v>110</v>
      </c>
      <c r="H4108" s="450"/>
    </row>
    <row r="4109" spans="1:8" x14ac:dyDescent="0.25">
      <c r="A4109" s="450">
        <v>2018</v>
      </c>
      <c r="B4109" s="450" t="s">
        <v>195</v>
      </c>
      <c r="C4109" s="450">
        <v>3200</v>
      </c>
      <c r="D4109" s="450" t="s">
        <v>37</v>
      </c>
      <c r="E4109" s="450" t="s">
        <v>14</v>
      </c>
      <c r="F4109" s="450" t="s">
        <v>15</v>
      </c>
      <c r="G4109" s="450" t="s">
        <v>110</v>
      </c>
      <c r="H4109" s="450"/>
    </row>
    <row r="4110" spans="1:8" x14ac:dyDescent="0.25">
      <c r="A4110" s="450">
        <v>2018</v>
      </c>
      <c r="B4110" s="450" t="s">
        <v>195</v>
      </c>
      <c r="C4110" s="450">
        <v>3900</v>
      </c>
      <c r="D4110" s="450" t="s">
        <v>38</v>
      </c>
      <c r="E4110" s="450" t="s">
        <v>14</v>
      </c>
      <c r="F4110" s="450" t="s">
        <v>15</v>
      </c>
      <c r="G4110" s="450" t="s">
        <v>110</v>
      </c>
      <c r="H4110" s="450"/>
    </row>
    <row r="4111" spans="1:8" x14ac:dyDescent="0.25">
      <c r="A4111" s="450">
        <v>2018</v>
      </c>
      <c r="B4111" s="450" t="s">
        <v>195</v>
      </c>
      <c r="C4111" s="450">
        <v>4000</v>
      </c>
      <c r="D4111" s="450" t="s">
        <v>39</v>
      </c>
      <c r="E4111" s="450" t="s">
        <v>14</v>
      </c>
      <c r="F4111" s="450" t="s">
        <v>15</v>
      </c>
      <c r="G4111" s="450">
        <v>0</v>
      </c>
      <c r="H4111" s="450" t="s">
        <v>16</v>
      </c>
    </row>
    <row r="4112" spans="1:8" x14ac:dyDescent="0.25">
      <c r="A4112" s="450">
        <v>2018</v>
      </c>
      <c r="B4112" s="450" t="s">
        <v>195</v>
      </c>
      <c r="C4112" s="450">
        <v>4100</v>
      </c>
      <c r="D4112" s="450" t="s">
        <v>40</v>
      </c>
      <c r="E4112" s="450" t="s">
        <v>14</v>
      </c>
      <c r="F4112" s="450" t="s">
        <v>15</v>
      </c>
      <c r="G4112" s="450">
        <v>0</v>
      </c>
      <c r="H4112" s="450" t="s">
        <v>16</v>
      </c>
    </row>
    <row r="4113" spans="1:8" x14ac:dyDescent="0.25">
      <c r="A4113" s="450">
        <v>2018</v>
      </c>
      <c r="B4113" s="450" t="s">
        <v>195</v>
      </c>
      <c r="C4113" s="450">
        <v>4110</v>
      </c>
      <c r="D4113" s="450" t="s">
        <v>41</v>
      </c>
      <c r="E4113" s="450" t="s">
        <v>14</v>
      </c>
      <c r="F4113" s="450" t="s">
        <v>15</v>
      </c>
      <c r="G4113" s="450" t="s">
        <v>110</v>
      </c>
      <c r="H4113" s="450"/>
    </row>
    <row r="4114" spans="1:8" x14ac:dyDescent="0.25">
      <c r="A4114" s="450">
        <v>2018</v>
      </c>
      <c r="B4114" s="450" t="s">
        <v>195</v>
      </c>
      <c r="C4114" s="450">
        <v>4120</v>
      </c>
      <c r="D4114" s="450" t="s">
        <v>42</v>
      </c>
      <c r="E4114" s="450" t="s">
        <v>14</v>
      </c>
      <c r="F4114" s="450" t="s">
        <v>15</v>
      </c>
      <c r="G4114" s="450" t="s">
        <v>110</v>
      </c>
      <c r="H4114" s="450"/>
    </row>
    <row r="4115" spans="1:8" x14ac:dyDescent="0.25">
      <c r="A4115" s="450">
        <v>2018</v>
      </c>
      <c r="B4115" s="450" t="s">
        <v>195</v>
      </c>
      <c r="C4115" s="450">
        <v>4190</v>
      </c>
      <c r="D4115" s="450" t="s">
        <v>43</v>
      </c>
      <c r="E4115" s="450" t="s">
        <v>14</v>
      </c>
      <c r="F4115" s="450" t="s">
        <v>15</v>
      </c>
      <c r="G4115" s="450" t="s">
        <v>110</v>
      </c>
      <c r="H4115" s="450"/>
    </row>
    <row r="4116" spans="1:8" x14ac:dyDescent="0.25">
      <c r="A4116" s="450">
        <v>2018</v>
      </c>
      <c r="B4116" s="450" t="s">
        <v>195</v>
      </c>
      <c r="C4116" s="450">
        <v>4200</v>
      </c>
      <c r="D4116" s="450" t="s">
        <v>44</v>
      </c>
      <c r="E4116" s="450" t="s">
        <v>14</v>
      </c>
      <c r="F4116" s="450" t="s">
        <v>15</v>
      </c>
      <c r="G4116" s="450">
        <v>0</v>
      </c>
      <c r="H4116" s="450" t="s">
        <v>16</v>
      </c>
    </row>
    <row r="4117" spans="1:8" x14ac:dyDescent="0.25">
      <c r="A4117" s="450">
        <v>2018</v>
      </c>
      <c r="B4117" s="450" t="s">
        <v>195</v>
      </c>
      <c r="C4117" s="450">
        <v>4210</v>
      </c>
      <c r="D4117" s="450" t="s">
        <v>45</v>
      </c>
      <c r="E4117" s="450" t="s">
        <v>14</v>
      </c>
      <c r="F4117" s="450" t="s">
        <v>15</v>
      </c>
      <c r="G4117" s="450" t="s">
        <v>110</v>
      </c>
      <c r="H4117" s="450"/>
    </row>
    <row r="4118" spans="1:8" x14ac:dyDescent="0.25">
      <c r="A4118" s="450">
        <v>2018</v>
      </c>
      <c r="B4118" s="450" t="s">
        <v>195</v>
      </c>
      <c r="C4118" s="450">
        <v>4220</v>
      </c>
      <c r="D4118" s="450" t="s">
        <v>46</v>
      </c>
      <c r="E4118" s="450" t="s">
        <v>14</v>
      </c>
      <c r="F4118" s="450" t="s">
        <v>15</v>
      </c>
      <c r="G4118" s="450" t="s">
        <v>110</v>
      </c>
      <c r="H4118" s="450"/>
    </row>
    <row r="4119" spans="1:8" x14ac:dyDescent="0.25">
      <c r="A4119" s="450">
        <v>2018</v>
      </c>
      <c r="B4119" s="450" t="s">
        <v>195</v>
      </c>
      <c r="C4119" s="450">
        <v>4230</v>
      </c>
      <c r="D4119" s="450" t="s">
        <v>47</v>
      </c>
      <c r="E4119" s="450" t="s">
        <v>14</v>
      </c>
      <c r="F4119" s="450" t="s">
        <v>15</v>
      </c>
      <c r="G4119" s="450" t="s">
        <v>110</v>
      </c>
      <c r="H4119" s="450"/>
    </row>
    <row r="4120" spans="1:8" x14ac:dyDescent="0.25">
      <c r="A4120" s="450">
        <v>2018</v>
      </c>
      <c r="B4120" s="450" t="s">
        <v>195</v>
      </c>
      <c r="C4120" s="450">
        <v>5000</v>
      </c>
      <c r="D4120" s="450" t="s">
        <v>48</v>
      </c>
      <c r="E4120" s="450" t="s">
        <v>14</v>
      </c>
      <c r="F4120" s="450" t="s">
        <v>15</v>
      </c>
      <c r="G4120" s="450">
        <v>3.7</v>
      </c>
      <c r="H4120" s="450" t="s">
        <v>16</v>
      </c>
    </row>
    <row r="4121" spans="1:8" x14ac:dyDescent="0.25">
      <c r="A4121" s="450">
        <v>2018</v>
      </c>
      <c r="B4121" s="450" t="s">
        <v>195</v>
      </c>
      <c r="C4121" s="450">
        <v>6000</v>
      </c>
      <c r="D4121" s="450" t="s">
        <v>49</v>
      </c>
      <c r="E4121" s="450" t="s">
        <v>14</v>
      </c>
      <c r="F4121" s="450" t="s">
        <v>15</v>
      </c>
      <c r="G4121" s="450">
        <v>0</v>
      </c>
      <c r="H4121" s="450" t="s">
        <v>16</v>
      </c>
    </row>
    <row r="4122" spans="1:8" x14ac:dyDescent="0.25">
      <c r="A4122" s="450">
        <v>2018</v>
      </c>
      <c r="B4122" s="450" t="s">
        <v>195</v>
      </c>
      <c r="C4122" s="450">
        <v>6100</v>
      </c>
      <c r="D4122" s="450" t="s">
        <v>50</v>
      </c>
      <c r="E4122" s="450" t="s">
        <v>14</v>
      </c>
      <c r="F4122" s="450" t="s">
        <v>15</v>
      </c>
      <c r="G4122" s="450">
        <v>0</v>
      </c>
      <c r="H4122" s="450" t="s">
        <v>16</v>
      </c>
    </row>
    <row r="4123" spans="1:8" x14ac:dyDescent="0.25">
      <c r="A4123" s="450">
        <v>2018</v>
      </c>
      <c r="B4123" s="450" t="s">
        <v>195</v>
      </c>
      <c r="C4123" s="450">
        <v>6110</v>
      </c>
      <c r="D4123" s="450" t="s">
        <v>51</v>
      </c>
      <c r="E4123" s="450" t="s">
        <v>14</v>
      </c>
      <c r="F4123" s="450" t="s">
        <v>15</v>
      </c>
      <c r="G4123" s="450" t="s">
        <v>110</v>
      </c>
      <c r="H4123" s="450"/>
    </row>
    <row r="4124" spans="1:8" x14ac:dyDescent="0.25">
      <c r="A4124" s="450">
        <v>2018</v>
      </c>
      <c r="B4124" s="450" t="s">
        <v>195</v>
      </c>
      <c r="C4124" s="450">
        <v>6120</v>
      </c>
      <c r="D4124" s="450" t="s">
        <v>52</v>
      </c>
      <c r="E4124" s="450" t="s">
        <v>14</v>
      </c>
      <c r="F4124" s="450" t="s">
        <v>15</v>
      </c>
      <c r="G4124" s="450" t="s">
        <v>110</v>
      </c>
      <c r="H4124" s="450"/>
    </row>
    <row r="4125" spans="1:8" x14ac:dyDescent="0.25">
      <c r="A4125" s="450">
        <v>2018</v>
      </c>
      <c r="B4125" s="450" t="s">
        <v>195</v>
      </c>
      <c r="C4125" s="450">
        <v>6130</v>
      </c>
      <c r="D4125" s="450" t="s">
        <v>53</v>
      </c>
      <c r="E4125" s="450" t="s">
        <v>14</v>
      </c>
      <c r="F4125" s="450" t="s">
        <v>15</v>
      </c>
      <c r="G4125" s="450" t="s">
        <v>110</v>
      </c>
      <c r="H4125" s="450"/>
    </row>
    <row r="4126" spans="1:8" x14ac:dyDescent="0.25">
      <c r="A4126" s="450">
        <v>2018</v>
      </c>
      <c r="B4126" s="450" t="s">
        <v>195</v>
      </c>
      <c r="C4126" s="450">
        <v>6190</v>
      </c>
      <c r="D4126" s="450" t="s">
        <v>54</v>
      </c>
      <c r="E4126" s="450" t="s">
        <v>14</v>
      </c>
      <c r="F4126" s="450" t="s">
        <v>15</v>
      </c>
      <c r="G4126" s="450" t="s">
        <v>110</v>
      </c>
      <c r="H4126" s="450"/>
    </row>
    <row r="4127" spans="1:8" x14ac:dyDescent="0.25">
      <c r="A4127" s="450">
        <v>2018</v>
      </c>
      <c r="B4127" s="450" t="s">
        <v>195</v>
      </c>
      <c r="C4127" s="450">
        <v>6200</v>
      </c>
      <c r="D4127" s="450" t="s">
        <v>55</v>
      </c>
      <c r="E4127" s="450" t="s">
        <v>14</v>
      </c>
      <c r="F4127" s="450" t="s">
        <v>15</v>
      </c>
      <c r="G4127" s="450">
        <v>0</v>
      </c>
      <c r="H4127" s="450" t="s">
        <v>16</v>
      </c>
    </row>
    <row r="4128" spans="1:8" x14ac:dyDescent="0.25">
      <c r="A4128" s="450">
        <v>2018</v>
      </c>
      <c r="B4128" s="450" t="s">
        <v>195</v>
      </c>
      <c r="C4128" s="450">
        <v>6210</v>
      </c>
      <c r="D4128" s="450" t="s">
        <v>56</v>
      </c>
      <c r="E4128" s="450" t="s">
        <v>14</v>
      </c>
      <c r="F4128" s="450" t="s">
        <v>15</v>
      </c>
      <c r="G4128" s="450" t="s">
        <v>110</v>
      </c>
      <c r="H4128" s="450"/>
    </row>
    <row r="4129" spans="1:8" x14ac:dyDescent="0.25">
      <c r="A4129" s="450">
        <v>2018</v>
      </c>
      <c r="B4129" s="450" t="s">
        <v>195</v>
      </c>
      <c r="C4129" s="450">
        <v>6220</v>
      </c>
      <c r="D4129" s="450" t="s">
        <v>57</v>
      </c>
      <c r="E4129" s="450" t="s">
        <v>14</v>
      </c>
      <c r="F4129" s="450" t="s">
        <v>15</v>
      </c>
      <c r="G4129" s="450" t="s">
        <v>110</v>
      </c>
      <c r="H4129" s="450"/>
    </row>
    <row r="4130" spans="1:8" x14ac:dyDescent="0.25">
      <c r="A4130" s="450">
        <v>2018</v>
      </c>
      <c r="B4130" s="450" t="s">
        <v>195</v>
      </c>
      <c r="C4130" s="450">
        <v>6230</v>
      </c>
      <c r="D4130" s="450" t="s">
        <v>58</v>
      </c>
      <c r="E4130" s="450" t="s">
        <v>14</v>
      </c>
      <c r="F4130" s="450" t="s">
        <v>15</v>
      </c>
      <c r="G4130" s="450" t="s">
        <v>110</v>
      </c>
      <c r="H4130" s="450"/>
    </row>
    <row r="4131" spans="1:8" x14ac:dyDescent="0.25">
      <c r="A4131" s="450">
        <v>2018</v>
      </c>
      <c r="B4131" s="450" t="s">
        <v>195</v>
      </c>
      <c r="C4131" s="450">
        <v>6290</v>
      </c>
      <c r="D4131" s="450" t="s">
        <v>59</v>
      </c>
      <c r="E4131" s="450" t="s">
        <v>14</v>
      </c>
      <c r="F4131" s="450" t="s">
        <v>15</v>
      </c>
      <c r="G4131" s="450" t="s">
        <v>110</v>
      </c>
      <c r="H4131" s="450"/>
    </row>
    <row r="4132" spans="1:8" x14ac:dyDescent="0.25">
      <c r="A4132" s="450">
        <v>2018</v>
      </c>
      <c r="B4132" s="450" t="s">
        <v>195</v>
      </c>
      <c r="C4132" s="450">
        <v>6300</v>
      </c>
      <c r="D4132" s="450" t="s">
        <v>60</v>
      </c>
      <c r="E4132" s="450" t="s">
        <v>14</v>
      </c>
      <c r="F4132" s="450" t="s">
        <v>15</v>
      </c>
      <c r="G4132" s="450">
        <v>0</v>
      </c>
      <c r="H4132" s="450" t="s">
        <v>16</v>
      </c>
    </row>
    <row r="4133" spans="1:8" x14ac:dyDescent="0.25">
      <c r="A4133" s="450">
        <v>2018</v>
      </c>
      <c r="B4133" s="450" t="s">
        <v>195</v>
      </c>
      <c r="C4133" s="450">
        <v>6400</v>
      </c>
      <c r="D4133" s="450" t="s">
        <v>61</v>
      </c>
      <c r="E4133" s="450" t="s">
        <v>14</v>
      </c>
      <c r="F4133" s="450" t="s">
        <v>15</v>
      </c>
      <c r="G4133" s="450">
        <v>0</v>
      </c>
      <c r="H4133" s="450" t="s">
        <v>16</v>
      </c>
    </row>
    <row r="4134" spans="1:8" x14ac:dyDescent="0.25">
      <c r="A4134" s="450">
        <v>2018</v>
      </c>
      <c r="B4134" s="450" t="s">
        <v>195</v>
      </c>
      <c r="C4134" s="450">
        <v>6410</v>
      </c>
      <c r="D4134" s="450" t="s">
        <v>62</v>
      </c>
      <c r="E4134" s="450" t="s">
        <v>14</v>
      </c>
      <c r="F4134" s="450" t="s">
        <v>15</v>
      </c>
      <c r="G4134" s="450" t="s">
        <v>110</v>
      </c>
      <c r="H4134" s="450"/>
    </row>
    <row r="4135" spans="1:8" x14ac:dyDescent="0.25">
      <c r="A4135" s="450">
        <v>2018</v>
      </c>
      <c r="B4135" s="450" t="s">
        <v>195</v>
      </c>
      <c r="C4135" s="450">
        <v>6490</v>
      </c>
      <c r="D4135" s="450" t="s">
        <v>63</v>
      </c>
      <c r="E4135" s="450" t="s">
        <v>14</v>
      </c>
      <c r="F4135" s="450" t="s">
        <v>15</v>
      </c>
      <c r="G4135" s="450" t="s">
        <v>110</v>
      </c>
      <c r="H4135" s="450"/>
    </row>
    <row r="4136" spans="1:8" x14ac:dyDescent="0.25">
      <c r="A4136" s="450">
        <v>2018</v>
      </c>
      <c r="B4136" s="450" t="s">
        <v>195</v>
      </c>
      <c r="C4136" s="450">
        <v>6500</v>
      </c>
      <c r="D4136" s="450" t="s">
        <v>64</v>
      </c>
      <c r="E4136" s="450" t="s">
        <v>14</v>
      </c>
      <c r="F4136" s="450" t="s">
        <v>15</v>
      </c>
      <c r="G4136" s="450">
        <v>0</v>
      </c>
      <c r="H4136" s="450" t="s">
        <v>16</v>
      </c>
    </row>
    <row r="4137" spans="1:8" x14ac:dyDescent="0.25">
      <c r="A4137" s="450">
        <v>2018</v>
      </c>
      <c r="B4137" s="450" t="s">
        <v>195</v>
      </c>
      <c r="C4137" s="450">
        <v>6510</v>
      </c>
      <c r="D4137" s="450" t="s">
        <v>65</v>
      </c>
      <c r="E4137" s="450" t="s">
        <v>14</v>
      </c>
      <c r="F4137" s="450" t="s">
        <v>15</v>
      </c>
      <c r="G4137" s="450" t="s">
        <v>110</v>
      </c>
      <c r="H4137" s="450"/>
    </row>
    <row r="4138" spans="1:8" x14ac:dyDescent="0.25">
      <c r="A4138" s="450">
        <v>2018</v>
      </c>
      <c r="B4138" s="450" t="s">
        <v>195</v>
      </c>
      <c r="C4138" s="450">
        <v>6590</v>
      </c>
      <c r="D4138" s="450" t="s">
        <v>66</v>
      </c>
      <c r="E4138" s="450" t="s">
        <v>14</v>
      </c>
      <c r="F4138" s="450" t="s">
        <v>15</v>
      </c>
      <c r="G4138" s="450" t="s">
        <v>110</v>
      </c>
      <c r="H4138" s="450"/>
    </row>
    <row r="4139" spans="1:8" x14ac:dyDescent="0.25">
      <c r="A4139" s="450">
        <v>2018</v>
      </c>
      <c r="B4139" s="450" t="s">
        <v>195</v>
      </c>
      <c r="C4139" s="450">
        <v>7000</v>
      </c>
      <c r="D4139" s="450" t="s">
        <v>67</v>
      </c>
      <c r="E4139" s="450" t="s">
        <v>14</v>
      </c>
      <c r="F4139" s="450" t="s">
        <v>15</v>
      </c>
      <c r="G4139" s="450">
        <v>0</v>
      </c>
      <c r="H4139" s="450" t="s">
        <v>16</v>
      </c>
    </row>
    <row r="4140" spans="1:8" x14ac:dyDescent="0.25">
      <c r="A4140" s="450">
        <v>2018</v>
      </c>
      <c r="B4140" s="450" t="s">
        <v>195</v>
      </c>
      <c r="C4140" s="450">
        <v>7100</v>
      </c>
      <c r="D4140" s="450" t="s">
        <v>68</v>
      </c>
      <c r="E4140" s="450" t="s">
        <v>14</v>
      </c>
      <c r="F4140" s="450" t="s">
        <v>15</v>
      </c>
      <c r="G4140" s="450" t="s">
        <v>110</v>
      </c>
      <c r="H4140" s="450"/>
    </row>
    <row r="4141" spans="1:8" x14ac:dyDescent="0.25">
      <c r="A4141" s="450">
        <v>2018</v>
      </c>
      <c r="B4141" s="450" t="s">
        <v>195</v>
      </c>
      <c r="C4141" s="450">
        <v>7200</v>
      </c>
      <c r="D4141" s="450" t="s">
        <v>69</v>
      </c>
      <c r="E4141" s="450" t="s">
        <v>14</v>
      </c>
      <c r="F4141" s="450" t="s">
        <v>15</v>
      </c>
      <c r="G4141" s="450" t="s">
        <v>110</v>
      </c>
      <c r="H4141" s="450"/>
    </row>
    <row r="4142" spans="1:8" x14ac:dyDescent="0.25">
      <c r="A4142" s="450">
        <v>2018</v>
      </c>
      <c r="B4142" s="450" t="s">
        <v>195</v>
      </c>
      <c r="C4142" s="450">
        <v>8000</v>
      </c>
      <c r="D4142" s="450" t="s">
        <v>70</v>
      </c>
      <c r="E4142" s="450" t="s">
        <v>14</v>
      </c>
      <c r="F4142" s="450" t="s">
        <v>15</v>
      </c>
      <c r="G4142" s="450">
        <v>0</v>
      </c>
      <c r="H4142" s="450" t="s">
        <v>16</v>
      </c>
    </row>
    <row r="4143" spans="1:8" x14ac:dyDescent="0.25">
      <c r="A4143" s="450">
        <v>2018</v>
      </c>
      <c r="B4143" s="450" t="s">
        <v>195</v>
      </c>
      <c r="C4143" s="450">
        <v>9000</v>
      </c>
      <c r="D4143" s="450" t="s">
        <v>71</v>
      </c>
      <c r="E4143" s="450" t="s">
        <v>14</v>
      </c>
      <c r="F4143" s="450" t="s">
        <v>15</v>
      </c>
      <c r="G4143" s="450">
        <v>0</v>
      </c>
      <c r="H4143" s="450" t="s">
        <v>16</v>
      </c>
    </row>
    <row r="4144" spans="1:8" x14ac:dyDescent="0.25">
      <c r="A4144" s="450">
        <v>2018</v>
      </c>
      <c r="B4144" s="450" t="s">
        <v>195</v>
      </c>
      <c r="C4144" s="450">
        <v>9100</v>
      </c>
      <c r="D4144" s="450" t="s">
        <v>72</v>
      </c>
      <c r="E4144" s="450" t="s">
        <v>14</v>
      </c>
      <c r="F4144" s="450" t="s">
        <v>15</v>
      </c>
      <c r="G4144" s="450" t="s">
        <v>110</v>
      </c>
      <c r="H4144" s="450"/>
    </row>
    <row r="4145" spans="1:8" x14ac:dyDescent="0.25">
      <c r="A4145" s="450">
        <v>2018</v>
      </c>
      <c r="B4145" s="450" t="s">
        <v>195</v>
      </c>
      <c r="C4145" s="450">
        <v>9200</v>
      </c>
      <c r="D4145" s="450" t="s">
        <v>73</v>
      </c>
      <c r="E4145" s="450" t="s">
        <v>14</v>
      </c>
      <c r="F4145" s="450" t="s">
        <v>15</v>
      </c>
      <c r="G4145" s="450" t="s">
        <v>110</v>
      </c>
      <c r="H4145" s="450"/>
    </row>
    <row r="4146" spans="1:8" x14ac:dyDescent="0.25">
      <c r="A4146" s="450">
        <v>2018</v>
      </c>
      <c r="B4146" s="450" t="s">
        <v>195</v>
      </c>
      <c r="C4146" s="450">
        <v>9900</v>
      </c>
      <c r="D4146" s="450" t="s">
        <v>74</v>
      </c>
      <c r="E4146" s="450" t="s">
        <v>14</v>
      </c>
      <c r="F4146" s="450" t="s">
        <v>15</v>
      </c>
      <c r="G4146" s="450" t="s">
        <v>110</v>
      </c>
      <c r="H4146" s="450"/>
    </row>
    <row r="4147" spans="1:8" x14ac:dyDescent="0.25">
      <c r="A4147" s="450">
        <v>2018</v>
      </c>
      <c r="B4147" s="450" t="s">
        <v>195</v>
      </c>
      <c r="C4147" s="450">
        <v>10000</v>
      </c>
      <c r="D4147" s="450" t="s">
        <v>75</v>
      </c>
      <c r="E4147" s="450" t="s">
        <v>14</v>
      </c>
      <c r="F4147" s="450" t="s">
        <v>15</v>
      </c>
      <c r="G4147" s="450">
        <v>14.32</v>
      </c>
      <c r="H4147" s="450" t="s">
        <v>16</v>
      </c>
    </row>
    <row r="4148" spans="1:8" x14ac:dyDescent="0.25">
      <c r="A4148" s="450">
        <v>2018</v>
      </c>
      <c r="B4148" s="450" t="s">
        <v>195</v>
      </c>
      <c r="C4148" s="450">
        <v>11000</v>
      </c>
      <c r="D4148" s="450" t="s">
        <v>76</v>
      </c>
      <c r="E4148" s="450" t="s">
        <v>14</v>
      </c>
      <c r="F4148" s="450" t="s">
        <v>15</v>
      </c>
      <c r="G4148" s="450">
        <v>141.13</v>
      </c>
      <c r="H4148" s="450" t="s">
        <v>16</v>
      </c>
    </row>
    <row r="4149" spans="1:8" x14ac:dyDescent="0.25">
      <c r="A4149" s="450">
        <v>2018</v>
      </c>
      <c r="B4149" s="450" t="s">
        <v>195</v>
      </c>
      <c r="C4149" s="450">
        <v>11100</v>
      </c>
      <c r="D4149" s="450" t="s">
        <v>77</v>
      </c>
      <c r="E4149" s="450" t="s">
        <v>14</v>
      </c>
      <c r="F4149" s="450" t="s">
        <v>15</v>
      </c>
      <c r="G4149" s="450">
        <v>130.76</v>
      </c>
      <c r="H4149" s="450" t="s">
        <v>16</v>
      </c>
    </row>
    <row r="4150" spans="1:8" x14ac:dyDescent="0.25">
      <c r="A4150" s="450">
        <v>2018</v>
      </c>
      <c r="B4150" s="450" t="s">
        <v>195</v>
      </c>
      <c r="C4150" s="450">
        <v>11200</v>
      </c>
      <c r="D4150" s="450" t="s">
        <v>78</v>
      </c>
      <c r="E4150" s="450" t="s">
        <v>14</v>
      </c>
      <c r="F4150" s="450" t="s">
        <v>15</v>
      </c>
      <c r="G4150" s="450">
        <v>0</v>
      </c>
      <c r="H4150" s="450" t="s">
        <v>16</v>
      </c>
    </row>
    <row r="4151" spans="1:8" x14ac:dyDescent="0.25">
      <c r="A4151" s="450">
        <v>2018</v>
      </c>
      <c r="B4151" s="450" t="s">
        <v>195</v>
      </c>
      <c r="C4151" s="450">
        <v>11300</v>
      </c>
      <c r="D4151" s="450" t="s">
        <v>79</v>
      </c>
      <c r="E4151" s="450" t="s">
        <v>14</v>
      </c>
      <c r="F4151" s="450" t="s">
        <v>15</v>
      </c>
      <c r="G4151" s="450">
        <v>0</v>
      </c>
      <c r="H4151" s="450" t="s">
        <v>16</v>
      </c>
    </row>
    <row r="4152" spans="1:8" x14ac:dyDescent="0.25">
      <c r="A4152" s="450">
        <v>2018</v>
      </c>
      <c r="B4152" s="450" t="s">
        <v>195</v>
      </c>
      <c r="C4152" s="450">
        <v>11400</v>
      </c>
      <c r="D4152" s="450" t="s">
        <v>80</v>
      </c>
      <c r="E4152" s="450" t="s">
        <v>14</v>
      </c>
      <c r="F4152" s="450" t="s">
        <v>15</v>
      </c>
      <c r="G4152" s="450">
        <v>5.77</v>
      </c>
      <c r="H4152" s="450" t="s">
        <v>16</v>
      </c>
    </row>
    <row r="4153" spans="1:8" x14ac:dyDescent="0.25">
      <c r="A4153" s="450">
        <v>2018</v>
      </c>
      <c r="B4153" s="450" t="s">
        <v>195</v>
      </c>
      <c r="C4153" s="450">
        <v>11500</v>
      </c>
      <c r="D4153" s="450" t="s">
        <v>81</v>
      </c>
      <c r="E4153" s="450" t="s">
        <v>14</v>
      </c>
      <c r="F4153" s="450" t="s">
        <v>15</v>
      </c>
      <c r="G4153" s="450">
        <v>0</v>
      </c>
      <c r="H4153" s="450" t="s">
        <v>16</v>
      </c>
    </row>
    <row r="4154" spans="1:8" x14ac:dyDescent="0.25">
      <c r="A4154" s="450">
        <v>2018</v>
      </c>
      <c r="B4154" s="450" t="s">
        <v>195</v>
      </c>
      <c r="C4154" s="450">
        <v>11900</v>
      </c>
      <c r="D4154" s="450" t="s">
        <v>82</v>
      </c>
      <c r="E4154" s="450" t="s">
        <v>14</v>
      </c>
      <c r="F4154" s="450" t="s">
        <v>15</v>
      </c>
      <c r="G4154" s="450">
        <v>4.5999999999999996</v>
      </c>
      <c r="H4154" s="450" t="s">
        <v>16</v>
      </c>
    </row>
    <row r="4155" spans="1:8" x14ac:dyDescent="0.25">
      <c r="A4155" s="450">
        <v>2018</v>
      </c>
      <c r="B4155" s="450" t="s">
        <v>195</v>
      </c>
      <c r="C4155" s="450">
        <v>12000</v>
      </c>
      <c r="D4155" s="450" t="s">
        <v>83</v>
      </c>
      <c r="E4155" s="450" t="s">
        <v>14</v>
      </c>
      <c r="F4155" s="450" t="s">
        <v>15</v>
      </c>
      <c r="G4155" s="450">
        <v>198.4</v>
      </c>
      <c r="H4155" s="450" t="s">
        <v>16</v>
      </c>
    </row>
    <row r="4156" spans="1:8" x14ac:dyDescent="0.25">
      <c r="A4156" s="450">
        <v>2018</v>
      </c>
      <c r="B4156" s="450" t="s">
        <v>195</v>
      </c>
      <c r="C4156" s="450">
        <v>12100</v>
      </c>
      <c r="D4156" s="450" t="s">
        <v>84</v>
      </c>
      <c r="E4156" s="450" t="s">
        <v>14</v>
      </c>
      <c r="F4156" s="450" t="s">
        <v>15</v>
      </c>
      <c r="G4156" s="450">
        <v>198.4</v>
      </c>
      <c r="H4156" s="450" t="s">
        <v>16</v>
      </c>
    </row>
    <row r="4157" spans="1:8" x14ac:dyDescent="0.25">
      <c r="A4157" s="450">
        <v>2018</v>
      </c>
      <c r="B4157" s="450" t="s">
        <v>195</v>
      </c>
      <c r="C4157" s="450">
        <v>12200</v>
      </c>
      <c r="D4157" s="450" t="s">
        <v>85</v>
      </c>
      <c r="E4157" s="450" t="s">
        <v>14</v>
      </c>
      <c r="F4157" s="450" t="s">
        <v>15</v>
      </c>
      <c r="G4157" s="450">
        <v>0</v>
      </c>
      <c r="H4157" s="450" t="s">
        <v>16</v>
      </c>
    </row>
    <row r="4158" spans="1:8" x14ac:dyDescent="0.25">
      <c r="A4158" s="450">
        <v>2018</v>
      </c>
      <c r="B4158" s="450" t="s">
        <v>195</v>
      </c>
      <c r="C4158" s="450">
        <v>12900</v>
      </c>
      <c r="D4158" s="450" t="s">
        <v>86</v>
      </c>
      <c r="E4158" s="450" t="s">
        <v>14</v>
      </c>
      <c r="F4158" s="450" t="s">
        <v>15</v>
      </c>
      <c r="G4158" s="450">
        <v>0</v>
      </c>
      <c r="H4158" s="450" t="s">
        <v>16</v>
      </c>
    </row>
    <row r="4159" spans="1:8" x14ac:dyDescent="0.25">
      <c r="A4159" s="450">
        <v>2018</v>
      </c>
      <c r="B4159" s="450" t="s">
        <v>195</v>
      </c>
      <c r="C4159" s="450">
        <v>12910</v>
      </c>
      <c r="D4159" s="450" t="s">
        <v>87</v>
      </c>
      <c r="E4159" s="450" t="s">
        <v>14</v>
      </c>
      <c r="F4159" s="450" t="s">
        <v>15</v>
      </c>
      <c r="G4159" s="450" t="s">
        <v>110</v>
      </c>
      <c r="H4159" s="450"/>
    </row>
    <row r="4160" spans="1:8" x14ac:dyDescent="0.25">
      <c r="A4160" s="450">
        <v>2018</v>
      </c>
      <c r="B4160" s="450" t="s">
        <v>195</v>
      </c>
      <c r="C4160" s="450">
        <v>12920</v>
      </c>
      <c r="D4160" s="450" t="s">
        <v>88</v>
      </c>
      <c r="E4160" s="450" t="s">
        <v>14</v>
      </c>
      <c r="F4160" s="450" t="s">
        <v>15</v>
      </c>
      <c r="G4160" s="450" t="s">
        <v>110</v>
      </c>
      <c r="H4160" s="450"/>
    </row>
    <row r="4161" spans="1:8" x14ac:dyDescent="0.25">
      <c r="A4161" s="450">
        <v>2018</v>
      </c>
      <c r="B4161" s="450" t="s">
        <v>195</v>
      </c>
      <c r="C4161" s="450">
        <v>12930</v>
      </c>
      <c r="D4161" s="450" t="s">
        <v>89</v>
      </c>
      <c r="E4161" s="450" t="s">
        <v>14</v>
      </c>
      <c r="F4161" s="450" t="s">
        <v>15</v>
      </c>
      <c r="G4161" s="450" t="s">
        <v>110</v>
      </c>
      <c r="H4161" s="450"/>
    </row>
    <row r="4162" spans="1:8" x14ac:dyDescent="0.25">
      <c r="A4162" s="450">
        <v>2018</v>
      </c>
      <c r="B4162" s="450" t="s">
        <v>195</v>
      </c>
      <c r="C4162" s="450">
        <v>13000</v>
      </c>
      <c r="D4162" s="450" t="s">
        <v>90</v>
      </c>
      <c r="E4162" s="450" t="s">
        <v>14</v>
      </c>
      <c r="F4162" s="450" t="s">
        <v>15</v>
      </c>
      <c r="G4162" s="450">
        <v>339.53</v>
      </c>
      <c r="H4162" s="450" t="s">
        <v>16</v>
      </c>
    </row>
    <row r="4163" spans="1:8" x14ac:dyDescent="0.25">
      <c r="A4163" s="450">
        <v>2018</v>
      </c>
      <c r="B4163" s="450" t="s">
        <v>195</v>
      </c>
      <c r="C4163" s="450">
        <v>14000</v>
      </c>
      <c r="D4163" s="450" t="s">
        <v>91</v>
      </c>
      <c r="E4163" s="450" t="s">
        <v>14</v>
      </c>
      <c r="F4163" s="450" t="s">
        <v>15</v>
      </c>
      <c r="G4163" s="450">
        <v>353.85</v>
      </c>
      <c r="H4163" s="450" t="s">
        <v>16</v>
      </c>
    </row>
    <row r="4164" spans="1:8" x14ac:dyDescent="0.25">
      <c r="A4164" s="450">
        <v>2018</v>
      </c>
      <c r="B4164" s="450" t="s">
        <v>195</v>
      </c>
      <c r="C4164" s="450">
        <v>15000</v>
      </c>
      <c r="D4164" s="450" t="s">
        <v>92</v>
      </c>
      <c r="E4164" s="450" t="s">
        <v>14</v>
      </c>
      <c r="F4164" s="450" t="s">
        <v>15</v>
      </c>
      <c r="G4164" s="450">
        <v>0</v>
      </c>
      <c r="H4164" s="450" t="s">
        <v>16</v>
      </c>
    </row>
    <row r="4165" spans="1:8" x14ac:dyDescent="0.25">
      <c r="A4165" s="450">
        <v>2018</v>
      </c>
      <c r="B4165" s="450" t="s">
        <v>195</v>
      </c>
      <c r="C4165" s="450">
        <v>15100</v>
      </c>
      <c r="D4165" s="450" t="s">
        <v>93</v>
      </c>
      <c r="E4165" s="450" t="s">
        <v>14</v>
      </c>
      <c r="F4165" s="450" t="s">
        <v>15</v>
      </c>
      <c r="G4165" s="450" t="s">
        <v>110</v>
      </c>
      <c r="H4165" s="450"/>
    </row>
    <row r="4166" spans="1:8" x14ac:dyDescent="0.25">
      <c r="A4166" s="450">
        <v>2018</v>
      </c>
      <c r="B4166" s="450" t="s">
        <v>195</v>
      </c>
      <c r="C4166" s="450">
        <v>15200</v>
      </c>
      <c r="D4166" s="450" t="s">
        <v>94</v>
      </c>
      <c r="E4166" s="450" t="s">
        <v>14</v>
      </c>
      <c r="F4166" s="450" t="s">
        <v>15</v>
      </c>
      <c r="G4166" s="450" t="s">
        <v>110</v>
      </c>
      <c r="H4166" s="450"/>
    </row>
    <row r="4167" spans="1:8" x14ac:dyDescent="0.25">
      <c r="A4167" s="450">
        <v>2018</v>
      </c>
      <c r="B4167" s="450" t="s">
        <v>195</v>
      </c>
      <c r="C4167" s="450">
        <v>16000</v>
      </c>
      <c r="D4167" s="450" t="s">
        <v>95</v>
      </c>
      <c r="E4167" s="450" t="s">
        <v>14</v>
      </c>
      <c r="F4167" s="450" t="s">
        <v>15</v>
      </c>
      <c r="G4167" s="450">
        <v>353.85</v>
      </c>
      <c r="H4167" s="450" t="s">
        <v>16</v>
      </c>
    </row>
    <row r="4168" spans="1:8" x14ac:dyDescent="0.25">
      <c r="A4168" s="450">
        <v>2018</v>
      </c>
      <c r="B4168" s="450" t="s">
        <v>195</v>
      </c>
      <c r="C4168" s="450">
        <v>17000</v>
      </c>
      <c r="D4168" s="450" t="s">
        <v>96</v>
      </c>
      <c r="E4168" s="450" t="s">
        <v>14</v>
      </c>
      <c r="F4168" s="450" t="s">
        <v>15</v>
      </c>
      <c r="G4168" s="450">
        <v>0</v>
      </c>
      <c r="H4168" s="450" t="s">
        <v>16</v>
      </c>
    </row>
    <row r="4169" spans="1:8" x14ac:dyDescent="0.25">
      <c r="A4169" s="450">
        <v>2018</v>
      </c>
      <c r="B4169" s="450" t="s">
        <v>195</v>
      </c>
      <c r="C4169" s="450">
        <v>17100</v>
      </c>
      <c r="D4169" s="450" t="s">
        <v>97</v>
      </c>
      <c r="E4169" s="450" t="s">
        <v>14</v>
      </c>
      <c r="F4169" s="450" t="s">
        <v>15</v>
      </c>
      <c r="G4169" s="450">
        <v>0</v>
      </c>
      <c r="H4169" s="450" t="s">
        <v>16</v>
      </c>
    </row>
    <row r="4170" spans="1:8" x14ac:dyDescent="0.25">
      <c r="A4170" s="450">
        <v>2018</v>
      </c>
      <c r="B4170" s="450" t="s">
        <v>195</v>
      </c>
      <c r="C4170" s="450">
        <v>17110</v>
      </c>
      <c r="D4170" s="450" t="s">
        <v>98</v>
      </c>
      <c r="E4170" s="450" t="s">
        <v>14</v>
      </c>
      <c r="F4170" s="450" t="s">
        <v>15</v>
      </c>
      <c r="G4170" s="450" t="s">
        <v>110</v>
      </c>
      <c r="H4170" s="450"/>
    </row>
    <row r="4171" spans="1:8" x14ac:dyDescent="0.25">
      <c r="A4171" s="450">
        <v>2018</v>
      </c>
      <c r="B4171" s="450" t="s">
        <v>195</v>
      </c>
      <c r="C4171" s="450">
        <v>17120</v>
      </c>
      <c r="D4171" s="450" t="s">
        <v>99</v>
      </c>
      <c r="E4171" s="450" t="s">
        <v>14</v>
      </c>
      <c r="F4171" s="450" t="s">
        <v>15</v>
      </c>
      <c r="G4171" s="450" t="s">
        <v>110</v>
      </c>
      <c r="H4171" s="450"/>
    </row>
    <row r="4172" spans="1:8" x14ac:dyDescent="0.25">
      <c r="A4172" s="450">
        <v>2018</v>
      </c>
      <c r="B4172" s="450" t="s">
        <v>195</v>
      </c>
      <c r="C4172" s="450">
        <v>17130</v>
      </c>
      <c r="D4172" s="450" t="s">
        <v>100</v>
      </c>
      <c r="E4172" s="450" t="s">
        <v>14</v>
      </c>
      <c r="F4172" s="450" t="s">
        <v>15</v>
      </c>
      <c r="G4172" s="450" t="s">
        <v>110</v>
      </c>
      <c r="H4172" s="450"/>
    </row>
    <row r="4173" spans="1:8" x14ac:dyDescent="0.25">
      <c r="A4173" s="450">
        <v>2018</v>
      </c>
      <c r="B4173" s="450" t="s">
        <v>195</v>
      </c>
      <c r="C4173" s="450">
        <v>17140</v>
      </c>
      <c r="D4173" s="450" t="s">
        <v>101</v>
      </c>
      <c r="E4173" s="450" t="s">
        <v>14</v>
      </c>
      <c r="F4173" s="450" t="s">
        <v>15</v>
      </c>
      <c r="G4173" s="450" t="s">
        <v>110</v>
      </c>
      <c r="H4173" s="450"/>
    </row>
    <row r="4174" spans="1:8" x14ac:dyDescent="0.25">
      <c r="A4174" s="450">
        <v>2018</v>
      </c>
      <c r="B4174" s="450" t="s">
        <v>195</v>
      </c>
      <c r="C4174" s="450">
        <v>17150</v>
      </c>
      <c r="D4174" s="450" t="s">
        <v>102</v>
      </c>
      <c r="E4174" s="450" t="s">
        <v>14</v>
      </c>
      <c r="F4174" s="450" t="s">
        <v>15</v>
      </c>
      <c r="G4174" s="450" t="s">
        <v>110</v>
      </c>
      <c r="H4174" s="450"/>
    </row>
    <row r="4175" spans="1:8" x14ac:dyDescent="0.25">
      <c r="A4175" s="450">
        <v>2018</v>
      </c>
      <c r="B4175" s="450" t="s">
        <v>195</v>
      </c>
      <c r="C4175" s="450">
        <v>17160</v>
      </c>
      <c r="D4175" s="450" t="s">
        <v>103</v>
      </c>
      <c r="E4175" s="450" t="s">
        <v>14</v>
      </c>
      <c r="F4175" s="450" t="s">
        <v>15</v>
      </c>
      <c r="G4175" s="450" t="s">
        <v>110</v>
      </c>
      <c r="H4175" s="450"/>
    </row>
    <row r="4176" spans="1:8" x14ac:dyDescent="0.25">
      <c r="A4176" s="450">
        <v>2018</v>
      </c>
      <c r="B4176" s="450" t="s">
        <v>195</v>
      </c>
      <c r="C4176" s="450">
        <v>17161</v>
      </c>
      <c r="D4176" s="450" t="s">
        <v>104</v>
      </c>
      <c r="E4176" s="450" t="s">
        <v>14</v>
      </c>
      <c r="F4176" s="450" t="s">
        <v>15</v>
      </c>
      <c r="G4176" s="450" t="s">
        <v>110</v>
      </c>
      <c r="H4176" s="450"/>
    </row>
    <row r="4177" spans="1:8" x14ac:dyDescent="0.25">
      <c r="A4177" s="450">
        <v>2018</v>
      </c>
      <c r="B4177" s="450" t="s">
        <v>195</v>
      </c>
      <c r="C4177" s="450">
        <v>17162</v>
      </c>
      <c r="D4177" s="450" t="s">
        <v>105</v>
      </c>
      <c r="E4177" s="450" t="s">
        <v>14</v>
      </c>
      <c r="F4177" s="450" t="s">
        <v>15</v>
      </c>
      <c r="G4177" s="450" t="s">
        <v>110</v>
      </c>
      <c r="H4177" s="450"/>
    </row>
    <row r="4178" spans="1:8" x14ac:dyDescent="0.25">
      <c r="A4178" s="450">
        <v>2018</v>
      </c>
      <c r="B4178" s="450" t="s">
        <v>195</v>
      </c>
      <c r="C4178" s="450">
        <v>17190</v>
      </c>
      <c r="D4178" s="450" t="s">
        <v>106</v>
      </c>
      <c r="E4178" s="450" t="s">
        <v>14</v>
      </c>
      <c r="F4178" s="450" t="s">
        <v>15</v>
      </c>
      <c r="G4178" s="450" t="s">
        <v>110</v>
      </c>
      <c r="H4178" s="450"/>
    </row>
    <row r="4179" spans="1:8" x14ac:dyDescent="0.25">
      <c r="A4179" s="450">
        <v>2018</v>
      </c>
      <c r="B4179" s="450" t="s">
        <v>195</v>
      </c>
      <c r="C4179" s="450">
        <v>17900</v>
      </c>
      <c r="D4179" s="450" t="s">
        <v>107</v>
      </c>
      <c r="E4179" s="450" t="s">
        <v>14</v>
      </c>
      <c r="F4179" s="450" t="s">
        <v>15</v>
      </c>
      <c r="G4179" s="450">
        <v>0</v>
      </c>
      <c r="H4179" s="450" t="s">
        <v>16</v>
      </c>
    </row>
    <row r="4180" spans="1:8" x14ac:dyDescent="0.25">
      <c r="A4180" s="450">
        <v>2018</v>
      </c>
      <c r="B4180" s="450" t="s">
        <v>195</v>
      </c>
      <c r="C4180" s="450">
        <v>18000</v>
      </c>
      <c r="D4180" s="450" t="s">
        <v>108</v>
      </c>
      <c r="E4180" s="450" t="s">
        <v>14</v>
      </c>
      <c r="F4180" s="450" t="s">
        <v>15</v>
      </c>
      <c r="G4180" s="450">
        <v>353.85</v>
      </c>
      <c r="H4180" s="450" t="s">
        <v>16</v>
      </c>
    </row>
    <row r="4181" spans="1:8" x14ac:dyDescent="0.25">
      <c r="A4181" s="450">
        <v>2018</v>
      </c>
      <c r="B4181" s="450" t="s">
        <v>195</v>
      </c>
      <c r="C4181" s="450">
        <v>19000</v>
      </c>
      <c r="D4181" s="450" t="s">
        <v>109</v>
      </c>
      <c r="E4181" s="450" t="s">
        <v>14</v>
      </c>
      <c r="F4181" s="450" t="s">
        <v>15</v>
      </c>
      <c r="G4181" s="450" t="s">
        <v>110</v>
      </c>
      <c r="H4181" s="450"/>
    </row>
    <row r="4182" spans="1:8" x14ac:dyDescent="0.25">
      <c r="A4182" s="450">
        <v>2018</v>
      </c>
      <c r="B4182" s="450" t="s">
        <v>195</v>
      </c>
      <c r="C4182" s="450">
        <v>19010</v>
      </c>
      <c r="D4182" s="450" t="s">
        <v>111</v>
      </c>
      <c r="E4182" s="450" t="s">
        <v>14</v>
      </c>
      <c r="F4182" s="450" t="s">
        <v>15</v>
      </c>
      <c r="G4182" s="450" t="s">
        <v>110</v>
      </c>
      <c r="H4182" s="450"/>
    </row>
    <row r="4183" spans="1:8" x14ac:dyDescent="0.25">
      <c r="A4183" s="450">
        <v>2018</v>
      </c>
      <c r="B4183" s="450" t="s">
        <v>195</v>
      </c>
      <c r="C4183" s="450">
        <v>19011</v>
      </c>
      <c r="D4183" s="450" t="s">
        <v>112</v>
      </c>
      <c r="E4183" s="450" t="s">
        <v>14</v>
      </c>
      <c r="F4183" s="450" t="s">
        <v>15</v>
      </c>
      <c r="G4183" s="450" t="s">
        <v>110</v>
      </c>
      <c r="H4183" s="450"/>
    </row>
    <row r="4184" spans="1:8" x14ac:dyDescent="0.25">
      <c r="A4184" s="450">
        <v>2018</v>
      </c>
      <c r="B4184" s="450" t="s">
        <v>195</v>
      </c>
      <c r="C4184" s="450">
        <v>19012</v>
      </c>
      <c r="D4184" s="450" t="s">
        <v>113</v>
      </c>
      <c r="E4184" s="450" t="s">
        <v>14</v>
      </c>
      <c r="F4184" s="450" t="s">
        <v>15</v>
      </c>
      <c r="G4184" s="450" t="s">
        <v>110</v>
      </c>
      <c r="H4184" s="450"/>
    </row>
    <row r="4185" spans="1:8" x14ac:dyDescent="0.25">
      <c r="A4185" s="450">
        <v>2018</v>
      </c>
      <c r="B4185" s="450" t="s">
        <v>195</v>
      </c>
      <c r="C4185" s="450">
        <v>19020</v>
      </c>
      <c r="D4185" s="450" t="s">
        <v>114</v>
      </c>
      <c r="E4185" s="450" t="s">
        <v>14</v>
      </c>
      <c r="F4185" s="450" t="s">
        <v>15</v>
      </c>
      <c r="G4185" s="450" t="s">
        <v>110</v>
      </c>
      <c r="H4185" s="450"/>
    </row>
    <row r="4186" spans="1:8" x14ac:dyDescent="0.25">
      <c r="A4186" s="450">
        <v>2018</v>
      </c>
      <c r="B4186" s="450" t="s">
        <v>195</v>
      </c>
      <c r="C4186" s="450">
        <v>19021</v>
      </c>
      <c r="D4186" s="450" t="s">
        <v>115</v>
      </c>
      <c r="E4186" s="450" t="s">
        <v>14</v>
      </c>
      <c r="F4186" s="450" t="s">
        <v>15</v>
      </c>
      <c r="G4186" s="450" t="s">
        <v>110</v>
      </c>
      <c r="H4186" s="450"/>
    </row>
    <row r="4187" spans="1:8" x14ac:dyDescent="0.25">
      <c r="A4187" s="450">
        <v>2018</v>
      </c>
      <c r="B4187" s="450" t="s">
        <v>195</v>
      </c>
      <c r="C4187" s="450">
        <v>19022</v>
      </c>
      <c r="D4187" s="450" t="s">
        <v>116</v>
      </c>
      <c r="E4187" s="450" t="s">
        <v>14</v>
      </c>
      <c r="F4187" s="450" t="s">
        <v>15</v>
      </c>
      <c r="G4187" s="450" t="s">
        <v>110</v>
      </c>
      <c r="H4187" s="450"/>
    </row>
    <row r="4188" spans="1:8" x14ac:dyDescent="0.25">
      <c r="A4188" s="450">
        <v>2018</v>
      </c>
      <c r="B4188" s="450" t="s">
        <v>195</v>
      </c>
      <c r="C4188" s="450">
        <v>19023</v>
      </c>
      <c r="D4188" s="450" t="s">
        <v>117</v>
      </c>
      <c r="E4188" s="450" t="s">
        <v>14</v>
      </c>
      <c r="F4188" s="450" t="s">
        <v>15</v>
      </c>
      <c r="G4188" s="450" t="s">
        <v>110</v>
      </c>
      <c r="H4188" s="450"/>
    </row>
    <row r="4189" spans="1:8" x14ac:dyDescent="0.25">
      <c r="A4189" s="450">
        <v>2018</v>
      </c>
      <c r="B4189" s="450" t="s">
        <v>195</v>
      </c>
      <c r="C4189" s="450">
        <v>19029</v>
      </c>
      <c r="D4189" s="450" t="s">
        <v>118</v>
      </c>
      <c r="E4189" s="450" t="s">
        <v>14</v>
      </c>
      <c r="F4189" s="450" t="s">
        <v>15</v>
      </c>
      <c r="G4189" s="450" t="s">
        <v>110</v>
      </c>
      <c r="H4189" s="450"/>
    </row>
    <row r="4190" spans="1:8" x14ac:dyDescent="0.25">
      <c r="A4190" s="450">
        <v>2018</v>
      </c>
      <c r="B4190" s="450" t="s">
        <v>195</v>
      </c>
      <c r="C4190" s="450">
        <v>19030</v>
      </c>
      <c r="D4190" s="450" t="s">
        <v>119</v>
      </c>
      <c r="E4190" s="450" t="s">
        <v>14</v>
      </c>
      <c r="F4190" s="450" t="s">
        <v>15</v>
      </c>
      <c r="G4190" s="450" t="s">
        <v>110</v>
      </c>
      <c r="H4190" s="450"/>
    </row>
    <row r="4191" spans="1:8" x14ac:dyDescent="0.25">
      <c r="A4191" s="450">
        <v>2018</v>
      </c>
      <c r="B4191" s="450" t="s">
        <v>195</v>
      </c>
      <c r="C4191" s="450">
        <v>19031</v>
      </c>
      <c r="D4191" s="450" t="s">
        <v>120</v>
      </c>
      <c r="E4191" s="450" t="s">
        <v>14</v>
      </c>
      <c r="F4191" s="450" t="s">
        <v>15</v>
      </c>
      <c r="G4191" s="450" t="s">
        <v>110</v>
      </c>
      <c r="H4191" s="450"/>
    </row>
    <row r="4192" spans="1:8" x14ac:dyDescent="0.25">
      <c r="A4192" s="450">
        <v>2018</v>
      </c>
      <c r="B4192" s="450" t="s">
        <v>195</v>
      </c>
      <c r="C4192" s="450">
        <v>19032</v>
      </c>
      <c r="D4192" s="450" t="s">
        <v>121</v>
      </c>
      <c r="E4192" s="450" t="s">
        <v>14</v>
      </c>
      <c r="F4192" s="450" t="s">
        <v>15</v>
      </c>
      <c r="G4192" s="450" t="s">
        <v>110</v>
      </c>
      <c r="H4192" s="450"/>
    </row>
    <row r="4193" spans="1:7" x14ac:dyDescent="0.25">
      <c r="A4193" s="450">
        <v>2018</v>
      </c>
      <c r="B4193" s="450" t="s">
        <v>195</v>
      </c>
      <c r="C4193" s="450">
        <v>19040</v>
      </c>
      <c r="D4193" s="450" t="s">
        <v>122</v>
      </c>
      <c r="E4193" s="450" t="s">
        <v>14</v>
      </c>
      <c r="F4193" s="450" t="s">
        <v>15</v>
      </c>
      <c r="G4193" s="450" t="s">
        <v>110</v>
      </c>
    </row>
    <row r="4194" spans="1:7" x14ac:dyDescent="0.25">
      <c r="A4194" s="450">
        <v>2018</v>
      </c>
      <c r="B4194" s="450" t="s">
        <v>195</v>
      </c>
      <c r="C4194" s="450">
        <v>19050</v>
      </c>
      <c r="D4194" s="450" t="s">
        <v>123</v>
      </c>
      <c r="E4194" s="450" t="s">
        <v>14</v>
      </c>
      <c r="F4194" s="450" t="s">
        <v>15</v>
      </c>
      <c r="G4194" s="450" t="s">
        <v>110</v>
      </c>
    </row>
    <row r="4195" spans="1:7" x14ac:dyDescent="0.25">
      <c r="A4195" s="450">
        <v>2018</v>
      </c>
      <c r="B4195" s="450" t="s">
        <v>195</v>
      </c>
      <c r="C4195" s="450">
        <v>19060</v>
      </c>
      <c r="D4195" s="450" t="s">
        <v>124</v>
      </c>
      <c r="E4195" s="450" t="s">
        <v>14</v>
      </c>
      <c r="F4195" s="450" t="s">
        <v>15</v>
      </c>
      <c r="G4195" s="450" t="s">
        <v>110</v>
      </c>
    </row>
    <row r="4196" spans="1:7" x14ac:dyDescent="0.25">
      <c r="A4196" s="450">
        <v>2018</v>
      </c>
      <c r="B4196" s="450" t="s">
        <v>195</v>
      </c>
      <c r="C4196" s="450">
        <v>19061</v>
      </c>
      <c r="D4196" s="450" t="s">
        <v>125</v>
      </c>
      <c r="E4196" s="450" t="s">
        <v>14</v>
      </c>
      <c r="F4196" s="450" t="s">
        <v>15</v>
      </c>
      <c r="G4196" s="450" t="s">
        <v>110</v>
      </c>
    </row>
    <row r="4197" spans="1:7" x14ac:dyDescent="0.25">
      <c r="A4197" s="450">
        <v>2018</v>
      </c>
      <c r="B4197" s="450" t="s">
        <v>195</v>
      </c>
      <c r="C4197" s="450">
        <v>19062</v>
      </c>
      <c r="D4197" s="450" t="s">
        <v>126</v>
      </c>
      <c r="E4197" s="450" t="s">
        <v>14</v>
      </c>
      <c r="F4197" s="450" t="s">
        <v>15</v>
      </c>
      <c r="G4197" s="450" t="s">
        <v>110</v>
      </c>
    </row>
    <row r="4198" spans="1:7" x14ac:dyDescent="0.25">
      <c r="A4198" s="450">
        <v>2018</v>
      </c>
      <c r="B4198" s="450" t="s">
        <v>195</v>
      </c>
      <c r="C4198" s="450">
        <v>19063</v>
      </c>
      <c r="D4198" s="450" t="s">
        <v>127</v>
      </c>
      <c r="E4198" s="450" t="s">
        <v>14</v>
      </c>
      <c r="F4198" s="450" t="s">
        <v>15</v>
      </c>
      <c r="G4198" s="450" t="s">
        <v>110</v>
      </c>
    </row>
    <row r="4199" spans="1:7" x14ac:dyDescent="0.25">
      <c r="A4199" s="450">
        <v>2018</v>
      </c>
      <c r="B4199" s="450" t="s">
        <v>195</v>
      </c>
      <c r="C4199" s="450">
        <v>19070</v>
      </c>
      <c r="D4199" s="450" t="s">
        <v>128</v>
      </c>
      <c r="E4199" s="450" t="s">
        <v>14</v>
      </c>
      <c r="F4199" s="450" t="s">
        <v>15</v>
      </c>
      <c r="G4199" s="450" t="s">
        <v>110</v>
      </c>
    </row>
    <row r="4200" spans="1:7" x14ac:dyDescent="0.25">
      <c r="A4200" s="450">
        <v>2018</v>
      </c>
      <c r="B4200" s="450" t="s">
        <v>195</v>
      </c>
      <c r="C4200" s="450">
        <v>19080</v>
      </c>
      <c r="D4200" s="450" t="s">
        <v>129</v>
      </c>
      <c r="E4200" s="450" t="s">
        <v>14</v>
      </c>
      <c r="F4200" s="450" t="s">
        <v>15</v>
      </c>
      <c r="G4200" s="450" t="s">
        <v>110</v>
      </c>
    </row>
    <row r="4201" spans="1:7" x14ac:dyDescent="0.25">
      <c r="A4201" s="450">
        <v>2018</v>
      </c>
      <c r="B4201" s="450" t="s">
        <v>195</v>
      </c>
      <c r="C4201" s="450">
        <v>19090</v>
      </c>
      <c r="D4201" s="450" t="s">
        <v>130</v>
      </c>
      <c r="E4201" s="450" t="s">
        <v>14</v>
      </c>
      <c r="F4201" s="450" t="s">
        <v>15</v>
      </c>
      <c r="G4201" s="450" t="s">
        <v>110</v>
      </c>
    </row>
    <row r="4202" spans="1:7" x14ac:dyDescent="0.25">
      <c r="A4202" s="450">
        <v>2018</v>
      </c>
      <c r="B4202" s="450" t="s">
        <v>195</v>
      </c>
      <c r="C4202" s="450">
        <v>19095</v>
      </c>
      <c r="D4202" s="450" t="s">
        <v>131</v>
      </c>
      <c r="E4202" s="450" t="s">
        <v>14</v>
      </c>
      <c r="F4202" s="450" t="s">
        <v>15</v>
      </c>
      <c r="G4202" s="450" t="s">
        <v>110</v>
      </c>
    </row>
    <row r="4203" spans="1:7" x14ac:dyDescent="0.25">
      <c r="A4203" s="450">
        <v>2018</v>
      </c>
      <c r="B4203" s="450" t="s">
        <v>195</v>
      </c>
      <c r="C4203" s="450">
        <v>19900</v>
      </c>
      <c r="D4203" s="450" t="s">
        <v>132</v>
      </c>
      <c r="E4203" s="450" t="s">
        <v>14</v>
      </c>
      <c r="F4203" s="450" t="s">
        <v>15</v>
      </c>
      <c r="G4203" s="450" t="s">
        <v>110</v>
      </c>
    </row>
    <row r="4204" spans="1:7" x14ac:dyDescent="0.25">
      <c r="A4204" s="450">
        <v>2018</v>
      </c>
      <c r="B4204" s="450" t="s">
        <v>195</v>
      </c>
      <c r="C4204" s="450">
        <v>20000</v>
      </c>
      <c r="D4204" s="450" t="s">
        <v>133</v>
      </c>
      <c r="E4204" s="450" t="s">
        <v>14</v>
      </c>
      <c r="F4204" s="450" t="s">
        <v>15</v>
      </c>
      <c r="G4204" s="450" t="s">
        <v>110</v>
      </c>
    </row>
    <row r="4205" spans="1:7" x14ac:dyDescent="0.25">
      <c r="A4205" s="450">
        <v>2018</v>
      </c>
      <c r="B4205" s="450" t="s">
        <v>195</v>
      </c>
      <c r="C4205" s="450">
        <v>21000</v>
      </c>
      <c r="D4205" s="450" t="s">
        <v>134</v>
      </c>
      <c r="E4205" s="450" t="s">
        <v>14</v>
      </c>
      <c r="F4205" s="450" t="s">
        <v>15</v>
      </c>
      <c r="G4205" s="450" t="s">
        <v>110</v>
      </c>
    </row>
    <row r="4206" spans="1:7" x14ac:dyDescent="0.25">
      <c r="A4206" s="450">
        <v>2018</v>
      </c>
      <c r="B4206" s="450" t="s">
        <v>195</v>
      </c>
      <c r="C4206" s="450">
        <v>21100</v>
      </c>
      <c r="D4206" s="450" t="s">
        <v>135</v>
      </c>
      <c r="E4206" s="450" t="s">
        <v>14</v>
      </c>
      <c r="F4206" s="450" t="s">
        <v>15</v>
      </c>
      <c r="G4206" s="450" t="s">
        <v>110</v>
      </c>
    </row>
    <row r="4207" spans="1:7" x14ac:dyDescent="0.25">
      <c r="A4207" s="450">
        <v>2018</v>
      </c>
      <c r="B4207" s="450" t="s">
        <v>195</v>
      </c>
      <c r="C4207" s="450">
        <v>21200</v>
      </c>
      <c r="D4207" s="450" t="s">
        <v>136</v>
      </c>
      <c r="E4207" s="450" t="s">
        <v>14</v>
      </c>
      <c r="F4207" s="450" t="s">
        <v>15</v>
      </c>
      <c r="G4207" s="450" t="s">
        <v>110</v>
      </c>
    </row>
    <row r="4208" spans="1:7" x14ac:dyDescent="0.25">
      <c r="A4208" s="450">
        <v>2018</v>
      </c>
      <c r="B4208" s="450" t="s">
        <v>195</v>
      </c>
      <c r="C4208" s="450">
        <v>21300</v>
      </c>
      <c r="D4208" s="450" t="s">
        <v>137</v>
      </c>
      <c r="E4208" s="450" t="s">
        <v>14</v>
      </c>
      <c r="F4208" s="450" t="s">
        <v>15</v>
      </c>
      <c r="G4208" s="450" t="s">
        <v>110</v>
      </c>
    </row>
    <row r="4209" spans="1:7" x14ac:dyDescent="0.25">
      <c r="A4209" s="450">
        <v>2018</v>
      </c>
      <c r="B4209" s="450" t="s">
        <v>195</v>
      </c>
      <c r="C4209" s="450">
        <v>21900</v>
      </c>
      <c r="D4209" s="450" t="s">
        <v>138</v>
      </c>
      <c r="E4209" s="450" t="s">
        <v>14</v>
      </c>
      <c r="F4209" s="450" t="s">
        <v>15</v>
      </c>
      <c r="G4209" s="450" t="s">
        <v>110</v>
      </c>
    </row>
    <row r="4210" spans="1:7" x14ac:dyDescent="0.25">
      <c r="A4210" s="450">
        <v>2018</v>
      </c>
      <c r="B4210" s="450" t="s">
        <v>195</v>
      </c>
      <c r="C4210" s="450">
        <v>22000</v>
      </c>
      <c r="D4210" s="450" t="s">
        <v>139</v>
      </c>
      <c r="E4210" s="450" t="s">
        <v>14</v>
      </c>
      <c r="F4210" s="450" t="s">
        <v>15</v>
      </c>
      <c r="G4210" s="450" t="s">
        <v>110</v>
      </c>
    </row>
    <row r="4211" spans="1:7" x14ac:dyDescent="0.25">
      <c r="A4211" s="450">
        <v>2018</v>
      </c>
      <c r="B4211" s="450" t="s">
        <v>195</v>
      </c>
      <c r="C4211" s="450">
        <v>23000</v>
      </c>
      <c r="D4211" s="450" t="s">
        <v>140</v>
      </c>
      <c r="E4211" s="450" t="s">
        <v>14</v>
      </c>
      <c r="F4211" s="450" t="s">
        <v>15</v>
      </c>
      <c r="G4211" s="450" t="s">
        <v>110</v>
      </c>
    </row>
    <row r="4212" spans="1:7" x14ac:dyDescent="0.25">
      <c r="A4212" s="450">
        <v>2018</v>
      </c>
      <c r="B4212" s="450" t="s">
        <v>195</v>
      </c>
      <c r="C4212" s="450">
        <v>24000</v>
      </c>
      <c r="D4212" s="450" t="s">
        <v>141</v>
      </c>
      <c r="E4212" s="450" t="s">
        <v>14</v>
      </c>
      <c r="F4212" s="450" t="s">
        <v>15</v>
      </c>
      <c r="G4212" s="450" t="s">
        <v>110</v>
      </c>
    </row>
    <row r="4213" spans="1:7" x14ac:dyDescent="0.25">
      <c r="A4213" s="450">
        <v>2018</v>
      </c>
      <c r="B4213" s="450" t="s">
        <v>195</v>
      </c>
      <c r="C4213" s="450">
        <v>25000</v>
      </c>
      <c r="D4213" s="450" t="s">
        <v>142</v>
      </c>
      <c r="E4213" s="450" t="s">
        <v>14</v>
      </c>
      <c r="F4213" s="450" t="s">
        <v>15</v>
      </c>
      <c r="G4213" s="450" t="s">
        <v>110</v>
      </c>
    </row>
    <row r="4214" spans="1:7" x14ac:dyDescent="0.25">
      <c r="A4214" s="450">
        <v>2018</v>
      </c>
      <c r="B4214" s="450" t="s">
        <v>195</v>
      </c>
      <c r="C4214" s="450">
        <v>26000</v>
      </c>
      <c r="D4214" s="450" t="s">
        <v>143</v>
      </c>
      <c r="E4214" s="450" t="s">
        <v>14</v>
      </c>
      <c r="F4214" s="450" t="s">
        <v>15</v>
      </c>
      <c r="G4214" s="450" t="s">
        <v>110</v>
      </c>
    </row>
    <row r="4215" spans="1:7" x14ac:dyDescent="0.25">
      <c r="A4215" s="450">
        <v>2018</v>
      </c>
      <c r="B4215" s="450" t="s">
        <v>195</v>
      </c>
      <c r="C4215" s="450">
        <v>27000</v>
      </c>
      <c r="D4215" s="450" t="s">
        <v>144</v>
      </c>
      <c r="E4215" s="450" t="s">
        <v>14</v>
      </c>
      <c r="F4215" s="450" t="s">
        <v>15</v>
      </c>
      <c r="G4215" s="450" t="s">
        <v>110</v>
      </c>
    </row>
    <row r="4216" spans="1:7" x14ac:dyDescent="0.25">
      <c r="A4216" s="450">
        <v>2018</v>
      </c>
      <c r="B4216" s="450" t="s">
        <v>195</v>
      </c>
      <c r="C4216" s="450">
        <v>28000</v>
      </c>
      <c r="D4216" s="450" t="s">
        <v>145</v>
      </c>
      <c r="E4216" s="450" t="s">
        <v>14</v>
      </c>
      <c r="F4216" s="450" t="s">
        <v>15</v>
      </c>
      <c r="G4216" s="450" t="s">
        <v>110</v>
      </c>
    </row>
    <row r="4217" spans="1:7" x14ac:dyDescent="0.25">
      <c r="A4217" s="450">
        <v>2018</v>
      </c>
      <c r="B4217" s="450" t="s">
        <v>195</v>
      </c>
      <c r="C4217" s="450">
        <v>29000</v>
      </c>
      <c r="D4217" s="450" t="s">
        <v>146</v>
      </c>
      <c r="E4217" s="450" t="s">
        <v>14</v>
      </c>
      <c r="F4217" s="450" t="s">
        <v>15</v>
      </c>
      <c r="G4217" s="450" t="s">
        <v>110</v>
      </c>
    </row>
    <row r="4218" spans="1:7" x14ac:dyDescent="0.25">
      <c r="A4218" s="450">
        <v>2018</v>
      </c>
      <c r="B4218" s="450" t="s">
        <v>195</v>
      </c>
      <c r="C4218" s="450">
        <v>30000</v>
      </c>
      <c r="D4218" s="450" t="s">
        <v>147</v>
      </c>
      <c r="E4218" s="450" t="s">
        <v>14</v>
      </c>
      <c r="F4218" s="450" t="s">
        <v>15</v>
      </c>
      <c r="G4218" s="450" t="s">
        <v>110</v>
      </c>
    </row>
    <row r="4219" spans="1:7" x14ac:dyDescent="0.25">
      <c r="A4219" s="450">
        <v>2018</v>
      </c>
      <c r="B4219" s="450" t="s">
        <v>195</v>
      </c>
      <c r="C4219" s="450">
        <v>31000</v>
      </c>
      <c r="D4219" s="450" t="s">
        <v>148</v>
      </c>
      <c r="E4219" s="450" t="s">
        <v>14</v>
      </c>
      <c r="F4219" s="450" t="s">
        <v>15</v>
      </c>
      <c r="G4219" s="450" t="s">
        <v>110</v>
      </c>
    </row>
    <row r="4220" spans="1:7" x14ac:dyDescent="0.25">
      <c r="A4220" s="450">
        <v>2018</v>
      </c>
      <c r="B4220" s="450" t="s">
        <v>195</v>
      </c>
      <c r="C4220" s="450">
        <v>32000</v>
      </c>
      <c r="D4220" s="450" t="s">
        <v>149</v>
      </c>
      <c r="E4220" s="450" t="s">
        <v>14</v>
      </c>
      <c r="F4220" s="450" t="s">
        <v>15</v>
      </c>
      <c r="G4220" s="450" t="s">
        <v>110</v>
      </c>
    </row>
    <row r="4221" spans="1:7" x14ac:dyDescent="0.25">
      <c r="A4221" s="450">
        <v>2018</v>
      </c>
      <c r="B4221" s="450" t="s">
        <v>195</v>
      </c>
      <c r="C4221" s="450">
        <v>32100</v>
      </c>
      <c r="D4221" s="450" t="s">
        <v>150</v>
      </c>
      <c r="E4221" s="450" t="s">
        <v>14</v>
      </c>
      <c r="F4221" s="450" t="s">
        <v>15</v>
      </c>
      <c r="G4221" s="450" t="s">
        <v>110</v>
      </c>
    </row>
    <row r="4222" spans="1:7" x14ac:dyDescent="0.25">
      <c r="A4222" s="450">
        <v>2018</v>
      </c>
      <c r="B4222" s="450" t="s">
        <v>195</v>
      </c>
      <c r="C4222" s="450">
        <v>32200</v>
      </c>
      <c r="D4222" s="450" t="s">
        <v>151</v>
      </c>
      <c r="E4222" s="450" t="s">
        <v>14</v>
      </c>
      <c r="F4222" s="450" t="s">
        <v>15</v>
      </c>
      <c r="G4222" s="450" t="s">
        <v>110</v>
      </c>
    </row>
    <row r="4223" spans="1:7" x14ac:dyDescent="0.25">
      <c r="A4223" s="450">
        <v>2018</v>
      </c>
      <c r="B4223" s="450" t="s">
        <v>195</v>
      </c>
      <c r="C4223" s="450">
        <v>33000</v>
      </c>
      <c r="D4223" s="450" t="s">
        <v>152</v>
      </c>
      <c r="E4223" s="450" t="s">
        <v>14</v>
      </c>
      <c r="F4223" s="450" t="s">
        <v>15</v>
      </c>
      <c r="G4223" s="450" t="s">
        <v>110</v>
      </c>
    </row>
    <row r="4224" spans="1:7" x14ac:dyDescent="0.25">
      <c r="A4224" s="450">
        <v>2018</v>
      </c>
      <c r="B4224" s="450" t="s">
        <v>195</v>
      </c>
      <c r="C4224" s="450">
        <v>33100</v>
      </c>
      <c r="D4224" s="450" t="s">
        <v>153</v>
      </c>
      <c r="E4224" s="450" t="s">
        <v>14</v>
      </c>
      <c r="F4224" s="450" t="s">
        <v>15</v>
      </c>
      <c r="G4224" s="450" t="s">
        <v>110</v>
      </c>
    </row>
    <row r="4225" spans="1:7" x14ac:dyDescent="0.25">
      <c r="A4225" s="450">
        <v>2018</v>
      </c>
      <c r="B4225" s="450" t="s">
        <v>195</v>
      </c>
      <c r="C4225" s="450">
        <v>33110</v>
      </c>
      <c r="D4225" s="450" t="s">
        <v>154</v>
      </c>
      <c r="E4225" s="450" t="s">
        <v>14</v>
      </c>
      <c r="F4225" s="450" t="s">
        <v>15</v>
      </c>
      <c r="G4225" s="450" t="s">
        <v>110</v>
      </c>
    </row>
    <row r="4226" spans="1:7" x14ac:dyDescent="0.25">
      <c r="A4226" s="450">
        <v>2018</v>
      </c>
      <c r="B4226" s="450" t="s">
        <v>195</v>
      </c>
      <c r="C4226" s="450">
        <v>33120</v>
      </c>
      <c r="D4226" s="450" t="s">
        <v>155</v>
      </c>
      <c r="E4226" s="450" t="s">
        <v>14</v>
      </c>
      <c r="F4226" s="450" t="s">
        <v>15</v>
      </c>
      <c r="G4226" s="450" t="s">
        <v>110</v>
      </c>
    </row>
    <row r="4227" spans="1:7" x14ac:dyDescent="0.25">
      <c r="A4227" s="450">
        <v>2018</v>
      </c>
      <c r="B4227" s="450" t="s">
        <v>195</v>
      </c>
      <c r="C4227" s="450">
        <v>33200</v>
      </c>
      <c r="D4227" s="450" t="s">
        <v>156</v>
      </c>
      <c r="E4227" s="450" t="s">
        <v>14</v>
      </c>
      <c r="F4227" s="450" t="s">
        <v>15</v>
      </c>
      <c r="G4227" s="450" t="s">
        <v>110</v>
      </c>
    </row>
    <row r="4228" spans="1:7" x14ac:dyDescent="0.25">
      <c r="A4228" s="450">
        <v>2018</v>
      </c>
      <c r="B4228" s="450" t="s">
        <v>195</v>
      </c>
      <c r="C4228" s="450">
        <v>33210</v>
      </c>
      <c r="D4228" s="450" t="s">
        <v>157</v>
      </c>
      <c r="E4228" s="450" t="s">
        <v>14</v>
      </c>
      <c r="F4228" s="450" t="s">
        <v>15</v>
      </c>
      <c r="G4228" s="450" t="s">
        <v>110</v>
      </c>
    </row>
    <row r="4229" spans="1:7" x14ac:dyDescent="0.25">
      <c r="A4229" s="450">
        <v>2018</v>
      </c>
      <c r="B4229" s="450" t="s">
        <v>195</v>
      </c>
      <c r="C4229" s="450">
        <v>33220</v>
      </c>
      <c r="D4229" s="450" t="s">
        <v>158</v>
      </c>
      <c r="E4229" s="450" t="s">
        <v>14</v>
      </c>
      <c r="F4229" s="450" t="s">
        <v>15</v>
      </c>
      <c r="G4229" s="450" t="s">
        <v>110</v>
      </c>
    </row>
    <row r="4230" spans="1:7" x14ac:dyDescent="0.25">
      <c r="A4230" s="450">
        <v>2018</v>
      </c>
      <c r="B4230" s="450" t="s">
        <v>195</v>
      </c>
      <c r="C4230" s="450">
        <v>33900</v>
      </c>
      <c r="D4230" s="450" t="s">
        <v>159</v>
      </c>
      <c r="E4230" s="450" t="s">
        <v>14</v>
      </c>
      <c r="F4230" s="450" t="s">
        <v>15</v>
      </c>
      <c r="G4230" s="450" t="s">
        <v>110</v>
      </c>
    </row>
    <row r="4231" spans="1:7" x14ac:dyDescent="0.25">
      <c r="A4231" s="450">
        <v>2018</v>
      </c>
      <c r="B4231" s="450" t="s">
        <v>195</v>
      </c>
      <c r="C4231" s="450">
        <v>33910</v>
      </c>
      <c r="D4231" s="450" t="s">
        <v>160</v>
      </c>
      <c r="E4231" s="450" t="s">
        <v>14</v>
      </c>
      <c r="F4231" s="450" t="s">
        <v>15</v>
      </c>
      <c r="G4231" s="450" t="s">
        <v>110</v>
      </c>
    </row>
    <row r="4232" spans="1:7" x14ac:dyDescent="0.25">
      <c r="A4232" s="450">
        <v>2018</v>
      </c>
      <c r="B4232" s="450" t="s">
        <v>195</v>
      </c>
      <c r="C4232" s="450">
        <v>33920</v>
      </c>
      <c r="D4232" s="450" t="s">
        <v>161</v>
      </c>
      <c r="E4232" s="450" t="s">
        <v>14</v>
      </c>
      <c r="F4232" s="450" t="s">
        <v>15</v>
      </c>
      <c r="G4232" s="450" t="s">
        <v>110</v>
      </c>
    </row>
    <row r="4233" spans="1:7" x14ac:dyDescent="0.25">
      <c r="A4233" s="450">
        <v>2018</v>
      </c>
      <c r="B4233" s="450" t="s">
        <v>195</v>
      </c>
      <c r="C4233" s="450">
        <v>33921</v>
      </c>
      <c r="D4233" s="450" t="s">
        <v>162</v>
      </c>
      <c r="E4233" s="450" t="s">
        <v>14</v>
      </c>
      <c r="F4233" s="450" t="s">
        <v>15</v>
      </c>
      <c r="G4233" s="450" t="s">
        <v>110</v>
      </c>
    </row>
    <row r="4234" spans="1:7" x14ac:dyDescent="0.25">
      <c r="A4234" s="450">
        <v>2018</v>
      </c>
      <c r="B4234" s="450" t="s">
        <v>195</v>
      </c>
      <c r="C4234" s="450">
        <v>33922</v>
      </c>
      <c r="D4234" s="450" t="s">
        <v>163</v>
      </c>
      <c r="E4234" s="450" t="s">
        <v>14</v>
      </c>
      <c r="F4234" s="450" t="s">
        <v>15</v>
      </c>
      <c r="G4234" s="450" t="s">
        <v>110</v>
      </c>
    </row>
    <row r="4235" spans="1:7" x14ac:dyDescent="0.25">
      <c r="A4235" s="450">
        <v>2018</v>
      </c>
      <c r="B4235" s="450" t="s">
        <v>195</v>
      </c>
      <c r="C4235" s="450">
        <v>34000</v>
      </c>
      <c r="D4235" s="450" t="s">
        <v>164</v>
      </c>
      <c r="E4235" s="450" t="s">
        <v>14</v>
      </c>
      <c r="F4235" s="450" t="s">
        <v>15</v>
      </c>
      <c r="G4235" s="450" t="s">
        <v>110</v>
      </c>
    </row>
    <row r="4236" spans="1:7" x14ac:dyDescent="0.25">
      <c r="A4236" s="450">
        <v>2018</v>
      </c>
      <c r="B4236" s="450" t="s">
        <v>195</v>
      </c>
      <c r="C4236" s="450">
        <v>35000</v>
      </c>
      <c r="D4236" s="450" t="s">
        <v>165</v>
      </c>
      <c r="E4236" s="450" t="s">
        <v>14</v>
      </c>
      <c r="F4236" s="450" t="s">
        <v>15</v>
      </c>
      <c r="G4236" s="450" t="s">
        <v>110</v>
      </c>
    </row>
    <row r="4237" spans="1:7" x14ac:dyDescent="0.25">
      <c r="A4237" s="450">
        <v>2018</v>
      </c>
      <c r="B4237" s="450" t="s">
        <v>195</v>
      </c>
      <c r="C4237" s="450">
        <v>36000</v>
      </c>
      <c r="D4237" s="450" t="s">
        <v>166</v>
      </c>
      <c r="E4237" s="450" t="s">
        <v>14</v>
      </c>
      <c r="F4237" s="450" t="s">
        <v>15</v>
      </c>
      <c r="G4237" s="450" t="s">
        <v>110</v>
      </c>
    </row>
    <row r="4238" spans="1:7" x14ac:dyDescent="0.25">
      <c r="A4238" s="450">
        <v>2018</v>
      </c>
      <c r="B4238" s="450" t="s">
        <v>195</v>
      </c>
      <c r="C4238" s="450">
        <v>37000</v>
      </c>
      <c r="D4238" s="450" t="s">
        <v>167</v>
      </c>
      <c r="E4238" s="450" t="s">
        <v>14</v>
      </c>
      <c r="F4238" s="450" t="s">
        <v>15</v>
      </c>
      <c r="G4238" s="450" t="s">
        <v>110</v>
      </c>
    </row>
    <row r="4239" spans="1:7" x14ac:dyDescent="0.25">
      <c r="A4239" s="450">
        <v>2018</v>
      </c>
      <c r="B4239" s="450" t="s">
        <v>195</v>
      </c>
      <c r="C4239" s="450">
        <v>37100</v>
      </c>
      <c r="D4239" s="450" t="s">
        <v>168</v>
      </c>
      <c r="E4239" s="450" t="s">
        <v>14</v>
      </c>
      <c r="F4239" s="450" t="s">
        <v>15</v>
      </c>
      <c r="G4239" s="450" t="s">
        <v>110</v>
      </c>
    </row>
    <row r="4240" spans="1:7" x14ac:dyDescent="0.25">
      <c r="A4240" s="450">
        <v>2018</v>
      </c>
      <c r="B4240" s="450" t="s">
        <v>195</v>
      </c>
      <c r="C4240" s="450">
        <v>37200</v>
      </c>
      <c r="D4240" s="450" t="s">
        <v>169</v>
      </c>
      <c r="E4240" s="450" t="s">
        <v>14</v>
      </c>
      <c r="F4240" s="450" t="s">
        <v>15</v>
      </c>
      <c r="G4240" s="450" t="s">
        <v>110</v>
      </c>
    </row>
    <row r="4241" spans="1:8" x14ac:dyDescent="0.25">
      <c r="A4241" s="450">
        <v>2018</v>
      </c>
      <c r="B4241" s="450" t="s">
        <v>196</v>
      </c>
      <c r="C4241" s="450">
        <v>1000</v>
      </c>
      <c r="D4241" s="450" t="s">
        <v>1</v>
      </c>
      <c r="E4241" s="450" t="s">
        <v>14</v>
      </c>
      <c r="F4241" s="450" t="s">
        <v>15</v>
      </c>
      <c r="G4241" s="450">
        <v>0</v>
      </c>
      <c r="H4241" s="450" t="s">
        <v>16</v>
      </c>
    </row>
    <row r="4242" spans="1:8" x14ac:dyDescent="0.25">
      <c r="A4242" s="450">
        <v>2018</v>
      </c>
      <c r="B4242" s="450" t="s">
        <v>196</v>
      </c>
      <c r="C4242" s="450">
        <v>1100</v>
      </c>
      <c r="D4242" s="450" t="s">
        <v>2</v>
      </c>
      <c r="E4242" s="450" t="s">
        <v>14</v>
      </c>
      <c r="F4242" s="450" t="s">
        <v>15</v>
      </c>
      <c r="G4242" s="450">
        <v>0</v>
      </c>
      <c r="H4242" s="450" t="s">
        <v>16</v>
      </c>
    </row>
    <row r="4243" spans="1:8" x14ac:dyDescent="0.25">
      <c r="A4243" s="450">
        <v>2018</v>
      </c>
      <c r="B4243" s="450" t="s">
        <v>196</v>
      </c>
      <c r="C4243" s="450">
        <v>1110</v>
      </c>
      <c r="D4243" s="450" t="s">
        <v>3</v>
      </c>
      <c r="E4243" s="450" t="s">
        <v>14</v>
      </c>
      <c r="F4243" s="450" t="s">
        <v>15</v>
      </c>
      <c r="G4243" s="450" t="s">
        <v>110</v>
      </c>
      <c r="H4243" s="450"/>
    </row>
    <row r="4244" spans="1:8" x14ac:dyDescent="0.25">
      <c r="A4244" s="450">
        <v>2018</v>
      </c>
      <c r="B4244" s="450" t="s">
        <v>196</v>
      </c>
      <c r="C4244" s="450">
        <v>1120</v>
      </c>
      <c r="D4244" s="450" t="s">
        <v>4</v>
      </c>
      <c r="E4244" s="450" t="s">
        <v>14</v>
      </c>
      <c r="F4244" s="450" t="s">
        <v>15</v>
      </c>
      <c r="G4244" s="450" t="s">
        <v>110</v>
      </c>
      <c r="H4244" s="450"/>
    </row>
    <row r="4245" spans="1:8" x14ac:dyDescent="0.25">
      <c r="A4245" s="450">
        <v>2018</v>
      </c>
      <c r="B4245" s="450" t="s">
        <v>196</v>
      </c>
      <c r="C4245" s="450">
        <v>1200</v>
      </c>
      <c r="D4245" s="450" t="s">
        <v>5</v>
      </c>
      <c r="E4245" s="450" t="s">
        <v>14</v>
      </c>
      <c r="F4245" s="450" t="s">
        <v>15</v>
      </c>
      <c r="G4245" s="450">
        <v>0</v>
      </c>
      <c r="H4245" s="450" t="s">
        <v>16</v>
      </c>
    </row>
    <row r="4246" spans="1:8" x14ac:dyDescent="0.25">
      <c r="A4246" s="450">
        <v>2018</v>
      </c>
      <c r="B4246" s="450" t="s">
        <v>196</v>
      </c>
      <c r="C4246" s="450">
        <v>1300</v>
      </c>
      <c r="D4246" s="450" t="s">
        <v>17</v>
      </c>
      <c r="E4246" s="450" t="s">
        <v>14</v>
      </c>
      <c r="F4246" s="450" t="s">
        <v>15</v>
      </c>
      <c r="G4246" s="450">
        <v>0</v>
      </c>
      <c r="H4246" s="450" t="s">
        <v>16</v>
      </c>
    </row>
    <row r="4247" spans="1:8" x14ac:dyDescent="0.25">
      <c r="A4247" s="450">
        <v>2018</v>
      </c>
      <c r="B4247" s="450" t="s">
        <v>196</v>
      </c>
      <c r="C4247" s="450">
        <v>1400</v>
      </c>
      <c r="D4247" s="450" t="s">
        <v>18</v>
      </c>
      <c r="E4247" s="450" t="s">
        <v>14</v>
      </c>
      <c r="F4247" s="450" t="s">
        <v>15</v>
      </c>
      <c r="G4247" s="450">
        <v>0</v>
      </c>
      <c r="H4247" s="450" t="s">
        <v>16</v>
      </c>
    </row>
    <row r="4248" spans="1:8" x14ac:dyDescent="0.25">
      <c r="A4248" s="450">
        <v>2018</v>
      </c>
      <c r="B4248" s="450" t="s">
        <v>196</v>
      </c>
      <c r="C4248" s="450">
        <v>1500</v>
      </c>
      <c r="D4248" s="450" t="s">
        <v>19</v>
      </c>
      <c r="E4248" s="450" t="s">
        <v>14</v>
      </c>
      <c r="F4248" s="450" t="s">
        <v>15</v>
      </c>
      <c r="G4248" s="450">
        <v>0</v>
      </c>
      <c r="H4248" s="450" t="s">
        <v>16</v>
      </c>
    </row>
    <row r="4249" spans="1:8" x14ac:dyDescent="0.25">
      <c r="A4249" s="450">
        <v>2018</v>
      </c>
      <c r="B4249" s="450" t="s">
        <v>196</v>
      </c>
      <c r="C4249" s="450">
        <v>1600</v>
      </c>
      <c r="D4249" s="450" t="s">
        <v>20</v>
      </c>
      <c r="E4249" s="450" t="s">
        <v>14</v>
      </c>
      <c r="F4249" s="450" t="s">
        <v>15</v>
      </c>
      <c r="G4249" s="450">
        <v>0</v>
      </c>
      <c r="H4249" s="450" t="s">
        <v>16</v>
      </c>
    </row>
    <row r="4250" spans="1:8" x14ac:dyDescent="0.25">
      <c r="A4250" s="450">
        <v>2018</v>
      </c>
      <c r="B4250" s="450" t="s">
        <v>196</v>
      </c>
      <c r="C4250" s="450">
        <v>1900</v>
      </c>
      <c r="D4250" s="450" t="s">
        <v>21</v>
      </c>
      <c r="E4250" s="450" t="s">
        <v>14</v>
      </c>
      <c r="F4250" s="450" t="s">
        <v>15</v>
      </c>
      <c r="G4250" s="450">
        <v>0</v>
      </c>
      <c r="H4250" s="450" t="s">
        <v>16</v>
      </c>
    </row>
    <row r="4251" spans="1:8" x14ac:dyDescent="0.25">
      <c r="A4251" s="450">
        <v>2018</v>
      </c>
      <c r="B4251" s="450" t="s">
        <v>196</v>
      </c>
      <c r="C4251" s="450">
        <v>2000</v>
      </c>
      <c r="D4251" s="450" t="s">
        <v>22</v>
      </c>
      <c r="E4251" s="450" t="s">
        <v>14</v>
      </c>
      <c r="F4251" s="450" t="s">
        <v>15</v>
      </c>
      <c r="G4251" s="450">
        <v>0</v>
      </c>
      <c r="H4251" s="450" t="s">
        <v>16</v>
      </c>
    </row>
    <row r="4252" spans="1:8" x14ac:dyDescent="0.25">
      <c r="A4252" s="450">
        <v>2018</v>
      </c>
      <c r="B4252" s="450" t="s">
        <v>196</v>
      </c>
      <c r="C4252" s="450">
        <v>2100</v>
      </c>
      <c r="D4252" s="450" t="s">
        <v>23</v>
      </c>
      <c r="E4252" s="450" t="s">
        <v>14</v>
      </c>
      <c r="F4252" s="450" t="s">
        <v>15</v>
      </c>
      <c r="G4252" s="450">
        <v>0</v>
      </c>
      <c r="H4252" s="450" t="s">
        <v>16</v>
      </c>
    </row>
    <row r="4253" spans="1:8" x14ac:dyDescent="0.25">
      <c r="A4253" s="450">
        <v>2018</v>
      </c>
      <c r="B4253" s="450" t="s">
        <v>196</v>
      </c>
      <c r="C4253" s="450">
        <v>2110</v>
      </c>
      <c r="D4253" s="450" t="s">
        <v>24</v>
      </c>
      <c r="E4253" s="450" t="s">
        <v>14</v>
      </c>
      <c r="F4253" s="450" t="s">
        <v>15</v>
      </c>
      <c r="G4253" s="450" t="s">
        <v>110</v>
      </c>
      <c r="H4253" s="450"/>
    </row>
    <row r="4254" spans="1:8" x14ac:dyDescent="0.25">
      <c r="A4254" s="450">
        <v>2018</v>
      </c>
      <c r="B4254" s="450" t="s">
        <v>196</v>
      </c>
      <c r="C4254" s="450">
        <v>2120</v>
      </c>
      <c r="D4254" s="450" t="s">
        <v>25</v>
      </c>
      <c r="E4254" s="450" t="s">
        <v>14</v>
      </c>
      <c r="F4254" s="450" t="s">
        <v>15</v>
      </c>
      <c r="G4254" s="450" t="s">
        <v>110</v>
      </c>
      <c r="H4254" s="450"/>
    </row>
    <row r="4255" spans="1:8" x14ac:dyDescent="0.25">
      <c r="A4255" s="450">
        <v>2018</v>
      </c>
      <c r="B4255" s="450" t="s">
        <v>196</v>
      </c>
      <c r="C4255" s="450">
        <v>2130</v>
      </c>
      <c r="D4255" s="450" t="s">
        <v>26</v>
      </c>
      <c r="E4255" s="450" t="s">
        <v>14</v>
      </c>
      <c r="F4255" s="450" t="s">
        <v>15</v>
      </c>
      <c r="G4255" s="450" t="s">
        <v>110</v>
      </c>
      <c r="H4255" s="450"/>
    </row>
    <row r="4256" spans="1:8" x14ac:dyDescent="0.25">
      <c r="A4256" s="450">
        <v>2018</v>
      </c>
      <c r="B4256" s="450" t="s">
        <v>196</v>
      </c>
      <c r="C4256" s="450">
        <v>2190</v>
      </c>
      <c r="D4256" s="450" t="s">
        <v>27</v>
      </c>
      <c r="E4256" s="450" t="s">
        <v>14</v>
      </c>
      <c r="F4256" s="450" t="s">
        <v>15</v>
      </c>
      <c r="G4256" s="450" t="s">
        <v>110</v>
      </c>
      <c r="H4256" s="450"/>
    </row>
    <row r="4257" spans="1:8" x14ac:dyDescent="0.25">
      <c r="A4257" s="450">
        <v>2018</v>
      </c>
      <c r="B4257" s="450" t="s">
        <v>196</v>
      </c>
      <c r="C4257" s="450">
        <v>2200</v>
      </c>
      <c r="D4257" s="450" t="s">
        <v>28</v>
      </c>
      <c r="E4257" s="450" t="s">
        <v>14</v>
      </c>
      <c r="F4257" s="450" t="s">
        <v>15</v>
      </c>
      <c r="G4257" s="450">
        <v>0</v>
      </c>
      <c r="H4257" s="450" t="s">
        <v>16</v>
      </c>
    </row>
    <row r="4258" spans="1:8" x14ac:dyDescent="0.25">
      <c r="A4258" s="450">
        <v>2018</v>
      </c>
      <c r="B4258" s="450" t="s">
        <v>196</v>
      </c>
      <c r="C4258" s="450">
        <v>2300</v>
      </c>
      <c r="D4258" s="450" t="s">
        <v>29</v>
      </c>
      <c r="E4258" s="450" t="s">
        <v>14</v>
      </c>
      <c r="F4258" s="450" t="s">
        <v>15</v>
      </c>
      <c r="G4258" s="450">
        <v>0</v>
      </c>
      <c r="H4258" s="450" t="s">
        <v>16</v>
      </c>
    </row>
    <row r="4259" spans="1:8" x14ac:dyDescent="0.25">
      <c r="A4259" s="450">
        <v>2018</v>
      </c>
      <c r="B4259" s="450" t="s">
        <v>196</v>
      </c>
      <c r="C4259" s="450">
        <v>2400</v>
      </c>
      <c r="D4259" s="450" t="s">
        <v>30</v>
      </c>
      <c r="E4259" s="450" t="s">
        <v>14</v>
      </c>
      <c r="F4259" s="450" t="s">
        <v>15</v>
      </c>
      <c r="G4259" s="450">
        <v>0</v>
      </c>
      <c r="H4259" s="450" t="s">
        <v>16</v>
      </c>
    </row>
    <row r="4260" spans="1:8" x14ac:dyDescent="0.25">
      <c r="A4260" s="450">
        <v>2018</v>
      </c>
      <c r="B4260" s="450" t="s">
        <v>196</v>
      </c>
      <c r="C4260" s="450">
        <v>2900</v>
      </c>
      <c r="D4260" s="450" t="s">
        <v>31</v>
      </c>
      <c r="E4260" s="450" t="s">
        <v>14</v>
      </c>
      <c r="F4260" s="450" t="s">
        <v>15</v>
      </c>
      <c r="G4260" s="450">
        <v>0</v>
      </c>
      <c r="H4260" s="450" t="s">
        <v>16</v>
      </c>
    </row>
    <row r="4261" spans="1:8" x14ac:dyDescent="0.25">
      <c r="A4261" s="450">
        <v>2018</v>
      </c>
      <c r="B4261" s="450" t="s">
        <v>196</v>
      </c>
      <c r="C4261" s="450">
        <v>2910</v>
      </c>
      <c r="D4261" s="450" t="s">
        <v>32</v>
      </c>
      <c r="E4261" s="450" t="s">
        <v>14</v>
      </c>
      <c r="F4261" s="450" t="s">
        <v>15</v>
      </c>
      <c r="G4261" s="450" t="s">
        <v>110</v>
      </c>
      <c r="H4261" s="450"/>
    </row>
    <row r="4262" spans="1:8" x14ac:dyDescent="0.25">
      <c r="A4262" s="450">
        <v>2018</v>
      </c>
      <c r="B4262" s="450" t="s">
        <v>196</v>
      </c>
      <c r="C4262" s="450">
        <v>2920</v>
      </c>
      <c r="D4262" s="450" t="s">
        <v>33</v>
      </c>
      <c r="E4262" s="450" t="s">
        <v>14</v>
      </c>
      <c r="F4262" s="450" t="s">
        <v>15</v>
      </c>
      <c r="G4262" s="450" t="s">
        <v>110</v>
      </c>
      <c r="H4262" s="450"/>
    </row>
    <row r="4263" spans="1:8" x14ac:dyDescent="0.25">
      <c r="A4263" s="450">
        <v>2018</v>
      </c>
      <c r="B4263" s="450" t="s">
        <v>196</v>
      </c>
      <c r="C4263" s="450">
        <v>2930</v>
      </c>
      <c r="D4263" s="450" t="s">
        <v>34</v>
      </c>
      <c r="E4263" s="450" t="s">
        <v>14</v>
      </c>
      <c r="F4263" s="450" t="s">
        <v>15</v>
      </c>
      <c r="G4263" s="450" t="s">
        <v>110</v>
      </c>
      <c r="H4263" s="450"/>
    </row>
    <row r="4264" spans="1:8" x14ac:dyDescent="0.25">
      <c r="A4264" s="450">
        <v>2018</v>
      </c>
      <c r="B4264" s="450" t="s">
        <v>196</v>
      </c>
      <c r="C4264" s="450">
        <v>3000</v>
      </c>
      <c r="D4264" s="450" t="s">
        <v>35</v>
      </c>
      <c r="E4264" s="450" t="s">
        <v>14</v>
      </c>
      <c r="F4264" s="450" t="s">
        <v>15</v>
      </c>
      <c r="G4264" s="450">
        <v>0</v>
      </c>
      <c r="H4264" s="450" t="s">
        <v>16</v>
      </c>
    </row>
    <row r="4265" spans="1:8" x14ac:dyDescent="0.25">
      <c r="A4265" s="450">
        <v>2018</v>
      </c>
      <c r="B4265" s="450" t="s">
        <v>196</v>
      </c>
      <c r="C4265" s="450">
        <v>3100</v>
      </c>
      <c r="D4265" s="450" t="s">
        <v>36</v>
      </c>
      <c r="E4265" s="450" t="s">
        <v>14</v>
      </c>
      <c r="F4265" s="450" t="s">
        <v>15</v>
      </c>
      <c r="G4265" s="450" t="s">
        <v>110</v>
      </c>
      <c r="H4265" s="450"/>
    </row>
    <row r="4266" spans="1:8" x14ac:dyDescent="0.25">
      <c r="A4266" s="450">
        <v>2018</v>
      </c>
      <c r="B4266" s="450" t="s">
        <v>196</v>
      </c>
      <c r="C4266" s="450">
        <v>3200</v>
      </c>
      <c r="D4266" s="450" t="s">
        <v>37</v>
      </c>
      <c r="E4266" s="450" t="s">
        <v>14</v>
      </c>
      <c r="F4266" s="450" t="s">
        <v>15</v>
      </c>
      <c r="G4266" s="450" t="s">
        <v>110</v>
      </c>
      <c r="H4266" s="450"/>
    </row>
    <row r="4267" spans="1:8" x14ac:dyDescent="0.25">
      <c r="A4267" s="450">
        <v>2018</v>
      </c>
      <c r="B4267" s="450" t="s">
        <v>196</v>
      </c>
      <c r="C4267" s="450">
        <v>3900</v>
      </c>
      <c r="D4267" s="450" t="s">
        <v>38</v>
      </c>
      <c r="E4267" s="450" t="s">
        <v>14</v>
      </c>
      <c r="F4267" s="450" t="s">
        <v>15</v>
      </c>
      <c r="G4267" s="450" t="s">
        <v>110</v>
      </c>
      <c r="H4267" s="450"/>
    </row>
    <row r="4268" spans="1:8" x14ac:dyDescent="0.25">
      <c r="A4268" s="450">
        <v>2018</v>
      </c>
      <c r="B4268" s="450" t="s">
        <v>196</v>
      </c>
      <c r="C4268" s="450">
        <v>4000</v>
      </c>
      <c r="D4268" s="450" t="s">
        <v>39</v>
      </c>
      <c r="E4268" s="450" t="s">
        <v>14</v>
      </c>
      <c r="F4268" s="450" t="s">
        <v>15</v>
      </c>
      <c r="G4268" s="450">
        <v>0.15</v>
      </c>
      <c r="H4268" s="450" t="s">
        <v>16</v>
      </c>
    </row>
    <row r="4269" spans="1:8" x14ac:dyDescent="0.25">
      <c r="A4269" s="450">
        <v>2018</v>
      </c>
      <c r="B4269" s="450" t="s">
        <v>196</v>
      </c>
      <c r="C4269" s="450">
        <v>4100</v>
      </c>
      <c r="D4269" s="450" t="s">
        <v>40</v>
      </c>
      <c r="E4269" s="450" t="s">
        <v>14</v>
      </c>
      <c r="F4269" s="450" t="s">
        <v>15</v>
      </c>
      <c r="G4269" s="450">
        <v>0.15</v>
      </c>
      <c r="H4269" s="450" t="s">
        <v>16</v>
      </c>
    </row>
    <row r="4270" spans="1:8" x14ac:dyDescent="0.25">
      <c r="A4270" s="450">
        <v>2018</v>
      </c>
      <c r="B4270" s="450" t="s">
        <v>196</v>
      </c>
      <c r="C4270" s="450">
        <v>4110</v>
      </c>
      <c r="D4270" s="450" t="s">
        <v>41</v>
      </c>
      <c r="E4270" s="450" t="s">
        <v>14</v>
      </c>
      <c r="F4270" s="450" t="s">
        <v>15</v>
      </c>
      <c r="G4270" s="450" t="s">
        <v>110</v>
      </c>
      <c r="H4270" s="450"/>
    </row>
    <row r="4271" spans="1:8" x14ac:dyDescent="0.25">
      <c r="A4271" s="450">
        <v>2018</v>
      </c>
      <c r="B4271" s="450" t="s">
        <v>196</v>
      </c>
      <c r="C4271" s="450">
        <v>4120</v>
      </c>
      <c r="D4271" s="450" t="s">
        <v>42</v>
      </c>
      <c r="E4271" s="450" t="s">
        <v>14</v>
      </c>
      <c r="F4271" s="450" t="s">
        <v>15</v>
      </c>
      <c r="G4271" s="450" t="s">
        <v>110</v>
      </c>
      <c r="H4271" s="450"/>
    </row>
    <row r="4272" spans="1:8" x14ac:dyDescent="0.25">
      <c r="A4272" s="450">
        <v>2018</v>
      </c>
      <c r="B4272" s="450" t="s">
        <v>196</v>
      </c>
      <c r="C4272" s="450">
        <v>4190</v>
      </c>
      <c r="D4272" s="450" t="s">
        <v>43</v>
      </c>
      <c r="E4272" s="450" t="s">
        <v>14</v>
      </c>
      <c r="F4272" s="450" t="s">
        <v>15</v>
      </c>
      <c r="G4272" s="450" t="s">
        <v>110</v>
      </c>
      <c r="H4272" s="450"/>
    </row>
    <row r="4273" spans="1:8" x14ac:dyDescent="0.25">
      <c r="A4273" s="450">
        <v>2018</v>
      </c>
      <c r="B4273" s="450" t="s">
        <v>196</v>
      </c>
      <c r="C4273" s="450">
        <v>4200</v>
      </c>
      <c r="D4273" s="450" t="s">
        <v>44</v>
      </c>
      <c r="E4273" s="450" t="s">
        <v>14</v>
      </c>
      <c r="F4273" s="450" t="s">
        <v>15</v>
      </c>
      <c r="G4273" s="450">
        <v>0</v>
      </c>
      <c r="H4273" s="450" t="s">
        <v>16</v>
      </c>
    </row>
    <row r="4274" spans="1:8" x14ac:dyDescent="0.25">
      <c r="A4274" s="450">
        <v>2018</v>
      </c>
      <c r="B4274" s="450" t="s">
        <v>196</v>
      </c>
      <c r="C4274" s="450">
        <v>4210</v>
      </c>
      <c r="D4274" s="450" t="s">
        <v>45</v>
      </c>
      <c r="E4274" s="450" t="s">
        <v>14</v>
      </c>
      <c r="F4274" s="450" t="s">
        <v>15</v>
      </c>
      <c r="G4274" s="450" t="s">
        <v>110</v>
      </c>
      <c r="H4274" s="450"/>
    </row>
    <row r="4275" spans="1:8" x14ac:dyDescent="0.25">
      <c r="A4275" s="450">
        <v>2018</v>
      </c>
      <c r="B4275" s="450" t="s">
        <v>196</v>
      </c>
      <c r="C4275" s="450">
        <v>4220</v>
      </c>
      <c r="D4275" s="450" t="s">
        <v>46</v>
      </c>
      <c r="E4275" s="450" t="s">
        <v>14</v>
      </c>
      <c r="F4275" s="450" t="s">
        <v>15</v>
      </c>
      <c r="G4275" s="450" t="s">
        <v>110</v>
      </c>
      <c r="H4275" s="450"/>
    </row>
    <row r="4276" spans="1:8" x14ac:dyDescent="0.25">
      <c r="A4276" s="450">
        <v>2018</v>
      </c>
      <c r="B4276" s="450" t="s">
        <v>196</v>
      </c>
      <c r="C4276" s="450">
        <v>4230</v>
      </c>
      <c r="D4276" s="450" t="s">
        <v>47</v>
      </c>
      <c r="E4276" s="450" t="s">
        <v>14</v>
      </c>
      <c r="F4276" s="450" t="s">
        <v>15</v>
      </c>
      <c r="G4276" s="450" t="s">
        <v>110</v>
      </c>
      <c r="H4276" s="450"/>
    </row>
    <row r="4277" spans="1:8" x14ac:dyDescent="0.25">
      <c r="A4277" s="450">
        <v>2018</v>
      </c>
      <c r="B4277" s="450" t="s">
        <v>196</v>
      </c>
      <c r="C4277" s="450">
        <v>5000</v>
      </c>
      <c r="D4277" s="450" t="s">
        <v>48</v>
      </c>
      <c r="E4277" s="450" t="s">
        <v>14</v>
      </c>
      <c r="F4277" s="450" t="s">
        <v>15</v>
      </c>
      <c r="G4277" s="450">
        <v>0.61</v>
      </c>
      <c r="H4277" s="450" t="s">
        <v>16</v>
      </c>
    </row>
    <row r="4278" spans="1:8" x14ac:dyDescent="0.25">
      <c r="A4278" s="450">
        <v>2018</v>
      </c>
      <c r="B4278" s="450" t="s">
        <v>196</v>
      </c>
      <c r="C4278" s="450">
        <v>6000</v>
      </c>
      <c r="D4278" s="450" t="s">
        <v>49</v>
      </c>
      <c r="E4278" s="450" t="s">
        <v>14</v>
      </c>
      <c r="F4278" s="450" t="s">
        <v>15</v>
      </c>
      <c r="G4278" s="450">
        <v>0</v>
      </c>
      <c r="H4278" s="450" t="s">
        <v>16</v>
      </c>
    </row>
    <row r="4279" spans="1:8" x14ac:dyDescent="0.25">
      <c r="A4279" s="450">
        <v>2018</v>
      </c>
      <c r="B4279" s="450" t="s">
        <v>196</v>
      </c>
      <c r="C4279" s="450">
        <v>6100</v>
      </c>
      <c r="D4279" s="450" t="s">
        <v>50</v>
      </c>
      <c r="E4279" s="450" t="s">
        <v>14</v>
      </c>
      <c r="F4279" s="450" t="s">
        <v>15</v>
      </c>
      <c r="G4279" s="450">
        <v>0</v>
      </c>
      <c r="H4279" s="450" t="s">
        <v>16</v>
      </c>
    </row>
    <row r="4280" spans="1:8" x14ac:dyDescent="0.25">
      <c r="A4280" s="450">
        <v>2018</v>
      </c>
      <c r="B4280" s="450" t="s">
        <v>196</v>
      </c>
      <c r="C4280" s="450">
        <v>6110</v>
      </c>
      <c r="D4280" s="450" t="s">
        <v>51</v>
      </c>
      <c r="E4280" s="450" t="s">
        <v>14</v>
      </c>
      <c r="F4280" s="450" t="s">
        <v>15</v>
      </c>
      <c r="G4280" s="450" t="s">
        <v>110</v>
      </c>
      <c r="H4280" s="450"/>
    </row>
    <row r="4281" spans="1:8" x14ac:dyDescent="0.25">
      <c r="A4281" s="450">
        <v>2018</v>
      </c>
      <c r="B4281" s="450" t="s">
        <v>196</v>
      </c>
      <c r="C4281" s="450">
        <v>6120</v>
      </c>
      <c r="D4281" s="450" t="s">
        <v>52</v>
      </c>
      <c r="E4281" s="450" t="s">
        <v>14</v>
      </c>
      <c r="F4281" s="450" t="s">
        <v>15</v>
      </c>
      <c r="G4281" s="450" t="s">
        <v>110</v>
      </c>
      <c r="H4281" s="450"/>
    </row>
    <row r="4282" spans="1:8" x14ac:dyDescent="0.25">
      <c r="A4282" s="450">
        <v>2018</v>
      </c>
      <c r="B4282" s="450" t="s">
        <v>196</v>
      </c>
      <c r="C4282" s="450">
        <v>6130</v>
      </c>
      <c r="D4282" s="450" t="s">
        <v>53</v>
      </c>
      <c r="E4282" s="450" t="s">
        <v>14</v>
      </c>
      <c r="F4282" s="450" t="s">
        <v>15</v>
      </c>
      <c r="G4282" s="450" t="s">
        <v>110</v>
      </c>
      <c r="H4282" s="450"/>
    </row>
    <row r="4283" spans="1:8" x14ac:dyDescent="0.25">
      <c r="A4283" s="450">
        <v>2018</v>
      </c>
      <c r="B4283" s="450" t="s">
        <v>196</v>
      </c>
      <c r="C4283" s="450">
        <v>6190</v>
      </c>
      <c r="D4283" s="450" t="s">
        <v>54</v>
      </c>
      <c r="E4283" s="450" t="s">
        <v>14</v>
      </c>
      <c r="F4283" s="450" t="s">
        <v>15</v>
      </c>
      <c r="G4283" s="450" t="s">
        <v>110</v>
      </c>
      <c r="H4283" s="450"/>
    </row>
    <row r="4284" spans="1:8" x14ac:dyDescent="0.25">
      <c r="A4284" s="450">
        <v>2018</v>
      </c>
      <c r="B4284" s="450" t="s">
        <v>196</v>
      </c>
      <c r="C4284" s="450">
        <v>6200</v>
      </c>
      <c r="D4284" s="450" t="s">
        <v>55</v>
      </c>
      <c r="E4284" s="450" t="s">
        <v>14</v>
      </c>
      <c r="F4284" s="450" t="s">
        <v>15</v>
      </c>
      <c r="G4284" s="450">
        <v>0</v>
      </c>
      <c r="H4284" s="450" t="s">
        <v>16</v>
      </c>
    </row>
    <row r="4285" spans="1:8" x14ac:dyDescent="0.25">
      <c r="A4285" s="450">
        <v>2018</v>
      </c>
      <c r="B4285" s="450" t="s">
        <v>196</v>
      </c>
      <c r="C4285" s="450">
        <v>6210</v>
      </c>
      <c r="D4285" s="450" t="s">
        <v>56</v>
      </c>
      <c r="E4285" s="450" t="s">
        <v>14</v>
      </c>
      <c r="F4285" s="450" t="s">
        <v>15</v>
      </c>
      <c r="G4285" s="450" t="s">
        <v>110</v>
      </c>
      <c r="H4285" s="450"/>
    </row>
    <row r="4286" spans="1:8" x14ac:dyDescent="0.25">
      <c r="A4286" s="450">
        <v>2018</v>
      </c>
      <c r="B4286" s="450" t="s">
        <v>196</v>
      </c>
      <c r="C4286" s="450">
        <v>6220</v>
      </c>
      <c r="D4286" s="450" t="s">
        <v>57</v>
      </c>
      <c r="E4286" s="450" t="s">
        <v>14</v>
      </c>
      <c r="F4286" s="450" t="s">
        <v>15</v>
      </c>
      <c r="G4286" s="450" t="s">
        <v>110</v>
      </c>
      <c r="H4286" s="450"/>
    </row>
    <row r="4287" spans="1:8" x14ac:dyDescent="0.25">
      <c r="A4287" s="450">
        <v>2018</v>
      </c>
      <c r="B4287" s="450" t="s">
        <v>196</v>
      </c>
      <c r="C4287" s="450">
        <v>6230</v>
      </c>
      <c r="D4287" s="450" t="s">
        <v>58</v>
      </c>
      <c r="E4287" s="450" t="s">
        <v>14</v>
      </c>
      <c r="F4287" s="450" t="s">
        <v>15</v>
      </c>
      <c r="G4287" s="450" t="s">
        <v>110</v>
      </c>
      <c r="H4287" s="450"/>
    </row>
    <row r="4288" spans="1:8" x14ac:dyDescent="0.25">
      <c r="A4288" s="450">
        <v>2018</v>
      </c>
      <c r="B4288" s="450" t="s">
        <v>196</v>
      </c>
      <c r="C4288" s="450">
        <v>6290</v>
      </c>
      <c r="D4288" s="450" t="s">
        <v>59</v>
      </c>
      <c r="E4288" s="450" t="s">
        <v>14</v>
      </c>
      <c r="F4288" s="450" t="s">
        <v>15</v>
      </c>
      <c r="G4288" s="450" t="s">
        <v>110</v>
      </c>
      <c r="H4288" s="450"/>
    </row>
    <row r="4289" spans="1:8" x14ac:dyDescent="0.25">
      <c r="A4289" s="450">
        <v>2018</v>
      </c>
      <c r="B4289" s="450" t="s">
        <v>196</v>
      </c>
      <c r="C4289" s="450">
        <v>6300</v>
      </c>
      <c r="D4289" s="450" t="s">
        <v>60</v>
      </c>
      <c r="E4289" s="450" t="s">
        <v>14</v>
      </c>
      <c r="F4289" s="450" t="s">
        <v>15</v>
      </c>
      <c r="G4289" s="450">
        <v>0</v>
      </c>
      <c r="H4289" s="450" t="s">
        <v>16</v>
      </c>
    </row>
    <row r="4290" spans="1:8" x14ac:dyDescent="0.25">
      <c r="A4290" s="450">
        <v>2018</v>
      </c>
      <c r="B4290" s="450" t="s">
        <v>196</v>
      </c>
      <c r="C4290" s="450">
        <v>6400</v>
      </c>
      <c r="D4290" s="450" t="s">
        <v>61</v>
      </c>
      <c r="E4290" s="450" t="s">
        <v>14</v>
      </c>
      <c r="F4290" s="450" t="s">
        <v>15</v>
      </c>
      <c r="G4290" s="450">
        <v>0</v>
      </c>
      <c r="H4290" s="450" t="s">
        <v>16</v>
      </c>
    </row>
    <row r="4291" spans="1:8" x14ac:dyDescent="0.25">
      <c r="A4291" s="450">
        <v>2018</v>
      </c>
      <c r="B4291" s="450" t="s">
        <v>196</v>
      </c>
      <c r="C4291" s="450">
        <v>6410</v>
      </c>
      <c r="D4291" s="450" t="s">
        <v>62</v>
      </c>
      <c r="E4291" s="450" t="s">
        <v>14</v>
      </c>
      <c r="F4291" s="450" t="s">
        <v>15</v>
      </c>
      <c r="G4291" s="450" t="s">
        <v>110</v>
      </c>
      <c r="H4291" s="450"/>
    </row>
    <row r="4292" spans="1:8" x14ac:dyDescent="0.25">
      <c r="A4292" s="450">
        <v>2018</v>
      </c>
      <c r="B4292" s="450" t="s">
        <v>196</v>
      </c>
      <c r="C4292" s="450">
        <v>6490</v>
      </c>
      <c r="D4292" s="450" t="s">
        <v>63</v>
      </c>
      <c r="E4292" s="450" t="s">
        <v>14</v>
      </c>
      <c r="F4292" s="450" t="s">
        <v>15</v>
      </c>
      <c r="G4292" s="450" t="s">
        <v>110</v>
      </c>
      <c r="H4292" s="450"/>
    </row>
    <row r="4293" spans="1:8" x14ac:dyDescent="0.25">
      <c r="A4293" s="450">
        <v>2018</v>
      </c>
      <c r="B4293" s="450" t="s">
        <v>196</v>
      </c>
      <c r="C4293" s="450">
        <v>6500</v>
      </c>
      <c r="D4293" s="450" t="s">
        <v>64</v>
      </c>
      <c r="E4293" s="450" t="s">
        <v>14</v>
      </c>
      <c r="F4293" s="450" t="s">
        <v>15</v>
      </c>
      <c r="G4293" s="450">
        <v>0</v>
      </c>
      <c r="H4293" s="450" t="s">
        <v>16</v>
      </c>
    </row>
    <row r="4294" spans="1:8" x14ac:dyDescent="0.25">
      <c r="A4294" s="450">
        <v>2018</v>
      </c>
      <c r="B4294" s="450" t="s">
        <v>196</v>
      </c>
      <c r="C4294" s="450">
        <v>6510</v>
      </c>
      <c r="D4294" s="450" t="s">
        <v>65</v>
      </c>
      <c r="E4294" s="450" t="s">
        <v>14</v>
      </c>
      <c r="F4294" s="450" t="s">
        <v>15</v>
      </c>
      <c r="G4294" s="450" t="s">
        <v>110</v>
      </c>
      <c r="H4294" s="450"/>
    </row>
    <row r="4295" spans="1:8" x14ac:dyDescent="0.25">
      <c r="A4295" s="450">
        <v>2018</v>
      </c>
      <c r="B4295" s="450" t="s">
        <v>196</v>
      </c>
      <c r="C4295" s="450">
        <v>6590</v>
      </c>
      <c r="D4295" s="450" t="s">
        <v>66</v>
      </c>
      <c r="E4295" s="450" t="s">
        <v>14</v>
      </c>
      <c r="F4295" s="450" t="s">
        <v>15</v>
      </c>
      <c r="G4295" s="450" t="s">
        <v>110</v>
      </c>
      <c r="H4295" s="450"/>
    </row>
    <row r="4296" spans="1:8" x14ac:dyDescent="0.25">
      <c r="A4296" s="450">
        <v>2018</v>
      </c>
      <c r="B4296" s="450" t="s">
        <v>196</v>
      </c>
      <c r="C4296" s="450">
        <v>7000</v>
      </c>
      <c r="D4296" s="450" t="s">
        <v>67</v>
      </c>
      <c r="E4296" s="450" t="s">
        <v>14</v>
      </c>
      <c r="F4296" s="450" t="s">
        <v>15</v>
      </c>
      <c r="G4296" s="450">
        <v>0</v>
      </c>
      <c r="H4296" s="450" t="s">
        <v>16</v>
      </c>
    </row>
    <row r="4297" spans="1:8" x14ac:dyDescent="0.25">
      <c r="A4297" s="450">
        <v>2018</v>
      </c>
      <c r="B4297" s="450" t="s">
        <v>196</v>
      </c>
      <c r="C4297" s="450">
        <v>7100</v>
      </c>
      <c r="D4297" s="450" t="s">
        <v>68</v>
      </c>
      <c r="E4297" s="450" t="s">
        <v>14</v>
      </c>
      <c r="F4297" s="450" t="s">
        <v>15</v>
      </c>
      <c r="G4297" s="450" t="s">
        <v>110</v>
      </c>
      <c r="H4297" s="450"/>
    </row>
    <row r="4298" spans="1:8" x14ac:dyDescent="0.25">
      <c r="A4298" s="450">
        <v>2018</v>
      </c>
      <c r="B4298" s="450" t="s">
        <v>196</v>
      </c>
      <c r="C4298" s="450">
        <v>7200</v>
      </c>
      <c r="D4298" s="450" t="s">
        <v>69</v>
      </c>
      <c r="E4298" s="450" t="s">
        <v>14</v>
      </c>
      <c r="F4298" s="450" t="s">
        <v>15</v>
      </c>
      <c r="G4298" s="450" t="s">
        <v>110</v>
      </c>
      <c r="H4298" s="450"/>
    </row>
    <row r="4299" spans="1:8" x14ac:dyDescent="0.25">
      <c r="A4299" s="450">
        <v>2018</v>
      </c>
      <c r="B4299" s="450" t="s">
        <v>196</v>
      </c>
      <c r="C4299" s="450">
        <v>8000</v>
      </c>
      <c r="D4299" s="450" t="s">
        <v>70</v>
      </c>
      <c r="E4299" s="450" t="s">
        <v>14</v>
      </c>
      <c r="F4299" s="450" t="s">
        <v>15</v>
      </c>
      <c r="G4299" s="450">
        <v>0</v>
      </c>
      <c r="H4299" s="450" t="s">
        <v>16</v>
      </c>
    </row>
    <row r="4300" spans="1:8" x14ac:dyDescent="0.25">
      <c r="A4300" s="450">
        <v>2018</v>
      </c>
      <c r="B4300" s="450" t="s">
        <v>196</v>
      </c>
      <c r="C4300" s="450">
        <v>9000</v>
      </c>
      <c r="D4300" s="450" t="s">
        <v>71</v>
      </c>
      <c r="E4300" s="450" t="s">
        <v>14</v>
      </c>
      <c r="F4300" s="450" t="s">
        <v>15</v>
      </c>
      <c r="G4300" s="450">
        <v>0</v>
      </c>
      <c r="H4300" s="450" t="s">
        <v>16</v>
      </c>
    </row>
    <row r="4301" spans="1:8" x14ac:dyDescent="0.25">
      <c r="A4301" s="450">
        <v>2018</v>
      </c>
      <c r="B4301" s="450" t="s">
        <v>196</v>
      </c>
      <c r="C4301" s="450">
        <v>9100</v>
      </c>
      <c r="D4301" s="450" t="s">
        <v>72</v>
      </c>
      <c r="E4301" s="450" t="s">
        <v>14</v>
      </c>
      <c r="F4301" s="450" t="s">
        <v>15</v>
      </c>
      <c r="G4301" s="450" t="s">
        <v>110</v>
      </c>
      <c r="H4301" s="450"/>
    </row>
    <row r="4302" spans="1:8" x14ac:dyDescent="0.25">
      <c r="A4302" s="450">
        <v>2018</v>
      </c>
      <c r="B4302" s="450" t="s">
        <v>196</v>
      </c>
      <c r="C4302" s="450">
        <v>9200</v>
      </c>
      <c r="D4302" s="450" t="s">
        <v>73</v>
      </c>
      <c r="E4302" s="450" t="s">
        <v>14</v>
      </c>
      <c r="F4302" s="450" t="s">
        <v>15</v>
      </c>
      <c r="G4302" s="450" t="s">
        <v>110</v>
      </c>
      <c r="H4302" s="450"/>
    </row>
    <row r="4303" spans="1:8" x14ac:dyDescent="0.25">
      <c r="A4303" s="450">
        <v>2018</v>
      </c>
      <c r="B4303" s="450" t="s">
        <v>196</v>
      </c>
      <c r="C4303" s="450">
        <v>9900</v>
      </c>
      <c r="D4303" s="450" t="s">
        <v>74</v>
      </c>
      <c r="E4303" s="450" t="s">
        <v>14</v>
      </c>
      <c r="F4303" s="450" t="s">
        <v>15</v>
      </c>
      <c r="G4303" s="450" t="s">
        <v>110</v>
      </c>
      <c r="H4303" s="450"/>
    </row>
    <row r="4304" spans="1:8" x14ac:dyDescent="0.25">
      <c r="A4304" s="450">
        <v>2018</v>
      </c>
      <c r="B4304" s="450" t="s">
        <v>196</v>
      </c>
      <c r="C4304" s="450">
        <v>10000</v>
      </c>
      <c r="D4304" s="450" t="s">
        <v>75</v>
      </c>
      <c r="E4304" s="450" t="s">
        <v>14</v>
      </c>
      <c r="F4304" s="450" t="s">
        <v>15</v>
      </c>
      <c r="G4304" s="450">
        <v>0.76</v>
      </c>
      <c r="H4304" s="450" t="s">
        <v>16</v>
      </c>
    </row>
    <row r="4305" spans="1:8" x14ac:dyDescent="0.25">
      <c r="A4305" s="450">
        <v>2018</v>
      </c>
      <c r="B4305" s="450" t="s">
        <v>196</v>
      </c>
      <c r="C4305" s="450">
        <v>11000</v>
      </c>
      <c r="D4305" s="450" t="s">
        <v>76</v>
      </c>
      <c r="E4305" s="450" t="s">
        <v>14</v>
      </c>
      <c r="F4305" s="450" t="s">
        <v>15</v>
      </c>
      <c r="G4305" s="450">
        <v>98.53</v>
      </c>
      <c r="H4305" s="450" t="s">
        <v>16</v>
      </c>
    </row>
    <row r="4306" spans="1:8" x14ac:dyDescent="0.25">
      <c r="A4306" s="450">
        <v>2018</v>
      </c>
      <c r="B4306" s="450" t="s">
        <v>196</v>
      </c>
      <c r="C4306" s="450">
        <v>11100</v>
      </c>
      <c r="D4306" s="450" t="s">
        <v>77</v>
      </c>
      <c r="E4306" s="450" t="s">
        <v>14</v>
      </c>
      <c r="F4306" s="450" t="s">
        <v>15</v>
      </c>
      <c r="G4306" s="450">
        <v>95.07</v>
      </c>
      <c r="H4306" s="450" t="s">
        <v>16</v>
      </c>
    </row>
    <row r="4307" spans="1:8" x14ac:dyDescent="0.25">
      <c r="A4307" s="450">
        <v>2018</v>
      </c>
      <c r="B4307" s="450" t="s">
        <v>196</v>
      </c>
      <c r="C4307" s="450">
        <v>11200</v>
      </c>
      <c r="D4307" s="450" t="s">
        <v>78</v>
      </c>
      <c r="E4307" s="450" t="s">
        <v>14</v>
      </c>
      <c r="F4307" s="450" t="s">
        <v>15</v>
      </c>
      <c r="G4307" s="450">
        <v>1.45</v>
      </c>
      <c r="H4307" s="450" t="s">
        <v>16</v>
      </c>
    </row>
    <row r="4308" spans="1:8" x14ac:dyDescent="0.25">
      <c r="A4308" s="450">
        <v>2018</v>
      </c>
      <c r="B4308" s="450" t="s">
        <v>196</v>
      </c>
      <c r="C4308" s="450">
        <v>11300</v>
      </c>
      <c r="D4308" s="450" t="s">
        <v>79</v>
      </c>
      <c r="E4308" s="450" t="s">
        <v>14</v>
      </c>
      <c r="F4308" s="450" t="s">
        <v>15</v>
      </c>
      <c r="G4308" s="450">
        <v>0</v>
      </c>
      <c r="H4308" s="450" t="s">
        <v>16</v>
      </c>
    </row>
    <row r="4309" spans="1:8" x14ac:dyDescent="0.25">
      <c r="A4309" s="450">
        <v>2018</v>
      </c>
      <c r="B4309" s="450" t="s">
        <v>196</v>
      </c>
      <c r="C4309" s="450">
        <v>11400</v>
      </c>
      <c r="D4309" s="450" t="s">
        <v>80</v>
      </c>
      <c r="E4309" s="450" t="s">
        <v>14</v>
      </c>
      <c r="F4309" s="450" t="s">
        <v>15</v>
      </c>
      <c r="G4309" s="450">
        <v>0.33</v>
      </c>
      <c r="H4309" s="450" t="s">
        <v>16</v>
      </c>
    </row>
    <row r="4310" spans="1:8" x14ac:dyDescent="0.25">
      <c r="A4310" s="450">
        <v>2018</v>
      </c>
      <c r="B4310" s="450" t="s">
        <v>196</v>
      </c>
      <c r="C4310" s="450">
        <v>11500</v>
      </c>
      <c r="D4310" s="450" t="s">
        <v>81</v>
      </c>
      <c r="E4310" s="450" t="s">
        <v>14</v>
      </c>
      <c r="F4310" s="450" t="s">
        <v>15</v>
      </c>
      <c r="G4310" s="450">
        <v>0</v>
      </c>
      <c r="H4310" s="450" t="s">
        <v>16</v>
      </c>
    </row>
    <row r="4311" spans="1:8" x14ac:dyDescent="0.25">
      <c r="A4311" s="450">
        <v>2018</v>
      </c>
      <c r="B4311" s="450" t="s">
        <v>196</v>
      </c>
      <c r="C4311" s="450">
        <v>11900</v>
      </c>
      <c r="D4311" s="450" t="s">
        <v>82</v>
      </c>
      <c r="E4311" s="450" t="s">
        <v>14</v>
      </c>
      <c r="F4311" s="450" t="s">
        <v>15</v>
      </c>
      <c r="G4311" s="450">
        <v>1.68</v>
      </c>
      <c r="H4311" s="450" t="s">
        <v>16</v>
      </c>
    </row>
    <row r="4312" spans="1:8" x14ac:dyDescent="0.25">
      <c r="A4312" s="450">
        <v>2018</v>
      </c>
      <c r="B4312" s="450" t="s">
        <v>196</v>
      </c>
      <c r="C4312" s="450">
        <v>12000</v>
      </c>
      <c r="D4312" s="450" t="s">
        <v>83</v>
      </c>
      <c r="E4312" s="450" t="s">
        <v>14</v>
      </c>
      <c r="F4312" s="450" t="s">
        <v>15</v>
      </c>
      <c r="G4312" s="450">
        <v>41.06</v>
      </c>
      <c r="H4312" s="450" t="s">
        <v>16</v>
      </c>
    </row>
    <row r="4313" spans="1:8" x14ac:dyDescent="0.25">
      <c r="A4313" s="450">
        <v>2018</v>
      </c>
      <c r="B4313" s="450" t="s">
        <v>196</v>
      </c>
      <c r="C4313" s="450">
        <v>12100</v>
      </c>
      <c r="D4313" s="450" t="s">
        <v>84</v>
      </c>
      <c r="E4313" s="450" t="s">
        <v>14</v>
      </c>
      <c r="F4313" s="450" t="s">
        <v>15</v>
      </c>
      <c r="G4313" s="450">
        <v>40.86</v>
      </c>
      <c r="H4313" s="450" t="s">
        <v>16</v>
      </c>
    </row>
    <row r="4314" spans="1:8" x14ac:dyDescent="0.25">
      <c r="A4314" s="450">
        <v>2018</v>
      </c>
      <c r="B4314" s="450" t="s">
        <v>196</v>
      </c>
      <c r="C4314" s="450">
        <v>12200</v>
      </c>
      <c r="D4314" s="450" t="s">
        <v>85</v>
      </c>
      <c r="E4314" s="450" t="s">
        <v>14</v>
      </c>
      <c r="F4314" s="450" t="s">
        <v>15</v>
      </c>
      <c r="G4314" s="450">
        <v>0.19</v>
      </c>
      <c r="H4314" s="450" t="s">
        <v>16</v>
      </c>
    </row>
    <row r="4315" spans="1:8" x14ac:dyDescent="0.25">
      <c r="A4315" s="450">
        <v>2018</v>
      </c>
      <c r="B4315" s="450" t="s">
        <v>196</v>
      </c>
      <c r="C4315" s="450">
        <v>12900</v>
      </c>
      <c r="D4315" s="450" t="s">
        <v>86</v>
      </c>
      <c r="E4315" s="450" t="s">
        <v>14</v>
      </c>
      <c r="F4315" s="450" t="s">
        <v>15</v>
      </c>
      <c r="G4315" s="450">
        <v>0</v>
      </c>
      <c r="H4315" s="450" t="s">
        <v>16</v>
      </c>
    </row>
    <row r="4316" spans="1:8" x14ac:dyDescent="0.25">
      <c r="A4316" s="450">
        <v>2018</v>
      </c>
      <c r="B4316" s="450" t="s">
        <v>196</v>
      </c>
      <c r="C4316" s="450">
        <v>12910</v>
      </c>
      <c r="D4316" s="450" t="s">
        <v>87</v>
      </c>
      <c r="E4316" s="450" t="s">
        <v>14</v>
      </c>
      <c r="F4316" s="450" t="s">
        <v>15</v>
      </c>
      <c r="G4316" s="450" t="s">
        <v>110</v>
      </c>
      <c r="H4316" s="450"/>
    </row>
    <row r="4317" spans="1:8" x14ac:dyDescent="0.25">
      <c r="A4317" s="450">
        <v>2018</v>
      </c>
      <c r="B4317" s="450" t="s">
        <v>196</v>
      </c>
      <c r="C4317" s="450">
        <v>12920</v>
      </c>
      <c r="D4317" s="450" t="s">
        <v>88</v>
      </c>
      <c r="E4317" s="450" t="s">
        <v>14</v>
      </c>
      <c r="F4317" s="450" t="s">
        <v>15</v>
      </c>
      <c r="G4317" s="450" t="s">
        <v>110</v>
      </c>
      <c r="H4317" s="450"/>
    </row>
    <row r="4318" spans="1:8" x14ac:dyDescent="0.25">
      <c r="A4318" s="450">
        <v>2018</v>
      </c>
      <c r="B4318" s="450" t="s">
        <v>196</v>
      </c>
      <c r="C4318" s="450">
        <v>12930</v>
      </c>
      <c r="D4318" s="450" t="s">
        <v>89</v>
      </c>
      <c r="E4318" s="450" t="s">
        <v>14</v>
      </c>
      <c r="F4318" s="450" t="s">
        <v>15</v>
      </c>
      <c r="G4318" s="450" t="s">
        <v>110</v>
      </c>
      <c r="H4318" s="450"/>
    </row>
    <row r="4319" spans="1:8" x14ac:dyDescent="0.25">
      <c r="A4319" s="450">
        <v>2018</v>
      </c>
      <c r="B4319" s="450" t="s">
        <v>196</v>
      </c>
      <c r="C4319" s="450">
        <v>13000</v>
      </c>
      <c r="D4319" s="450" t="s">
        <v>90</v>
      </c>
      <c r="E4319" s="450" t="s">
        <v>14</v>
      </c>
      <c r="F4319" s="450" t="s">
        <v>15</v>
      </c>
      <c r="G4319" s="450">
        <v>139.58000000000001</v>
      </c>
      <c r="H4319" s="450" t="s">
        <v>16</v>
      </c>
    </row>
    <row r="4320" spans="1:8" x14ac:dyDescent="0.25">
      <c r="A4320" s="450">
        <v>2018</v>
      </c>
      <c r="B4320" s="450" t="s">
        <v>196</v>
      </c>
      <c r="C4320" s="450">
        <v>14000</v>
      </c>
      <c r="D4320" s="450" t="s">
        <v>91</v>
      </c>
      <c r="E4320" s="450" t="s">
        <v>14</v>
      </c>
      <c r="F4320" s="450" t="s">
        <v>15</v>
      </c>
      <c r="G4320" s="450">
        <v>140.34</v>
      </c>
      <c r="H4320" s="450" t="s">
        <v>16</v>
      </c>
    </row>
    <row r="4321" spans="1:8" x14ac:dyDescent="0.25">
      <c r="A4321" s="450">
        <v>2018</v>
      </c>
      <c r="B4321" s="450" t="s">
        <v>196</v>
      </c>
      <c r="C4321" s="450">
        <v>15000</v>
      </c>
      <c r="D4321" s="450" t="s">
        <v>92</v>
      </c>
      <c r="E4321" s="450" t="s">
        <v>14</v>
      </c>
      <c r="F4321" s="450" t="s">
        <v>15</v>
      </c>
      <c r="G4321" s="450">
        <v>0</v>
      </c>
      <c r="H4321" s="450" t="s">
        <v>16</v>
      </c>
    </row>
    <row r="4322" spans="1:8" x14ac:dyDescent="0.25">
      <c r="A4322" s="450">
        <v>2018</v>
      </c>
      <c r="B4322" s="450" t="s">
        <v>196</v>
      </c>
      <c r="C4322" s="450">
        <v>15100</v>
      </c>
      <c r="D4322" s="450" t="s">
        <v>93</v>
      </c>
      <c r="E4322" s="450" t="s">
        <v>14</v>
      </c>
      <c r="F4322" s="450" t="s">
        <v>15</v>
      </c>
      <c r="G4322" s="450" t="s">
        <v>110</v>
      </c>
      <c r="H4322" s="450"/>
    </row>
    <row r="4323" spans="1:8" x14ac:dyDescent="0.25">
      <c r="A4323" s="450">
        <v>2018</v>
      </c>
      <c r="B4323" s="450" t="s">
        <v>196</v>
      </c>
      <c r="C4323" s="450">
        <v>15200</v>
      </c>
      <c r="D4323" s="450" t="s">
        <v>94</v>
      </c>
      <c r="E4323" s="450" t="s">
        <v>14</v>
      </c>
      <c r="F4323" s="450" t="s">
        <v>15</v>
      </c>
      <c r="G4323" s="450" t="s">
        <v>110</v>
      </c>
      <c r="H4323" s="450"/>
    </row>
    <row r="4324" spans="1:8" x14ac:dyDescent="0.25">
      <c r="A4324" s="450">
        <v>2018</v>
      </c>
      <c r="B4324" s="450" t="s">
        <v>196</v>
      </c>
      <c r="C4324" s="450">
        <v>16000</v>
      </c>
      <c r="D4324" s="450" t="s">
        <v>95</v>
      </c>
      <c r="E4324" s="450" t="s">
        <v>14</v>
      </c>
      <c r="F4324" s="450" t="s">
        <v>15</v>
      </c>
      <c r="G4324" s="450">
        <v>140.34</v>
      </c>
      <c r="H4324" s="450" t="s">
        <v>16</v>
      </c>
    </row>
    <row r="4325" spans="1:8" x14ac:dyDescent="0.25">
      <c r="A4325" s="450">
        <v>2018</v>
      </c>
      <c r="B4325" s="450" t="s">
        <v>196</v>
      </c>
      <c r="C4325" s="450">
        <v>17000</v>
      </c>
      <c r="D4325" s="450" t="s">
        <v>96</v>
      </c>
      <c r="E4325" s="450" t="s">
        <v>14</v>
      </c>
      <c r="F4325" s="450" t="s">
        <v>15</v>
      </c>
      <c r="G4325" s="450">
        <v>0</v>
      </c>
      <c r="H4325" s="450" t="s">
        <v>16</v>
      </c>
    </row>
    <row r="4326" spans="1:8" x14ac:dyDescent="0.25">
      <c r="A4326" s="450">
        <v>2018</v>
      </c>
      <c r="B4326" s="450" t="s">
        <v>196</v>
      </c>
      <c r="C4326" s="450">
        <v>17100</v>
      </c>
      <c r="D4326" s="450" t="s">
        <v>97</v>
      </c>
      <c r="E4326" s="450" t="s">
        <v>14</v>
      </c>
      <c r="F4326" s="450" t="s">
        <v>15</v>
      </c>
      <c r="G4326" s="450">
        <v>0</v>
      </c>
      <c r="H4326" s="450" t="s">
        <v>16</v>
      </c>
    </row>
    <row r="4327" spans="1:8" x14ac:dyDescent="0.25">
      <c r="A4327" s="450">
        <v>2018</v>
      </c>
      <c r="B4327" s="450" t="s">
        <v>196</v>
      </c>
      <c r="C4327" s="450">
        <v>17110</v>
      </c>
      <c r="D4327" s="450" t="s">
        <v>98</v>
      </c>
      <c r="E4327" s="450" t="s">
        <v>14</v>
      </c>
      <c r="F4327" s="450" t="s">
        <v>15</v>
      </c>
      <c r="G4327" s="450" t="s">
        <v>110</v>
      </c>
      <c r="H4327" s="450"/>
    </row>
    <row r="4328" spans="1:8" x14ac:dyDescent="0.25">
      <c r="A4328" s="450">
        <v>2018</v>
      </c>
      <c r="B4328" s="450" t="s">
        <v>196</v>
      </c>
      <c r="C4328" s="450">
        <v>17120</v>
      </c>
      <c r="D4328" s="450" t="s">
        <v>99</v>
      </c>
      <c r="E4328" s="450" t="s">
        <v>14</v>
      </c>
      <c r="F4328" s="450" t="s">
        <v>15</v>
      </c>
      <c r="G4328" s="450" t="s">
        <v>110</v>
      </c>
      <c r="H4328" s="450"/>
    </row>
    <row r="4329" spans="1:8" x14ac:dyDescent="0.25">
      <c r="A4329" s="450">
        <v>2018</v>
      </c>
      <c r="B4329" s="450" t="s">
        <v>196</v>
      </c>
      <c r="C4329" s="450">
        <v>17130</v>
      </c>
      <c r="D4329" s="450" t="s">
        <v>100</v>
      </c>
      <c r="E4329" s="450" t="s">
        <v>14</v>
      </c>
      <c r="F4329" s="450" t="s">
        <v>15</v>
      </c>
      <c r="G4329" s="450" t="s">
        <v>110</v>
      </c>
      <c r="H4329" s="450"/>
    </row>
    <row r="4330" spans="1:8" x14ac:dyDescent="0.25">
      <c r="A4330" s="450">
        <v>2018</v>
      </c>
      <c r="B4330" s="450" t="s">
        <v>196</v>
      </c>
      <c r="C4330" s="450">
        <v>17140</v>
      </c>
      <c r="D4330" s="450" t="s">
        <v>101</v>
      </c>
      <c r="E4330" s="450" t="s">
        <v>14</v>
      </c>
      <c r="F4330" s="450" t="s">
        <v>15</v>
      </c>
      <c r="G4330" s="450" t="s">
        <v>110</v>
      </c>
      <c r="H4330" s="450"/>
    </row>
    <row r="4331" spans="1:8" x14ac:dyDescent="0.25">
      <c r="A4331" s="450">
        <v>2018</v>
      </c>
      <c r="B4331" s="450" t="s">
        <v>196</v>
      </c>
      <c r="C4331" s="450">
        <v>17150</v>
      </c>
      <c r="D4331" s="450" t="s">
        <v>102</v>
      </c>
      <c r="E4331" s="450" t="s">
        <v>14</v>
      </c>
      <c r="F4331" s="450" t="s">
        <v>15</v>
      </c>
      <c r="G4331" s="450" t="s">
        <v>110</v>
      </c>
      <c r="H4331" s="450"/>
    </row>
    <row r="4332" spans="1:8" x14ac:dyDescent="0.25">
      <c r="A4332" s="450">
        <v>2018</v>
      </c>
      <c r="B4332" s="450" t="s">
        <v>196</v>
      </c>
      <c r="C4332" s="450">
        <v>17160</v>
      </c>
      <c r="D4332" s="450" t="s">
        <v>103</v>
      </c>
      <c r="E4332" s="450" t="s">
        <v>14</v>
      </c>
      <c r="F4332" s="450" t="s">
        <v>15</v>
      </c>
      <c r="G4332" s="450" t="s">
        <v>110</v>
      </c>
      <c r="H4332" s="450"/>
    </row>
    <row r="4333" spans="1:8" x14ac:dyDescent="0.25">
      <c r="A4333" s="450">
        <v>2018</v>
      </c>
      <c r="B4333" s="450" t="s">
        <v>196</v>
      </c>
      <c r="C4333" s="450">
        <v>17161</v>
      </c>
      <c r="D4333" s="450" t="s">
        <v>104</v>
      </c>
      <c r="E4333" s="450" t="s">
        <v>14</v>
      </c>
      <c r="F4333" s="450" t="s">
        <v>15</v>
      </c>
      <c r="G4333" s="450" t="s">
        <v>110</v>
      </c>
      <c r="H4333" s="450"/>
    </row>
    <row r="4334" spans="1:8" x14ac:dyDescent="0.25">
      <c r="A4334" s="450">
        <v>2018</v>
      </c>
      <c r="B4334" s="450" t="s">
        <v>196</v>
      </c>
      <c r="C4334" s="450">
        <v>17162</v>
      </c>
      <c r="D4334" s="450" t="s">
        <v>105</v>
      </c>
      <c r="E4334" s="450" t="s">
        <v>14</v>
      </c>
      <c r="F4334" s="450" t="s">
        <v>15</v>
      </c>
      <c r="G4334" s="450" t="s">
        <v>110</v>
      </c>
      <c r="H4334" s="450"/>
    </row>
    <row r="4335" spans="1:8" x14ac:dyDescent="0.25">
      <c r="A4335" s="450">
        <v>2018</v>
      </c>
      <c r="B4335" s="450" t="s">
        <v>196</v>
      </c>
      <c r="C4335" s="450">
        <v>17190</v>
      </c>
      <c r="D4335" s="450" t="s">
        <v>106</v>
      </c>
      <c r="E4335" s="450" t="s">
        <v>14</v>
      </c>
      <c r="F4335" s="450" t="s">
        <v>15</v>
      </c>
      <c r="G4335" s="450" t="s">
        <v>110</v>
      </c>
      <c r="H4335" s="450"/>
    </row>
    <row r="4336" spans="1:8" x14ac:dyDescent="0.25">
      <c r="A4336" s="450">
        <v>2018</v>
      </c>
      <c r="B4336" s="450" t="s">
        <v>196</v>
      </c>
      <c r="C4336" s="450">
        <v>17900</v>
      </c>
      <c r="D4336" s="450" t="s">
        <v>107</v>
      </c>
      <c r="E4336" s="450" t="s">
        <v>14</v>
      </c>
      <c r="F4336" s="450" t="s">
        <v>15</v>
      </c>
      <c r="G4336" s="450">
        <v>0</v>
      </c>
      <c r="H4336" s="450" t="s">
        <v>16</v>
      </c>
    </row>
    <row r="4337" spans="1:8" x14ac:dyDescent="0.25">
      <c r="A4337" s="450">
        <v>2018</v>
      </c>
      <c r="B4337" s="450" t="s">
        <v>196</v>
      </c>
      <c r="C4337" s="450">
        <v>18000</v>
      </c>
      <c r="D4337" s="450" t="s">
        <v>108</v>
      </c>
      <c r="E4337" s="450" t="s">
        <v>14</v>
      </c>
      <c r="F4337" s="450" t="s">
        <v>15</v>
      </c>
      <c r="G4337" s="450">
        <v>140.34</v>
      </c>
      <c r="H4337" s="450" t="s">
        <v>16</v>
      </c>
    </row>
    <row r="4338" spans="1:8" x14ac:dyDescent="0.25">
      <c r="A4338" s="450">
        <v>2018</v>
      </c>
      <c r="B4338" s="450" t="s">
        <v>196</v>
      </c>
      <c r="C4338" s="450">
        <v>19000</v>
      </c>
      <c r="D4338" s="450" t="s">
        <v>109</v>
      </c>
      <c r="E4338" s="450" t="s">
        <v>14</v>
      </c>
      <c r="F4338" s="450" t="s">
        <v>15</v>
      </c>
      <c r="G4338" s="450" t="s">
        <v>110</v>
      </c>
      <c r="H4338" s="450"/>
    </row>
    <row r="4339" spans="1:8" x14ac:dyDescent="0.25">
      <c r="A4339" s="450">
        <v>2018</v>
      </c>
      <c r="B4339" s="450" t="s">
        <v>196</v>
      </c>
      <c r="C4339" s="450">
        <v>19010</v>
      </c>
      <c r="D4339" s="450" t="s">
        <v>111</v>
      </c>
      <c r="E4339" s="450" t="s">
        <v>14</v>
      </c>
      <c r="F4339" s="450" t="s">
        <v>15</v>
      </c>
      <c r="G4339" s="450" t="s">
        <v>110</v>
      </c>
      <c r="H4339" s="450"/>
    </row>
    <row r="4340" spans="1:8" x14ac:dyDescent="0.25">
      <c r="A4340" s="450">
        <v>2018</v>
      </c>
      <c r="B4340" s="450" t="s">
        <v>196</v>
      </c>
      <c r="C4340" s="450">
        <v>19011</v>
      </c>
      <c r="D4340" s="450" t="s">
        <v>112</v>
      </c>
      <c r="E4340" s="450" t="s">
        <v>14</v>
      </c>
      <c r="F4340" s="450" t="s">
        <v>15</v>
      </c>
      <c r="G4340" s="450" t="s">
        <v>110</v>
      </c>
      <c r="H4340" s="450"/>
    </row>
    <row r="4341" spans="1:8" x14ac:dyDescent="0.25">
      <c r="A4341" s="450">
        <v>2018</v>
      </c>
      <c r="B4341" s="450" t="s">
        <v>196</v>
      </c>
      <c r="C4341" s="450">
        <v>19012</v>
      </c>
      <c r="D4341" s="450" t="s">
        <v>113</v>
      </c>
      <c r="E4341" s="450" t="s">
        <v>14</v>
      </c>
      <c r="F4341" s="450" t="s">
        <v>15</v>
      </c>
      <c r="G4341" s="450" t="s">
        <v>110</v>
      </c>
      <c r="H4341" s="450"/>
    </row>
    <row r="4342" spans="1:8" x14ac:dyDescent="0.25">
      <c r="A4342" s="450">
        <v>2018</v>
      </c>
      <c r="B4342" s="450" t="s">
        <v>196</v>
      </c>
      <c r="C4342" s="450">
        <v>19020</v>
      </c>
      <c r="D4342" s="450" t="s">
        <v>114</v>
      </c>
      <c r="E4342" s="450" t="s">
        <v>14</v>
      </c>
      <c r="F4342" s="450" t="s">
        <v>15</v>
      </c>
      <c r="G4342" s="450" t="s">
        <v>110</v>
      </c>
      <c r="H4342" s="450"/>
    </row>
    <row r="4343" spans="1:8" x14ac:dyDescent="0.25">
      <c r="A4343" s="450">
        <v>2018</v>
      </c>
      <c r="B4343" s="450" t="s">
        <v>196</v>
      </c>
      <c r="C4343" s="450">
        <v>19021</v>
      </c>
      <c r="D4343" s="450" t="s">
        <v>115</v>
      </c>
      <c r="E4343" s="450" t="s">
        <v>14</v>
      </c>
      <c r="F4343" s="450" t="s">
        <v>15</v>
      </c>
      <c r="G4343" s="450" t="s">
        <v>110</v>
      </c>
      <c r="H4343" s="450"/>
    </row>
    <row r="4344" spans="1:8" x14ac:dyDescent="0.25">
      <c r="A4344" s="450">
        <v>2018</v>
      </c>
      <c r="B4344" s="450" t="s">
        <v>196</v>
      </c>
      <c r="C4344" s="450">
        <v>19022</v>
      </c>
      <c r="D4344" s="450" t="s">
        <v>116</v>
      </c>
      <c r="E4344" s="450" t="s">
        <v>14</v>
      </c>
      <c r="F4344" s="450" t="s">
        <v>15</v>
      </c>
      <c r="G4344" s="450" t="s">
        <v>110</v>
      </c>
      <c r="H4344" s="450"/>
    </row>
    <row r="4345" spans="1:8" x14ac:dyDescent="0.25">
      <c r="A4345" s="450">
        <v>2018</v>
      </c>
      <c r="B4345" s="450" t="s">
        <v>196</v>
      </c>
      <c r="C4345" s="450">
        <v>19023</v>
      </c>
      <c r="D4345" s="450" t="s">
        <v>117</v>
      </c>
      <c r="E4345" s="450" t="s">
        <v>14</v>
      </c>
      <c r="F4345" s="450" t="s">
        <v>15</v>
      </c>
      <c r="G4345" s="450" t="s">
        <v>110</v>
      </c>
      <c r="H4345" s="450"/>
    </row>
    <row r="4346" spans="1:8" x14ac:dyDescent="0.25">
      <c r="A4346" s="450">
        <v>2018</v>
      </c>
      <c r="B4346" s="450" t="s">
        <v>196</v>
      </c>
      <c r="C4346" s="450">
        <v>19029</v>
      </c>
      <c r="D4346" s="450" t="s">
        <v>118</v>
      </c>
      <c r="E4346" s="450" t="s">
        <v>14</v>
      </c>
      <c r="F4346" s="450" t="s">
        <v>15</v>
      </c>
      <c r="G4346" s="450" t="s">
        <v>110</v>
      </c>
      <c r="H4346" s="450"/>
    </row>
    <row r="4347" spans="1:8" x14ac:dyDescent="0.25">
      <c r="A4347" s="450">
        <v>2018</v>
      </c>
      <c r="B4347" s="450" t="s">
        <v>196</v>
      </c>
      <c r="C4347" s="450">
        <v>19030</v>
      </c>
      <c r="D4347" s="450" t="s">
        <v>119</v>
      </c>
      <c r="E4347" s="450" t="s">
        <v>14</v>
      </c>
      <c r="F4347" s="450" t="s">
        <v>15</v>
      </c>
      <c r="G4347" s="450" t="s">
        <v>110</v>
      </c>
      <c r="H4347" s="450"/>
    </row>
    <row r="4348" spans="1:8" x14ac:dyDescent="0.25">
      <c r="A4348" s="450">
        <v>2018</v>
      </c>
      <c r="B4348" s="450" t="s">
        <v>196</v>
      </c>
      <c r="C4348" s="450">
        <v>19031</v>
      </c>
      <c r="D4348" s="450" t="s">
        <v>120</v>
      </c>
      <c r="E4348" s="450" t="s">
        <v>14</v>
      </c>
      <c r="F4348" s="450" t="s">
        <v>15</v>
      </c>
      <c r="G4348" s="450" t="s">
        <v>110</v>
      </c>
      <c r="H4348" s="450"/>
    </row>
    <row r="4349" spans="1:8" x14ac:dyDescent="0.25">
      <c r="A4349" s="450">
        <v>2018</v>
      </c>
      <c r="B4349" s="450" t="s">
        <v>196</v>
      </c>
      <c r="C4349" s="450">
        <v>19032</v>
      </c>
      <c r="D4349" s="450" t="s">
        <v>121</v>
      </c>
      <c r="E4349" s="450" t="s">
        <v>14</v>
      </c>
      <c r="F4349" s="450" t="s">
        <v>15</v>
      </c>
      <c r="G4349" s="450" t="s">
        <v>110</v>
      </c>
      <c r="H4349" s="450"/>
    </row>
    <row r="4350" spans="1:8" x14ac:dyDescent="0.25">
      <c r="A4350" s="450">
        <v>2018</v>
      </c>
      <c r="B4350" s="450" t="s">
        <v>196</v>
      </c>
      <c r="C4350" s="450">
        <v>19040</v>
      </c>
      <c r="D4350" s="450" t="s">
        <v>122</v>
      </c>
      <c r="E4350" s="450" t="s">
        <v>14</v>
      </c>
      <c r="F4350" s="450" t="s">
        <v>15</v>
      </c>
      <c r="G4350" s="450" t="s">
        <v>110</v>
      </c>
      <c r="H4350" s="450"/>
    </row>
    <row r="4351" spans="1:8" x14ac:dyDescent="0.25">
      <c r="A4351" s="450">
        <v>2018</v>
      </c>
      <c r="B4351" s="450" t="s">
        <v>196</v>
      </c>
      <c r="C4351" s="450">
        <v>19050</v>
      </c>
      <c r="D4351" s="450" t="s">
        <v>123</v>
      </c>
      <c r="E4351" s="450" t="s">
        <v>14</v>
      </c>
      <c r="F4351" s="450" t="s">
        <v>15</v>
      </c>
      <c r="G4351" s="450" t="s">
        <v>110</v>
      </c>
      <c r="H4351" s="450"/>
    </row>
    <row r="4352" spans="1:8" x14ac:dyDescent="0.25">
      <c r="A4352" s="450">
        <v>2018</v>
      </c>
      <c r="B4352" s="450" t="s">
        <v>196</v>
      </c>
      <c r="C4352" s="450">
        <v>19060</v>
      </c>
      <c r="D4352" s="450" t="s">
        <v>124</v>
      </c>
      <c r="E4352" s="450" t="s">
        <v>14</v>
      </c>
      <c r="F4352" s="450" t="s">
        <v>15</v>
      </c>
      <c r="G4352" s="450" t="s">
        <v>110</v>
      </c>
      <c r="H4352" s="450"/>
    </row>
    <row r="4353" spans="1:7" x14ac:dyDescent="0.25">
      <c r="A4353" s="450">
        <v>2018</v>
      </c>
      <c r="B4353" s="450" t="s">
        <v>196</v>
      </c>
      <c r="C4353" s="450">
        <v>19061</v>
      </c>
      <c r="D4353" s="450" t="s">
        <v>125</v>
      </c>
      <c r="E4353" s="450" t="s">
        <v>14</v>
      </c>
      <c r="F4353" s="450" t="s">
        <v>15</v>
      </c>
      <c r="G4353" s="450" t="s">
        <v>110</v>
      </c>
    </row>
    <row r="4354" spans="1:7" x14ac:dyDescent="0.25">
      <c r="A4354" s="450">
        <v>2018</v>
      </c>
      <c r="B4354" s="450" t="s">
        <v>196</v>
      </c>
      <c r="C4354" s="450">
        <v>19062</v>
      </c>
      <c r="D4354" s="450" t="s">
        <v>126</v>
      </c>
      <c r="E4354" s="450" t="s">
        <v>14</v>
      </c>
      <c r="F4354" s="450" t="s">
        <v>15</v>
      </c>
      <c r="G4354" s="450" t="s">
        <v>110</v>
      </c>
    </row>
    <row r="4355" spans="1:7" x14ac:dyDescent="0.25">
      <c r="A4355" s="450">
        <v>2018</v>
      </c>
      <c r="B4355" s="450" t="s">
        <v>196</v>
      </c>
      <c r="C4355" s="450">
        <v>19063</v>
      </c>
      <c r="D4355" s="450" t="s">
        <v>127</v>
      </c>
      <c r="E4355" s="450" t="s">
        <v>14</v>
      </c>
      <c r="F4355" s="450" t="s">
        <v>15</v>
      </c>
      <c r="G4355" s="450" t="s">
        <v>110</v>
      </c>
    </row>
    <row r="4356" spans="1:7" x14ac:dyDescent="0.25">
      <c r="A4356" s="450">
        <v>2018</v>
      </c>
      <c r="B4356" s="450" t="s">
        <v>196</v>
      </c>
      <c r="C4356" s="450">
        <v>19070</v>
      </c>
      <c r="D4356" s="450" t="s">
        <v>128</v>
      </c>
      <c r="E4356" s="450" t="s">
        <v>14</v>
      </c>
      <c r="F4356" s="450" t="s">
        <v>15</v>
      </c>
      <c r="G4356" s="450" t="s">
        <v>110</v>
      </c>
    </row>
    <row r="4357" spans="1:7" x14ac:dyDescent="0.25">
      <c r="A4357" s="450">
        <v>2018</v>
      </c>
      <c r="B4357" s="450" t="s">
        <v>196</v>
      </c>
      <c r="C4357" s="450">
        <v>19080</v>
      </c>
      <c r="D4357" s="450" t="s">
        <v>129</v>
      </c>
      <c r="E4357" s="450" t="s">
        <v>14</v>
      </c>
      <c r="F4357" s="450" t="s">
        <v>15</v>
      </c>
      <c r="G4357" s="450" t="s">
        <v>110</v>
      </c>
    </row>
    <row r="4358" spans="1:7" x14ac:dyDescent="0.25">
      <c r="A4358" s="450">
        <v>2018</v>
      </c>
      <c r="B4358" s="450" t="s">
        <v>196</v>
      </c>
      <c r="C4358" s="450">
        <v>19090</v>
      </c>
      <c r="D4358" s="450" t="s">
        <v>130</v>
      </c>
      <c r="E4358" s="450" t="s">
        <v>14</v>
      </c>
      <c r="F4358" s="450" t="s">
        <v>15</v>
      </c>
      <c r="G4358" s="450" t="s">
        <v>110</v>
      </c>
    </row>
    <row r="4359" spans="1:7" x14ac:dyDescent="0.25">
      <c r="A4359" s="450">
        <v>2018</v>
      </c>
      <c r="B4359" s="450" t="s">
        <v>196</v>
      </c>
      <c r="C4359" s="450">
        <v>19095</v>
      </c>
      <c r="D4359" s="450" t="s">
        <v>131</v>
      </c>
      <c r="E4359" s="450" t="s">
        <v>14</v>
      </c>
      <c r="F4359" s="450" t="s">
        <v>15</v>
      </c>
      <c r="G4359" s="450" t="s">
        <v>110</v>
      </c>
    </row>
    <row r="4360" spans="1:7" x14ac:dyDescent="0.25">
      <c r="A4360" s="450">
        <v>2018</v>
      </c>
      <c r="B4360" s="450" t="s">
        <v>196</v>
      </c>
      <c r="C4360" s="450">
        <v>19900</v>
      </c>
      <c r="D4360" s="450" t="s">
        <v>132</v>
      </c>
      <c r="E4360" s="450" t="s">
        <v>14</v>
      </c>
      <c r="F4360" s="450" t="s">
        <v>15</v>
      </c>
      <c r="G4360" s="450" t="s">
        <v>110</v>
      </c>
    </row>
    <row r="4361" spans="1:7" x14ac:dyDescent="0.25">
      <c r="A4361" s="450">
        <v>2018</v>
      </c>
      <c r="B4361" s="450" t="s">
        <v>196</v>
      </c>
      <c r="C4361" s="450">
        <v>20000</v>
      </c>
      <c r="D4361" s="450" t="s">
        <v>133</v>
      </c>
      <c r="E4361" s="450" t="s">
        <v>14</v>
      </c>
      <c r="F4361" s="450" t="s">
        <v>15</v>
      </c>
      <c r="G4361" s="450" t="s">
        <v>110</v>
      </c>
    </row>
    <row r="4362" spans="1:7" x14ac:dyDescent="0.25">
      <c r="A4362" s="450">
        <v>2018</v>
      </c>
      <c r="B4362" s="450" t="s">
        <v>196</v>
      </c>
      <c r="C4362" s="450">
        <v>21000</v>
      </c>
      <c r="D4362" s="450" t="s">
        <v>134</v>
      </c>
      <c r="E4362" s="450" t="s">
        <v>14</v>
      </c>
      <c r="F4362" s="450" t="s">
        <v>15</v>
      </c>
      <c r="G4362" s="450" t="s">
        <v>110</v>
      </c>
    </row>
    <row r="4363" spans="1:7" x14ac:dyDescent="0.25">
      <c r="A4363" s="450">
        <v>2018</v>
      </c>
      <c r="B4363" s="450" t="s">
        <v>196</v>
      </c>
      <c r="C4363" s="450">
        <v>21100</v>
      </c>
      <c r="D4363" s="450" t="s">
        <v>135</v>
      </c>
      <c r="E4363" s="450" t="s">
        <v>14</v>
      </c>
      <c r="F4363" s="450" t="s">
        <v>15</v>
      </c>
      <c r="G4363" s="450" t="s">
        <v>110</v>
      </c>
    </row>
    <row r="4364" spans="1:7" x14ac:dyDescent="0.25">
      <c r="A4364" s="450">
        <v>2018</v>
      </c>
      <c r="B4364" s="450" t="s">
        <v>196</v>
      </c>
      <c r="C4364" s="450">
        <v>21200</v>
      </c>
      <c r="D4364" s="450" t="s">
        <v>136</v>
      </c>
      <c r="E4364" s="450" t="s">
        <v>14</v>
      </c>
      <c r="F4364" s="450" t="s">
        <v>15</v>
      </c>
      <c r="G4364" s="450" t="s">
        <v>110</v>
      </c>
    </row>
    <row r="4365" spans="1:7" x14ac:dyDescent="0.25">
      <c r="A4365" s="450">
        <v>2018</v>
      </c>
      <c r="B4365" s="450" t="s">
        <v>196</v>
      </c>
      <c r="C4365" s="450">
        <v>21300</v>
      </c>
      <c r="D4365" s="450" t="s">
        <v>137</v>
      </c>
      <c r="E4365" s="450" t="s">
        <v>14</v>
      </c>
      <c r="F4365" s="450" t="s">
        <v>15</v>
      </c>
      <c r="G4365" s="450" t="s">
        <v>110</v>
      </c>
    </row>
    <row r="4366" spans="1:7" x14ac:dyDescent="0.25">
      <c r="A4366" s="450">
        <v>2018</v>
      </c>
      <c r="B4366" s="450" t="s">
        <v>196</v>
      </c>
      <c r="C4366" s="450">
        <v>21900</v>
      </c>
      <c r="D4366" s="450" t="s">
        <v>138</v>
      </c>
      <c r="E4366" s="450" t="s">
        <v>14</v>
      </c>
      <c r="F4366" s="450" t="s">
        <v>15</v>
      </c>
      <c r="G4366" s="450" t="s">
        <v>110</v>
      </c>
    </row>
    <row r="4367" spans="1:7" x14ac:dyDescent="0.25">
      <c r="A4367" s="450">
        <v>2018</v>
      </c>
      <c r="B4367" s="450" t="s">
        <v>196</v>
      </c>
      <c r="C4367" s="450">
        <v>22000</v>
      </c>
      <c r="D4367" s="450" t="s">
        <v>139</v>
      </c>
      <c r="E4367" s="450" t="s">
        <v>14</v>
      </c>
      <c r="F4367" s="450" t="s">
        <v>15</v>
      </c>
      <c r="G4367" s="450" t="s">
        <v>110</v>
      </c>
    </row>
    <row r="4368" spans="1:7" x14ac:dyDescent="0.25">
      <c r="A4368" s="450">
        <v>2018</v>
      </c>
      <c r="B4368" s="450" t="s">
        <v>196</v>
      </c>
      <c r="C4368" s="450">
        <v>23000</v>
      </c>
      <c r="D4368" s="450" t="s">
        <v>140</v>
      </c>
      <c r="E4368" s="450" t="s">
        <v>14</v>
      </c>
      <c r="F4368" s="450" t="s">
        <v>15</v>
      </c>
      <c r="G4368" s="450" t="s">
        <v>110</v>
      </c>
    </row>
    <row r="4369" spans="1:7" x14ac:dyDescent="0.25">
      <c r="A4369" s="450">
        <v>2018</v>
      </c>
      <c r="B4369" s="450" t="s">
        <v>196</v>
      </c>
      <c r="C4369" s="450">
        <v>24000</v>
      </c>
      <c r="D4369" s="450" t="s">
        <v>141</v>
      </c>
      <c r="E4369" s="450" t="s">
        <v>14</v>
      </c>
      <c r="F4369" s="450" t="s">
        <v>15</v>
      </c>
      <c r="G4369" s="450" t="s">
        <v>110</v>
      </c>
    </row>
    <row r="4370" spans="1:7" x14ac:dyDescent="0.25">
      <c r="A4370" s="450">
        <v>2018</v>
      </c>
      <c r="B4370" s="450" t="s">
        <v>196</v>
      </c>
      <c r="C4370" s="450">
        <v>25000</v>
      </c>
      <c r="D4370" s="450" t="s">
        <v>142</v>
      </c>
      <c r="E4370" s="450" t="s">
        <v>14</v>
      </c>
      <c r="F4370" s="450" t="s">
        <v>15</v>
      </c>
      <c r="G4370" s="450" t="s">
        <v>110</v>
      </c>
    </row>
    <row r="4371" spans="1:7" x14ac:dyDescent="0.25">
      <c r="A4371" s="450">
        <v>2018</v>
      </c>
      <c r="B4371" s="450" t="s">
        <v>196</v>
      </c>
      <c r="C4371" s="450">
        <v>26000</v>
      </c>
      <c r="D4371" s="450" t="s">
        <v>143</v>
      </c>
      <c r="E4371" s="450" t="s">
        <v>14</v>
      </c>
      <c r="F4371" s="450" t="s">
        <v>15</v>
      </c>
      <c r="G4371" s="450" t="s">
        <v>110</v>
      </c>
    </row>
    <row r="4372" spans="1:7" x14ac:dyDescent="0.25">
      <c r="A4372" s="450">
        <v>2018</v>
      </c>
      <c r="B4372" s="450" t="s">
        <v>196</v>
      </c>
      <c r="C4372" s="450">
        <v>27000</v>
      </c>
      <c r="D4372" s="450" t="s">
        <v>144</v>
      </c>
      <c r="E4372" s="450" t="s">
        <v>14</v>
      </c>
      <c r="F4372" s="450" t="s">
        <v>15</v>
      </c>
      <c r="G4372" s="450" t="s">
        <v>110</v>
      </c>
    </row>
    <row r="4373" spans="1:7" x14ac:dyDescent="0.25">
      <c r="A4373" s="450">
        <v>2018</v>
      </c>
      <c r="B4373" s="450" t="s">
        <v>196</v>
      </c>
      <c r="C4373" s="450">
        <v>28000</v>
      </c>
      <c r="D4373" s="450" t="s">
        <v>145</v>
      </c>
      <c r="E4373" s="450" t="s">
        <v>14</v>
      </c>
      <c r="F4373" s="450" t="s">
        <v>15</v>
      </c>
      <c r="G4373" s="450" t="s">
        <v>110</v>
      </c>
    </row>
    <row r="4374" spans="1:7" x14ac:dyDescent="0.25">
      <c r="A4374" s="450">
        <v>2018</v>
      </c>
      <c r="B4374" s="450" t="s">
        <v>196</v>
      </c>
      <c r="C4374" s="450">
        <v>29000</v>
      </c>
      <c r="D4374" s="450" t="s">
        <v>146</v>
      </c>
      <c r="E4374" s="450" t="s">
        <v>14</v>
      </c>
      <c r="F4374" s="450" t="s">
        <v>15</v>
      </c>
      <c r="G4374" s="450" t="s">
        <v>110</v>
      </c>
    </row>
    <row r="4375" spans="1:7" x14ac:dyDescent="0.25">
      <c r="A4375" s="450">
        <v>2018</v>
      </c>
      <c r="B4375" s="450" t="s">
        <v>196</v>
      </c>
      <c r="C4375" s="450">
        <v>30000</v>
      </c>
      <c r="D4375" s="450" t="s">
        <v>147</v>
      </c>
      <c r="E4375" s="450" t="s">
        <v>14</v>
      </c>
      <c r="F4375" s="450" t="s">
        <v>15</v>
      </c>
      <c r="G4375" s="450" t="s">
        <v>110</v>
      </c>
    </row>
    <row r="4376" spans="1:7" x14ac:dyDescent="0.25">
      <c r="A4376" s="450">
        <v>2018</v>
      </c>
      <c r="B4376" s="450" t="s">
        <v>196</v>
      </c>
      <c r="C4376" s="450">
        <v>31000</v>
      </c>
      <c r="D4376" s="450" t="s">
        <v>148</v>
      </c>
      <c r="E4376" s="450" t="s">
        <v>14</v>
      </c>
      <c r="F4376" s="450" t="s">
        <v>15</v>
      </c>
      <c r="G4376" s="450" t="s">
        <v>110</v>
      </c>
    </row>
    <row r="4377" spans="1:7" x14ac:dyDescent="0.25">
      <c r="A4377" s="450">
        <v>2018</v>
      </c>
      <c r="B4377" s="450" t="s">
        <v>196</v>
      </c>
      <c r="C4377" s="450">
        <v>32000</v>
      </c>
      <c r="D4377" s="450" t="s">
        <v>149</v>
      </c>
      <c r="E4377" s="450" t="s">
        <v>14</v>
      </c>
      <c r="F4377" s="450" t="s">
        <v>15</v>
      </c>
      <c r="G4377" s="450" t="s">
        <v>110</v>
      </c>
    </row>
    <row r="4378" spans="1:7" x14ac:dyDescent="0.25">
      <c r="A4378" s="450">
        <v>2018</v>
      </c>
      <c r="B4378" s="450" t="s">
        <v>196</v>
      </c>
      <c r="C4378" s="450">
        <v>32100</v>
      </c>
      <c r="D4378" s="450" t="s">
        <v>150</v>
      </c>
      <c r="E4378" s="450" t="s">
        <v>14</v>
      </c>
      <c r="F4378" s="450" t="s">
        <v>15</v>
      </c>
      <c r="G4378" s="450" t="s">
        <v>110</v>
      </c>
    </row>
    <row r="4379" spans="1:7" x14ac:dyDescent="0.25">
      <c r="A4379" s="450">
        <v>2018</v>
      </c>
      <c r="B4379" s="450" t="s">
        <v>196</v>
      </c>
      <c r="C4379" s="450">
        <v>32200</v>
      </c>
      <c r="D4379" s="450" t="s">
        <v>151</v>
      </c>
      <c r="E4379" s="450" t="s">
        <v>14</v>
      </c>
      <c r="F4379" s="450" t="s">
        <v>15</v>
      </c>
      <c r="G4379" s="450" t="s">
        <v>110</v>
      </c>
    </row>
    <row r="4380" spans="1:7" x14ac:dyDescent="0.25">
      <c r="A4380" s="450">
        <v>2018</v>
      </c>
      <c r="B4380" s="450" t="s">
        <v>196</v>
      </c>
      <c r="C4380" s="450">
        <v>33000</v>
      </c>
      <c r="D4380" s="450" t="s">
        <v>152</v>
      </c>
      <c r="E4380" s="450" t="s">
        <v>14</v>
      </c>
      <c r="F4380" s="450" t="s">
        <v>15</v>
      </c>
      <c r="G4380" s="450" t="s">
        <v>110</v>
      </c>
    </row>
    <row r="4381" spans="1:7" x14ac:dyDescent="0.25">
      <c r="A4381" s="450">
        <v>2018</v>
      </c>
      <c r="B4381" s="450" t="s">
        <v>196</v>
      </c>
      <c r="C4381" s="450">
        <v>33100</v>
      </c>
      <c r="D4381" s="450" t="s">
        <v>153</v>
      </c>
      <c r="E4381" s="450" t="s">
        <v>14</v>
      </c>
      <c r="F4381" s="450" t="s">
        <v>15</v>
      </c>
      <c r="G4381" s="450" t="s">
        <v>110</v>
      </c>
    </row>
    <row r="4382" spans="1:7" x14ac:dyDescent="0.25">
      <c r="A4382" s="450">
        <v>2018</v>
      </c>
      <c r="B4382" s="450" t="s">
        <v>196</v>
      </c>
      <c r="C4382" s="450">
        <v>33110</v>
      </c>
      <c r="D4382" s="450" t="s">
        <v>154</v>
      </c>
      <c r="E4382" s="450" t="s">
        <v>14</v>
      </c>
      <c r="F4382" s="450" t="s">
        <v>15</v>
      </c>
      <c r="G4382" s="450" t="s">
        <v>110</v>
      </c>
    </row>
    <row r="4383" spans="1:7" x14ac:dyDescent="0.25">
      <c r="A4383" s="450">
        <v>2018</v>
      </c>
      <c r="B4383" s="450" t="s">
        <v>196</v>
      </c>
      <c r="C4383" s="450">
        <v>33120</v>
      </c>
      <c r="D4383" s="450" t="s">
        <v>155</v>
      </c>
      <c r="E4383" s="450" t="s">
        <v>14</v>
      </c>
      <c r="F4383" s="450" t="s">
        <v>15</v>
      </c>
      <c r="G4383" s="450" t="s">
        <v>110</v>
      </c>
    </row>
    <row r="4384" spans="1:7" x14ac:dyDescent="0.25">
      <c r="A4384" s="450">
        <v>2018</v>
      </c>
      <c r="B4384" s="450" t="s">
        <v>196</v>
      </c>
      <c r="C4384" s="450">
        <v>33200</v>
      </c>
      <c r="D4384" s="450" t="s">
        <v>156</v>
      </c>
      <c r="E4384" s="450" t="s">
        <v>14</v>
      </c>
      <c r="F4384" s="450" t="s">
        <v>15</v>
      </c>
      <c r="G4384" s="450" t="s">
        <v>110</v>
      </c>
    </row>
    <row r="4385" spans="1:8" x14ac:dyDescent="0.25">
      <c r="A4385" s="450">
        <v>2018</v>
      </c>
      <c r="B4385" s="450" t="s">
        <v>196</v>
      </c>
      <c r="C4385" s="450">
        <v>33210</v>
      </c>
      <c r="D4385" s="450" t="s">
        <v>157</v>
      </c>
      <c r="E4385" s="450" t="s">
        <v>14</v>
      </c>
      <c r="F4385" s="450" t="s">
        <v>15</v>
      </c>
      <c r="G4385" s="450" t="s">
        <v>110</v>
      </c>
      <c r="H4385" s="450"/>
    </row>
    <row r="4386" spans="1:8" x14ac:dyDescent="0.25">
      <c r="A4386" s="450">
        <v>2018</v>
      </c>
      <c r="B4386" s="450" t="s">
        <v>196</v>
      </c>
      <c r="C4386" s="450">
        <v>33220</v>
      </c>
      <c r="D4386" s="450" t="s">
        <v>158</v>
      </c>
      <c r="E4386" s="450" t="s">
        <v>14</v>
      </c>
      <c r="F4386" s="450" t="s">
        <v>15</v>
      </c>
      <c r="G4386" s="450" t="s">
        <v>110</v>
      </c>
      <c r="H4386" s="450"/>
    </row>
    <row r="4387" spans="1:8" x14ac:dyDescent="0.25">
      <c r="A4387" s="450">
        <v>2018</v>
      </c>
      <c r="B4387" s="450" t="s">
        <v>196</v>
      </c>
      <c r="C4387" s="450">
        <v>33900</v>
      </c>
      <c r="D4387" s="450" t="s">
        <v>159</v>
      </c>
      <c r="E4387" s="450" t="s">
        <v>14</v>
      </c>
      <c r="F4387" s="450" t="s">
        <v>15</v>
      </c>
      <c r="G4387" s="450" t="s">
        <v>110</v>
      </c>
      <c r="H4387" s="450"/>
    </row>
    <row r="4388" spans="1:8" x14ac:dyDescent="0.25">
      <c r="A4388" s="450">
        <v>2018</v>
      </c>
      <c r="B4388" s="450" t="s">
        <v>196</v>
      </c>
      <c r="C4388" s="450">
        <v>33910</v>
      </c>
      <c r="D4388" s="450" t="s">
        <v>160</v>
      </c>
      <c r="E4388" s="450" t="s">
        <v>14</v>
      </c>
      <c r="F4388" s="450" t="s">
        <v>15</v>
      </c>
      <c r="G4388" s="450" t="s">
        <v>110</v>
      </c>
      <c r="H4388" s="450"/>
    </row>
    <row r="4389" spans="1:8" x14ac:dyDescent="0.25">
      <c r="A4389" s="450">
        <v>2018</v>
      </c>
      <c r="B4389" s="450" t="s">
        <v>196</v>
      </c>
      <c r="C4389" s="450">
        <v>33920</v>
      </c>
      <c r="D4389" s="450" t="s">
        <v>161</v>
      </c>
      <c r="E4389" s="450" t="s">
        <v>14</v>
      </c>
      <c r="F4389" s="450" t="s">
        <v>15</v>
      </c>
      <c r="G4389" s="450" t="s">
        <v>110</v>
      </c>
      <c r="H4389" s="450"/>
    </row>
    <row r="4390" spans="1:8" x14ac:dyDescent="0.25">
      <c r="A4390" s="450">
        <v>2018</v>
      </c>
      <c r="B4390" s="450" t="s">
        <v>196</v>
      </c>
      <c r="C4390" s="450">
        <v>33921</v>
      </c>
      <c r="D4390" s="450" t="s">
        <v>162</v>
      </c>
      <c r="E4390" s="450" t="s">
        <v>14</v>
      </c>
      <c r="F4390" s="450" t="s">
        <v>15</v>
      </c>
      <c r="G4390" s="450" t="s">
        <v>110</v>
      </c>
      <c r="H4390" s="450"/>
    </row>
    <row r="4391" spans="1:8" x14ac:dyDescent="0.25">
      <c r="A4391" s="450">
        <v>2018</v>
      </c>
      <c r="B4391" s="450" t="s">
        <v>196</v>
      </c>
      <c r="C4391" s="450">
        <v>33922</v>
      </c>
      <c r="D4391" s="450" t="s">
        <v>163</v>
      </c>
      <c r="E4391" s="450" t="s">
        <v>14</v>
      </c>
      <c r="F4391" s="450" t="s">
        <v>15</v>
      </c>
      <c r="G4391" s="450" t="s">
        <v>110</v>
      </c>
      <c r="H4391" s="450"/>
    </row>
    <row r="4392" spans="1:8" x14ac:dyDescent="0.25">
      <c r="A4392" s="450">
        <v>2018</v>
      </c>
      <c r="B4392" s="450" t="s">
        <v>196</v>
      </c>
      <c r="C4392" s="450">
        <v>34000</v>
      </c>
      <c r="D4392" s="450" t="s">
        <v>164</v>
      </c>
      <c r="E4392" s="450" t="s">
        <v>14</v>
      </c>
      <c r="F4392" s="450" t="s">
        <v>15</v>
      </c>
      <c r="G4392" s="450" t="s">
        <v>110</v>
      </c>
      <c r="H4392" s="450"/>
    </row>
    <row r="4393" spans="1:8" x14ac:dyDescent="0.25">
      <c r="A4393" s="450">
        <v>2018</v>
      </c>
      <c r="B4393" s="450" t="s">
        <v>196</v>
      </c>
      <c r="C4393" s="450">
        <v>35000</v>
      </c>
      <c r="D4393" s="450" t="s">
        <v>165</v>
      </c>
      <c r="E4393" s="450" t="s">
        <v>14</v>
      </c>
      <c r="F4393" s="450" t="s">
        <v>15</v>
      </c>
      <c r="G4393" s="450" t="s">
        <v>110</v>
      </c>
      <c r="H4393" s="450"/>
    </row>
    <row r="4394" spans="1:8" x14ac:dyDescent="0.25">
      <c r="A4394" s="450">
        <v>2018</v>
      </c>
      <c r="B4394" s="450" t="s">
        <v>196</v>
      </c>
      <c r="C4394" s="450">
        <v>36000</v>
      </c>
      <c r="D4394" s="450" t="s">
        <v>166</v>
      </c>
      <c r="E4394" s="450" t="s">
        <v>14</v>
      </c>
      <c r="F4394" s="450" t="s">
        <v>15</v>
      </c>
      <c r="G4394" s="450" t="s">
        <v>110</v>
      </c>
      <c r="H4394" s="450"/>
    </row>
    <row r="4395" spans="1:8" x14ac:dyDescent="0.25">
      <c r="A4395" s="450">
        <v>2018</v>
      </c>
      <c r="B4395" s="450" t="s">
        <v>196</v>
      </c>
      <c r="C4395" s="450">
        <v>37000</v>
      </c>
      <c r="D4395" s="450" t="s">
        <v>167</v>
      </c>
      <c r="E4395" s="450" t="s">
        <v>14</v>
      </c>
      <c r="F4395" s="450" t="s">
        <v>15</v>
      </c>
      <c r="G4395" s="450" t="s">
        <v>110</v>
      </c>
      <c r="H4395" s="450"/>
    </row>
    <row r="4396" spans="1:8" x14ac:dyDescent="0.25">
      <c r="A4396" s="450">
        <v>2018</v>
      </c>
      <c r="B4396" s="450" t="s">
        <v>196</v>
      </c>
      <c r="C4396" s="450">
        <v>37100</v>
      </c>
      <c r="D4396" s="450" t="s">
        <v>168</v>
      </c>
      <c r="E4396" s="450" t="s">
        <v>14</v>
      </c>
      <c r="F4396" s="450" t="s">
        <v>15</v>
      </c>
      <c r="G4396" s="450" t="s">
        <v>110</v>
      </c>
      <c r="H4396" s="450"/>
    </row>
    <row r="4397" spans="1:8" x14ac:dyDescent="0.25">
      <c r="A4397" s="450">
        <v>2018</v>
      </c>
      <c r="B4397" s="450" t="s">
        <v>196</v>
      </c>
      <c r="C4397" s="450">
        <v>37200</v>
      </c>
      <c r="D4397" s="450" t="s">
        <v>169</v>
      </c>
      <c r="E4397" s="450" t="s">
        <v>14</v>
      </c>
      <c r="F4397" s="450" t="s">
        <v>15</v>
      </c>
      <c r="G4397" s="450" t="s">
        <v>110</v>
      </c>
      <c r="H4397" s="450"/>
    </row>
    <row r="4398" spans="1:8" x14ac:dyDescent="0.25">
      <c r="A4398" s="450">
        <v>2018</v>
      </c>
      <c r="B4398" s="450" t="s">
        <v>197</v>
      </c>
      <c r="C4398" s="450">
        <v>1000</v>
      </c>
      <c r="D4398" s="450" t="s">
        <v>1</v>
      </c>
      <c r="E4398" s="450" t="s">
        <v>14</v>
      </c>
      <c r="F4398" s="450" t="s">
        <v>15</v>
      </c>
      <c r="G4398" s="450">
        <v>0</v>
      </c>
      <c r="H4398" s="450" t="s">
        <v>16</v>
      </c>
    </row>
    <row r="4399" spans="1:8" x14ac:dyDescent="0.25">
      <c r="A4399" s="450">
        <v>2018</v>
      </c>
      <c r="B4399" s="450" t="s">
        <v>197</v>
      </c>
      <c r="C4399" s="450">
        <v>1100</v>
      </c>
      <c r="D4399" s="450" t="s">
        <v>2</v>
      </c>
      <c r="E4399" s="450" t="s">
        <v>14</v>
      </c>
      <c r="F4399" s="450" t="s">
        <v>15</v>
      </c>
      <c r="G4399" s="450">
        <v>0</v>
      </c>
      <c r="H4399" s="450" t="s">
        <v>16</v>
      </c>
    </row>
    <row r="4400" spans="1:8" x14ac:dyDescent="0.25">
      <c r="A4400" s="450">
        <v>2018</v>
      </c>
      <c r="B4400" s="450" t="s">
        <v>197</v>
      </c>
      <c r="C4400" s="450">
        <v>1110</v>
      </c>
      <c r="D4400" s="450" t="s">
        <v>3</v>
      </c>
      <c r="E4400" s="450" t="s">
        <v>14</v>
      </c>
      <c r="F4400" s="450" t="s">
        <v>15</v>
      </c>
      <c r="G4400" s="450" t="s">
        <v>110</v>
      </c>
      <c r="H4400" s="450"/>
    </row>
    <row r="4401" spans="1:8" x14ac:dyDescent="0.25">
      <c r="A4401" s="450">
        <v>2018</v>
      </c>
      <c r="B4401" s="450" t="s">
        <v>197</v>
      </c>
      <c r="C4401" s="450">
        <v>1120</v>
      </c>
      <c r="D4401" s="450" t="s">
        <v>4</v>
      </c>
      <c r="E4401" s="450" t="s">
        <v>14</v>
      </c>
      <c r="F4401" s="450" t="s">
        <v>15</v>
      </c>
      <c r="G4401" s="450" t="s">
        <v>110</v>
      </c>
      <c r="H4401" s="450"/>
    </row>
    <row r="4402" spans="1:8" x14ac:dyDescent="0.25">
      <c r="A4402" s="450">
        <v>2018</v>
      </c>
      <c r="B4402" s="450" t="s">
        <v>197</v>
      </c>
      <c r="C4402" s="450">
        <v>1200</v>
      </c>
      <c r="D4402" s="450" t="s">
        <v>5</v>
      </c>
      <c r="E4402" s="450" t="s">
        <v>14</v>
      </c>
      <c r="F4402" s="450" t="s">
        <v>15</v>
      </c>
      <c r="G4402" s="450">
        <v>0</v>
      </c>
      <c r="H4402" s="450" t="s">
        <v>16</v>
      </c>
    </row>
    <row r="4403" spans="1:8" x14ac:dyDescent="0.25">
      <c r="A4403" s="450">
        <v>2018</v>
      </c>
      <c r="B4403" s="450" t="s">
        <v>197</v>
      </c>
      <c r="C4403" s="450">
        <v>1300</v>
      </c>
      <c r="D4403" s="450" t="s">
        <v>17</v>
      </c>
      <c r="E4403" s="450" t="s">
        <v>14</v>
      </c>
      <c r="F4403" s="450" t="s">
        <v>15</v>
      </c>
      <c r="G4403" s="450">
        <v>0</v>
      </c>
      <c r="H4403" s="450" t="s">
        <v>16</v>
      </c>
    </row>
    <row r="4404" spans="1:8" x14ac:dyDescent="0.25">
      <c r="A4404" s="450">
        <v>2018</v>
      </c>
      <c r="B4404" s="450" t="s">
        <v>197</v>
      </c>
      <c r="C4404" s="450">
        <v>1400</v>
      </c>
      <c r="D4404" s="450" t="s">
        <v>18</v>
      </c>
      <c r="E4404" s="450" t="s">
        <v>14</v>
      </c>
      <c r="F4404" s="450" t="s">
        <v>15</v>
      </c>
      <c r="G4404" s="450">
        <v>0</v>
      </c>
      <c r="H4404" s="450" t="s">
        <v>16</v>
      </c>
    </row>
    <row r="4405" spans="1:8" x14ac:dyDescent="0.25">
      <c r="A4405" s="450">
        <v>2018</v>
      </c>
      <c r="B4405" s="450" t="s">
        <v>197</v>
      </c>
      <c r="C4405" s="450">
        <v>1500</v>
      </c>
      <c r="D4405" s="450" t="s">
        <v>19</v>
      </c>
      <c r="E4405" s="450" t="s">
        <v>14</v>
      </c>
      <c r="F4405" s="450" t="s">
        <v>15</v>
      </c>
      <c r="G4405" s="450">
        <v>0</v>
      </c>
      <c r="H4405" s="450" t="s">
        <v>16</v>
      </c>
    </row>
    <row r="4406" spans="1:8" x14ac:dyDescent="0.25">
      <c r="A4406" s="450">
        <v>2018</v>
      </c>
      <c r="B4406" s="450" t="s">
        <v>197</v>
      </c>
      <c r="C4406" s="450">
        <v>1600</v>
      </c>
      <c r="D4406" s="450" t="s">
        <v>20</v>
      </c>
      <c r="E4406" s="450" t="s">
        <v>14</v>
      </c>
      <c r="F4406" s="450" t="s">
        <v>15</v>
      </c>
      <c r="G4406" s="450">
        <v>0</v>
      </c>
      <c r="H4406" s="450" t="s">
        <v>16</v>
      </c>
    </row>
    <row r="4407" spans="1:8" x14ac:dyDescent="0.25">
      <c r="A4407" s="450">
        <v>2018</v>
      </c>
      <c r="B4407" s="450" t="s">
        <v>197</v>
      </c>
      <c r="C4407" s="450">
        <v>1900</v>
      </c>
      <c r="D4407" s="450" t="s">
        <v>21</v>
      </c>
      <c r="E4407" s="450" t="s">
        <v>14</v>
      </c>
      <c r="F4407" s="450" t="s">
        <v>15</v>
      </c>
      <c r="G4407" s="450">
        <v>0</v>
      </c>
      <c r="H4407" s="450" t="s">
        <v>16</v>
      </c>
    </row>
    <row r="4408" spans="1:8" x14ac:dyDescent="0.25">
      <c r="A4408" s="450">
        <v>2018</v>
      </c>
      <c r="B4408" s="450" t="s">
        <v>197</v>
      </c>
      <c r="C4408" s="450">
        <v>2000</v>
      </c>
      <c r="D4408" s="450" t="s">
        <v>22</v>
      </c>
      <c r="E4408" s="450" t="s">
        <v>14</v>
      </c>
      <c r="F4408" s="450" t="s">
        <v>15</v>
      </c>
      <c r="G4408" s="450">
        <v>0</v>
      </c>
      <c r="H4408" s="450" t="s">
        <v>16</v>
      </c>
    </row>
    <row r="4409" spans="1:8" x14ac:dyDescent="0.25">
      <c r="A4409" s="450">
        <v>2018</v>
      </c>
      <c r="B4409" s="450" t="s">
        <v>197</v>
      </c>
      <c r="C4409" s="450">
        <v>2100</v>
      </c>
      <c r="D4409" s="450" t="s">
        <v>23</v>
      </c>
      <c r="E4409" s="450" t="s">
        <v>14</v>
      </c>
      <c r="F4409" s="450" t="s">
        <v>15</v>
      </c>
      <c r="G4409" s="450">
        <v>0</v>
      </c>
      <c r="H4409" s="450" t="s">
        <v>16</v>
      </c>
    </row>
    <row r="4410" spans="1:8" x14ac:dyDescent="0.25">
      <c r="A4410" s="450">
        <v>2018</v>
      </c>
      <c r="B4410" s="450" t="s">
        <v>197</v>
      </c>
      <c r="C4410" s="450">
        <v>2110</v>
      </c>
      <c r="D4410" s="450" t="s">
        <v>24</v>
      </c>
      <c r="E4410" s="450" t="s">
        <v>14</v>
      </c>
      <c r="F4410" s="450" t="s">
        <v>15</v>
      </c>
      <c r="G4410" s="450" t="s">
        <v>110</v>
      </c>
      <c r="H4410" s="450"/>
    </row>
    <row r="4411" spans="1:8" x14ac:dyDescent="0.25">
      <c r="A4411" s="450">
        <v>2018</v>
      </c>
      <c r="B4411" s="450" t="s">
        <v>197</v>
      </c>
      <c r="C4411" s="450">
        <v>2120</v>
      </c>
      <c r="D4411" s="450" t="s">
        <v>25</v>
      </c>
      <c r="E4411" s="450" t="s">
        <v>14</v>
      </c>
      <c r="F4411" s="450" t="s">
        <v>15</v>
      </c>
      <c r="G4411" s="450" t="s">
        <v>110</v>
      </c>
      <c r="H4411" s="450"/>
    </row>
    <row r="4412" spans="1:8" x14ac:dyDescent="0.25">
      <c r="A4412" s="450">
        <v>2018</v>
      </c>
      <c r="B4412" s="450" t="s">
        <v>197</v>
      </c>
      <c r="C4412" s="450">
        <v>2130</v>
      </c>
      <c r="D4412" s="450" t="s">
        <v>26</v>
      </c>
      <c r="E4412" s="450" t="s">
        <v>14</v>
      </c>
      <c r="F4412" s="450" t="s">
        <v>15</v>
      </c>
      <c r="G4412" s="450" t="s">
        <v>110</v>
      </c>
      <c r="H4412" s="450"/>
    </row>
    <row r="4413" spans="1:8" x14ac:dyDescent="0.25">
      <c r="A4413" s="450">
        <v>2018</v>
      </c>
      <c r="B4413" s="450" t="s">
        <v>197</v>
      </c>
      <c r="C4413" s="450">
        <v>2190</v>
      </c>
      <c r="D4413" s="450" t="s">
        <v>27</v>
      </c>
      <c r="E4413" s="450" t="s">
        <v>14</v>
      </c>
      <c r="F4413" s="450" t="s">
        <v>15</v>
      </c>
      <c r="G4413" s="450" t="s">
        <v>110</v>
      </c>
      <c r="H4413" s="450"/>
    </row>
    <row r="4414" spans="1:8" x14ac:dyDescent="0.25">
      <c r="A4414" s="450">
        <v>2018</v>
      </c>
      <c r="B4414" s="450" t="s">
        <v>197</v>
      </c>
      <c r="C4414" s="450">
        <v>2200</v>
      </c>
      <c r="D4414" s="450" t="s">
        <v>28</v>
      </c>
      <c r="E4414" s="450" t="s">
        <v>14</v>
      </c>
      <c r="F4414" s="450" t="s">
        <v>15</v>
      </c>
      <c r="G4414" s="450">
        <v>0</v>
      </c>
      <c r="H4414" s="450" t="s">
        <v>16</v>
      </c>
    </row>
    <row r="4415" spans="1:8" x14ac:dyDescent="0.25">
      <c r="A4415" s="450">
        <v>2018</v>
      </c>
      <c r="B4415" s="450" t="s">
        <v>197</v>
      </c>
      <c r="C4415" s="450">
        <v>2300</v>
      </c>
      <c r="D4415" s="450" t="s">
        <v>29</v>
      </c>
      <c r="E4415" s="450" t="s">
        <v>14</v>
      </c>
      <c r="F4415" s="450" t="s">
        <v>15</v>
      </c>
      <c r="G4415" s="450">
        <v>0</v>
      </c>
      <c r="H4415" s="450" t="s">
        <v>16</v>
      </c>
    </row>
    <row r="4416" spans="1:8" x14ac:dyDescent="0.25">
      <c r="A4416" s="450">
        <v>2018</v>
      </c>
      <c r="B4416" s="450" t="s">
        <v>197</v>
      </c>
      <c r="C4416" s="450">
        <v>2400</v>
      </c>
      <c r="D4416" s="450" t="s">
        <v>30</v>
      </c>
      <c r="E4416" s="450" t="s">
        <v>14</v>
      </c>
      <c r="F4416" s="450" t="s">
        <v>15</v>
      </c>
      <c r="G4416" s="450">
        <v>0</v>
      </c>
      <c r="H4416" s="450" t="s">
        <v>16</v>
      </c>
    </row>
    <row r="4417" spans="1:8" x14ac:dyDescent="0.25">
      <c r="A4417" s="450">
        <v>2018</v>
      </c>
      <c r="B4417" s="450" t="s">
        <v>197</v>
      </c>
      <c r="C4417" s="450">
        <v>2900</v>
      </c>
      <c r="D4417" s="450" t="s">
        <v>31</v>
      </c>
      <c r="E4417" s="450" t="s">
        <v>14</v>
      </c>
      <c r="F4417" s="450" t="s">
        <v>15</v>
      </c>
      <c r="G4417" s="450">
        <v>0</v>
      </c>
      <c r="H4417" s="450" t="s">
        <v>16</v>
      </c>
    </row>
    <row r="4418" spans="1:8" x14ac:dyDescent="0.25">
      <c r="A4418" s="450">
        <v>2018</v>
      </c>
      <c r="B4418" s="450" t="s">
        <v>197</v>
      </c>
      <c r="C4418" s="450">
        <v>2910</v>
      </c>
      <c r="D4418" s="450" t="s">
        <v>32</v>
      </c>
      <c r="E4418" s="450" t="s">
        <v>14</v>
      </c>
      <c r="F4418" s="450" t="s">
        <v>15</v>
      </c>
      <c r="G4418" s="450" t="s">
        <v>110</v>
      </c>
      <c r="H4418" s="450"/>
    </row>
    <row r="4419" spans="1:8" x14ac:dyDescent="0.25">
      <c r="A4419" s="450">
        <v>2018</v>
      </c>
      <c r="B4419" s="450" t="s">
        <v>197</v>
      </c>
      <c r="C4419" s="450">
        <v>2920</v>
      </c>
      <c r="D4419" s="450" t="s">
        <v>33</v>
      </c>
      <c r="E4419" s="450" t="s">
        <v>14</v>
      </c>
      <c r="F4419" s="450" t="s">
        <v>15</v>
      </c>
      <c r="G4419" s="450" t="s">
        <v>110</v>
      </c>
      <c r="H4419" s="450"/>
    </row>
    <row r="4420" spans="1:8" x14ac:dyDescent="0.25">
      <c r="A4420" s="450">
        <v>2018</v>
      </c>
      <c r="B4420" s="450" t="s">
        <v>197</v>
      </c>
      <c r="C4420" s="450">
        <v>2930</v>
      </c>
      <c r="D4420" s="450" t="s">
        <v>34</v>
      </c>
      <c r="E4420" s="450" t="s">
        <v>14</v>
      </c>
      <c r="F4420" s="450" t="s">
        <v>15</v>
      </c>
      <c r="G4420" s="450" t="s">
        <v>110</v>
      </c>
      <c r="H4420" s="450"/>
    </row>
    <row r="4421" spans="1:8" x14ac:dyDescent="0.25">
      <c r="A4421" s="450">
        <v>2018</v>
      </c>
      <c r="B4421" s="450" t="s">
        <v>197</v>
      </c>
      <c r="C4421" s="450">
        <v>3000</v>
      </c>
      <c r="D4421" s="450" t="s">
        <v>35</v>
      </c>
      <c r="E4421" s="450" t="s">
        <v>14</v>
      </c>
      <c r="F4421" s="450" t="s">
        <v>15</v>
      </c>
      <c r="G4421" s="450">
        <v>0</v>
      </c>
      <c r="H4421" s="450" t="s">
        <v>16</v>
      </c>
    </row>
    <row r="4422" spans="1:8" x14ac:dyDescent="0.25">
      <c r="A4422" s="450">
        <v>2018</v>
      </c>
      <c r="B4422" s="450" t="s">
        <v>197</v>
      </c>
      <c r="C4422" s="450">
        <v>3100</v>
      </c>
      <c r="D4422" s="450" t="s">
        <v>36</v>
      </c>
      <c r="E4422" s="450" t="s">
        <v>14</v>
      </c>
      <c r="F4422" s="450" t="s">
        <v>15</v>
      </c>
      <c r="G4422" s="450" t="s">
        <v>110</v>
      </c>
      <c r="H4422" s="450"/>
    </row>
    <row r="4423" spans="1:8" x14ac:dyDescent="0.25">
      <c r="A4423" s="450">
        <v>2018</v>
      </c>
      <c r="B4423" s="450" t="s">
        <v>197</v>
      </c>
      <c r="C4423" s="450">
        <v>3200</v>
      </c>
      <c r="D4423" s="450" t="s">
        <v>37</v>
      </c>
      <c r="E4423" s="450" t="s">
        <v>14</v>
      </c>
      <c r="F4423" s="450" t="s">
        <v>15</v>
      </c>
      <c r="G4423" s="450" t="s">
        <v>110</v>
      </c>
      <c r="H4423" s="450"/>
    </row>
    <row r="4424" spans="1:8" x14ac:dyDescent="0.25">
      <c r="A4424" s="450">
        <v>2018</v>
      </c>
      <c r="B4424" s="450" t="s">
        <v>197</v>
      </c>
      <c r="C4424" s="450">
        <v>3900</v>
      </c>
      <c r="D4424" s="450" t="s">
        <v>38</v>
      </c>
      <c r="E4424" s="450" t="s">
        <v>14</v>
      </c>
      <c r="F4424" s="450" t="s">
        <v>15</v>
      </c>
      <c r="G4424" s="450" t="s">
        <v>110</v>
      </c>
      <c r="H4424" s="450"/>
    </row>
    <row r="4425" spans="1:8" x14ac:dyDescent="0.25">
      <c r="A4425" s="450">
        <v>2018</v>
      </c>
      <c r="B4425" s="450" t="s">
        <v>197</v>
      </c>
      <c r="C4425" s="450">
        <v>4000</v>
      </c>
      <c r="D4425" s="450" t="s">
        <v>39</v>
      </c>
      <c r="E4425" s="450" t="s">
        <v>14</v>
      </c>
      <c r="F4425" s="450" t="s">
        <v>15</v>
      </c>
      <c r="G4425" s="450">
        <v>0</v>
      </c>
      <c r="H4425" s="450" t="s">
        <v>16</v>
      </c>
    </row>
    <row r="4426" spans="1:8" x14ac:dyDescent="0.25">
      <c r="A4426" s="450">
        <v>2018</v>
      </c>
      <c r="B4426" s="450" t="s">
        <v>197</v>
      </c>
      <c r="C4426" s="450">
        <v>4100</v>
      </c>
      <c r="D4426" s="450" t="s">
        <v>40</v>
      </c>
      <c r="E4426" s="450" t="s">
        <v>14</v>
      </c>
      <c r="F4426" s="450" t="s">
        <v>15</v>
      </c>
      <c r="G4426" s="450">
        <v>0</v>
      </c>
      <c r="H4426" s="450" t="s">
        <v>16</v>
      </c>
    </row>
    <row r="4427" spans="1:8" x14ac:dyDescent="0.25">
      <c r="A4427" s="450">
        <v>2018</v>
      </c>
      <c r="B4427" s="450" t="s">
        <v>197</v>
      </c>
      <c r="C4427" s="450">
        <v>4110</v>
      </c>
      <c r="D4427" s="450" t="s">
        <v>41</v>
      </c>
      <c r="E4427" s="450" t="s">
        <v>14</v>
      </c>
      <c r="F4427" s="450" t="s">
        <v>15</v>
      </c>
      <c r="G4427" s="450" t="s">
        <v>110</v>
      </c>
      <c r="H4427" s="450"/>
    </row>
    <row r="4428" spans="1:8" x14ac:dyDescent="0.25">
      <c r="A4428" s="450">
        <v>2018</v>
      </c>
      <c r="B4428" s="450" t="s">
        <v>197</v>
      </c>
      <c r="C4428" s="450">
        <v>4120</v>
      </c>
      <c r="D4428" s="450" t="s">
        <v>42</v>
      </c>
      <c r="E4428" s="450" t="s">
        <v>14</v>
      </c>
      <c r="F4428" s="450" t="s">
        <v>15</v>
      </c>
      <c r="G4428" s="450" t="s">
        <v>110</v>
      </c>
      <c r="H4428" s="450"/>
    </row>
    <row r="4429" spans="1:8" x14ac:dyDescent="0.25">
      <c r="A4429" s="450">
        <v>2018</v>
      </c>
      <c r="B4429" s="450" t="s">
        <v>197</v>
      </c>
      <c r="C4429" s="450">
        <v>4190</v>
      </c>
      <c r="D4429" s="450" t="s">
        <v>43</v>
      </c>
      <c r="E4429" s="450" t="s">
        <v>14</v>
      </c>
      <c r="F4429" s="450" t="s">
        <v>15</v>
      </c>
      <c r="G4429" s="450" t="s">
        <v>110</v>
      </c>
      <c r="H4429" s="450"/>
    </row>
    <row r="4430" spans="1:8" x14ac:dyDescent="0.25">
      <c r="A4430" s="450">
        <v>2018</v>
      </c>
      <c r="B4430" s="450" t="s">
        <v>197</v>
      </c>
      <c r="C4430" s="450">
        <v>4200</v>
      </c>
      <c r="D4430" s="450" t="s">
        <v>44</v>
      </c>
      <c r="E4430" s="450" t="s">
        <v>14</v>
      </c>
      <c r="F4430" s="450" t="s">
        <v>15</v>
      </c>
      <c r="G4430" s="450">
        <v>0</v>
      </c>
      <c r="H4430" s="450" t="s">
        <v>16</v>
      </c>
    </row>
    <row r="4431" spans="1:8" x14ac:dyDescent="0.25">
      <c r="A4431" s="450">
        <v>2018</v>
      </c>
      <c r="B4431" s="450" t="s">
        <v>197</v>
      </c>
      <c r="C4431" s="450">
        <v>4210</v>
      </c>
      <c r="D4431" s="450" t="s">
        <v>45</v>
      </c>
      <c r="E4431" s="450" t="s">
        <v>14</v>
      </c>
      <c r="F4431" s="450" t="s">
        <v>15</v>
      </c>
      <c r="G4431" s="450" t="s">
        <v>110</v>
      </c>
      <c r="H4431" s="450"/>
    </row>
    <row r="4432" spans="1:8" x14ac:dyDescent="0.25">
      <c r="A4432" s="450">
        <v>2018</v>
      </c>
      <c r="B4432" s="450" t="s">
        <v>197</v>
      </c>
      <c r="C4432" s="450">
        <v>4220</v>
      </c>
      <c r="D4432" s="450" t="s">
        <v>46</v>
      </c>
      <c r="E4432" s="450" t="s">
        <v>14</v>
      </c>
      <c r="F4432" s="450" t="s">
        <v>15</v>
      </c>
      <c r="G4432" s="450" t="s">
        <v>110</v>
      </c>
      <c r="H4432" s="450"/>
    </row>
    <row r="4433" spans="1:8" x14ac:dyDescent="0.25">
      <c r="A4433" s="450">
        <v>2018</v>
      </c>
      <c r="B4433" s="450" t="s">
        <v>197</v>
      </c>
      <c r="C4433" s="450">
        <v>4230</v>
      </c>
      <c r="D4433" s="450" t="s">
        <v>47</v>
      </c>
      <c r="E4433" s="450" t="s">
        <v>14</v>
      </c>
      <c r="F4433" s="450" t="s">
        <v>15</v>
      </c>
      <c r="G4433" s="450" t="s">
        <v>110</v>
      </c>
      <c r="H4433" s="450"/>
    </row>
    <row r="4434" spans="1:8" x14ac:dyDescent="0.25">
      <c r="A4434" s="450">
        <v>2018</v>
      </c>
      <c r="B4434" s="450" t="s">
        <v>197</v>
      </c>
      <c r="C4434" s="450">
        <v>5000</v>
      </c>
      <c r="D4434" s="450" t="s">
        <v>48</v>
      </c>
      <c r="E4434" s="450" t="s">
        <v>14</v>
      </c>
      <c r="F4434" s="450" t="s">
        <v>15</v>
      </c>
      <c r="G4434" s="450">
        <v>0</v>
      </c>
      <c r="H4434" s="450" t="s">
        <v>16</v>
      </c>
    </row>
    <row r="4435" spans="1:8" x14ac:dyDescent="0.25">
      <c r="A4435" s="450">
        <v>2018</v>
      </c>
      <c r="B4435" s="450" t="s">
        <v>197</v>
      </c>
      <c r="C4435" s="450">
        <v>6000</v>
      </c>
      <c r="D4435" s="450" t="s">
        <v>49</v>
      </c>
      <c r="E4435" s="450" t="s">
        <v>14</v>
      </c>
      <c r="F4435" s="450" t="s">
        <v>15</v>
      </c>
      <c r="G4435" s="450">
        <v>0</v>
      </c>
      <c r="H4435" s="450" t="s">
        <v>16</v>
      </c>
    </row>
    <row r="4436" spans="1:8" x14ac:dyDescent="0.25">
      <c r="A4436" s="450">
        <v>2018</v>
      </c>
      <c r="B4436" s="450" t="s">
        <v>197</v>
      </c>
      <c r="C4436" s="450">
        <v>6100</v>
      </c>
      <c r="D4436" s="450" t="s">
        <v>50</v>
      </c>
      <c r="E4436" s="450" t="s">
        <v>14</v>
      </c>
      <c r="F4436" s="450" t="s">
        <v>15</v>
      </c>
      <c r="G4436" s="450">
        <v>0</v>
      </c>
      <c r="H4436" s="450" t="s">
        <v>16</v>
      </c>
    </row>
    <row r="4437" spans="1:8" x14ac:dyDescent="0.25">
      <c r="A4437" s="450">
        <v>2018</v>
      </c>
      <c r="B4437" s="450" t="s">
        <v>197</v>
      </c>
      <c r="C4437" s="450">
        <v>6110</v>
      </c>
      <c r="D4437" s="450" t="s">
        <v>51</v>
      </c>
      <c r="E4437" s="450" t="s">
        <v>14</v>
      </c>
      <c r="F4437" s="450" t="s">
        <v>15</v>
      </c>
      <c r="G4437" s="450" t="s">
        <v>110</v>
      </c>
      <c r="H4437" s="450"/>
    </row>
    <row r="4438" spans="1:8" x14ac:dyDescent="0.25">
      <c r="A4438" s="450">
        <v>2018</v>
      </c>
      <c r="B4438" s="450" t="s">
        <v>197</v>
      </c>
      <c r="C4438" s="450">
        <v>6120</v>
      </c>
      <c r="D4438" s="450" t="s">
        <v>52</v>
      </c>
      <c r="E4438" s="450" t="s">
        <v>14</v>
      </c>
      <c r="F4438" s="450" t="s">
        <v>15</v>
      </c>
      <c r="G4438" s="450" t="s">
        <v>110</v>
      </c>
      <c r="H4438" s="450"/>
    </row>
    <row r="4439" spans="1:8" x14ac:dyDescent="0.25">
      <c r="A4439" s="450">
        <v>2018</v>
      </c>
      <c r="B4439" s="450" t="s">
        <v>197</v>
      </c>
      <c r="C4439" s="450">
        <v>6130</v>
      </c>
      <c r="D4439" s="450" t="s">
        <v>53</v>
      </c>
      <c r="E4439" s="450" t="s">
        <v>14</v>
      </c>
      <c r="F4439" s="450" t="s">
        <v>15</v>
      </c>
      <c r="G4439" s="450" t="s">
        <v>110</v>
      </c>
      <c r="H4439" s="450"/>
    </row>
    <row r="4440" spans="1:8" x14ac:dyDescent="0.25">
      <c r="A4440" s="450">
        <v>2018</v>
      </c>
      <c r="B4440" s="450" t="s">
        <v>197</v>
      </c>
      <c r="C4440" s="450">
        <v>6190</v>
      </c>
      <c r="D4440" s="450" t="s">
        <v>54</v>
      </c>
      <c r="E4440" s="450" t="s">
        <v>14</v>
      </c>
      <c r="F4440" s="450" t="s">
        <v>15</v>
      </c>
      <c r="G4440" s="450" t="s">
        <v>110</v>
      </c>
      <c r="H4440" s="450"/>
    </row>
    <row r="4441" spans="1:8" x14ac:dyDescent="0.25">
      <c r="A4441" s="450">
        <v>2018</v>
      </c>
      <c r="B4441" s="450" t="s">
        <v>197</v>
      </c>
      <c r="C4441" s="450">
        <v>6200</v>
      </c>
      <c r="D4441" s="450" t="s">
        <v>55</v>
      </c>
      <c r="E4441" s="450" t="s">
        <v>14</v>
      </c>
      <c r="F4441" s="450" t="s">
        <v>15</v>
      </c>
      <c r="G4441" s="450">
        <v>0</v>
      </c>
      <c r="H4441" s="450" t="s">
        <v>16</v>
      </c>
    </row>
    <row r="4442" spans="1:8" x14ac:dyDescent="0.25">
      <c r="A4442" s="450">
        <v>2018</v>
      </c>
      <c r="B4442" s="450" t="s">
        <v>197</v>
      </c>
      <c r="C4442" s="450">
        <v>6210</v>
      </c>
      <c r="D4442" s="450" t="s">
        <v>56</v>
      </c>
      <c r="E4442" s="450" t="s">
        <v>14</v>
      </c>
      <c r="F4442" s="450" t="s">
        <v>15</v>
      </c>
      <c r="G4442" s="450" t="s">
        <v>110</v>
      </c>
      <c r="H4442" s="450"/>
    </row>
    <row r="4443" spans="1:8" x14ac:dyDescent="0.25">
      <c r="A4443" s="450">
        <v>2018</v>
      </c>
      <c r="B4443" s="450" t="s">
        <v>197</v>
      </c>
      <c r="C4443" s="450">
        <v>6220</v>
      </c>
      <c r="D4443" s="450" t="s">
        <v>57</v>
      </c>
      <c r="E4443" s="450" t="s">
        <v>14</v>
      </c>
      <c r="F4443" s="450" t="s">
        <v>15</v>
      </c>
      <c r="G4443" s="450" t="s">
        <v>110</v>
      </c>
      <c r="H4443" s="450"/>
    </row>
    <row r="4444" spans="1:8" x14ac:dyDescent="0.25">
      <c r="A4444" s="450">
        <v>2018</v>
      </c>
      <c r="B4444" s="450" t="s">
        <v>197</v>
      </c>
      <c r="C4444" s="450">
        <v>6230</v>
      </c>
      <c r="D4444" s="450" t="s">
        <v>58</v>
      </c>
      <c r="E4444" s="450" t="s">
        <v>14</v>
      </c>
      <c r="F4444" s="450" t="s">
        <v>15</v>
      </c>
      <c r="G4444" s="450" t="s">
        <v>110</v>
      </c>
      <c r="H4444" s="450"/>
    </row>
    <row r="4445" spans="1:8" x14ac:dyDescent="0.25">
      <c r="A4445" s="450">
        <v>2018</v>
      </c>
      <c r="B4445" s="450" t="s">
        <v>197</v>
      </c>
      <c r="C4445" s="450">
        <v>6290</v>
      </c>
      <c r="D4445" s="450" t="s">
        <v>59</v>
      </c>
      <c r="E4445" s="450" t="s">
        <v>14</v>
      </c>
      <c r="F4445" s="450" t="s">
        <v>15</v>
      </c>
      <c r="G4445" s="450" t="s">
        <v>110</v>
      </c>
      <c r="H4445" s="450"/>
    </row>
    <row r="4446" spans="1:8" x14ac:dyDescent="0.25">
      <c r="A4446" s="450">
        <v>2018</v>
      </c>
      <c r="B4446" s="450" t="s">
        <v>197</v>
      </c>
      <c r="C4446" s="450">
        <v>6300</v>
      </c>
      <c r="D4446" s="450" t="s">
        <v>60</v>
      </c>
      <c r="E4446" s="450" t="s">
        <v>14</v>
      </c>
      <c r="F4446" s="450" t="s">
        <v>15</v>
      </c>
      <c r="G4446" s="450">
        <v>0</v>
      </c>
      <c r="H4446" s="450" t="s">
        <v>16</v>
      </c>
    </row>
    <row r="4447" spans="1:8" x14ac:dyDescent="0.25">
      <c r="A4447" s="450">
        <v>2018</v>
      </c>
      <c r="B4447" s="450" t="s">
        <v>197</v>
      </c>
      <c r="C4447" s="450">
        <v>6400</v>
      </c>
      <c r="D4447" s="450" t="s">
        <v>61</v>
      </c>
      <c r="E4447" s="450" t="s">
        <v>14</v>
      </c>
      <c r="F4447" s="450" t="s">
        <v>15</v>
      </c>
      <c r="G4447" s="450">
        <v>0</v>
      </c>
      <c r="H4447" s="450" t="s">
        <v>16</v>
      </c>
    </row>
    <row r="4448" spans="1:8" x14ac:dyDescent="0.25">
      <c r="A4448" s="450">
        <v>2018</v>
      </c>
      <c r="B4448" s="450" t="s">
        <v>197</v>
      </c>
      <c r="C4448" s="450">
        <v>6410</v>
      </c>
      <c r="D4448" s="450" t="s">
        <v>62</v>
      </c>
      <c r="E4448" s="450" t="s">
        <v>14</v>
      </c>
      <c r="F4448" s="450" t="s">
        <v>15</v>
      </c>
      <c r="G4448" s="450" t="s">
        <v>110</v>
      </c>
      <c r="H4448" s="450"/>
    </row>
    <row r="4449" spans="1:8" x14ac:dyDescent="0.25">
      <c r="A4449" s="450">
        <v>2018</v>
      </c>
      <c r="B4449" s="450" t="s">
        <v>197</v>
      </c>
      <c r="C4449" s="450">
        <v>6490</v>
      </c>
      <c r="D4449" s="450" t="s">
        <v>63</v>
      </c>
      <c r="E4449" s="450" t="s">
        <v>14</v>
      </c>
      <c r="F4449" s="450" t="s">
        <v>15</v>
      </c>
      <c r="G4449" s="450" t="s">
        <v>110</v>
      </c>
      <c r="H4449" s="450"/>
    </row>
    <row r="4450" spans="1:8" x14ac:dyDescent="0.25">
      <c r="A4450" s="450">
        <v>2018</v>
      </c>
      <c r="B4450" s="450" t="s">
        <v>197</v>
      </c>
      <c r="C4450" s="450">
        <v>6500</v>
      </c>
      <c r="D4450" s="450" t="s">
        <v>64</v>
      </c>
      <c r="E4450" s="450" t="s">
        <v>14</v>
      </c>
      <c r="F4450" s="450" t="s">
        <v>15</v>
      </c>
      <c r="G4450" s="450">
        <v>0</v>
      </c>
      <c r="H4450" s="450" t="s">
        <v>16</v>
      </c>
    </row>
    <row r="4451" spans="1:8" x14ac:dyDescent="0.25">
      <c r="A4451" s="450">
        <v>2018</v>
      </c>
      <c r="B4451" s="450" t="s">
        <v>197</v>
      </c>
      <c r="C4451" s="450">
        <v>6510</v>
      </c>
      <c r="D4451" s="450" t="s">
        <v>65</v>
      </c>
      <c r="E4451" s="450" t="s">
        <v>14</v>
      </c>
      <c r="F4451" s="450" t="s">
        <v>15</v>
      </c>
      <c r="G4451" s="450" t="s">
        <v>110</v>
      </c>
      <c r="H4451" s="450"/>
    </row>
    <row r="4452" spans="1:8" x14ac:dyDescent="0.25">
      <c r="A4452" s="450">
        <v>2018</v>
      </c>
      <c r="B4452" s="450" t="s">
        <v>197</v>
      </c>
      <c r="C4452" s="450">
        <v>6590</v>
      </c>
      <c r="D4452" s="450" t="s">
        <v>66</v>
      </c>
      <c r="E4452" s="450" t="s">
        <v>14</v>
      </c>
      <c r="F4452" s="450" t="s">
        <v>15</v>
      </c>
      <c r="G4452" s="450" t="s">
        <v>110</v>
      </c>
      <c r="H4452" s="450"/>
    </row>
    <row r="4453" spans="1:8" x14ac:dyDescent="0.25">
      <c r="A4453" s="450">
        <v>2018</v>
      </c>
      <c r="B4453" s="450" t="s">
        <v>197</v>
      </c>
      <c r="C4453" s="450">
        <v>7000</v>
      </c>
      <c r="D4453" s="450" t="s">
        <v>67</v>
      </c>
      <c r="E4453" s="450" t="s">
        <v>14</v>
      </c>
      <c r="F4453" s="450" t="s">
        <v>15</v>
      </c>
      <c r="G4453" s="450">
        <v>0</v>
      </c>
      <c r="H4453" s="450" t="s">
        <v>16</v>
      </c>
    </row>
    <row r="4454" spans="1:8" x14ac:dyDescent="0.25">
      <c r="A4454" s="450">
        <v>2018</v>
      </c>
      <c r="B4454" s="450" t="s">
        <v>197</v>
      </c>
      <c r="C4454" s="450">
        <v>7100</v>
      </c>
      <c r="D4454" s="450" t="s">
        <v>68</v>
      </c>
      <c r="E4454" s="450" t="s">
        <v>14</v>
      </c>
      <c r="F4454" s="450" t="s">
        <v>15</v>
      </c>
      <c r="G4454" s="450" t="s">
        <v>110</v>
      </c>
      <c r="H4454" s="450"/>
    </row>
    <row r="4455" spans="1:8" x14ac:dyDescent="0.25">
      <c r="A4455" s="450">
        <v>2018</v>
      </c>
      <c r="B4455" s="450" t="s">
        <v>197</v>
      </c>
      <c r="C4455" s="450">
        <v>7200</v>
      </c>
      <c r="D4455" s="450" t="s">
        <v>69</v>
      </c>
      <c r="E4455" s="450" t="s">
        <v>14</v>
      </c>
      <c r="F4455" s="450" t="s">
        <v>15</v>
      </c>
      <c r="G4455" s="450" t="s">
        <v>110</v>
      </c>
      <c r="H4455" s="450"/>
    </row>
    <row r="4456" spans="1:8" x14ac:dyDescent="0.25">
      <c r="A4456" s="450">
        <v>2018</v>
      </c>
      <c r="B4456" s="450" t="s">
        <v>197</v>
      </c>
      <c r="C4456" s="450">
        <v>8000</v>
      </c>
      <c r="D4456" s="450" t="s">
        <v>70</v>
      </c>
      <c r="E4456" s="450" t="s">
        <v>14</v>
      </c>
      <c r="F4456" s="450" t="s">
        <v>15</v>
      </c>
      <c r="G4456" s="450">
        <v>0</v>
      </c>
      <c r="H4456" s="450" t="s">
        <v>16</v>
      </c>
    </row>
    <row r="4457" spans="1:8" x14ac:dyDescent="0.25">
      <c r="A4457" s="450">
        <v>2018</v>
      </c>
      <c r="B4457" s="450" t="s">
        <v>197</v>
      </c>
      <c r="C4457" s="450">
        <v>9000</v>
      </c>
      <c r="D4457" s="450" t="s">
        <v>71</v>
      </c>
      <c r="E4457" s="450" t="s">
        <v>14</v>
      </c>
      <c r="F4457" s="450" t="s">
        <v>15</v>
      </c>
      <c r="G4457" s="450">
        <v>0</v>
      </c>
      <c r="H4457" s="450" t="s">
        <v>16</v>
      </c>
    </row>
    <row r="4458" spans="1:8" x14ac:dyDescent="0.25">
      <c r="A4458" s="450">
        <v>2018</v>
      </c>
      <c r="B4458" s="450" t="s">
        <v>197</v>
      </c>
      <c r="C4458" s="450">
        <v>9100</v>
      </c>
      <c r="D4458" s="450" t="s">
        <v>72</v>
      </c>
      <c r="E4458" s="450" t="s">
        <v>14</v>
      </c>
      <c r="F4458" s="450" t="s">
        <v>15</v>
      </c>
      <c r="G4458" s="450" t="s">
        <v>110</v>
      </c>
      <c r="H4458" s="450"/>
    </row>
    <row r="4459" spans="1:8" x14ac:dyDescent="0.25">
      <c r="A4459" s="450">
        <v>2018</v>
      </c>
      <c r="B4459" s="450" t="s">
        <v>197</v>
      </c>
      <c r="C4459" s="450">
        <v>9200</v>
      </c>
      <c r="D4459" s="450" t="s">
        <v>73</v>
      </c>
      <c r="E4459" s="450" t="s">
        <v>14</v>
      </c>
      <c r="F4459" s="450" t="s">
        <v>15</v>
      </c>
      <c r="G4459" s="450" t="s">
        <v>110</v>
      </c>
      <c r="H4459" s="450"/>
    </row>
    <row r="4460" spans="1:8" x14ac:dyDescent="0.25">
      <c r="A4460" s="450">
        <v>2018</v>
      </c>
      <c r="B4460" s="450" t="s">
        <v>197</v>
      </c>
      <c r="C4460" s="450">
        <v>9900</v>
      </c>
      <c r="D4460" s="450" t="s">
        <v>74</v>
      </c>
      <c r="E4460" s="450" t="s">
        <v>14</v>
      </c>
      <c r="F4460" s="450" t="s">
        <v>15</v>
      </c>
      <c r="G4460" s="450" t="s">
        <v>110</v>
      </c>
      <c r="H4460" s="450"/>
    </row>
    <row r="4461" spans="1:8" x14ac:dyDescent="0.25">
      <c r="A4461" s="450">
        <v>2018</v>
      </c>
      <c r="B4461" s="450" t="s">
        <v>197</v>
      </c>
      <c r="C4461" s="450">
        <v>10000</v>
      </c>
      <c r="D4461" s="450" t="s">
        <v>75</v>
      </c>
      <c r="E4461" s="450" t="s">
        <v>14</v>
      </c>
      <c r="F4461" s="450" t="s">
        <v>15</v>
      </c>
      <c r="G4461" s="450">
        <v>0</v>
      </c>
      <c r="H4461" s="450" t="s">
        <v>16</v>
      </c>
    </row>
    <row r="4462" spans="1:8" x14ac:dyDescent="0.25">
      <c r="A4462" s="450">
        <v>2018</v>
      </c>
      <c r="B4462" s="450" t="s">
        <v>197</v>
      </c>
      <c r="C4462" s="450">
        <v>11000</v>
      </c>
      <c r="D4462" s="450" t="s">
        <v>76</v>
      </c>
      <c r="E4462" s="450" t="s">
        <v>14</v>
      </c>
      <c r="F4462" s="450" t="s">
        <v>15</v>
      </c>
      <c r="G4462" s="450">
        <v>53.95</v>
      </c>
      <c r="H4462" s="450" t="s">
        <v>16</v>
      </c>
    </row>
    <row r="4463" spans="1:8" x14ac:dyDescent="0.25">
      <c r="A4463" s="450">
        <v>2018</v>
      </c>
      <c r="B4463" s="450" t="s">
        <v>197</v>
      </c>
      <c r="C4463" s="450">
        <v>11100</v>
      </c>
      <c r="D4463" s="450" t="s">
        <v>77</v>
      </c>
      <c r="E4463" s="450" t="s">
        <v>14</v>
      </c>
      <c r="F4463" s="450" t="s">
        <v>15</v>
      </c>
      <c r="G4463" s="450">
        <v>45.85</v>
      </c>
      <c r="H4463" s="450" t="s">
        <v>16</v>
      </c>
    </row>
    <row r="4464" spans="1:8" x14ac:dyDescent="0.25">
      <c r="A4464" s="450">
        <v>2018</v>
      </c>
      <c r="B4464" s="450" t="s">
        <v>197</v>
      </c>
      <c r="C4464" s="450">
        <v>11200</v>
      </c>
      <c r="D4464" s="450" t="s">
        <v>78</v>
      </c>
      <c r="E4464" s="450" t="s">
        <v>14</v>
      </c>
      <c r="F4464" s="450" t="s">
        <v>15</v>
      </c>
      <c r="G4464" s="450">
        <v>0</v>
      </c>
      <c r="H4464" s="450" t="s">
        <v>16</v>
      </c>
    </row>
    <row r="4465" spans="1:8" x14ac:dyDescent="0.25">
      <c r="A4465" s="450">
        <v>2018</v>
      </c>
      <c r="B4465" s="450" t="s">
        <v>197</v>
      </c>
      <c r="C4465" s="450">
        <v>11300</v>
      </c>
      <c r="D4465" s="450" t="s">
        <v>79</v>
      </c>
      <c r="E4465" s="450" t="s">
        <v>14</v>
      </c>
      <c r="F4465" s="450" t="s">
        <v>15</v>
      </c>
      <c r="G4465" s="450">
        <v>0</v>
      </c>
      <c r="H4465" s="450" t="s">
        <v>16</v>
      </c>
    </row>
    <row r="4466" spans="1:8" x14ac:dyDescent="0.25">
      <c r="A4466" s="450">
        <v>2018</v>
      </c>
      <c r="B4466" s="450" t="s">
        <v>197</v>
      </c>
      <c r="C4466" s="450">
        <v>11400</v>
      </c>
      <c r="D4466" s="450" t="s">
        <v>80</v>
      </c>
      <c r="E4466" s="450" t="s">
        <v>14</v>
      </c>
      <c r="F4466" s="450" t="s">
        <v>15</v>
      </c>
      <c r="G4466" s="450">
        <v>8.09</v>
      </c>
      <c r="H4466" s="450" t="s">
        <v>16</v>
      </c>
    </row>
    <row r="4467" spans="1:8" x14ac:dyDescent="0.25">
      <c r="A4467" s="450">
        <v>2018</v>
      </c>
      <c r="B4467" s="450" t="s">
        <v>197</v>
      </c>
      <c r="C4467" s="450">
        <v>11500</v>
      </c>
      <c r="D4467" s="450" t="s">
        <v>81</v>
      </c>
      <c r="E4467" s="450" t="s">
        <v>14</v>
      </c>
      <c r="F4467" s="450" t="s">
        <v>15</v>
      </c>
      <c r="G4467" s="450">
        <v>0</v>
      </c>
      <c r="H4467" s="450" t="s">
        <v>16</v>
      </c>
    </row>
    <row r="4468" spans="1:8" x14ac:dyDescent="0.25">
      <c r="A4468" s="450">
        <v>2018</v>
      </c>
      <c r="B4468" s="450" t="s">
        <v>197</v>
      </c>
      <c r="C4468" s="450">
        <v>11900</v>
      </c>
      <c r="D4468" s="450" t="s">
        <v>82</v>
      </c>
      <c r="E4468" s="450" t="s">
        <v>14</v>
      </c>
      <c r="F4468" s="450" t="s">
        <v>15</v>
      </c>
      <c r="G4468" s="450">
        <v>0</v>
      </c>
      <c r="H4468" s="450" t="s">
        <v>16</v>
      </c>
    </row>
    <row r="4469" spans="1:8" x14ac:dyDescent="0.25">
      <c r="A4469" s="450">
        <v>2018</v>
      </c>
      <c r="B4469" s="450" t="s">
        <v>197</v>
      </c>
      <c r="C4469" s="450">
        <v>12000</v>
      </c>
      <c r="D4469" s="450" t="s">
        <v>83</v>
      </c>
      <c r="E4469" s="450" t="s">
        <v>14</v>
      </c>
      <c r="F4469" s="450" t="s">
        <v>15</v>
      </c>
      <c r="G4469" s="450">
        <v>0</v>
      </c>
      <c r="H4469" s="450" t="s">
        <v>16</v>
      </c>
    </row>
    <row r="4470" spans="1:8" x14ac:dyDescent="0.25">
      <c r="A4470" s="450">
        <v>2018</v>
      </c>
      <c r="B4470" s="450" t="s">
        <v>197</v>
      </c>
      <c r="C4470" s="450">
        <v>12100</v>
      </c>
      <c r="D4470" s="450" t="s">
        <v>84</v>
      </c>
      <c r="E4470" s="450" t="s">
        <v>14</v>
      </c>
      <c r="F4470" s="450" t="s">
        <v>15</v>
      </c>
      <c r="G4470" s="450">
        <v>0</v>
      </c>
      <c r="H4470" s="450" t="s">
        <v>16</v>
      </c>
    </row>
    <row r="4471" spans="1:8" x14ac:dyDescent="0.25">
      <c r="A4471" s="450">
        <v>2018</v>
      </c>
      <c r="B4471" s="450" t="s">
        <v>197</v>
      </c>
      <c r="C4471" s="450">
        <v>12200</v>
      </c>
      <c r="D4471" s="450" t="s">
        <v>85</v>
      </c>
      <c r="E4471" s="450" t="s">
        <v>14</v>
      </c>
      <c r="F4471" s="450" t="s">
        <v>15</v>
      </c>
      <c r="G4471" s="450">
        <v>0</v>
      </c>
      <c r="H4471" s="450" t="s">
        <v>16</v>
      </c>
    </row>
    <row r="4472" spans="1:8" x14ac:dyDescent="0.25">
      <c r="A4472" s="450">
        <v>2018</v>
      </c>
      <c r="B4472" s="450" t="s">
        <v>197</v>
      </c>
      <c r="C4472" s="450">
        <v>12900</v>
      </c>
      <c r="D4472" s="450" t="s">
        <v>86</v>
      </c>
      <c r="E4472" s="450" t="s">
        <v>14</v>
      </c>
      <c r="F4472" s="450" t="s">
        <v>15</v>
      </c>
      <c r="G4472" s="450">
        <v>0</v>
      </c>
      <c r="H4472" s="450" t="s">
        <v>16</v>
      </c>
    </row>
    <row r="4473" spans="1:8" x14ac:dyDescent="0.25">
      <c r="A4473" s="450">
        <v>2018</v>
      </c>
      <c r="B4473" s="450" t="s">
        <v>197</v>
      </c>
      <c r="C4473" s="450">
        <v>12910</v>
      </c>
      <c r="D4473" s="450" t="s">
        <v>87</v>
      </c>
      <c r="E4473" s="450" t="s">
        <v>14</v>
      </c>
      <c r="F4473" s="450" t="s">
        <v>15</v>
      </c>
      <c r="G4473" s="450" t="s">
        <v>110</v>
      </c>
      <c r="H4473" s="450"/>
    </row>
    <row r="4474" spans="1:8" x14ac:dyDescent="0.25">
      <c r="A4474" s="450">
        <v>2018</v>
      </c>
      <c r="B4474" s="450" t="s">
        <v>197</v>
      </c>
      <c r="C4474" s="450">
        <v>12920</v>
      </c>
      <c r="D4474" s="450" t="s">
        <v>88</v>
      </c>
      <c r="E4474" s="450" t="s">
        <v>14</v>
      </c>
      <c r="F4474" s="450" t="s">
        <v>15</v>
      </c>
      <c r="G4474" s="450" t="s">
        <v>110</v>
      </c>
      <c r="H4474" s="450"/>
    </row>
    <row r="4475" spans="1:8" x14ac:dyDescent="0.25">
      <c r="A4475" s="450">
        <v>2018</v>
      </c>
      <c r="B4475" s="450" t="s">
        <v>197</v>
      </c>
      <c r="C4475" s="450">
        <v>12930</v>
      </c>
      <c r="D4475" s="450" t="s">
        <v>89</v>
      </c>
      <c r="E4475" s="450" t="s">
        <v>14</v>
      </c>
      <c r="F4475" s="450" t="s">
        <v>15</v>
      </c>
      <c r="G4475" s="450" t="s">
        <v>110</v>
      </c>
      <c r="H4475" s="450"/>
    </row>
    <row r="4476" spans="1:8" x14ac:dyDescent="0.25">
      <c r="A4476" s="450">
        <v>2018</v>
      </c>
      <c r="B4476" s="450" t="s">
        <v>197</v>
      </c>
      <c r="C4476" s="450">
        <v>13000</v>
      </c>
      <c r="D4476" s="450" t="s">
        <v>90</v>
      </c>
      <c r="E4476" s="450" t="s">
        <v>14</v>
      </c>
      <c r="F4476" s="450" t="s">
        <v>15</v>
      </c>
      <c r="G4476" s="450">
        <v>53.95</v>
      </c>
      <c r="H4476" s="450" t="s">
        <v>16</v>
      </c>
    </row>
    <row r="4477" spans="1:8" x14ac:dyDescent="0.25">
      <c r="A4477" s="450">
        <v>2018</v>
      </c>
      <c r="B4477" s="450" t="s">
        <v>197</v>
      </c>
      <c r="C4477" s="450">
        <v>14000</v>
      </c>
      <c r="D4477" s="450" t="s">
        <v>91</v>
      </c>
      <c r="E4477" s="450" t="s">
        <v>14</v>
      </c>
      <c r="F4477" s="450" t="s">
        <v>15</v>
      </c>
      <c r="G4477" s="450">
        <v>53.95</v>
      </c>
      <c r="H4477" s="450" t="s">
        <v>16</v>
      </c>
    </row>
    <row r="4478" spans="1:8" x14ac:dyDescent="0.25">
      <c r="A4478" s="450">
        <v>2018</v>
      </c>
      <c r="B4478" s="450" t="s">
        <v>197</v>
      </c>
      <c r="C4478" s="450">
        <v>15000</v>
      </c>
      <c r="D4478" s="450" t="s">
        <v>92</v>
      </c>
      <c r="E4478" s="450" t="s">
        <v>14</v>
      </c>
      <c r="F4478" s="450" t="s">
        <v>15</v>
      </c>
      <c r="G4478" s="450">
        <v>0</v>
      </c>
      <c r="H4478" s="450" t="s">
        <v>16</v>
      </c>
    </row>
    <row r="4479" spans="1:8" x14ac:dyDescent="0.25">
      <c r="A4479" s="450">
        <v>2018</v>
      </c>
      <c r="B4479" s="450" t="s">
        <v>197</v>
      </c>
      <c r="C4479" s="450">
        <v>15100</v>
      </c>
      <c r="D4479" s="450" t="s">
        <v>93</v>
      </c>
      <c r="E4479" s="450" t="s">
        <v>14</v>
      </c>
      <c r="F4479" s="450" t="s">
        <v>15</v>
      </c>
      <c r="G4479" s="450" t="s">
        <v>110</v>
      </c>
      <c r="H4479" s="450"/>
    </row>
    <row r="4480" spans="1:8" x14ac:dyDescent="0.25">
      <c r="A4480" s="450">
        <v>2018</v>
      </c>
      <c r="B4480" s="450" t="s">
        <v>197</v>
      </c>
      <c r="C4480" s="450">
        <v>15200</v>
      </c>
      <c r="D4480" s="450" t="s">
        <v>94</v>
      </c>
      <c r="E4480" s="450" t="s">
        <v>14</v>
      </c>
      <c r="F4480" s="450" t="s">
        <v>15</v>
      </c>
      <c r="G4480" s="450" t="s">
        <v>110</v>
      </c>
      <c r="H4480" s="450"/>
    </row>
    <row r="4481" spans="1:8" x14ac:dyDescent="0.25">
      <c r="A4481" s="450">
        <v>2018</v>
      </c>
      <c r="B4481" s="450" t="s">
        <v>197</v>
      </c>
      <c r="C4481" s="450">
        <v>16000</v>
      </c>
      <c r="D4481" s="450" t="s">
        <v>95</v>
      </c>
      <c r="E4481" s="450" t="s">
        <v>14</v>
      </c>
      <c r="F4481" s="450" t="s">
        <v>15</v>
      </c>
      <c r="G4481" s="450">
        <v>53.95</v>
      </c>
      <c r="H4481" s="450" t="s">
        <v>16</v>
      </c>
    </row>
    <row r="4482" spans="1:8" x14ac:dyDescent="0.25">
      <c r="A4482" s="450">
        <v>2018</v>
      </c>
      <c r="B4482" s="450" t="s">
        <v>197</v>
      </c>
      <c r="C4482" s="450">
        <v>17000</v>
      </c>
      <c r="D4482" s="450" t="s">
        <v>96</v>
      </c>
      <c r="E4482" s="450" t="s">
        <v>14</v>
      </c>
      <c r="F4482" s="450" t="s">
        <v>15</v>
      </c>
      <c r="G4482" s="450">
        <v>0</v>
      </c>
      <c r="H4482" s="450" t="s">
        <v>16</v>
      </c>
    </row>
    <row r="4483" spans="1:8" x14ac:dyDescent="0.25">
      <c r="A4483" s="450">
        <v>2018</v>
      </c>
      <c r="B4483" s="450" t="s">
        <v>197</v>
      </c>
      <c r="C4483" s="450">
        <v>17100</v>
      </c>
      <c r="D4483" s="450" t="s">
        <v>97</v>
      </c>
      <c r="E4483" s="450" t="s">
        <v>14</v>
      </c>
      <c r="F4483" s="450" t="s">
        <v>15</v>
      </c>
      <c r="G4483" s="450">
        <v>0</v>
      </c>
      <c r="H4483" s="450" t="s">
        <v>16</v>
      </c>
    </row>
    <row r="4484" spans="1:8" x14ac:dyDescent="0.25">
      <c r="A4484" s="450">
        <v>2018</v>
      </c>
      <c r="B4484" s="450" t="s">
        <v>197</v>
      </c>
      <c r="C4484" s="450">
        <v>17110</v>
      </c>
      <c r="D4484" s="450" t="s">
        <v>98</v>
      </c>
      <c r="E4484" s="450" t="s">
        <v>14</v>
      </c>
      <c r="F4484" s="450" t="s">
        <v>15</v>
      </c>
      <c r="G4484" s="450" t="s">
        <v>110</v>
      </c>
      <c r="H4484" s="450"/>
    </row>
    <row r="4485" spans="1:8" x14ac:dyDescent="0.25">
      <c r="A4485" s="450">
        <v>2018</v>
      </c>
      <c r="B4485" s="450" t="s">
        <v>197</v>
      </c>
      <c r="C4485" s="450">
        <v>17120</v>
      </c>
      <c r="D4485" s="450" t="s">
        <v>99</v>
      </c>
      <c r="E4485" s="450" t="s">
        <v>14</v>
      </c>
      <c r="F4485" s="450" t="s">
        <v>15</v>
      </c>
      <c r="G4485" s="450" t="s">
        <v>110</v>
      </c>
      <c r="H4485" s="450"/>
    </row>
    <row r="4486" spans="1:8" x14ac:dyDescent="0.25">
      <c r="A4486" s="450">
        <v>2018</v>
      </c>
      <c r="B4486" s="450" t="s">
        <v>197</v>
      </c>
      <c r="C4486" s="450">
        <v>17130</v>
      </c>
      <c r="D4486" s="450" t="s">
        <v>100</v>
      </c>
      <c r="E4486" s="450" t="s">
        <v>14</v>
      </c>
      <c r="F4486" s="450" t="s">
        <v>15</v>
      </c>
      <c r="G4486" s="450" t="s">
        <v>110</v>
      </c>
      <c r="H4486" s="450"/>
    </row>
    <row r="4487" spans="1:8" x14ac:dyDescent="0.25">
      <c r="A4487" s="450">
        <v>2018</v>
      </c>
      <c r="B4487" s="450" t="s">
        <v>197</v>
      </c>
      <c r="C4487" s="450">
        <v>17140</v>
      </c>
      <c r="D4487" s="450" t="s">
        <v>101</v>
      </c>
      <c r="E4487" s="450" t="s">
        <v>14</v>
      </c>
      <c r="F4487" s="450" t="s">
        <v>15</v>
      </c>
      <c r="G4487" s="450" t="s">
        <v>110</v>
      </c>
      <c r="H4487" s="450"/>
    </row>
    <row r="4488" spans="1:8" x14ac:dyDescent="0.25">
      <c r="A4488" s="450">
        <v>2018</v>
      </c>
      <c r="B4488" s="450" t="s">
        <v>197</v>
      </c>
      <c r="C4488" s="450">
        <v>17150</v>
      </c>
      <c r="D4488" s="450" t="s">
        <v>102</v>
      </c>
      <c r="E4488" s="450" t="s">
        <v>14</v>
      </c>
      <c r="F4488" s="450" t="s">
        <v>15</v>
      </c>
      <c r="G4488" s="450" t="s">
        <v>110</v>
      </c>
      <c r="H4488" s="450"/>
    </row>
    <row r="4489" spans="1:8" x14ac:dyDescent="0.25">
      <c r="A4489" s="450">
        <v>2018</v>
      </c>
      <c r="B4489" s="450" t="s">
        <v>197</v>
      </c>
      <c r="C4489" s="450">
        <v>17160</v>
      </c>
      <c r="D4489" s="450" t="s">
        <v>103</v>
      </c>
      <c r="E4489" s="450" t="s">
        <v>14</v>
      </c>
      <c r="F4489" s="450" t="s">
        <v>15</v>
      </c>
      <c r="G4489" s="450" t="s">
        <v>110</v>
      </c>
      <c r="H4489" s="450"/>
    </row>
    <row r="4490" spans="1:8" x14ac:dyDescent="0.25">
      <c r="A4490" s="450">
        <v>2018</v>
      </c>
      <c r="B4490" s="450" t="s">
        <v>197</v>
      </c>
      <c r="C4490" s="450">
        <v>17161</v>
      </c>
      <c r="D4490" s="450" t="s">
        <v>104</v>
      </c>
      <c r="E4490" s="450" t="s">
        <v>14</v>
      </c>
      <c r="F4490" s="450" t="s">
        <v>15</v>
      </c>
      <c r="G4490" s="450" t="s">
        <v>110</v>
      </c>
      <c r="H4490" s="450"/>
    </row>
    <row r="4491" spans="1:8" x14ac:dyDescent="0.25">
      <c r="A4491" s="450">
        <v>2018</v>
      </c>
      <c r="B4491" s="450" t="s">
        <v>197</v>
      </c>
      <c r="C4491" s="450">
        <v>17162</v>
      </c>
      <c r="D4491" s="450" t="s">
        <v>105</v>
      </c>
      <c r="E4491" s="450" t="s">
        <v>14</v>
      </c>
      <c r="F4491" s="450" t="s">
        <v>15</v>
      </c>
      <c r="G4491" s="450" t="s">
        <v>110</v>
      </c>
      <c r="H4491" s="450"/>
    </row>
    <row r="4492" spans="1:8" x14ac:dyDescent="0.25">
      <c r="A4492" s="450">
        <v>2018</v>
      </c>
      <c r="B4492" s="450" t="s">
        <v>197</v>
      </c>
      <c r="C4492" s="450">
        <v>17190</v>
      </c>
      <c r="D4492" s="450" t="s">
        <v>106</v>
      </c>
      <c r="E4492" s="450" t="s">
        <v>14</v>
      </c>
      <c r="F4492" s="450" t="s">
        <v>15</v>
      </c>
      <c r="G4492" s="450" t="s">
        <v>110</v>
      </c>
      <c r="H4492" s="450"/>
    </row>
    <row r="4493" spans="1:8" x14ac:dyDescent="0.25">
      <c r="A4493" s="450">
        <v>2018</v>
      </c>
      <c r="B4493" s="450" t="s">
        <v>197</v>
      </c>
      <c r="C4493" s="450">
        <v>17900</v>
      </c>
      <c r="D4493" s="450" t="s">
        <v>107</v>
      </c>
      <c r="E4493" s="450" t="s">
        <v>14</v>
      </c>
      <c r="F4493" s="450" t="s">
        <v>15</v>
      </c>
      <c r="G4493" s="450">
        <v>0</v>
      </c>
      <c r="H4493" s="450" t="s">
        <v>16</v>
      </c>
    </row>
    <row r="4494" spans="1:8" x14ac:dyDescent="0.25">
      <c r="A4494" s="450">
        <v>2018</v>
      </c>
      <c r="B4494" s="450" t="s">
        <v>197</v>
      </c>
      <c r="C4494" s="450">
        <v>18000</v>
      </c>
      <c r="D4494" s="450" t="s">
        <v>108</v>
      </c>
      <c r="E4494" s="450" t="s">
        <v>14</v>
      </c>
      <c r="F4494" s="450" t="s">
        <v>15</v>
      </c>
      <c r="G4494" s="450">
        <v>53.95</v>
      </c>
      <c r="H4494" s="450" t="s">
        <v>16</v>
      </c>
    </row>
    <row r="4495" spans="1:8" x14ac:dyDescent="0.25">
      <c r="A4495" s="450">
        <v>2018</v>
      </c>
      <c r="B4495" s="450" t="s">
        <v>197</v>
      </c>
      <c r="C4495" s="450">
        <v>19000</v>
      </c>
      <c r="D4495" s="450" t="s">
        <v>109</v>
      </c>
      <c r="E4495" s="450" t="s">
        <v>14</v>
      </c>
      <c r="F4495" s="450" t="s">
        <v>15</v>
      </c>
      <c r="G4495" s="450" t="s">
        <v>110</v>
      </c>
      <c r="H4495" s="450"/>
    </row>
    <row r="4496" spans="1:8" x14ac:dyDescent="0.25">
      <c r="A4496" s="450">
        <v>2018</v>
      </c>
      <c r="B4496" s="450" t="s">
        <v>197</v>
      </c>
      <c r="C4496" s="450">
        <v>19010</v>
      </c>
      <c r="D4496" s="450" t="s">
        <v>111</v>
      </c>
      <c r="E4496" s="450" t="s">
        <v>14</v>
      </c>
      <c r="F4496" s="450" t="s">
        <v>15</v>
      </c>
      <c r="G4496" s="450" t="s">
        <v>110</v>
      </c>
      <c r="H4496" s="450"/>
    </row>
    <row r="4497" spans="1:7" x14ac:dyDescent="0.25">
      <c r="A4497" s="450">
        <v>2018</v>
      </c>
      <c r="B4497" s="450" t="s">
        <v>197</v>
      </c>
      <c r="C4497" s="450">
        <v>19011</v>
      </c>
      <c r="D4497" s="450" t="s">
        <v>112</v>
      </c>
      <c r="E4497" s="450" t="s">
        <v>14</v>
      </c>
      <c r="F4497" s="450" t="s">
        <v>15</v>
      </c>
      <c r="G4497" s="450" t="s">
        <v>110</v>
      </c>
    </row>
    <row r="4498" spans="1:7" x14ac:dyDescent="0.25">
      <c r="A4498" s="450">
        <v>2018</v>
      </c>
      <c r="B4498" s="450" t="s">
        <v>197</v>
      </c>
      <c r="C4498" s="450">
        <v>19012</v>
      </c>
      <c r="D4498" s="450" t="s">
        <v>113</v>
      </c>
      <c r="E4498" s="450" t="s">
        <v>14</v>
      </c>
      <c r="F4498" s="450" t="s">
        <v>15</v>
      </c>
      <c r="G4498" s="450" t="s">
        <v>110</v>
      </c>
    </row>
    <row r="4499" spans="1:7" x14ac:dyDescent="0.25">
      <c r="A4499" s="450">
        <v>2018</v>
      </c>
      <c r="B4499" s="450" t="s">
        <v>197</v>
      </c>
      <c r="C4499" s="450">
        <v>19020</v>
      </c>
      <c r="D4499" s="450" t="s">
        <v>114</v>
      </c>
      <c r="E4499" s="450" t="s">
        <v>14</v>
      </c>
      <c r="F4499" s="450" t="s">
        <v>15</v>
      </c>
      <c r="G4499" s="450" t="s">
        <v>110</v>
      </c>
    </row>
    <row r="4500" spans="1:7" x14ac:dyDescent="0.25">
      <c r="A4500" s="450">
        <v>2018</v>
      </c>
      <c r="B4500" s="450" t="s">
        <v>197</v>
      </c>
      <c r="C4500" s="450">
        <v>19021</v>
      </c>
      <c r="D4500" s="450" t="s">
        <v>115</v>
      </c>
      <c r="E4500" s="450" t="s">
        <v>14</v>
      </c>
      <c r="F4500" s="450" t="s">
        <v>15</v>
      </c>
      <c r="G4500" s="450" t="s">
        <v>110</v>
      </c>
    </row>
    <row r="4501" spans="1:7" x14ac:dyDescent="0.25">
      <c r="A4501" s="450">
        <v>2018</v>
      </c>
      <c r="B4501" s="450" t="s">
        <v>197</v>
      </c>
      <c r="C4501" s="450">
        <v>19022</v>
      </c>
      <c r="D4501" s="450" t="s">
        <v>116</v>
      </c>
      <c r="E4501" s="450" t="s">
        <v>14</v>
      </c>
      <c r="F4501" s="450" t="s">
        <v>15</v>
      </c>
      <c r="G4501" s="450" t="s">
        <v>110</v>
      </c>
    </row>
    <row r="4502" spans="1:7" x14ac:dyDescent="0.25">
      <c r="A4502" s="450">
        <v>2018</v>
      </c>
      <c r="B4502" s="450" t="s">
        <v>197</v>
      </c>
      <c r="C4502" s="450">
        <v>19023</v>
      </c>
      <c r="D4502" s="450" t="s">
        <v>117</v>
      </c>
      <c r="E4502" s="450" t="s">
        <v>14</v>
      </c>
      <c r="F4502" s="450" t="s">
        <v>15</v>
      </c>
      <c r="G4502" s="450" t="s">
        <v>110</v>
      </c>
    </row>
    <row r="4503" spans="1:7" x14ac:dyDescent="0.25">
      <c r="A4503" s="450">
        <v>2018</v>
      </c>
      <c r="B4503" s="450" t="s">
        <v>197</v>
      </c>
      <c r="C4503" s="450">
        <v>19029</v>
      </c>
      <c r="D4503" s="450" t="s">
        <v>118</v>
      </c>
      <c r="E4503" s="450" t="s">
        <v>14</v>
      </c>
      <c r="F4503" s="450" t="s">
        <v>15</v>
      </c>
      <c r="G4503" s="450" t="s">
        <v>110</v>
      </c>
    </row>
    <row r="4504" spans="1:7" x14ac:dyDescent="0.25">
      <c r="A4504" s="450">
        <v>2018</v>
      </c>
      <c r="B4504" s="450" t="s">
        <v>197</v>
      </c>
      <c r="C4504" s="450">
        <v>19030</v>
      </c>
      <c r="D4504" s="450" t="s">
        <v>119</v>
      </c>
      <c r="E4504" s="450" t="s">
        <v>14</v>
      </c>
      <c r="F4504" s="450" t="s">
        <v>15</v>
      </c>
      <c r="G4504" s="450" t="s">
        <v>110</v>
      </c>
    </row>
    <row r="4505" spans="1:7" x14ac:dyDescent="0.25">
      <c r="A4505" s="450">
        <v>2018</v>
      </c>
      <c r="B4505" s="450" t="s">
        <v>197</v>
      </c>
      <c r="C4505" s="450">
        <v>19031</v>
      </c>
      <c r="D4505" s="450" t="s">
        <v>120</v>
      </c>
      <c r="E4505" s="450" t="s">
        <v>14</v>
      </c>
      <c r="F4505" s="450" t="s">
        <v>15</v>
      </c>
      <c r="G4505" s="450" t="s">
        <v>110</v>
      </c>
    </row>
    <row r="4506" spans="1:7" x14ac:dyDescent="0.25">
      <c r="A4506" s="450">
        <v>2018</v>
      </c>
      <c r="B4506" s="450" t="s">
        <v>197</v>
      </c>
      <c r="C4506" s="450">
        <v>19032</v>
      </c>
      <c r="D4506" s="450" t="s">
        <v>121</v>
      </c>
      <c r="E4506" s="450" t="s">
        <v>14</v>
      </c>
      <c r="F4506" s="450" t="s">
        <v>15</v>
      </c>
      <c r="G4506" s="450" t="s">
        <v>110</v>
      </c>
    </row>
    <row r="4507" spans="1:7" x14ac:dyDescent="0.25">
      <c r="A4507" s="450">
        <v>2018</v>
      </c>
      <c r="B4507" s="450" t="s">
        <v>197</v>
      </c>
      <c r="C4507" s="450">
        <v>19040</v>
      </c>
      <c r="D4507" s="450" t="s">
        <v>122</v>
      </c>
      <c r="E4507" s="450" t="s">
        <v>14</v>
      </c>
      <c r="F4507" s="450" t="s">
        <v>15</v>
      </c>
      <c r="G4507" s="450" t="s">
        <v>110</v>
      </c>
    </row>
    <row r="4508" spans="1:7" x14ac:dyDescent="0.25">
      <c r="A4508" s="450">
        <v>2018</v>
      </c>
      <c r="B4508" s="450" t="s">
        <v>197</v>
      </c>
      <c r="C4508" s="450">
        <v>19050</v>
      </c>
      <c r="D4508" s="450" t="s">
        <v>123</v>
      </c>
      <c r="E4508" s="450" t="s">
        <v>14</v>
      </c>
      <c r="F4508" s="450" t="s">
        <v>15</v>
      </c>
      <c r="G4508" s="450" t="s">
        <v>110</v>
      </c>
    </row>
    <row r="4509" spans="1:7" x14ac:dyDescent="0.25">
      <c r="A4509" s="450">
        <v>2018</v>
      </c>
      <c r="B4509" s="450" t="s">
        <v>197</v>
      </c>
      <c r="C4509" s="450">
        <v>19060</v>
      </c>
      <c r="D4509" s="450" t="s">
        <v>124</v>
      </c>
      <c r="E4509" s="450" t="s">
        <v>14</v>
      </c>
      <c r="F4509" s="450" t="s">
        <v>15</v>
      </c>
      <c r="G4509" s="450" t="s">
        <v>110</v>
      </c>
    </row>
    <row r="4510" spans="1:7" x14ac:dyDescent="0.25">
      <c r="A4510" s="450">
        <v>2018</v>
      </c>
      <c r="B4510" s="450" t="s">
        <v>197</v>
      </c>
      <c r="C4510" s="450">
        <v>19061</v>
      </c>
      <c r="D4510" s="450" t="s">
        <v>125</v>
      </c>
      <c r="E4510" s="450" t="s">
        <v>14</v>
      </c>
      <c r="F4510" s="450" t="s">
        <v>15</v>
      </c>
      <c r="G4510" s="450" t="s">
        <v>110</v>
      </c>
    </row>
    <row r="4511" spans="1:7" x14ac:dyDescent="0.25">
      <c r="A4511" s="450">
        <v>2018</v>
      </c>
      <c r="B4511" s="450" t="s">
        <v>197</v>
      </c>
      <c r="C4511" s="450">
        <v>19062</v>
      </c>
      <c r="D4511" s="450" t="s">
        <v>126</v>
      </c>
      <c r="E4511" s="450" t="s">
        <v>14</v>
      </c>
      <c r="F4511" s="450" t="s">
        <v>15</v>
      </c>
      <c r="G4511" s="450" t="s">
        <v>110</v>
      </c>
    </row>
    <row r="4512" spans="1:7" x14ac:dyDescent="0.25">
      <c r="A4512" s="450">
        <v>2018</v>
      </c>
      <c r="B4512" s="450" t="s">
        <v>197</v>
      </c>
      <c r="C4512" s="450">
        <v>19063</v>
      </c>
      <c r="D4512" s="450" t="s">
        <v>127</v>
      </c>
      <c r="E4512" s="450" t="s">
        <v>14</v>
      </c>
      <c r="F4512" s="450" t="s">
        <v>15</v>
      </c>
      <c r="G4512" s="450" t="s">
        <v>110</v>
      </c>
    </row>
    <row r="4513" spans="1:7" x14ac:dyDescent="0.25">
      <c r="A4513" s="450">
        <v>2018</v>
      </c>
      <c r="B4513" s="450" t="s">
        <v>197</v>
      </c>
      <c r="C4513" s="450">
        <v>19070</v>
      </c>
      <c r="D4513" s="450" t="s">
        <v>128</v>
      </c>
      <c r="E4513" s="450" t="s">
        <v>14</v>
      </c>
      <c r="F4513" s="450" t="s">
        <v>15</v>
      </c>
      <c r="G4513" s="450" t="s">
        <v>110</v>
      </c>
    </row>
    <row r="4514" spans="1:7" x14ac:dyDescent="0.25">
      <c r="A4514" s="450">
        <v>2018</v>
      </c>
      <c r="B4514" s="450" t="s">
        <v>197</v>
      </c>
      <c r="C4514" s="450">
        <v>19080</v>
      </c>
      <c r="D4514" s="450" t="s">
        <v>129</v>
      </c>
      <c r="E4514" s="450" t="s">
        <v>14</v>
      </c>
      <c r="F4514" s="450" t="s">
        <v>15</v>
      </c>
      <c r="G4514" s="450" t="s">
        <v>110</v>
      </c>
    </row>
    <row r="4515" spans="1:7" x14ac:dyDescent="0.25">
      <c r="A4515" s="450">
        <v>2018</v>
      </c>
      <c r="B4515" s="450" t="s">
        <v>197</v>
      </c>
      <c r="C4515" s="450">
        <v>19090</v>
      </c>
      <c r="D4515" s="450" t="s">
        <v>130</v>
      </c>
      <c r="E4515" s="450" t="s">
        <v>14</v>
      </c>
      <c r="F4515" s="450" t="s">
        <v>15</v>
      </c>
      <c r="G4515" s="450" t="s">
        <v>110</v>
      </c>
    </row>
    <row r="4516" spans="1:7" x14ac:dyDescent="0.25">
      <c r="A4516" s="450">
        <v>2018</v>
      </c>
      <c r="B4516" s="450" t="s">
        <v>197</v>
      </c>
      <c r="C4516" s="450">
        <v>19095</v>
      </c>
      <c r="D4516" s="450" t="s">
        <v>131</v>
      </c>
      <c r="E4516" s="450" t="s">
        <v>14</v>
      </c>
      <c r="F4516" s="450" t="s">
        <v>15</v>
      </c>
      <c r="G4516" s="450" t="s">
        <v>110</v>
      </c>
    </row>
    <row r="4517" spans="1:7" x14ac:dyDescent="0.25">
      <c r="A4517" s="450">
        <v>2018</v>
      </c>
      <c r="B4517" s="450" t="s">
        <v>197</v>
      </c>
      <c r="C4517" s="450">
        <v>19900</v>
      </c>
      <c r="D4517" s="450" t="s">
        <v>132</v>
      </c>
      <c r="E4517" s="450" t="s">
        <v>14</v>
      </c>
      <c r="F4517" s="450" t="s">
        <v>15</v>
      </c>
      <c r="G4517" s="450" t="s">
        <v>110</v>
      </c>
    </row>
    <row r="4518" spans="1:7" x14ac:dyDescent="0.25">
      <c r="A4518" s="450">
        <v>2018</v>
      </c>
      <c r="B4518" s="450" t="s">
        <v>197</v>
      </c>
      <c r="C4518" s="450">
        <v>20000</v>
      </c>
      <c r="D4518" s="450" t="s">
        <v>133</v>
      </c>
      <c r="E4518" s="450" t="s">
        <v>14</v>
      </c>
      <c r="F4518" s="450" t="s">
        <v>15</v>
      </c>
      <c r="G4518" s="450" t="s">
        <v>110</v>
      </c>
    </row>
    <row r="4519" spans="1:7" x14ac:dyDescent="0.25">
      <c r="A4519" s="450">
        <v>2018</v>
      </c>
      <c r="B4519" s="450" t="s">
        <v>197</v>
      </c>
      <c r="C4519" s="450">
        <v>21000</v>
      </c>
      <c r="D4519" s="450" t="s">
        <v>134</v>
      </c>
      <c r="E4519" s="450" t="s">
        <v>14</v>
      </c>
      <c r="F4519" s="450" t="s">
        <v>15</v>
      </c>
      <c r="G4519" s="450" t="s">
        <v>110</v>
      </c>
    </row>
    <row r="4520" spans="1:7" x14ac:dyDescent="0.25">
      <c r="A4520" s="450">
        <v>2018</v>
      </c>
      <c r="B4520" s="450" t="s">
        <v>197</v>
      </c>
      <c r="C4520" s="450">
        <v>21100</v>
      </c>
      <c r="D4520" s="450" t="s">
        <v>135</v>
      </c>
      <c r="E4520" s="450" t="s">
        <v>14</v>
      </c>
      <c r="F4520" s="450" t="s">
        <v>15</v>
      </c>
      <c r="G4520" s="450" t="s">
        <v>110</v>
      </c>
    </row>
    <row r="4521" spans="1:7" x14ac:dyDescent="0.25">
      <c r="A4521" s="450">
        <v>2018</v>
      </c>
      <c r="B4521" s="450" t="s">
        <v>197</v>
      </c>
      <c r="C4521" s="450">
        <v>21200</v>
      </c>
      <c r="D4521" s="450" t="s">
        <v>136</v>
      </c>
      <c r="E4521" s="450" t="s">
        <v>14</v>
      </c>
      <c r="F4521" s="450" t="s">
        <v>15</v>
      </c>
      <c r="G4521" s="450" t="s">
        <v>110</v>
      </c>
    </row>
    <row r="4522" spans="1:7" x14ac:dyDescent="0.25">
      <c r="A4522" s="450">
        <v>2018</v>
      </c>
      <c r="B4522" s="450" t="s">
        <v>197</v>
      </c>
      <c r="C4522" s="450">
        <v>21300</v>
      </c>
      <c r="D4522" s="450" t="s">
        <v>137</v>
      </c>
      <c r="E4522" s="450" t="s">
        <v>14</v>
      </c>
      <c r="F4522" s="450" t="s">
        <v>15</v>
      </c>
      <c r="G4522" s="450" t="s">
        <v>110</v>
      </c>
    </row>
    <row r="4523" spans="1:7" x14ac:dyDescent="0.25">
      <c r="A4523" s="450">
        <v>2018</v>
      </c>
      <c r="B4523" s="450" t="s">
        <v>197</v>
      </c>
      <c r="C4523" s="450">
        <v>21900</v>
      </c>
      <c r="D4523" s="450" t="s">
        <v>138</v>
      </c>
      <c r="E4523" s="450" t="s">
        <v>14</v>
      </c>
      <c r="F4523" s="450" t="s">
        <v>15</v>
      </c>
      <c r="G4523" s="450" t="s">
        <v>110</v>
      </c>
    </row>
    <row r="4524" spans="1:7" x14ac:dyDescent="0.25">
      <c r="A4524" s="450">
        <v>2018</v>
      </c>
      <c r="B4524" s="450" t="s">
        <v>197</v>
      </c>
      <c r="C4524" s="450">
        <v>22000</v>
      </c>
      <c r="D4524" s="450" t="s">
        <v>139</v>
      </c>
      <c r="E4524" s="450" t="s">
        <v>14</v>
      </c>
      <c r="F4524" s="450" t="s">
        <v>15</v>
      </c>
      <c r="G4524" s="450" t="s">
        <v>110</v>
      </c>
    </row>
    <row r="4525" spans="1:7" x14ac:dyDescent="0.25">
      <c r="A4525" s="450">
        <v>2018</v>
      </c>
      <c r="B4525" s="450" t="s">
        <v>197</v>
      </c>
      <c r="C4525" s="450">
        <v>23000</v>
      </c>
      <c r="D4525" s="450" t="s">
        <v>140</v>
      </c>
      <c r="E4525" s="450" t="s">
        <v>14</v>
      </c>
      <c r="F4525" s="450" t="s">
        <v>15</v>
      </c>
      <c r="G4525" s="450" t="s">
        <v>110</v>
      </c>
    </row>
    <row r="4526" spans="1:7" x14ac:dyDescent="0.25">
      <c r="A4526" s="450">
        <v>2018</v>
      </c>
      <c r="B4526" s="450" t="s">
        <v>197</v>
      </c>
      <c r="C4526" s="450">
        <v>24000</v>
      </c>
      <c r="D4526" s="450" t="s">
        <v>141</v>
      </c>
      <c r="E4526" s="450" t="s">
        <v>14</v>
      </c>
      <c r="F4526" s="450" t="s">
        <v>15</v>
      </c>
      <c r="G4526" s="450" t="s">
        <v>110</v>
      </c>
    </row>
    <row r="4527" spans="1:7" x14ac:dyDescent="0.25">
      <c r="A4527" s="450">
        <v>2018</v>
      </c>
      <c r="B4527" s="450" t="s">
        <v>197</v>
      </c>
      <c r="C4527" s="450">
        <v>25000</v>
      </c>
      <c r="D4527" s="450" t="s">
        <v>142</v>
      </c>
      <c r="E4527" s="450" t="s">
        <v>14</v>
      </c>
      <c r="F4527" s="450" t="s">
        <v>15</v>
      </c>
      <c r="G4527" s="450" t="s">
        <v>110</v>
      </c>
    </row>
    <row r="4528" spans="1:7" x14ac:dyDescent="0.25">
      <c r="A4528" s="450">
        <v>2018</v>
      </c>
      <c r="B4528" s="450" t="s">
        <v>197</v>
      </c>
      <c r="C4528" s="450">
        <v>26000</v>
      </c>
      <c r="D4528" s="450" t="s">
        <v>143</v>
      </c>
      <c r="E4528" s="450" t="s">
        <v>14</v>
      </c>
      <c r="F4528" s="450" t="s">
        <v>15</v>
      </c>
      <c r="G4528" s="450" t="s">
        <v>110</v>
      </c>
    </row>
    <row r="4529" spans="1:7" x14ac:dyDescent="0.25">
      <c r="A4529" s="450">
        <v>2018</v>
      </c>
      <c r="B4529" s="450" t="s">
        <v>197</v>
      </c>
      <c r="C4529" s="450">
        <v>27000</v>
      </c>
      <c r="D4529" s="450" t="s">
        <v>144</v>
      </c>
      <c r="E4529" s="450" t="s">
        <v>14</v>
      </c>
      <c r="F4529" s="450" t="s">
        <v>15</v>
      </c>
      <c r="G4529" s="450" t="s">
        <v>110</v>
      </c>
    </row>
    <row r="4530" spans="1:7" x14ac:dyDescent="0.25">
      <c r="A4530" s="450">
        <v>2018</v>
      </c>
      <c r="B4530" s="450" t="s">
        <v>197</v>
      </c>
      <c r="C4530" s="450">
        <v>28000</v>
      </c>
      <c r="D4530" s="450" t="s">
        <v>145</v>
      </c>
      <c r="E4530" s="450" t="s">
        <v>14</v>
      </c>
      <c r="F4530" s="450" t="s">
        <v>15</v>
      </c>
      <c r="G4530" s="450" t="s">
        <v>110</v>
      </c>
    </row>
    <row r="4531" spans="1:7" x14ac:dyDescent="0.25">
      <c r="A4531" s="450">
        <v>2018</v>
      </c>
      <c r="B4531" s="450" t="s">
        <v>197</v>
      </c>
      <c r="C4531" s="450">
        <v>29000</v>
      </c>
      <c r="D4531" s="450" t="s">
        <v>146</v>
      </c>
      <c r="E4531" s="450" t="s">
        <v>14</v>
      </c>
      <c r="F4531" s="450" t="s">
        <v>15</v>
      </c>
      <c r="G4531" s="450" t="s">
        <v>110</v>
      </c>
    </row>
    <row r="4532" spans="1:7" x14ac:dyDescent="0.25">
      <c r="A4532" s="450">
        <v>2018</v>
      </c>
      <c r="B4532" s="450" t="s">
        <v>197</v>
      </c>
      <c r="C4532" s="450">
        <v>30000</v>
      </c>
      <c r="D4532" s="450" t="s">
        <v>147</v>
      </c>
      <c r="E4532" s="450" t="s">
        <v>14</v>
      </c>
      <c r="F4532" s="450" t="s">
        <v>15</v>
      </c>
      <c r="G4532" s="450" t="s">
        <v>110</v>
      </c>
    </row>
    <row r="4533" spans="1:7" x14ac:dyDescent="0.25">
      <c r="A4533" s="450">
        <v>2018</v>
      </c>
      <c r="B4533" s="450" t="s">
        <v>197</v>
      </c>
      <c r="C4533" s="450">
        <v>31000</v>
      </c>
      <c r="D4533" s="450" t="s">
        <v>148</v>
      </c>
      <c r="E4533" s="450" t="s">
        <v>14</v>
      </c>
      <c r="F4533" s="450" t="s">
        <v>15</v>
      </c>
      <c r="G4533" s="450" t="s">
        <v>110</v>
      </c>
    </row>
    <row r="4534" spans="1:7" x14ac:dyDescent="0.25">
      <c r="A4534" s="450">
        <v>2018</v>
      </c>
      <c r="B4534" s="450" t="s">
        <v>197</v>
      </c>
      <c r="C4534" s="450">
        <v>32000</v>
      </c>
      <c r="D4534" s="450" t="s">
        <v>149</v>
      </c>
      <c r="E4534" s="450" t="s">
        <v>14</v>
      </c>
      <c r="F4534" s="450" t="s">
        <v>15</v>
      </c>
      <c r="G4534" s="450" t="s">
        <v>110</v>
      </c>
    </row>
    <row r="4535" spans="1:7" x14ac:dyDescent="0.25">
      <c r="A4535" s="450">
        <v>2018</v>
      </c>
      <c r="B4535" s="450" t="s">
        <v>197</v>
      </c>
      <c r="C4535" s="450">
        <v>32100</v>
      </c>
      <c r="D4535" s="450" t="s">
        <v>150</v>
      </c>
      <c r="E4535" s="450" t="s">
        <v>14</v>
      </c>
      <c r="F4535" s="450" t="s">
        <v>15</v>
      </c>
      <c r="G4535" s="450" t="s">
        <v>110</v>
      </c>
    </row>
    <row r="4536" spans="1:7" x14ac:dyDescent="0.25">
      <c r="A4536" s="450">
        <v>2018</v>
      </c>
      <c r="B4536" s="450" t="s">
        <v>197</v>
      </c>
      <c r="C4536" s="450">
        <v>32200</v>
      </c>
      <c r="D4536" s="450" t="s">
        <v>151</v>
      </c>
      <c r="E4536" s="450" t="s">
        <v>14</v>
      </c>
      <c r="F4536" s="450" t="s">
        <v>15</v>
      </c>
      <c r="G4536" s="450" t="s">
        <v>110</v>
      </c>
    </row>
    <row r="4537" spans="1:7" x14ac:dyDescent="0.25">
      <c r="A4537" s="450">
        <v>2018</v>
      </c>
      <c r="B4537" s="450" t="s">
        <v>197</v>
      </c>
      <c r="C4537" s="450">
        <v>33000</v>
      </c>
      <c r="D4537" s="450" t="s">
        <v>152</v>
      </c>
      <c r="E4537" s="450" t="s">
        <v>14</v>
      </c>
      <c r="F4537" s="450" t="s">
        <v>15</v>
      </c>
      <c r="G4537" s="450" t="s">
        <v>110</v>
      </c>
    </row>
    <row r="4538" spans="1:7" x14ac:dyDescent="0.25">
      <c r="A4538" s="450">
        <v>2018</v>
      </c>
      <c r="B4538" s="450" t="s">
        <v>197</v>
      </c>
      <c r="C4538" s="450">
        <v>33100</v>
      </c>
      <c r="D4538" s="450" t="s">
        <v>153</v>
      </c>
      <c r="E4538" s="450" t="s">
        <v>14</v>
      </c>
      <c r="F4538" s="450" t="s">
        <v>15</v>
      </c>
      <c r="G4538" s="450" t="s">
        <v>110</v>
      </c>
    </row>
    <row r="4539" spans="1:7" x14ac:dyDescent="0.25">
      <c r="A4539" s="450">
        <v>2018</v>
      </c>
      <c r="B4539" s="450" t="s">
        <v>197</v>
      </c>
      <c r="C4539" s="450">
        <v>33110</v>
      </c>
      <c r="D4539" s="450" t="s">
        <v>154</v>
      </c>
      <c r="E4539" s="450" t="s">
        <v>14</v>
      </c>
      <c r="F4539" s="450" t="s">
        <v>15</v>
      </c>
      <c r="G4539" s="450" t="s">
        <v>110</v>
      </c>
    </row>
    <row r="4540" spans="1:7" x14ac:dyDescent="0.25">
      <c r="A4540" s="450">
        <v>2018</v>
      </c>
      <c r="B4540" s="450" t="s">
        <v>197</v>
      </c>
      <c r="C4540" s="450">
        <v>33120</v>
      </c>
      <c r="D4540" s="450" t="s">
        <v>155</v>
      </c>
      <c r="E4540" s="450" t="s">
        <v>14</v>
      </c>
      <c r="F4540" s="450" t="s">
        <v>15</v>
      </c>
      <c r="G4540" s="450" t="s">
        <v>110</v>
      </c>
    </row>
    <row r="4541" spans="1:7" x14ac:dyDescent="0.25">
      <c r="A4541" s="450">
        <v>2018</v>
      </c>
      <c r="B4541" s="450" t="s">
        <v>197</v>
      </c>
      <c r="C4541" s="450">
        <v>33200</v>
      </c>
      <c r="D4541" s="450" t="s">
        <v>156</v>
      </c>
      <c r="E4541" s="450" t="s">
        <v>14</v>
      </c>
      <c r="F4541" s="450" t="s">
        <v>15</v>
      </c>
      <c r="G4541" s="450" t="s">
        <v>110</v>
      </c>
    </row>
    <row r="4542" spans="1:7" x14ac:dyDescent="0.25">
      <c r="A4542" s="450">
        <v>2018</v>
      </c>
      <c r="B4542" s="450" t="s">
        <v>197</v>
      </c>
      <c r="C4542" s="450">
        <v>33210</v>
      </c>
      <c r="D4542" s="450" t="s">
        <v>157</v>
      </c>
      <c r="E4542" s="450" t="s">
        <v>14</v>
      </c>
      <c r="F4542" s="450" t="s">
        <v>15</v>
      </c>
      <c r="G4542" s="450" t="s">
        <v>110</v>
      </c>
    </row>
    <row r="4543" spans="1:7" x14ac:dyDescent="0.25">
      <c r="A4543" s="450">
        <v>2018</v>
      </c>
      <c r="B4543" s="450" t="s">
        <v>197</v>
      </c>
      <c r="C4543" s="450">
        <v>33220</v>
      </c>
      <c r="D4543" s="450" t="s">
        <v>158</v>
      </c>
      <c r="E4543" s="450" t="s">
        <v>14</v>
      </c>
      <c r="F4543" s="450" t="s">
        <v>15</v>
      </c>
      <c r="G4543" s="450" t="s">
        <v>110</v>
      </c>
    </row>
    <row r="4544" spans="1:7" x14ac:dyDescent="0.25">
      <c r="A4544" s="450">
        <v>2018</v>
      </c>
      <c r="B4544" s="450" t="s">
        <v>197</v>
      </c>
      <c r="C4544" s="450">
        <v>33900</v>
      </c>
      <c r="D4544" s="450" t="s">
        <v>159</v>
      </c>
      <c r="E4544" s="450" t="s">
        <v>14</v>
      </c>
      <c r="F4544" s="450" t="s">
        <v>15</v>
      </c>
      <c r="G4544" s="450" t="s">
        <v>110</v>
      </c>
    </row>
    <row r="4545" spans="1:8" x14ac:dyDescent="0.25">
      <c r="A4545" s="450">
        <v>2018</v>
      </c>
      <c r="B4545" s="450" t="s">
        <v>197</v>
      </c>
      <c r="C4545" s="450">
        <v>33910</v>
      </c>
      <c r="D4545" s="450" t="s">
        <v>160</v>
      </c>
      <c r="E4545" s="450" t="s">
        <v>14</v>
      </c>
      <c r="F4545" s="450" t="s">
        <v>15</v>
      </c>
      <c r="G4545" s="450" t="s">
        <v>110</v>
      </c>
      <c r="H4545" s="450"/>
    </row>
    <row r="4546" spans="1:8" x14ac:dyDescent="0.25">
      <c r="A4546" s="450">
        <v>2018</v>
      </c>
      <c r="B4546" s="450" t="s">
        <v>197</v>
      </c>
      <c r="C4546" s="450">
        <v>33920</v>
      </c>
      <c r="D4546" s="450" t="s">
        <v>161</v>
      </c>
      <c r="E4546" s="450" t="s">
        <v>14</v>
      </c>
      <c r="F4546" s="450" t="s">
        <v>15</v>
      </c>
      <c r="G4546" s="450" t="s">
        <v>110</v>
      </c>
      <c r="H4546" s="450"/>
    </row>
    <row r="4547" spans="1:8" x14ac:dyDescent="0.25">
      <c r="A4547" s="450">
        <v>2018</v>
      </c>
      <c r="B4547" s="450" t="s">
        <v>197</v>
      </c>
      <c r="C4547" s="450">
        <v>33921</v>
      </c>
      <c r="D4547" s="450" t="s">
        <v>162</v>
      </c>
      <c r="E4547" s="450" t="s">
        <v>14</v>
      </c>
      <c r="F4547" s="450" t="s">
        <v>15</v>
      </c>
      <c r="G4547" s="450" t="s">
        <v>110</v>
      </c>
      <c r="H4547" s="450"/>
    </row>
    <row r="4548" spans="1:8" x14ac:dyDescent="0.25">
      <c r="A4548" s="450">
        <v>2018</v>
      </c>
      <c r="B4548" s="450" t="s">
        <v>197</v>
      </c>
      <c r="C4548" s="450">
        <v>33922</v>
      </c>
      <c r="D4548" s="450" t="s">
        <v>163</v>
      </c>
      <c r="E4548" s="450" t="s">
        <v>14</v>
      </c>
      <c r="F4548" s="450" t="s">
        <v>15</v>
      </c>
      <c r="G4548" s="450" t="s">
        <v>110</v>
      </c>
      <c r="H4548" s="450"/>
    </row>
    <row r="4549" spans="1:8" x14ac:dyDescent="0.25">
      <c r="A4549" s="450">
        <v>2018</v>
      </c>
      <c r="B4549" s="450" t="s">
        <v>197</v>
      </c>
      <c r="C4549" s="450">
        <v>34000</v>
      </c>
      <c r="D4549" s="450" t="s">
        <v>164</v>
      </c>
      <c r="E4549" s="450" t="s">
        <v>14</v>
      </c>
      <c r="F4549" s="450" t="s">
        <v>15</v>
      </c>
      <c r="G4549" s="450" t="s">
        <v>110</v>
      </c>
      <c r="H4549" s="450"/>
    </row>
    <row r="4550" spans="1:8" x14ac:dyDescent="0.25">
      <c r="A4550" s="450">
        <v>2018</v>
      </c>
      <c r="B4550" s="450" t="s">
        <v>197</v>
      </c>
      <c r="C4550" s="450">
        <v>35000</v>
      </c>
      <c r="D4550" s="450" t="s">
        <v>165</v>
      </c>
      <c r="E4550" s="450" t="s">
        <v>14</v>
      </c>
      <c r="F4550" s="450" t="s">
        <v>15</v>
      </c>
      <c r="G4550" s="450" t="s">
        <v>110</v>
      </c>
      <c r="H4550" s="450"/>
    </row>
    <row r="4551" spans="1:8" x14ac:dyDescent="0.25">
      <c r="A4551" s="450">
        <v>2018</v>
      </c>
      <c r="B4551" s="450" t="s">
        <v>197</v>
      </c>
      <c r="C4551" s="450">
        <v>36000</v>
      </c>
      <c r="D4551" s="450" t="s">
        <v>166</v>
      </c>
      <c r="E4551" s="450" t="s">
        <v>14</v>
      </c>
      <c r="F4551" s="450" t="s">
        <v>15</v>
      </c>
      <c r="G4551" s="450" t="s">
        <v>110</v>
      </c>
      <c r="H4551" s="450"/>
    </row>
    <row r="4552" spans="1:8" x14ac:dyDescent="0.25">
      <c r="A4552" s="450">
        <v>2018</v>
      </c>
      <c r="B4552" s="450" t="s">
        <v>197</v>
      </c>
      <c r="C4552" s="450">
        <v>37000</v>
      </c>
      <c r="D4552" s="450" t="s">
        <v>167</v>
      </c>
      <c r="E4552" s="450" t="s">
        <v>14</v>
      </c>
      <c r="F4552" s="450" t="s">
        <v>15</v>
      </c>
      <c r="G4552" s="450" t="s">
        <v>110</v>
      </c>
      <c r="H4552" s="450"/>
    </row>
    <row r="4553" spans="1:8" x14ac:dyDescent="0.25">
      <c r="A4553" s="450">
        <v>2018</v>
      </c>
      <c r="B4553" s="450" t="s">
        <v>197</v>
      </c>
      <c r="C4553" s="450">
        <v>37100</v>
      </c>
      <c r="D4553" s="450" t="s">
        <v>168</v>
      </c>
      <c r="E4553" s="450" t="s">
        <v>14</v>
      </c>
      <c r="F4553" s="450" t="s">
        <v>15</v>
      </c>
      <c r="G4553" s="450" t="s">
        <v>110</v>
      </c>
      <c r="H4553" s="450"/>
    </row>
    <row r="4554" spans="1:8" x14ac:dyDescent="0.25">
      <c r="A4554" s="450">
        <v>2018</v>
      </c>
      <c r="B4554" s="450" t="s">
        <v>197</v>
      </c>
      <c r="C4554" s="450">
        <v>37200</v>
      </c>
      <c r="D4554" s="450" t="s">
        <v>169</v>
      </c>
      <c r="E4554" s="450" t="s">
        <v>14</v>
      </c>
      <c r="F4554" s="450" t="s">
        <v>15</v>
      </c>
      <c r="G4554" s="450" t="s">
        <v>110</v>
      </c>
      <c r="H4554" s="450"/>
    </row>
    <row r="4555" spans="1:8" x14ac:dyDescent="0.25">
      <c r="A4555" s="450">
        <v>2018</v>
      </c>
      <c r="B4555" s="450" t="s">
        <v>198</v>
      </c>
      <c r="C4555" s="450">
        <v>1000</v>
      </c>
      <c r="D4555" s="450" t="s">
        <v>1</v>
      </c>
      <c r="E4555" s="450" t="s">
        <v>14</v>
      </c>
      <c r="F4555" s="450" t="s">
        <v>15</v>
      </c>
      <c r="G4555" s="450">
        <v>0.83</v>
      </c>
      <c r="H4555" s="450" t="s">
        <v>16</v>
      </c>
    </row>
    <row r="4556" spans="1:8" x14ac:dyDescent="0.25">
      <c r="A4556" s="450">
        <v>2018</v>
      </c>
      <c r="B4556" s="450" t="s">
        <v>198</v>
      </c>
      <c r="C4556" s="450">
        <v>1100</v>
      </c>
      <c r="D4556" s="450" t="s">
        <v>2</v>
      </c>
      <c r="E4556" s="450" t="s">
        <v>14</v>
      </c>
      <c r="F4556" s="450" t="s">
        <v>15</v>
      </c>
      <c r="G4556" s="450">
        <v>0</v>
      </c>
      <c r="H4556" s="450" t="s">
        <v>16</v>
      </c>
    </row>
    <row r="4557" spans="1:8" x14ac:dyDescent="0.25">
      <c r="A4557" s="450">
        <v>2018</v>
      </c>
      <c r="B4557" s="450" t="s">
        <v>198</v>
      </c>
      <c r="C4557" s="450">
        <v>1110</v>
      </c>
      <c r="D4557" s="450" t="s">
        <v>3</v>
      </c>
      <c r="E4557" s="450" t="s">
        <v>14</v>
      </c>
      <c r="F4557" s="450" t="s">
        <v>15</v>
      </c>
      <c r="G4557" s="450" t="s">
        <v>110</v>
      </c>
      <c r="H4557" s="450"/>
    </row>
    <row r="4558" spans="1:8" x14ac:dyDescent="0.25">
      <c r="A4558" s="450">
        <v>2018</v>
      </c>
      <c r="B4558" s="450" t="s">
        <v>198</v>
      </c>
      <c r="C4558" s="450">
        <v>1120</v>
      </c>
      <c r="D4558" s="450" t="s">
        <v>4</v>
      </c>
      <c r="E4558" s="450" t="s">
        <v>14</v>
      </c>
      <c r="F4558" s="450" t="s">
        <v>15</v>
      </c>
      <c r="G4558" s="450" t="s">
        <v>110</v>
      </c>
      <c r="H4558" s="450"/>
    </row>
    <row r="4559" spans="1:8" x14ac:dyDescent="0.25">
      <c r="A4559" s="450">
        <v>2018</v>
      </c>
      <c r="B4559" s="450" t="s">
        <v>198</v>
      </c>
      <c r="C4559" s="450">
        <v>1200</v>
      </c>
      <c r="D4559" s="450" t="s">
        <v>5</v>
      </c>
      <c r="E4559" s="450" t="s">
        <v>14</v>
      </c>
      <c r="F4559" s="450" t="s">
        <v>15</v>
      </c>
      <c r="G4559" s="450">
        <v>0</v>
      </c>
      <c r="H4559" s="450" t="s">
        <v>16</v>
      </c>
    </row>
    <row r="4560" spans="1:8" x14ac:dyDescent="0.25">
      <c r="A4560" s="450">
        <v>2018</v>
      </c>
      <c r="B4560" s="450" t="s">
        <v>198</v>
      </c>
      <c r="C4560" s="450">
        <v>1300</v>
      </c>
      <c r="D4560" s="450" t="s">
        <v>17</v>
      </c>
      <c r="E4560" s="450" t="s">
        <v>14</v>
      </c>
      <c r="F4560" s="450" t="s">
        <v>15</v>
      </c>
      <c r="G4560" s="450">
        <v>0.83</v>
      </c>
      <c r="H4560" s="450" t="s">
        <v>16</v>
      </c>
    </row>
    <row r="4561" spans="1:8" x14ac:dyDescent="0.25">
      <c r="A4561" s="450">
        <v>2018</v>
      </c>
      <c r="B4561" s="450" t="s">
        <v>198</v>
      </c>
      <c r="C4561" s="450">
        <v>1400</v>
      </c>
      <c r="D4561" s="450" t="s">
        <v>18</v>
      </c>
      <c r="E4561" s="450" t="s">
        <v>14</v>
      </c>
      <c r="F4561" s="450" t="s">
        <v>15</v>
      </c>
      <c r="G4561" s="450">
        <v>0</v>
      </c>
      <c r="H4561" s="450" t="s">
        <v>16</v>
      </c>
    </row>
    <row r="4562" spans="1:8" x14ac:dyDescent="0.25">
      <c r="A4562" s="450">
        <v>2018</v>
      </c>
      <c r="B4562" s="450" t="s">
        <v>198</v>
      </c>
      <c r="C4562" s="450">
        <v>1500</v>
      </c>
      <c r="D4562" s="450" t="s">
        <v>19</v>
      </c>
      <c r="E4562" s="450" t="s">
        <v>14</v>
      </c>
      <c r="F4562" s="450" t="s">
        <v>15</v>
      </c>
      <c r="G4562" s="450">
        <v>0</v>
      </c>
      <c r="H4562" s="450" t="s">
        <v>16</v>
      </c>
    </row>
    <row r="4563" spans="1:8" x14ac:dyDescent="0.25">
      <c r="A4563" s="450">
        <v>2018</v>
      </c>
      <c r="B4563" s="450" t="s">
        <v>198</v>
      </c>
      <c r="C4563" s="450">
        <v>1600</v>
      </c>
      <c r="D4563" s="450" t="s">
        <v>20</v>
      </c>
      <c r="E4563" s="450" t="s">
        <v>14</v>
      </c>
      <c r="F4563" s="450" t="s">
        <v>15</v>
      </c>
      <c r="G4563" s="450">
        <v>0</v>
      </c>
      <c r="H4563" s="450" t="s">
        <v>16</v>
      </c>
    </row>
    <row r="4564" spans="1:8" x14ac:dyDescent="0.25">
      <c r="A4564" s="450">
        <v>2018</v>
      </c>
      <c r="B4564" s="450" t="s">
        <v>198</v>
      </c>
      <c r="C4564" s="450">
        <v>1900</v>
      </c>
      <c r="D4564" s="450" t="s">
        <v>21</v>
      </c>
      <c r="E4564" s="450" t="s">
        <v>14</v>
      </c>
      <c r="F4564" s="450" t="s">
        <v>15</v>
      </c>
      <c r="G4564" s="450">
        <v>0</v>
      </c>
      <c r="H4564" s="450" t="s">
        <v>16</v>
      </c>
    </row>
    <row r="4565" spans="1:8" x14ac:dyDescent="0.25">
      <c r="A4565" s="450">
        <v>2018</v>
      </c>
      <c r="B4565" s="450" t="s">
        <v>198</v>
      </c>
      <c r="C4565" s="450">
        <v>2000</v>
      </c>
      <c r="D4565" s="450" t="s">
        <v>22</v>
      </c>
      <c r="E4565" s="450" t="s">
        <v>14</v>
      </c>
      <c r="F4565" s="450" t="s">
        <v>15</v>
      </c>
      <c r="G4565" s="450">
        <v>0</v>
      </c>
      <c r="H4565" s="450" t="s">
        <v>16</v>
      </c>
    </row>
    <row r="4566" spans="1:8" x14ac:dyDescent="0.25">
      <c r="A4566" s="450">
        <v>2018</v>
      </c>
      <c r="B4566" s="450" t="s">
        <v>198</v>
      </c>
      <c r="C4566" s="450">
        <v>2100</v>
      </c>
      <c r="D4566" s="450" t="s">
        <v>23</v>
      </c>
      <c r="E4566" s="450" t="s">
        <v>14</v>
      </c>
      <c r="F4566" s="450" t="s">
        <v>15</v>
      </c>
      <c r="G4566" s="450">
        <v>0</v>
      </c>
      <c r="H4566" s="450" t="s">
        <v>16</v>
      </c>
    </row>
    <row r="4567" spans="1:8" x14ac:dyDescent="0.25">
      <c r="A4567" s="450">
        <v>2018</v>
      </c>
      <c r="B4567" s="450" t="s">
        <v>198</v>
      </c>
      <c r="C4567" s="450">
        <v>2110</v>
      </c>
      <c r="D4567" s="450" t="s">
        <v>24</v>
      </c>
      <c r="E4567" s="450" t="s">
        <v>14</v>
      </c>
      <c r="F4567" s="450" t="s">
        <v>15</v>
      </c>
      <c r="G4567" s="450" t="s">
        <v>110</v>
      </c>
      <c r="H4567" s="450"/>
    </row>
    <row r="4568" spans="1:8" x14ac:dyDescent="0.25">
      <c r="A4568" s="450">
        <v>2018</v>
      </c>
      <c r="B4568" s="450" t="s">
        <v>198</v>
      </c>
      <c r="C4568" s="450">
        <v>2120</v>
      </c>
      <c r="D4568" s="450" t="s">
        <v>25</v>
      </c>
      <c r="E4568" s="450" t="s">
        <v>14</v>
      </c>
      <c r="F4568" s="450" t="s">
        <v>15</v>
      </c>
      <c r="G4568" s="450" t="s">
        <v>110</v>
      </c>
      <c r="H4568" s="450"/>
    </row>
    <row r="4569" spans="1:8" x14ac:dyDescent="0.25">
      <c r="A4569" s="450">
        <v>2018</v>
      </c>
      <c r="B4569" s="450" t="s">
        <v>198</v>
      </c>
      <c r="C4569" s="450">
        <v>2130</v>
      </c>
      <c r="D4569" s="450" t="s">
        <v>26</v>
      </c>
      <c r="E4569" s="450" t="s">
        <v>14</v>
      </c>
      <c r="F4569" s="450" t="s">
        <v>15</v>
      </c>
      <c r="G4569" s="450" t="s">
        <v>110</v>
      </c>
      <c r="H4569" s="450"/>
    </row>
    <row r="4570" spans="1:8" x14ac:dyDescent="0.25">
      <c r="A4570" s="450">
        <v>2018</v>
      </c>
      <c r="B4570" s="450" t="s">
        <v>198</v>
      </c>
      <c r="C4570" s="450">
        <v>2190</v>
      </c>
      <c r="D4570" s="450" t="s">
        <v>27</v>
      </c>
      <c r="E4570" s="450" t="s">
        <v>14</v>
      </c>
      <c r="F4570" s="450" t="s">
        <v>15</v>
      </c>
      <c r="G4570" s="450" t="s">
        <v>110</v>
      </c>
      <c r="H4570" s="450"/>
    </row>
    <row r="4571" spans="1:8" x14ac:dyDescent="0.25">
      <c r="A4571" s="450">
        <v>2018</v>
      </c>
      <c r="B4571" s="450" t="s">
        <v>198</v>
      </c>
      <c r="C4571" s="450">
        <v>2200</v>
      </c>
      <c r="D4571" s="450" t="s">
        <v>28</v>
      </c>
      <c r="E4571" s="450" t="s">
        <v>14</v>
      </c>
      <c r="F4571" s="450" t="s">
        <v>15</v>
      </c>
      <c r="G4571" s="450">
        <v>0</v>
      </c>
      <c r="H4571" s="450" t="s">
        <v>16</v>
      </c>
    </row>
    <row r="4572" spans="1:8" x14ac:dyDescent="0.25">
      <c r="A4572" s="450">
        <v>2018</v>
      </c>
      <c r="B4572" s="450" t="s">
        <v>198</v>
      </c>
      <c r="C4572" s="450">
        <v>2300</v>
      </c>
      <c r="D4572" s="450" t="s">
        <v>29</v>
      </c>
      <c r="E4572" s="450" t="s">
        <v>14</v>
      </c>
      <c r="F4572" s="450" t="s">
        <v>15</v>
      </c>
      <c r="G4572" s="450">
        <v>0</v>
      </c>
      <c r="H4572" s="450" t="s">
        <v>16</v>
      </c>
    </row>
    <row r="4573" spans="1:8" x14ac:dyDescent="0.25">
      <c r="A4573" s="450">
        <v>2018</v>
      </c>
      <c r="B4573" s="450" t="s">
        <v>198</v>
      </c>
      <c r="C4573" s="450">
        <v>2400</v>
      </c>
      <c r="D4573" s="450" t="s">
        <v>30</v>
      </c>
      <c r="E4573" s="450" t="s">
        <v>14</v>
      </c>
      <c r="F4573" s="450" t="s">
        <v>15</v>
      </c>
      <c r="G4573" s="450">
        <v>0</v>
      </c>
      <c r="H4573" s="450" t="s">
        <v>16</v>
      </c>
    </row>
    <row r="4574" spans="1:8" x14ac:dyDescent="0.25">
      <c r="A4574" s="450">
        <v>2018</v>
      </c>
      <c r="B4574" s="450" t="s">
        <v>198</v>
      </c>
      <c r="C4574" s="450">
        <v>2900</v>
      </c>
      <c r="D4574" s="450" t="s">
        <v>31</v>
      </c>
      <c r="E4574" s="450" t="s">
        <v>14</v>
      </c>
      <c r="F4574" s="450" t="s">
        <v>15</v>
      </c>
      <c r="G4574" s="450">
        <v>0</v>
      </c>
      <c r="H4574" s="450" t="s">
        <v>16</v>
      </c>
    </row>
    <row r="4575" spans="1:8" x14ac:dyDescent="0.25">
      <c r="A4575" s="450">
        <v>2018</v>
      </c>
      <c r="B4575" s="450" t="s">
        <v>198</v>
      </c>
      <c r="C4575" s="450">
        <v>2910</v>
      </c>
      <c r="D4575" s="450" t="s">
        <v>32</v>
      </c>
      <c r="E4575" s="450" t="s">
        <v>14</v>
      </c>
      <c r="F4575" s="450" t="s">
        <v>15</v>
      </c>
      <c r="G4575" s="450" t="s">
        <v>110</v>
      </c>
      <c r="H4575" s="450"/>
    </row>
    <row r="4576" spans="1:8" x14ac:dyDescent="0.25">
      <c r="A4576" s="450">
        <v>2018</v>
      </c>
      <c r="B4576" s="450" t="s">
        <v>198</v>
      </c>
      <c r="C4576" s="450">
        <v>2920</v>
      </c>
      <c r="D4576" s="450" t="s">
        <v>33</v>
      </c>
      <c r="E4576" s="450" t="s">
        <v>14</v>
      </c>
      <c r="F4576" s="450" t="s">
        <v>15</v>
      </c>
      <c r="G4576" s="450" t="s">
        <v>110</v>
      </c>
      <c r="H4576" s="450"/>
    </row>
    <row r="4577" spans="1:8" x14ac:dyDescent="0.25">
      <c r="A4577" s="450">
        <v>2018</v>
      </c>
      <c r="B4577" s="450" t="s">
        <v>198</v>
      </c>
      <c r="C4577" s="450">
        <v>2930</v>
      </c>
      <c r="D4577" s="450" t="s">
        <v>34</v>
      </c>
      <c r="E4577" s="450" t="s">
        <v>14</v>
      </c>
      <c r="F4577" s="450" t="s">
        <v>15</v>
      </c>
      <c r="G4577" s="450" t="s">
        <v>110</v>
      </c>
      <c r="H4577" s="450"/>
    </row>
    <row r="4578" spans="1:8" x14ac:dyDescent="0.25">
      <c r="A4578" s="450">
        <v>2018</v>
      </c>
      <c r="B4578" s="450" t="s">
        <v>198</v>
      </c>
      <c r="C4578" s="450">
        <v>3000</v>
      </c>
      <c r="D4578" s="450" t="s">
        <v>35</v>
      </c>
      <c r="E4578" s="450" t="s">
        <v>14</v>
      </c>
      <c r="F4578" s="450" t="s">
        <v>15</v>
      </c>
      <c r="G4578" s="450">
        <v>2.4900000000000002</v>
      </c>
      <c r="H4578" s="450" t="s">
        <v>16</v>
      </c>
    </row>
    <row r="4579" spans="1:8" x14ac:dyDescent="0.25">
      <c r="A4579" s="450">
        <v>2018</v>
      </c>
      <c r="B4579" s="450" t="s">
        <v>198</v>
      </c>
      <c r="C4579" s="450">
        <v>3100</v>
      </c>
      <c r="D4579" s="450" t="s">
        <v>36</v>
      </c>
      <c r="E4579" s="450" t="s">
        <v>14</v>
      </c>
      <c r="F4579" s="450" t="s">
        <v>15</v>
      </c>
      <c r="G4579" s="450" t="s">
        <v>110</v>
      </c>
      <c r="H4579" s="450"/>
    </row>
    <row r="4580" spans="1:8" x14ac:dyDescent="0.25">
      <c r="A4580" s="450">
        <v>2018</v>
      </c>
      <c r="B4580" s="450" t="s">
        <v>198</v>
      </c>
      <c r="C4580" s="450">
        <v>3200</v>
      </c>
      <c r="D4580" s="450" t="s">
        <v>37</v>
      </c>
      <c r="E4580" s="450" t="s">
        <v>14</v>
      </c>
      <c r="F4580" s="450" t="s">
        <v>15</v>
      </c>
      <c r="G4580" s="450" t="s">
        <v>110</v>
      </c>
      <c r="H4580" s="450"/>
    </row>
    <row r="4581" spans="1:8" x14ac:dyDescent="0.25">
      <c r="A4581" s="450">
        <v>2018</v>
      </c>
      <c r="B4581" s="450" t="s">
        <v>198</v>
      </c>
      <c r="C4581" s="450">
        <v>3900</v>
      </c>
      <c r="D4581" s="450" t="s">
        <v>38</v>
      </c>
      <c r="E4581" s="450" t="s">
        <v>14</v>
      </c>
      <c r="F4581" s="450" t="s">
        <v>15</v>
      </c>
      <c r="G4581" s="450" t="s">
        <v>110</v>
      </c>
      <c r="H4581" s="450"/>
    </row>
    <row r="4582" spans="1:8" x14ac:dyDescent="0.25">
      <c r="A4582" s="450">
        <v>2018</v>
      </c>
      <c r="B4582" s="450" t="s">
        <v>198</v>
      </c>
      <c r="C4582" s="450">
        <v>4000</v>
      </c>
      <c r="D4582" s="450" t="s">
        <v>39</v>
      </c>
      <c r="E4582" s="450" t="s">
        <v>14</v>
      </c>
      <c r="F4582" s="450" t="s">
        <v>15</v>
      </c>
      <c r="G4582" s="450">
        <v>2.08</v>
      </c>
      <c r="H4582" s="450" t="s">
        <v>16</v>
      </c>
    </row>
    <row r="4583" spans="1:8" x14ac:dyDescent="0.25">
      <c r="A4583" s="450">
        <v>2018</v>
      </c>
      <c r="B4583" s="450" t="s">
        <v>198</v>
      </c>
      <c r="C4583" s="450">
        <v>4100</v>
      </c>
      <c r="D4583" s="450" t="s">
        <v>40</v>
      </c>
      <c r="E4583" s="450" t="s">
        <v>14</v>
      </c>
      <c r="F4583" s="450" t="s">
        <v>15</v>
      </c>
      <c r="G4583" s="450">
        <v>2.08</v>
      </c>
      <c r="H4583" s="450" t="s">
        <v>16</v>
      </c>
    </row>
    <row r="4584" spans="1:8" x14ac:dyDescent="0.25">
      <c r="A4584" s="450">
        <v>2018</v>
      </c>
      <c r="B4584" s="450" t="s">
        <v>198</v>
      </c>
      <c r="C4584" s="450">
        <v>4110</v>
      </c>
      <c r="D4584" s="450" t="s">
        <v>41</v>
      </c>
      <c r="E4584" s="450" t="s">
        <v>14</v>
      </c>
      <c r="F4584" s="450" t="s">
        <v>15</v>
      </c>
      <c r="G4584" s="450" t="s">
        <v>110</v>
      </c>
      <c r="H4584" s="450"/>
    </row>
    <row r="4585" spans="1:8" x14ac:dyDescent="0.25">
      <c r="A4585" s="450">
        <v>2018</v>
      </c>
      <c r="B4585" s="450" t="s">
        <v>198</v>
      </c>
      <c r="C4585" s="450">
        <v>4120</v>
      </c>
      <c r="D4585" s="450" t="s">
        <v>42</v>
      </c>
      <c r="E4585" s="450" t="s">
        <v>14</v>
      </c>
      <c r="F4585" s="450" t="s">
        <v>15</v>
      </c>
      <c r="G4585" s="450" t="s">
        <v>110</v>
      </c>
      <c r="H4585" s="450"/>
    </row>
    <row r="4586" spans="1:8" x14ac:dyDescent="0.25">
      <c r="A4586" s="450">
        <v>2018</v>
      </c>
      <c r="B4586" s="450" t="s">
        <v>198</v>
      </c>
      <c r="C4586" s="450">
        <v>4190</v>
      </c>
      <c r="D4586" s="450" t="s">
        <v>43</v>
      </c>
      <c r="E4586" s="450" t="s">
        <v>14</v>
      </c>
      <c r="F4586" s="450" t="s">
        <v>15</v>
      </c>
      <c r="G4586" s="450" t="s">
        <v>110</v>
      </c>
      <c r="H4586" s="450"/>
    </row>
    <row r="4587" spans="1:8" x14ac:dyDescent="0.25">
      <c r="A4587" s="450">
        <v>2018</v>
      </c>
      <c r="B4587" s="450" t="s">
        <v>198</v>
      </c>
      <c r="C4587" s="450">
        <v>4200</v>
      </c>
      <c r="D4587" s="450" t="s">
        <v>44</v>
      </c>
      <c r="E4587" s="450" t="s">
        <v>14</v>
      </c>
      <c r="F4587" s="450" t="s">
        <v>15</v>
      </c>
      <c r="G4587" s="450">
        <v>0</v>
      </c>
      <c r="H4587" s="450" t="s">
        <v>16</v>
      </c>
    </row>
    <row r="4588" spans="1:8" x14ac:dyDescent="0.25">
      <c r="A4588" s="450">
        <v>2018</v>
      </c>
      <c r="B4588" s="450" t="s">
        <v>198</v>
      </c>
      <c r="C4588" s="450">
        <v>4210</v>
      </c>
      <c r="D4588" s="450" t="s">
        <v>45</v>
      </c>
      <c r="E4588" s="450" t="s">
        <v>14</v>
      </c>
      <c r="F4588" s="450" t="s">
        <v>15</v>
      </c>
      <c r="G4588" s="450" t="s">
        <v>110</v>
      </c>
      <c r="H4588" s="450"/>
    </row>
    <row r="4589" spans="1:8" x14ac:dyDescent="0.25">
      <c r="A4589" s="450">
        <v>2018</v>
      </c>
      <c r="B4589" s="450" t="s">
        <v>198</v>
      </c>
      <c r="C4589" s="450">
        <v>4220</v>
      </c>
      <c r="D4589" s="450" t="s">
        <v>46</v>
      </c>
      <c r="E4589" s="450" t="s">
        <v>14</v>
      </c>
      <c r="F4589" s="450" t="s">
        <v>15</v>
      </c>
      <c r="G4589" s="450" t="s">
        <v>110</v>
      </c>
      <c r="H4589" s="450"/>
    </row>
    <row r="4590" spans="1:8" x14ac:dyDescent="0.25">
      <c r="A4590" s="450">
        <v>2018</v>
      </c>
      <c r="B4590" s="450" t="s">
        <v>198</v>
      </c>
      <c r="C4590" s="450">
        <v>4230</v>
      </c>
      <c r="D4590" s="450" t="s">
        <v>47</v>
      </c>
      <c r="E4590" s="450" t="s">
        <v>14</v>
      </c>
      <c r="F4590" s="450" t="s">
        <v>15</v>
      </c>
      <c r="G4590" s="450" t="s">
        <v>110</v>
      </c>
      <c r="H4590" s="450"/>
    </row>
    <row r="4591" spans="1:8" x14ac:dyDescent="0.25">
      <c r="A4591" s="450">
        <v>2018</v>
      </c>
      <c r="B4591" s="450" t="s">
        <v>198</v>
      </c>
      <c r="C4591" s="450">
        <v>5000</v>
      </c>
      <c r="D4591" s="450" t="s">
        <v>48</v>
      </c>
      <c r="E4591" s="450" t="s">
        <v>14</v>
      </c>
      <c r="F4591" s="450" t="s">
        <v>15</v>
      </c>
      <c r="G4591" s="450">
        <v>0</v>
      </c>
      <c r="H4591" s="450" t="s">
        <v>16</v>
      </c>
    </row>
    <row r="4592" spans="1:8" x14ac:dyDescent="0.25">
      <c r="A4592" s="450">
        <v>2018</v>
      </c>
      <c r="B4592" s="450" t="s">
        <v>198</v>
      </c>
      <c r="C4592" s="450">
        <v>6000</v>
      </c>
      <c r="D4592" s="450" t="s">
        <v>49</v>
      </c>
      <c r="E4592" s="450" t="s">
        <v>14</v>
      </c>
      <c r="F4592" s="450" t="s">
        <v>15</v>
      </c>
      <c r="G4592" s="450">
        <v>0</v>
      </c>
      <c r="H4592" s="450" t="s">
        <v>16</v>
      </c>
    </row>
    <row r="4593" spans="1:8" x14ac:dyDescent="0.25">
      <c r="A4593" s="450">
        <v>2018</v>
      </c>
      <c r="B4593" s="450" t="s">
        <v>198</v>
      </c>
      <c r="C4593" s="450">
        <v>6100</v>
      </c>
      <c r="D4593" s="450" t="s">
        <v>50</v>
      </c>
      <c r="E4593" s="450" t="s">
        <v>14</v>
      </c>
      <c r="F4593" s="450" t="s">
        <v>15</v>
      </c>
      <c r="G4593" s="450">
        <v>0</v>
      </c>
      <c r="H4593" s="450" t="s">
        <v>16</v>
      </c>
    </row>
    <row r="4594" spans="1:8" x14ac:dyDescent="0.25">
      <c r="A4594" s="450">
        <v>2018</v>
      </c>
      <c r="B4594" s="450" t="s">
        <v>198</v>
      </c>
      <c r="C4594" s="450">
        <v>6110</v>
      </c>
      <c r="D4594" s="450" t="s">
        <v>51</v>
      </c>
      <c r="E4594" s="450" t="s">
        <v>14</v>
      </c>
      <c r="F4594" s="450" t="s">
        <v>15</v>
      </c>
      <c r="G4594" s="450" t="s">
        <v>110</v>
      </c>
      <c r="H4594" s="450"/>
    </row>
    <row r="4595" spans="1:8" x14ac:dyDescent="0.25">
      <c r="A4595" s="450">
        <v>2018</v>
      </c>
      <c r="B4595" s="450" t="s">
        <v>198</v>
      </c>
      <c r="C4595" s="450">
        <v>6120</v>
      </c>
      <c r="D4595" s="450" t="s">
        <v>52</v>
      </c>
      <c r="E4595" s="450" t="s">
        <v>14</v>
      </c>
      <c r="F4595" s="450" t="s">
        <v>15</v>
      </c>
      <c r="G4595" s="450" t="s">
        <v>110</v>
      </c>
      <c r="H4595" s="450"/>
    </row>
    <row r="4596" spans="1:8" x14ac:dyDescent="0.25">
      <c r="A4596" s="450">
        <v>2018</v>
      </c>
      <c r="B4596" s="450" t="s">
        <v>198</v>
      </c>
      <c r="C4596" s="450">
        <v>6130</v>
      </c>
      <c r="D4596" s="450" t="s">
        <v>53</v>
      </c>
      <c r="E4596" s="450" t="s">
        <v>14</v>
      </c>
      <c r="F4596" s="450" t="s">
        <v>15</v>
      </c>
      <c r="G4596" s="450" t="s">
        <v>110</v>
      </c>
      <c r="H4596" s="450"/>
    </row>
    <row r="4597" spans="1:8" x14ac:dyDescent="0.25">
      <c r="A4597" s="450">
        <v>2018</v>
      </c>
      <c r="B4597" s="450" t="s">
        <v>198</v>
      </c>
      <c r="C4597" s="450">
        <v>6190</v>
      </c>
      <c r="D4597" s="450" t="s">
        <v>54</v>
      </c>
      <c r="E4597" s="450" t="s">
        <v>14</v>
      </c>
      <c r="F4597" s="450" t="s">
        <v>15</v>
      </c>
      <c r="G4597" s="450" t="s">
        <v>110</v>
      </c>
      <c r="H4597" s="450"/>
    </row>
    <row r="4598" spans="1:8" x14ac:dyDescent="0.25">
      <c r="A4598" s="450">
        <v>2018</v>
      </c>
      <c r="B4598" s="450" t="s">
        <v>198</v>
      </c>
      <c r="C4598" s="450">
        <v>6200</v>
      </c>
      <c r="D4598" s="450" t="s">
        <v>55</v>
      </c>
      <c r="E4598" s="450" t="s">
        <v>14</v>
      </c>
      <c r="F4598" s="450" t="s">
        <v>15</v>
      </c>
      <c r="G4598" s="450">
        <v>0</v>
      </c>
      <c r="H4598" s="450" t="s">
        <v>16</v>
      </c>
    </row>
    <row r="4599" spans="1:8" x14ac:dyDescent="0.25">
      <c r="A4599" s="450">
        <v>2018</v>
      </c>
      <c r="B4599" s="450" t="s">
        <v>198</v>
      </c>
      <c r="C4599" s="450">
        <v>6210</v>
      </c>
      <c r="D4599" s="450" t="s">
        <v>56</v>
      </c>
      <c r="E4599" s="450" t="s">
        <v>14</v>
      </c>
      <c r="F4599" s="450" t="s">
        <v>15</v>
      </c>
      <c r="G4599" s="450" t="s">
        <v>110</v>
      </c>
      <c r="H4599" s="450"/>
    </row>
    <row r="4600" spans="1:8" x14ac:dyDescent="0.25">
      <c r="A4600" s="450">
        <v>2018</v>
      </c>
      <c r="B4600" s="450" t="s">
        <v>198</v>
      </c>
      <c r="C4600" s="450">
        <v>6220</v>
      </c>
      <c r="D4600" s="450" t="s">
        <v>57</v>
      </c>
      <c r="E4600" s="450" t="s">
        <v>14</v>
      </c>
      <c r="F4600" s="450" t="s">
        <v>15</v>
      </c>
      <c r="G4600" s="450" t="s">
        <v>110</v>
      </c>
      <c r="H4600" s="450"/>
    </row>
    <row r="4601" spans="1:8" x14ac:dyDescent="0.25">
      <c r="A4601" s="450">
        <v>2018</v>
      </c>
      <c r="B4601" s="450" t="s">
        <v>198</v>
      </c>
      <c r="C4601" s="450">
        <v>6230</v>
      </c>
      <c r="D4601" s="450" t="s">
        <v>58</v>
      </c>
      <c r="E4601" s="450" t="s">
        <v>14</v>
      </c>
      <c r="F4601" s="450" t="s">
        <v>15</v>
      </c>
      <c r="G4601" s="450" t="s">
        <v>110</v>
      </c>
      <c r="H4601" s="450"/>
    </row>
    <row r="4602" spans="1:8" x14ac:dyDescent="0.25">
      <c r="A4602" s="450">
        <v>2018</v>
      </c>
      <c r="B4602" s="450" t="s">
        <v>198</v>
      </c>
      <c r="C4602" s="450">
        <v>6290</v>
      </c>
      <c r="D4602" s="450" t="s">
        <v>59</v>
      </c>
      <c r="E4602" s="450" t="s">
        <v>14</v>
      </c>
      <c r="F4602" s="450" t="s">
        <v>15</v>
      </c>
      <c r="G4602" s="450" t="s">
        <v>110</v>
      </c>
      <c r="H4602" s="450"/>
    </row>
    <row r="4603" spans="1:8" x14ac:dyDescent="0.25">
      <c r="A4603" s="450">
        <v>2018</v>
      </c>
      <c r="B4603" s="450" t="s">
        <v>198</v>
      </c>
      <c r="C4603" s="450">
        <v>6300</v>
      </c>
      <c r="D4603" s="450" t="s">
        <v>60</v>
      </c>
      <c r="E4603" s="450" t="s">
        <v>14</v>
      </c>
      <c r="F4603" s="450" t="s">
        <v>15</v>
      </c>
      <c r="G4603" s="450">
        <v>0</v>
      </c>
      <c r="H4603" s="450" t="s">
        <v>16</v>
      </c>
    </row>
    <row r="4604" spans="1:8" x14ac:dyDescent="0.25">
      <c r="A4604" s="450">
        <v>2018</v>
      </c>
      <c r="B4604" s="450" t="s">
        <v>198</v>
      </c>
      <c r="C4604" s="450">
        <v>6400</v>
      </c>
      <c r="D4604" s="450" t="s">
        <v>61</v>
      </c>
      <c r="E4604" s="450" t="s">
        <v>14</v>
      </c>
      <c r="F4604" s="450" t="s">
        <v>15</v>
      </c>
      <c r="G4604" s="450">
        <v>0</v>
      </c>
      <c r="H4604" s="450" t="s">
        <v>16</v>
      </c>
    </row>
    <row r="4605" spans="1:8" x14ac:dyDescent="0.25">
      <c r="A4605" s="450">
        <v>2018</v>
      </c>
      <c r="B4605" s="450" t="s">
        <v>198</v>
      </c>
      <c r="C4605" s="450">
        <v>6410</v>
      </c>
      <c r="D4605" s="450" t="s">
        <v>62</v>
      </c>
      <c r="E4605" s="450" t="s">
        <v>14</v>
      </c>
      <c r="F4605" s="450" t="s">
        <v>15</v>
      </c>
      <c r="G4605" s="450" t="s">
        <v>110</v>
      </c>
      <c r="H4605" s="450"/>
    </row>
    <row r="4606" spans="1:8" x14ac:dyDescent="0.25">
      <c r="A4606" s="450">
        <v>2018</v>
      </c>
      <c r="B4606" s="450" t="s">
        <v>198</v>
      </c>
      <c r="C4606" s="450">
        <v>6490</v>
      </c>
      <c r="D4606" s="450" t="s">
        <v>63</v>
      </c>
      <c r="E4606" s="450" t="s">
        <v>14</v>
      </c>
      <c r="F4606" s="450" t="s">
        <v>15</v>
      </c>
      <c r="G4606" s="450" t="s">
        <v>110</v>
      </c>
      <c r="H4606" s="450"/>
    </row>
    <row r="4607" spans="1:8" x14ac:dyDescent="0.25">
      <c r="A4607" s="450">
        <v>2018</v>
      </c>
      <c r="B4607" s="450" t="s">
        <v>198</v>
      </c>
      <c r="C4607" s="450">
        <v>6500</v>
      </c>
      <c r="D4607" s="450" t="s">
        <v>64</v>
      </c>
      <c r="E4607" s="450" t="s">
        <v>14</v>
      </c>
      <c r="F4607" s="450" t="s">
        <v>15</v>
      </c>
      <c r="G4607" s="450">
        <v>0</v>
      </c>
      <c r="H4607" s="450" t="s">
        <v>16</v>
      </c>
    </row>
    <row r="4608" spans="1:8" x14ac:dyDescent="0.25">
      <c r="A4608" s="450">
        <v>2018</v>
      </c>
      <c r="B4608" s="450" t="s">
        <v>198</v>
      </c>
      <c r="C4608" s="450">
        <v>6510</v>
      </c>
      <c r="D4608" s="450" t="s">
        <v>65</v>
      </c>
      <c r="E4608" s="450" t="s">
        <v>14</v>
      </c>
      <c r="F4608" s="450" t="s">
        <v>15</v>
      </c>
      <c r="G4608" s="450" t="s">
        <v>110</v>
      </c>
      <c r="H4608" s="450"/>
    </row>
    <row r="4609" spans="1:8" x14ac:dyDescent="0.25">
      <c r="A4609" s="450">
        <v>2018</v>
      </c>
      <c r="B4609" s="450" t="s">
        <v>198</v>
      </c>
      <c r="C4609" s="450">
        <v>6590</v>
      </c>
      <c r="D4609" s="450" t="s">
        <v>66</v>
      </c>
      <c r="E4609" s="450" t="s">
        <v>14</v>
      </c>
      <c r="F4609" s="450" t="s">
        <v>15</v>
      </c>
      <c r="G4609" s="450" t="s">
        <v>110</v>
      </c>
      <c r="H4609" s="450"/>
    </row>
    <row r="4610" spans="1:8" x14ac:dyDescent="0.25">
      <c r="A4610" s="450">
        <v>2018</v>
      </c>
      <c r="B4610" s="450" t="s">
        <v>198</v>
      </c>
      <c r="C4610" s="450">
        <v>7000</v>
      </c>
      <c r="D4610" s="450" t="s">
        <v>67</v>
      </c>
      <c r="E4610" s="450" t="s">
        <v>14</v>
      </c>
      <c r="F4610" s="450" t="s">
        <v>15</v>
      </c>
      <c r="G4610" s="450">
        <v>0</v>
      </c>
      <c r="H4610" s="450" t="s">
        <v>16</v>
      </c>
    </row>
    <row r="4611" spans="1:8" x14ac:dyDescent="0.25">
      <c r="A4611" s="450">
        <v>2018</v>
      </c>
      <c r="B4611" s="450" t="s">
        <v>198</v>
      </c>
      <c r="C4611" s="450">
        <v>7100</v>
      </c>
      <c r="D4611" s="450" t="s">
        <v>68</v>
      </c>
      <c r="E4611" s="450" t="s">
        <v>14</v>
      </c>
      <c r="F4611" s="450" t="s">
        <v>15</v>
      </c>
      <c r="G4611" s="450" t="s">
        <v>110</v>
      </c>
      <c r="H4611" s="450"/>
    </row>
    <row r="4612" spans="1:8" x14ac:dyDescent="0.25">
      <c r="A4612" s="450">
        <v>2018</v>
      </c>
      <c r="B4612" s="450" t="s">
        <v>198</v>
      </c>
      <c r="C4612" s="450">
        <v>7200</v>
      </c>
      <c r="D4612" s="450" t="s">
        <v>69</v>
      </c>
      <c r="E4612" s="450" t="s">
        <v>14</v>
      </c>
      <c r="F4612" s="450" t="s">
        <v>15</v>
      </c>
      <c r="G4612" s="450" t="s">
        <v>110</v>
      </c>
      <c r="H4612" s="450"/>
    </row>
    <row r="4613" spans="1:8" x14ac:dyDescent="0.25">
      <c r="A4613" s="450">
        <v>2018</v>
      </c>
      <c r="B4613" s="450" t="s">
        <v>198</v>
      </c>
      <c r="C4613" s="450">
        <v>8000</v>
      </c>
      <c r="D4613" s="450" t="s">
        <v>70</v>
      </c>
      <c r="E4613" s="450" t="s">
        <v>14</v>
      </c>
      <c r="F4613" s="450" t="s">
        <v>15</v>
      </c>
      <c r="G4613" s="450">
        <v>0</v>
      </c>
      <c r="H4613" s="450" t="s">
        <v>16</v>
      </c>
    </row>
    <row r="4614" spans="1:8" x14ac:dyDescent="0.25">
      <c r="A4614" s="450">
        <v>2018</v>
      </c>
      <c r="B4614" s="450" t="s">
        <v>198</v>
      </c>
      <c r="C4614" s="450">
        <v>9000</v>
      </c>
      <c r="D4614" s="450" t="s">
        <v>71</v>
      </c>
      <c r="E4614" s="450" t="s">
        <v>14</v>
      </c>
      <c r="F4614" s="450" t="s">
        <v>15</v>
      </c>
      <c r="G4614" s="450">
        <v>0</v>
      </c>
      <c r="H4614" s="450" t="s">
        <v>16</v>
      </c>
    </row>
    <row r="4615" spans="1:8" x14ac:dyDescent="0.25">
      <c r="A4615" s="450">
        <v>2018</v>
      </c>
      <c r="B4615" s="450" t="s">
        <v>198</v>
      </c>
      <c r="C4615" s="450">
        <v>9100</v>
      </c>
      <c r="D4615" s="450" t="s">
        <v>72</v>
      </c>
      <c r="E4615" s="450" t="s">
        <v>14</v>
      </c>
      <c r="F4615" s="450" t="s">
        <v>15</v>
      </c>
      <c r="G4615" s="450" t="s">
        <v>110</v>
      </c>
      <c r="H4615" s="450"/>
    </row>
    <row r="4616" spans="1:8" x14ac:dyDescent="0.25">
      <c r="A4616" s="450">
        <v>2018</v>
      </c>
      <c r="B4616" s="450" t="s">
        <v>198</v>
      </c>
      <c r="C4616" s="450">
        <v>9200</v>
      </c>
      <c r="D4616" s="450" t="s">
        <v>73</v>
      </c>
      <c r="E4616" s="450" t="s">
        <v>14</v>
      </c>
      <c r="F4616" s="450" t="s">
        <v>15</v>
      </c>
      <c r="G4616" s="450" t="s">
        <v>110</v>
      </c>
      <c r="H4616" s="450"/>
    </row>
    <row r="4617" spans="1:8" x14ac:dyDescent="0.25">
      <c r="A4617" s="450">
        <v>2018</v>
      </c>
      <c r="B4617" s="450" t="s">
        <v>198</v>
      </c>
      <c r="C4617" s="450">
        <v>9900</v>
      </c>
      <c r="D4617" s="450" t="s">
        <v>74</v>
      </c>
      <c r="E4617" s="450" t="s">
        <v>14</v>
      </c>
      <c r="F4617" s="450" t="s">
        <v>15</v>
      </c>
      <c r="G4617" s="450" t="s">
        <v>110</v>
      </c>
      <c r="H4617" s="450"/>
    </row>
    <row r="4618" spans="1:8" x14ac:dyDescent="0.25">
      <c r="A4618" s="450">
        <v>2018</v>
      </c>
      <c r="B4618" s="450" t="s">
        <v>198</v>
      </c>
      <c r="C4618" s="450">
        <v>10000</v>
      </c>
      <c r="D4618" s="450" t="s">
        <v>75</v>
      </c>
      <c r="E4618" s="450" t="s">
        <v>14</v>
      </c>
      <c r="F4618" s="450" t="s">
        <v>15</v>
      </c>
      <c r="G4618" s="450">
        <v>5.4</v>
      </c>
      <c r="H4618" s="450" t="s">
        <v>16</v>
      </c>
    </row>
    <row r="4619" spans="1:8" x14ac:dyDescent="0.25">
      <c r="A4619" s="450">
        <v>2018</v>
      </c>
      <c r="B4619" s="450" t="s">
        <v>198</v>
      </c>
      <c r="C4619" s="450">
        <v>11000</v>
      </c>
      <c r="D4619" s="450" t="s">
        <v>76</v>
      </c>
      <c r="E4619" s="450" t="s">
        <v>14</v>
      </c>
      <c r="F4619" s="450" t="s">
        <v>15</v>
      </c>
      <c r="G4619" s="450">
        <v>43.82</v>
      </c>
      <c r="H4619" s="450" t="s">
        <v>16</v>
      </c>
    </row>
    <row r="4620" spans="1:8" x14ac:dyDescent="0.25">
      <c r="A4620" s="450">
        <v>2018</v>
      </c>
      <c r="B4620" s="450" t="s">
        <v>198</v>
      </c>
      <c r="C4620" s="450">
        <v>11100</v>
      </c>
      <c r="D4620" s="450" t="s">
        <v>77</v>
      </c>
      <c r="E4620" s="450" t="s">
        <v>14</v>
      </c>
      <c r="F4620" s="450" t="s">
        <v>15</v>
      </c>
      <c r="G4620" s="450">
        <v>5.56</v>
      </c>
      <c r="H4620" s="450" t="s">
        <v>16</v>
      </c>
    </row>
    <row r="4621" spans="1:8" x14ac:dyDescent="0.25">
      <c r="A4621" s="450">
        <v>2018</v>
      </c>
      <c r="B4621" s="450" t="s">
        <v>198</v>
      </c>
      <c r="C4621" s="450">
        <v>11200</v>
      </c>
      <c r="D4621" s="450" t="s">
        <v>78</v>
      </c>
      <c r="E4621" s="450" t="s">
        <v>14</v>
      </c>
      <c r="F4621" s="450" t="s">
        <v>15</v>
      </c>
      <c r="G4621" s="450">
        <v>0</v>
      </c>
      <c r="H4621" s="450" t="s">
        <v>16</v>
      </c>
    </row>
    <row r="4622" spans="1:8" x14ac:dyDescent="0.25">
      <c r="A4622" s="450">
        <v>2018</v>
      </c>
      <c r="B4622" s="450" t="s">
        <v>198</v>
      </c>
      <c r="C4622" s="450">
        <v>11300</v>
      </c>
      <c r="D4622" s="450" t="s">
        <v>79</v>
      </c>
      <c r="E4622" s="450" t="s">
        <v>14</v>
      </c>
      <c r="F4622" s="450" t="s">
        <v>15</v>
      </c>
      <c r="G4622" s="450">
        <v>0</v>
      </c>
      <c r="H4622" s="450" t="s">
        <v>16</v>
      </c>
    </row>
    <row r="4623" spans="1:8" x14ac:dyDescent="0.25">
      <c r="A4623" s="450">
        <v>2018</v>
      </c>
      <c r="B4623" s="450" t="s">
        <v>198</v>
      </c>
      <c r="C4623" s="450">
        <v>11400</v>
      </c>
      <c r="D4623" s="450" t="s">
        <v>80</v>
      </c>
      <c r="E4623" s="450" t="s">
        <v>14</v>
      </c>
      <c r="F4623" s="450" t="s">
        <v>15</v>
      </c>
      <c r="G4623" s="450">
        <v>38.26</v>
      </c>
      <c r="H4623" s="450" t="s">
        <v>16</v>
      </c>
    </row>
    <row r="4624" spans="1:8" x14ac:dyDescent="0.25">
      <c r="A4624" s="450">
        <v>2018</v>
      </c>
      <c r="B4624" s="450" t="s">
        <v>198</v>
      </c>
      <c r="C4624" s="450">
        <v>11500</v>
      </c>
      <c r="D4624" s="450" t="s">
        <v>81</v>
      </c>
      <c r="E4624" s="450" t="s">
        <v>14</v>
      </c>
      <c r="F4624" s="450" t="s">
        <v>15</v>
      </c>
      <c r="G4624" s="450">
        <v>0</v>
      </c>
      <c r="H4624" s="450" t="s">
        <v>16</v>
      </c>
    </row>
    <row r="4625" spans="1:8" x14ac:dyDescent="0.25">
      <c r="A4625" s="450">
        <v>2018</v>
      </c>
      <c r="B4625" s="450" t="s">
        <v>198</v>
      </c>
      <c r="C4625" s="450">
        <v>11900</v>
      </c>
      <c r="D4625" s="450" t="s">
        <v>82</v>
      </c>
      <c r="E4625" s="450" t="s">
        <v>14</v>
      </c>
      <c r="F4625" s="450" t="s">
        <v>15</v>
      </c>
      <c r="G4625" s="450">
        <v>0</v>
      </c>
      <c r="H4625" s="450" t="s">
        <v>16</v>
      </c>
    </row>
    <row r="4626" spans="1:8" x14ac:dyDescent="0.25">
      <c r="A4626" s="450">
        <v>2018</v>
      </c>
      <c r="B4626" s="450" t="s">
        <v>198</v>
      </c>
      <c r="C4626" s="450">
        <v>12000</v>
      </c>
      <c r="D4626" s="450" t="s">
        <v>83</v>
      </c>
      <c r="E4626" s="450" t="s">
        <v>14</v>
      </c>
      <c r="F4626" s="450" t="s">
        <v>15</v>
      </c>
      <c r="G4626" s="450">
        <v>53.53</v>
      </c>
      <c r="H4626" s="450" t="s">
        <v>16</v>
      </c>
    </row>
    <row r="4627" spans="1:8" x14ac:dyDescent="0.25">
      <c r="A4627" s="450">
        <v>2018</v>
      </c>
      <c r="B4627" s="450" t="s">
        <v>198</v>
      </c>
      <c r="C4627" s="450">
        <v>12100</v>
      </c>
      <c r="D4627" s="450" t="s">
        <v>84</v>
      </c>
      <c r="E4627" s="450" t="s">
        <v>14</v>
      </c>
      <c r="F4627" s="450" t="s">
        <v>15</v>
      </c>
      <c r="G4627" s="450">
        <v>49.68</v>
      </c>
      <c r="H4627" s="450" t="s">
        <v>16</v>
      </c>
    </row>
    <row r="4628" spans="1:8" x14ac:dyDescent="0.25">
      <c r="A4628" s="450">
        <v>2018</v>
      </c>
      <c r="B4628" s="450" t="s">
        <v>198</v>
      </c>
      <c r="C4628" s="450">
        <v>12200</v>
      </c>
      <c r="D4628" s="450" t="s">
        <v>85</v>
      </c>
      <c r="E4628" s="450" t="s">
        <v>14</v>
      </c>
      <c r="F4628" s="450" t="s">
        <v>15</v>
      </c>
      <c r="G4628" s="450">
        <v>0</v>
      </c>
      <c r="H4628" s="450" t="s">
        <v>16</v>
      </c>
    </row>
    <row r="4629" spans="1:8" x14ac:dyDescent="0.25">
      <c r="A4629" s="450">
        <v>2018</v>
      </c>
      <c r="B4629" s="450" t="s">
        <v>198</v>
      </c>
      <c r="C4629" s="450">
        <v>12900</v>
      </c>
      <c r="D4629" s="450" t="s">
        <v>86</v>
      </c>
      <c r="E4629" s="450" t="s">
        <v>14</v>
      </c>
      <c r="F4629" s="450" t="s">
        <v>15</v>
      </c>
      <c r="G4629" s="450">
        <v>3.84</v>
      </c>
      <c r="H4629" s="450" t="s">
        <v>16</v>
      </c>
    </row>
    <row r="4630" spans="1:8" x14ac:dyDescent="0.25">
      <c r="A4630" s="450">
        <v>2018</v>
      </c>
      <c r="B4630" s="450" t="s">
        <v>198</v>
      </c>
      <c r="C4630" s="450">
        <v>12910</v>
      </c>
      <c r="D4630" s="450" t="s">
        <v>87</v>
      </c>
      <c r="E4630" s="450" t="s">
        <v>14</v>
      </c>
      <c r="F4630" s="450" t="s">
        <v>15</v>
      </c>
      <c r="G4630" s="450" t="s">
        <v>110</v>
      </c>
      <c r="H4630" s="450"/>
    </row>
    <row r="4631" spans="1:8" x14ac:dyDescent="0.25">
      <c r="A4631" s="450">
        <v>2018</v>
      </c>
      <c r="B4631" s="450" t="s">
        <v>198</v>
      </c>
      <c r="C4631" s="450">
        <v>12920</v>
      </c>
      <c r="D4631" s="450" t="s">
        <v>88</v>
      </c>
      <c r="E4631" s="450" t="s">
        <v>14</v>
      </c>
      <c r="F4631" s="450" t="s">
        <v>15</v>
      </c>
      <c r="G4631" s="450" t="s">
        <v>110</v>
      </c>
      <c r="H4631" s="450"/>
    </row>
    <row r="4632" spans="1:8" x14ac:dyDescent="0.25">
      <c r="A4632" s="450">
        <v>2018</v>
      </c>
      <c r="B4632" s="450" t="s">
        <v>198</v>
      </c>
      <c r="C4632" s="450">
        <v>12930</v>
      </c>
      <c r="D4632" s="450" t="s">
        <v>89</v>
      </c>
      <c r="E4632" s="450" t="s">
        <v>14</v>
      </c>
      <c r="F4632" s="450" t="s">
        <v>15</v>
      </c>
      <c r="G4632" s="450" t="s">
        <v>110</v>
      </c>
      <c r="H4632" s="450"/>
    </row>
    <row r="4633" spans="1:8" x14ac:dyDescent="0.25">
      <c r="A4633" s="450">
        <v>2018</v>
      </c>
      <c r="B4633" s="450" t="s">
        <v>198</v>
      </c>
      <c r="C4633" s="450">
        <v>13000</v>
      </c>
      <c r="D4633" s="450" t="s">
        <v>90</v>
      </c>
      <c r="E4633" s="450" t="s">
        <v>14</v>
      </c>
      <c r="F4633" s="450" t="s">
        <v>15</v>
      </c>
      <c r="G4633" s="450">
        <v>97.34</v>
      </c>
      <c r="H4633" s="450" t="s">
        <v>16</v>
      </c>
    </row>
    <row r="4634" spans="1:8" x14ac:dyDescent="0.25">
      <c r="A4634" s="450">
        <v>2018</v>
      </c>
      <c r="B4634" s="450" t="s">
        <v>198</v>
      </c>
      <c r="C4634" s="450">
        <v>14000</v>
      </c>
      <c r="D4634" s="450" t="s">
        <v>91</v>
      </c>
      <c r="E4634" s="450" t="s">
        <v>14</v>
      </c>
      <c r="F4634" s="450" t="s">
        <v>15</v>
      </c>
      <c r="G4634" s="450">
        <v>102.74</v>
      </c>
      <c r="H4634" s="450" t="s">
        <v>16</v>
      </c>
    </row>
    <row r="4635" spans="1:8" x14ac:dyDescent="0.25">
      <c r="A4635" s="450">
        <v>2018</v>
      </c>
      <c r="B4635" s="450" t="s">
        <v>198</v>
      </c>
      <c r="C4635" s="450">
        <v>15000</v>
      </c>
      <c r="D4635" s="450" t="s">
        <v>92</v>
      </c>
      <c r="E4635" s="450" t="s">
        <v>14</v>
      </c>
      <c r="F4635" s="450" t="s">
        <v>15</v>
      </c>
      <c r="G4635" s="450">
        <v>0</v>
      </c>
      <c r="H4635" s="450" t="s">
        <v>16</v>
      </c>
    </row>
    <row r="4636" spans="1:8" x14ac:dyDescent="0.25">
      <c r="A4636" s="450">
        <v>2018</v>
      </c>
      <c r="B4636" s="450" t="s">
        <v>198</v>
      </c>
      <c r="C4636" s="450">
        <v>15100</v>
      </c>
      <c r="D4636" s="450" t="s">
        <v>93</v>
      </c>
      <c r="E4636" s="450" t="s">
        <v>14</v>
      </c>
      <c r="F4636" s="450" t="s">
        <v>15</v>
      </c>
      <c r="G4636" s="450" t="s">
        <v>110</v>
      </c>
      <c r="H4636" s="450"/>
    </row>
    <row r="4637" spans="1:8" x14ac:dyDescent="0.25">
      <c r="A4637" s="450">
        <v>2018</v>
      </c>
      <c r="B4637" s="450" t="s">
        <v>198</v>
      </c>
      <c r="C4637" s="450">
        <v>15200</v>
      </c>
      <c r="D4637" s="450" t="s">
        <v>94</v>
      </c>
      <c r="E4637" s="450" t="s">
        <v>14</v>
      </c>
      <c r="F4637" s="450" t="s">
        <v>15</v>
      </c>
      <c r="G4637" s="450" t="s">
        <v>110</v>
      </c>
      <c r="H4637" s="450"/>
    </row>
    <row r="4638" spans="1:8" x14ac:dyDescent="0.25">
      <c r="A4638" s="450">
        <v>2018</v>
      </c>
      <c r="B4638" s="450" t="s">
        <v>198</v>
      </c>
      <c r="C4638" s="450">
        <v>16000</v>
      </c>
      <c r="D4638" s="450" t="s">
        <v>95</v>
      </c>
      <c r="E4638" s="450" t="s">
        <v>14</v>
      </c>
      <c r="F4638" s="450" t="s">
        <v>15</v>
      </c>
      <c r="G4638" s="450">
        <v>102.74</v>
      </c>
      <c r="H4638" s="450" t="s">
        <v>16</v>
      </c>
    </row>
    <row r="4639" spans="1:8" x14ac:dyDescent="0.25">
      <c r="A4639" s="450">
        <v>2018</v>
      </c>
      <c r="B4639" s="450" t="s">
        <v>198</v>
      </c>
      <c r="C4639" s="450">
        <v>17000</v>
      </c>
      <c r="D4639" s="450" t="s">
        <v>96</v>
      </c>
      <c r="E4639" s="450" t="s">
        <v>14</v>
      </c>
      <c r="F4639" s="450" t="s">
        <v>15</v>
      </c>
      <c r="G4639" s="450">
        <v>0</v>
      </c>
      <c r="H4639" s="450" t="s">
        <v>16</v>
      </c>
    </row>
    <row r="4640" spans="1:8" x14ac:dyDescent="0.25">
      <c r="A4640" s="450">
        <v>2018</v>
      </c>
      <c r="B4640" s="450" t="s">
        <v>198</v>
      </c>
      <c r="C4640" s="450">
        <v>17100</v>
      </c>
      <c r="D4640" s="450" t="s">
        <v>97</v>
      </c>
      <c r="E4640" s="450" t="s">
        <v>14</v>
      </c>
      <c r="F4640" s="450" t="s">
        <v>15</v>
      </c>
      <c r="G4640" s="450">
        <v>0</v>
      </c>
      <c r="H4640" s="450" t="s">
        <v>16</v>
      </c>
    </row>
    <row r="4641" spans="1:8" x14ac:dyDescent="0.25">
      <c r="A4641" s="450">
        <v>2018</v>
      </c>
      <c r="B4641" s="450" t="s">
        <v>198</v>
      </c>
      <c r="C4641" s="450">
        <v>17110</v>
      </c>
      <c r="D4641" s="450" t="s">
        <v>98</v>
      </c>
      <c r="E4641" s="450" t="s">
        <v>14</v>
      </c>
      <c r="F4641" s="450" t="s">
        <v>15</v>
      </c>
      <c r="G4641" s="450" t="s">
        <v>110</v>
      </c>
      <c r="H4641" s="450"/>
    </row>
    <row r="4642" spans="1:8" x14ac:dyDescent="0.25">
      <c r="A4642" s="450">
        <v>2018</v>
      </c>
      <c r="B4642" s="450" t="s">
        <v>198</v>
      </c>
      <c r="C4642" s="450">
        <v>17120</v>
      </c>
      <c r="D4642" s="450" t="s">
        <v>99</v>
      </c>
      <c r="E4642" s="450" t="s">
        <v>14</v>
      </c>
      <c r="F4642" s="450" t="s">
        <v>15</v>
      </c>
      <c r="G4642" s="450" t="s">
        <v>110</v>
      </c>
      <c r="H4642" s="450"/>
    </row>
    <row r="4643" spans="1:8" x14ac:dyDescent="0.25">
      <c r="A4643" s="450">
        <v>2018</v>
      </c>
      <c r="B4643" s="450" t="s">
        <v>198</v>
      </c>
      <c r="C4643" s="450">
        <v>17130</v>
      </c>
      <c r="D4643" s="450" t="s">
        <v>100</v>
      </c>
      <c r="E4643" s="450" t="s">
        <v>14</v>
      </c>
      <c r="F4643" s="450" t="s">
        <v>15</v>
      </c>
      <c r="G4643" s="450" t="s">
        <v>110</v>
      </c>
      <c r="H4643" s="450"/>
    </row>
    <row r="4644" spans="1:8" x14ac:dyDescent="0.25">
      <c r="A4644" s="450">
        <v>2018</v>
      </c>
      <c r="B4644" s="450" t="s">
        <v>198</v>
      </c>
      <c r="C4644" s="450">
        <v>17140</v>
      </c>
      <c r="D4644" s="450" t="s">
        <v>101</v>
      </c>
      <c r="E4644" s="450" t="s">
        <v>14</v>
      </c>
      <c r="F4644" s="450" t="s">
        <v>15</v>
      </c>
      <c r="G4644" s="450" t="s">
        <v>110</v>
      </c>
      <c r="H4644" s="450"/>
    </row>
    <row r="4645" spans="1:8" x14ac:dyDescent="0.25">
      <c r="A4645" s="450">
        <v>2018</v>
      </c>
      <c r="B4645" s="450" t="s">
        <v>198</v>
      </c>
      <c r="C4645" s="450">
        <v>17150</v>
      </c>
      <c r="D4645" s="450" t="s">
        <v>102</v>
      </c>
      <c r="E4645" s="450" t="s">
        <v>14</v>
      </c>
      <c r="F4645" s="450" t="s">
        <v>15</v>
      </c>
      <c r="G4645" s="450" t="s">
        <v>110</v>
      </c>
      <c r="H4645" s="450"/>
    </row>
    <row r="4646" spans="1:8" x14ac:dyDescent="0.25">
      <c r="A4646" s="450">
        <v>2018</v>
      </c>
      <c r="B4646" s="450" t="s">
        <v>198</v>
      </c>
      <c r="C4646" s="450">
        <v>17160</v>
      </c>
      <c r="D4646" s="450" t="s">
        <v>103</v>
      </c>
      <c r="E4646" s="450" t="s">
        <v>14</v>
      </c>
      <c r="F4646" s="450" t="s">
        <v>15</v>
      </c>
      <c r="G4646" s="450" t="s">
        <v>110</v>
      </c>
      <c r="H4646" s="450"/>
    </row>
    <row r="4647" spans="1:8" x14ac:dyDescent="0.25">
      <c r="A4647" s="450">
        <v>2018</v>
      </c>
      <c r="B4647" s="450" t="s">
        <v>198</v>
      </c>
      <c r="C4647" s="450">
        <v>17161</v>
      </c>
      <c r="D4647" s="450" t="s">
        <v>104</v>
      </c>
      <c r="E4647" s="450" t="s">
        <v>14</v>
      </c>
      <c r="F4647" s="450" t="s">
        <v>15</v>
      </c>
      <c r="G4647" s="450" t="s">
        <v>110</v>
      </c>
      <c r="H4647" s="450"/>
    </row>
    <row r="4648" spans="1:8" x14ac:dyDescent="0.25">
      <c r="A4648" s="450">
        <v>2018</v>
      </c>
      <c r="B4648" s="450" t="s">
        <v>198</v>
      </c>
      <c r="C4648" s="450">
        <v>17162</v>
      </c>
      <c r="D4648" s="450" t="s">
        <v>105</v>
      </c>
      <c r="E4648" s="450" t="s">
        <v>14</v>
      </c>
      <c r="F4648" s="450" t="s">
        <v>15</v>
      </c>
      <c r="G4648" s="450" t="s">
        <v>110</v>
      </c>
      <c r="H4648" s="450"/>
    </row>
    <row r="4649" spans="1:8" x14ac:dyDescent="0.25">
      <c r="A4649" s="450">
        <v>2018</v>
      </c>
      <c r="B4649" s="450" t="s">
        <v>198</v>
      </c>
      <c r="C4649" s="450">
        <v>17190</v>
      </c>
      <c r="D4649" s="450" t="s">
        <v>106</v>
      </c>
      <c r="E4649" s="450" t="s">
        <v>14</v>
      </c>
      <c r="F4649" s="450" t="s">
        <v>15</v>
      </c>
      <c r="G4649" s="450" t="s">
        <v>110</v>
      </c>
      <c r="H4649" s="450"/>
    </row>
    <row r="4650" spans="1:8" x14ac:dyDescent="0.25">
      <c r="A4650" s="450">
        <v>2018</v>
      </c>
      <c r="B4650" s="450" t="s">
        <v>198</v>
      </c>
      <c r="C4650" s="450">
        <v>17900</v>
      </c>
      <c r="D4650" s="450" t="s">
        <v>107</v>
      </c>
      <c r="E4650" s="450" t="s">
        <v>14</v>
      </c>
      <c r="F4650" s="450" t="s">
        <v>15</v>
      </c>
      <c r="G4650" s="450">
        <v>0</v>
      </c>
      <c r="H4650" s="450" t="s">
        <v>16</v>
      </c>
    </row>
    <row r="4651" spans="1:8" x14ac:dyDescent="0.25">
      <c r="A4651" s="450">
        <v>2018</v>
      </c>
      <c r="B4651" s="450" t="s">
        <v>198</v>
      </c>
      <c r="C4651" s="450">
        <v>18000</v>
      </c>
      <c r="D4651" s="450" t="s">
        <v>108</v>
      </c>
      <c r="E4651" s="450" t="s">
        <v>14</v>
      </c>
      <c r="F4651" s="450" t="s">
        <v>15</v>
      </c>
      <c r="G4651" s="450">
        <v>102.74</v>
      </c>
      <c r="H4651" s="450" t="s">
        <v>16</v>
      </c>
    </row>
    <row r="4652" spans="1:8" x14ac:dyDescent="0.25">
      <c r="A4652" s="450">
        <v>2018</v>
      </c>
      <c r="B4652" s="450" t="s">
        <v>198</v>
      </c>
      <c r="C4652" s="450">
        <v>19000</v>
      </c>
      <c r="D4652" s="450" t="s">
        <v>109</v>
      </c>
      <c r="E4652" s="450" t="s">
        <v>14</v>
      </c>
      <c r="F4652" s="450" t="s">
        <v>15</v>
      </c>
      <c r="G4652" s="450" t="s">
        <v>110</v>
      </c>
      <c r="H4652" s="450"/>
    </row>
    <row r="4653" spans="1:8" x14ac:dyDescent="0.25">
      <c r="A4653" s="450">
        <v>2018</v>
      </c>
      <c r="B4653" s="450" t="s">
        <v>198</v>
      </c>
      <c r="C4653" s="450">
        <v>19010</v>
      </c>
      <c r="D4653" s="450" t="s">
        <v>111</v>
      </c>
      <c r="E4653" s="450" t="s">
        <v>14</v>
      </c>
      <c r="F4653" s="450" t="s">
        <v>15</v>
      </c>
      <c r="G4653" s="450" t="s">
        <v>110</v>
      </c>
      <c r="H4653" s="450"/>
    </row>
    <row r="4654" spans="1:8" x14ac:dyDescent="0.25">
      <c r="A4654" s="450">
        <v>2018</v>
      </c>
      <c r="B4654" s="450" t="s">
        <v>198</v>
      </c>
      <c r="C4654" s="450">
        <v>19011</v>
      </c>
      <c r="D4654" s="450" t="s">
        <v>112</v>
      </c>
      <c r="E4654" s="450" t="s">
        <v>14</v>
      </c>
      <c r="F4654" s="450" t="s">
        <v>15</v>
      </c>
      <c r="G4654" s="450" t="s">
        <v>110</v>
      </c>
      <c r="H4654" s="450"/>
    </row>
    <row r="4655" spans="1:8" x14ac:dyDescent="0.25">
      <c r="A4655" s="450">
        <v>2018</v>
      </c>
      <c r="B4655" s="450" t="s">
        <v>198</v>
      </c>
      <c r="C4655" s="450">
        <v>19012</v>
      </c>
      <c r="D4655" s="450" t="s">
        <v>113</v>
      </c>
      <c r="E4655" s="450" t="s">
        <v>14</v>
      </c>
      <c r="F4655" s="450" t="s">
        <v>15</v>
      </c>
      <c r="G4655" s="450" t="s">
        <v>110</v>
      </c>
      <c r="H4655" s="450"/>
    </row>
    <row r="4656" spans="1:8" x14ac:dyDescent="0.25">
      <c r="A4656" s="450">
        <v>2018</v>
      </c>
      <c r="B4656" s="450" t="s">
        <v>198</v>
      </c>
      <c r="C4656" s="450">
        <v>19020</v>
      </c>
      <c r="D4656" s="450" t="s">
        <v>114</v>
      </c>
      <c r="E4656" s="450" t="s">
        <v>14</v>
      </c>
      <c r="F4656" s="450" t="s">
        <v>15</v>
      </c>
      <c r="G4656" s="450" t="s">
        <v>110</v>
      </c>
      <c r="H4656" s="450"/>
    </row>
    <row r="4657" spans="1:7" x14ac:dyDescent="0.25">
      <c r="A4657" s="450">
        <v>2018</v>
      </c>
      <c r="B4657" s="450" t="s">
        <v>198</v>
      </c>
      <c r="C4657" s="450">
        <v>19021</v>
      </c>
      <c r="D4657" s="450" t="s">
        <v>115</v>
      </c>
      <c r="E4657" s="450" t="s">
        <v>14</v>
      </c>
      <c r="F4657" s="450" t="s">
        <v>15</v>
      </c>
      <c r="G4657" s="450" t="s">
        <v>110</v>
      </c>
    </row>
    <row r="4658" spans="1:7" x14ac:dyDescent="0.25">
      <c r="A4658" s="450">
        <v>2018</v>
      </c>
      <c r="B4658" s="450" t="s">
        <v>198</v>
      </c>
      <c r="C4658" s="450">
        <v>19022</v>
      </c>
      <c r="D4658" s="450" t="s">
        <v>116</v>
      </c>
      <c r="E4658" s="450" t="s">
        <v>14</v>
      </c>
      <c r="F4658" s="450" t="s">
        <v>15</v>
      </c>
      <c r="G4658" s="450" t="s">
        <v>110</v>
      </c>
    </row>
    <row r="4659" spans="1:7" x14ac:dyDescent="0.25">
      <c r="A4659" s="450">
        <v>2018</v>
      </c>
      <c r="B4659" s="450" t="s">
        <v>198</v>
      </c>
      <c r="C4659" s="450">
        <v>19023</v>
      </c>
      <c r="D4659" s="450" t="s">
        <v>117</v>
      </c>
      <c r="E4659" s="450" t="s">
        <v>14</v>
      </c>
      <c r="F4659" s="450" t="s">
        <v>15</v>
      </c>
      <c r="G4659" s="450" t="s">
        <v>110</v>
      </c>
    </row>
    <row r="4660" spans="1:7" x14ac:dyDescent="0.25">
      <c r="A4660" s="450">
        <v>2018</v>
      </c>
      <c r="B4660" s="450" t="s">
        <v>198</v>
      </c>
      <c r="C4660" s="450">
        <v>19029</v>
      </c>
      <c r="D4660" s="450" t="s">
        <v>118</v>
      </c>
      <c r="E4660" s="450" t="s">
        <v>14</v>
      </c>
      <c r="F4660" s="450" t="s">
        <v>15</v>
      </c>
      <c r="G4660" s="450" t="s">
        <v>110</v>
      </c>
    </row>
    <row r="4661" spans="1:7" x14ac:dyDescent="0.25">
      <c r="A4661" s="450">
        <v>2018</v>
      </c>
      <c r="B4661" s="450" t="s">
        <v>198</v>
      </c>
      <c r="C4661" s="450">
        <v>19030</v>
      </c>
      <c r="D4661" s="450" t="s">
        <v>119</v>
      </c>
      <c r="E4661" s="450" t="s">
        <v>14</v>
      </c>
      <c r="F4661" s="450" t="s">
        <v>15</v>
      </c>
      <c r="G4661" s="450" t="s">
        <v>110</v>
      </c>
    </row>
    <row r="4662" spans="1:7" x14ac:dyDescent="0.25">
      <c r="A4662" s="450">
        <v>2018</v>
      </c>
      <c r="B4662" s="450" t="s">
        <v>198</v>
      </c>
      <c r="C4662" s="450">
        <v>19031</v>
      </c>
      <c r="D4662" s="450" t="s">
        <v>120</v>
      </c>
      <c r="E4662" s="450" t="s">
        <v>14</v>
      </c>
      <c r="F4662" s="450" t="s">
        <v>15</v>
      </c>
      <c r="G4662" s="450" t="s">
        <v>110</v>
      </c>
    </row>
    <row r="4663" spans="1:7" x14ac:dyDescent="0.25">
      <c r="A4663" s="450">
        <v>2018</v>
      </c>
      <c r="B4663" s="450" t="s">
        <v>198</v>
      </c>
      <c r="C4663" s="450">
        <v>19032</v>
      </c>
      <c r="D4663" s="450" t="s">
        <v>121</v>
      </c>
      <c r="E4663" s="450" t="s">
        <v>14</v>
      </c>
      <c r="F4663" s="450" t="s">
        <v>15</v>
      </c>
      <c r="G4663" s="450" t="s">
        <v>110</v>
      </c>
    </row>
    <row r="4664" spans="1:7" x14ac:dyDescent="0.25">
      <c r="A4664" s="450">
        <v>2018</v>
      </c>
      <c r="B4664" s="450" t="s">
        <v>198</v>
      </c>
      <c r="C4664" s="450">
        <v>19040</v>
      </c>
      <c r="D4664" s="450" t="s">
        <v>122</v>
      </c>
      <c r="E4664" s="450" t="s">
        <v>14</v>
      </c>
      <c r="F4664" s="450" t="s">
        <v>15</v>
      </c>
      <c r="G4664" s="450" t="s">
        <v>110</v>
      </c>
    </row>
    <row r="4665" spans="1:7" x14ac:dyDescent="0.25">
      <c r="A4665" s="450">
        <v>2018</v>
      </c>
      <c r="B4665" s="450" t="s">
        <v>198</v>
      </c>
      <c r="C4665" s="450">
        <v>19050</v>
      </c>
      <c r="D4665" s="450" t="s">
        <v>123</v>
      </c>
      <c r="E4665" s="450" t="s">
        <v>14</v>
      </c>
      <c r="F4665" s="450" t="s">
        <v>15</v>
      </c>
      <c r="G4665" s="450" t="s">
        <v>110</v>
      </c>
    </row>
    <row r="4666" spans="1:7" x14ac:dyDescent="0.25">
      <c r="A4666" s="450">
        <v>2018</v>
      </c>
      <c r="B4666" s="450" t="s">
        <v>198</v>
      </c>
      <c r="C4666" s="450">
        <v>19060</v>
      </c>
      <c r="D4666" s="450" t="s">
        <v>124</v>
      </c>
      <c r="E4666" s="450" t="s">
        <v>14</v>
      </c>
      <c r="F4666" s="450" t="s">
        <v>15</v>
      </c>
      <c r="G4666" s="450" t="s">
        <v>110</v>
      </c>
    </row>
    <row r="4667" spans="1:7" x14ac:dyDescent="0.25">
      <c r="A4667" s="450">
        <v>2018</v>
      </c>
      <c r="B4667" s="450" t="s">
        <v>198</v>
      </c>
      <c r="C4667" s="450">
        <v>19061</v>
      </c>
      <c r="D4667" s="450" t="s">
        <v>125</v>
      </c>
      <c r="E4667" s="450" t="s">
        <v>14</v>
      </c>
      <c r="F4667" s="450" t="s">
        <v>15</v>
      </c>
      <c r="G4667" s="450" t="s">
        <v>110</v>
      </c>
    </row>
    <row r="4668" spans="1:7" x14ac:dyDescent="0.25">
      <c r="A4668" s="450">
        <v>2018</v>
      </c>
      <c r="B4668" s="450" t="s">
        <v>198</v>
      </c>
      <c r="C4668" s="450">
        <v>19062</v>
      </c>
      <c r="D4668" s="450" t="s">
        <v>126</v>
      </c>
      <c r="E4668" s="450" t="s">
        <v>14</v>
      </c>
      <c r="F4668" s="450" t="s">
        <v>15</v>
      </c>
      <c r="G4668" s="450" t="s">
        <v>110</v>
      </c>
    </row>
    <row r="4669" spans="1:7" x14ac:dyDescent="0.25">
      <c r="A4669" s="450">
        <v>2018</v>
      </c>
      <c r="B4669" s="450" t="s">
        <v>198</v>
      </c>
      <c r="C4669" s="450">
        <v>19063</v>
      </c>
      <c r="D4669" s="450" t="s">
        <v>127</v>
      </c>
      <c r="E4669" s="450" t="s">
        <v>14</v>
      </c>
      <c r="F4669" s="450" t="s">
        <v>15</v>
      </c>
      <c r="G4669" s="450" t="s">
        <v>110</v>
      </c>
    </row>
    <row r="4670" spans="1:7" x14ac:dyDescent="0.25">
      <c r="A4670" s="450">
        <v>2018</v>
      </c>
      <c r="B4670" s="450" t="s">
        <v>198</v>
      </c>
      <c r="C4670" s="450">
        <v>19070</v>
      </c>
      <c r="D4670" s="450" t="s">
        <v>128</v>
      </c>
      <c r="E4670" s="450" t="s">
        <v>14</v>
      </c>
      <c r="F4670" s="450" t="s">
        <v>15</v>
      </c>
      <c r="G4670" s="450" t="s">
        <v>110</v>
      </c>
    </row>
    <row r="4671" spans="1:7" x14ac:dyDescent="0.25">
      <c r="A4671" s="450">
        <v>2018</v>
      </c>
      <c r="B4671" s="450" t="s">
        <v>198</v>
      </c>
      <c r="C4671" s="450">
        <v>19080</v>
      </c>
      <c r="D4671" s="450" t="s">
        <v>129</v>
      </c>
      <c r="E4671" s="450" t="s">
        <v>14</v>
      </c>
      <c r="F4671" s="450" t="s">
        <v>15</v>
      </c>
      <c r="G4671" s="450" t="s">
        <v>110</v>
      </c>
    </row>
    <row r="4672" spans="1:7" x14ac:dyDescent="0.25">
      <c r="A4672" s="450">
        <v>2018</v>
      </c>
      <c r="B4672" s="450" t="s">
        <v>198</v>
      </c>
      <c r="C4672" s="450">
        <v>19090</v>
      </c>
      <c r="D4672" s="450" t="s">
        <v>130</v>
      </c>
      <c r="E4672" s="450" t="s">
        <v>14</v>
      </c>
      <c r="F4672" s="450" t="s">
        <v>15</v>
      </c>
      <c r="G4672" s="450" t="s">
        <v>110</v>
      </c>
    </row>
    <row r="4673" spans="1:7" x14ac:dyDescent="0.25">
      <c r="A4673" s="450">
        <v>2018</v>
      </c>
      <c r="B4673" s="450" t="s">
        <v>198</v>
      </c>
      <c r="C4673" s="450">
        <v>19095</v>
      </c>
      <c r="D4673" s="450" t="s">
        <v>131</v>
      </c>
      <c r="E4673" s="450" t="s">
        <v>14</v>
      </c>
      <c r="F4673" s="450" t="s">
        <v>15</v>
      </c>
      <c r="G4673" s="450" t="s">
        <v>110</v>
      </c>
    </row>
    <row r="4674" spans="1:7" x14ac:dyDescent="0.25">
      <c r="A4674" s="450">
        <v>2018</v>
      </c>
      <c r="B4674" s="450" t="s">
        <v>198</v>
      </c>
      <c r="C4674" s="450">
        <v>19900</v>
      </c>
      <c r="D4674" s="450" t="s">
        <v>132</v>
      </c>
      <c r="E4674" s="450" t="s">
        <v>14</v>
      </c>
      <c r="F4674" s="450" t="s">
        <v>15</v>
      </c>
      <c r="G4674" s="450" t="s">
        <v>110</v>
      </c>
    </row>
    <row r="4675" spans="1:7" x14ac:dyDescent="0.25">
      <c r="A4675" s="450">
        <v>2018</v>
      </c>
      <c r="B4675" s="450" t="s">
        <v>198</v>
      </c>
      <c r="C4675" s="450">
        <v>20000</v>
      </c>
      <c r="D4675" s="450" t="s">
        <v>133</v>
      </c>
      <c r="E4675" s="450" t="s">
        <v>14</v>
      </c>
      <c r="F4675" s="450" t="s">
        <v>15</v>
      </c>
      <c r="G4675" s="450" t="s">
        <v>110</v>
      </c>
    </row>
    <row r="4676" spans="1:7" x14ac:dyDescent="0.25">
      <c r="A4676" s="450">
        <v>2018</v>
      </c>
      <c r="B4676" s="450" t="s">
        <v>198</v>
      </c>
      <c r="C4676" s="450">
        <v>21000</v>
      </c>
      <c r="D4676" s="450" t="s">
        <v>134</v>
      </c>
      <c r="E4676" s="450" t="s">
        <v>14</v>
      </c>
      <c r="F4676" s="450" t="s">
        <v>15</v>
      </c>
      <c r="G4676" s="450" t="s">
        <v>110</v>
      </c>
    </row>
    <row r="4677" spans="1:7" x14ac:dyDescent="0.25">
      <c r="A4677" s="450">
        <v>2018</v>
      </c>
      <c r="B4677" s="450" t="s">
        <v>198</v>
      </c>
      <c r="C4677" s="450">
        <v>21100</v>
      </c>
      <c r="D4677" s="450" t="s">
        <v>135</v>
      </c>
      <c r="E4677" s="450" t="s">
        <v>14</v>
      </c>
      <c r="F4677" s="450" t="s">
        <v>15</v>
      </c>
      <c r="G4677" s="450" t="s">
        <v>110</v>
      </c>
    </row>
    <row r="4678" spans="1:7" x14ac:dyDescent="0.25">
      <c r="A4678" s="450">
        <v>2018</v>
      </c>
      <c r="B4678" s="450" t="s">
        <v>198</v>
      </c>
      <c r="C4678" s="450">
        <v>21200</v>
      </c>
      <c r="D4678" s="450" t="s">
        <v>136</v>
      </c>
      <c r="E4678" s="450" t="s">
        <v>14</v>
      </c>
      <c r="F4678" s="450" t="s">
        <v>15</v>
      </c>
      <c r="G4678" s="450" t="s">
        <v>110</v>
      </c>
    </row>
    <row r="4679" spans="1:7" x14ac:dyDescent="0.25">
      <c r="A4679" s="450">
        <v>2018</v>
      </c>
      <c r="B4679" s="450" t="s">
        <v>198</v>
      </c>
      <c r="C4679" s="450">
        <v>21300</v>
      </c>
      <c r="D4679" s="450" t="s">
        <v>137</v>
      </c>
      <c r="E4679" s="450" t="s">
        <v>14</v>
      </c>
      <c r="F4679" s="450" t="s">
        <v>15</v>
      </c>
      <c r="G4679" s="450" t="s">
        <v>110</v>
      </c>
    </row>
    <row r="4680" spans="1:7" x14ac:dyDescent="0.25">
      <c r="A4680" s="450">
        <v>2018</v>
      </c>
      <c r="B4680" s="450" t="s">
        <v>198</v>
      </c>
      <c r="C4680" s="450">
        <v>21900</v>
      </c>
      <c r="D4680" s="450" t="s">
        <v>138</v>
      </c>
      <c r="E4680" s="450" t="s">
        <v>14</v>
      </c>
      <c r="F4680" s="450" t="s">
        <v>15</v>
      </c>
      <c r="G4680" s="450" t="s">
        <v>110</v>
      </c>
    </row>
    <row r="4681" spans="1:7" x14ac:dyDescent="0.25">
      <c r="A4681" s="450">
        <v>2018</v>
      </c>
      <c r="B4681" s="450" t="s">
        <v>198</v>
      </c>
      <c r="C4681" s="450">
        <v>22000</v>
      </c>
      <c r="D4681" s="450" t="s">
        <v>139</v>
      </c>
      <c r="E4681" s="450" t="s">
        <v>14</v>
      </c>
      <c r="F4681" s="450" t="s">
        <v>15</v>
      </c>
      <c r="G4681" s="450" t="s">
        <v>110</v>
      </c>
    </row>
    <row r="4682" spans="1:7" x14ac:dyDescent="0.25">
      <c r="A4682" s="450">
        <v>2018</v>
      </c>
      <c r="B4682" s="450" t="s">
        <v>198</v>
      </c>
      <c r="C4682" s="450">
        <v>23000</v>
      </c>
      <c r="D4682" s="450" t="s">
        <v>140</v>
      </c>
      <c r="E4682" s="450" t="s">
        <v>14</v>
      </c>
      <c r="F4682" s="450" t="s">
        <v>15</v>
      </c>
      <c r="G4682" s="450" t="s">
        <v>110</v>
      </c>
    </row>
    <row r="4683" spans="1:7" x14ac:dyDescent="0.25">
      <c r="A4683" s="450">
        <v>2018</v>
      </c>
      <c r="B4683" s="450" t="s">
        <v>198</v>
      </c>
      <c r="C4683" s="450">
        <v>24000</v>
      </c>
      <c r="D4683" s="450" t="s">
        <v>141</v>
      </c>
      <c r="E4683" s="450" t="s">
        <v>14</v>
      </c>
      <c r="F4683" s="450" t="s">
        <v>15</v>
      </c>
      <c r="G4683" s="450" t="s">
        <v>110</v>
      </c>
    </row>
    <row r="4684" spans="1:7" x14ac:dyDescent="0.25">
      <c r="A4684" s="450">
        <v>2018</v>
      </c>
      <c r="B4684" s="450" t="s">
        <v>198</v>
      </c>
      <c r="C4684" s="450">
        <v>25000</v>
      </c>
      <c r="D4684" s="450" t="s">
        <v>142</v>
      </c>
      <c r="E4684" s="450" t="s">
        <v>14</v>
      </c>
      <c r="F4684" s="450" t="s">
        <v>15</v>
      </c>
      <c r="G4684" s="450" t="s">
        <v>110</v>
      </c>
    </row>
    <row r="4685" spans="1:7" x14ac:dyDescent="0.25">
      <c r="A4685" s="450">
        <v>2018</v>
      </c>
      <c r="B4685" s="450" t="s">
        <v>198</v>
      </c>
      <c r="C4685" s="450">
        <v>26000</v>
      </c>
      <c r="D4685" s="450" t="s">
        <v>143</v>
      </c>
      <c r="E4685" s="450" t="s">
        <v>14</v>
      </c>
      <c r="F4685" s="450" t="s">
        <v>15</v>
      </c>
      <c r="G4685" s="450" t="s">
        <v>110</v>
      </c>
    </row>
    <row r="4686" spans="1:7" x14ac:dyDescent="0.25">
      <c r="A4686" s="450">
        <v>2018</v>
      </c>
      <c r="B4686" s="450" t="s">
        <v>198</v>
      </c>
      <c r="C4686" s="450">
        <v>27000</v>
      </c>
      <c r="D4686" s="450" t="s">
        <v>144</v>
      </c>
      <c r="E4686" s="450" t="s">
        <v>14</v>
      </c>
      <c r="F4686" s="450" t="s">
        <v>15</v>
      </c>
      <c r="G4686" s="450" t="s">
        <v>110</v>
      </c>
    </row>
    <row r="4687" spans="1:7" x14ac:dyDescent="0.25">
      <c r="A4687" s="450">
        <v>2018</v>
      </c>
      <c r="B4687" s="450" t="s">
        <v>198</v>
      </c>
      <c r="C4687" s="450">
        <v>28000</v>
      </c>
      <c r="D4687" s="450" t="s">
        <v>145</v>
      </c>
      <c r="E4687" s="450" t="s">
        <v>14</v>
      </c>
      <c r="F4687" s="450" t="s">
        <v>15</v>
      </c>
      <c r="G4687" s="450" t="s">
        <v>110</v>
      </c>
    </row>
    <row r="4688" spans="1:7" x14ac:dyDescent="0.25">
      <c r="A4688" s="450">
        <v>2018</v>
      </c>
      <c r="B4688" s="450" t="s">
        <v>198</v>
      </c>
      <c r="C4688" s="450">
        <v>29000</v>
      </c>
      <c r="D4688" s="450" t="s">
        <v>146</v>
      </c>
      <c r="E4688" s="450" t="s">
        <v>14</v>
      </c>
      <c r="F4688" s="450" t="s">
        <v>15</v>
      </c>
      <c r="G4688" s="450" t="s">
        <v>110</v>
      </c>
    </row>
    <row r="4689" spans="1:7" x14ac:dyDescent="0.25">
      <c r="A4689" s="450">
        <v>2018</v>
      </c>
      <c r="B4689" s="450" t="s">
        <v>198</v>
      </c>
      <c r="C4689" s="450">
        <v>30000</v>
      </c>
      <c r="D4689" s="450" t="s">
        <v>147</v>
      </c>
      <c r="E4689" s="450" t="s">
        <v>14</v>
      </c>
      <c r="F4689" s="450" t="s">
        <v>15</v>
      </c>
      <c r="G4689" s="450" t="s">
        <v>110</v>
      </c>
    </row>
    <row r="4690" spans="1:7" x14ac:dyDescent="0.25">
      <c r="A4690" s="450">
        <v>2018</v>
      </c>
      <c r="B4690" s="450" t="s">
        <v>198</v>
      </c>
      <c r="C4690" s="450">
        <v>31000</v>
      </c>
      <c r="D4690" s="450" t="s">
        <v>148</v>
      </c>
      <c r="E4690" s="450" t="s">
        <v>14</v>
      </c>
      <c r="F4690" s="450" t="s">
        <v>15</v>
      </c>
      <c r="G4690" s="450" t="s">
        <v>110</v>
      </c>
    </row>
    <row r="4691" spans="1:7" x14ac:dyDescent="0.25">
      <c r="A4691" s="450">
        <v>2018</v>
      </c>
      <c r="B4691" s="450" t="s">
        <v>198</v>
      </c>
      <c r="C4691" s="450">
        <v>32000</v>
      </c>
      <c r="D4691" s="450" t="s">
        <v>149</v>
      </c>
      <c r="E4691" s="450" t="s">
        <v>14</v>
      </c>
      <c r="F4691" s="450" t="s">
        <v>15</v>
      </c>
      <c r="G4691" s="450" t="s">
        <v>110</v>
      </c>
    </row>
    <row r="4692" spans="1:7" x14ac:dyDescent="0.25">
      <c r="A4692" s="450">
        <v>2018</v>
      </c>
      <c r="B4692" s="450" t="s">
        <v>198</v>
      </c>
      <c r="C4692" s="450">
        <v>32100</v>
      </c>
      <c r="D4692" s="450" t="s">
        <v>150</v>
      </c>
      <c r="E4692" s="450" t="s">
        <v>14</v>
      </c>
      <c r="F4692" s="450" t="s">
        <v>15</v>
      </c>
      <c r="G4692" s="450" t="s">
        <v>110</v>
      </c>
    </row>
    <row r="4693" spans="1:7" x14ac:dyDescent="0.25">
      <c r="A4693" s="450">
        <v>2018</v>
      </c>
      <c r="B4693" s="450" t="s">
        <v>198</v>
      </c>
      <c r="C4693" s="450">
        <v>32200</v>
      </c>
      <c r="D4693" s="450" t="s">
        <v>151</v>
      </c>
      <c r="E4693" s="450" t="s">
        <v>14</v>
      </c>
      <c r="F4693" s="450" t="s">
        <v>15</v>
      </c>
      <c r="G4693" s="450" t="s">
        <v>110</v>
      </c>
    </row>
    <row r="4694" spans="1:7" x14ac:dyDescent="0.25">
      <c r="A4694" s="450">
        <v>2018</v>
      </c>
      <c r="B4694" s="450" t="s">
        <v>198</v>
      </c>
      <c r="C4694" s="450">
        <v>33000</v>
      </c>
      <c r="D4694" s="450" t="s">
        <v>152</v>
      </c>
      <c r="E4694" s="450" t="s">
        <v>14</v>
      </c>
      <c r="F4694" s="450" t="s">
        <v>15</v>
      </c>
      <c r="G4694" s="450" t="s">
        <v>110</v>
      </c>
    </row>
    <row r="4695" spans="1:7" x14ac:dyDescent="0.25">
      <c r="A4695" s="450">
        <v>2018</v>
      </c>
      <c r="B4695" s="450" t="s">
        <v>198</v>
      </c>
      <c r="C4695" s="450">
        <v>33100</v>
      </c>
      <c r="D4695" s="450" t="s">
        <v>153</v>
      </c>
      <c r="E4695" s="450" t="s">
        <v>14</v>
      </c>
      <c r="F4695" s="450" t="s">
        <v>15</v>
      </c>
      <c r="G4695" s="450" t="s">
        <v>110</v>
      </c>
    </row>
    <row r="4696" spans="1:7" x14ac:dyDescent="0.25">
      <c r="A4696" s="450">
        <v>2018</v>
      </c>
      <c r="B4696" s="450" t="s">
        <v>198</v>
      </c>
      <c r="C4696" s="450">
        <v>33110</v>
      </c>
      <c r="D4696" s="450" t="s">
        <v>154</v>
      </c>
      <c r="E4696" s="450" t="s">
        <v>14</v>
      </c>
      <c r="F4696" s="450" t="s">
        <v>15</v>
      </c>
      <c r="G4696" s="450" t="s">
        <v>110</v>
      </c>
    </row>
    <row r="4697" spans="1:7" x14ac:dyDescent="0.25">
      <c r="A4697" s="450">
        <v>2018</v>
      </c>
      <c r="B4697" s="450" t="s">
        <v>198</v>
      </c>
      <c r="C4697" s="450">
        <v>33120</v>
      </c>
      <c r="D4697" s="450" t="s">
        <v>155</v>
      </c>
      <c r="E4697" s="450" t="s">
        <v>14</v>
      </c>
      <c r="F4697" s="450" t="s">
        <v>15</v>
      </c>
      <c r="G4697" s="450" t="s">
        <v>110</v>
      </c>
    </row>
    <row r="4698" spans="1:7" x14ac:dyDescent="0.25">
      <c r="A4698" s="450">
        <v>2018</v>
      </c>
      <c r="B4698" s="450" t="s">
        <v>198</v>
      </c>
      <c r="C4698" s="450">
        <v>33200</v>
      </c>
      <c r="D4698" s="450" t="s">
        <v>156</v>
      </c>
      <c r="E4698" s="450" t="s">
        <v>14</v>
      </c>
      <c r="F4698" s="450" t="s">
        <v>15</v>
      </c>
      <c r="G4698" s="450" t="s">
        <v>110</v>
      </c>
    </row>
    <row r="4699" spans="1:7" x14ac:dyDescent="0.25">
      <c r="A4699" s="450">
        <v>2018</v>
      </c>
      <c r="B4699" s="450" t="s">
        <v>198</v>
      </c>
      <c r="C4699" s="450">
        <v>33210</v>
      </c>
      <c r="D4699" s="450" t="s">
        <v>157</v>
      </c>
      <c r="E4699" s="450" t="s">
        <v>14</v>
      </c>
      <c r="F4699" s="450" t="s">
        <v>15</v>
      </c>
      <c r="G4699" s="450" t="s">
        <v>110</v>
      </c>
    </row>
    <row r="4700" spans="1:7" x14ac:dyDescent="0.25">
      <c r="A4700" s="450">
        <v>2018</v>
      </c>
      <c r="B4700" s="450" t="s">
        <v>198</v>
      </c>
      <c r="C4700" s="450">
        <v>33220</v>
      </c>
      <c r="D4700" s="450" t="s">
        <v>158</v>
      </c>
      <c r="E4700" s="450" t="s">
        <v>14</v>
      </c>
      <c r="F4700" s="450" t="s">
        <v>15</v>
      </c>
      <c r="G4700" s="450" t="s">
        <v>110</v>
      </c>
    </row>
    <row r="4701" spans="1:7" x14ac:dyDescent="0.25">
      <c r="A4701" s="450">
        <v>2018</v>
      </c>
      <c r="B4701" s="450" t="s">
        <v>198</v>
      </c>
      <c r="C4701" s="450">
        <v>33900</v>
      </c>
      <c r="D4701" s="450" t="s">
        <v>159</v>
      </c>
      <c r="E4701" s="450" t="s">
        <v>14</v>
      </c>
      <c r="F4701" s="450" t="s">
        <v>15</v>
      </c>
      <c r="G4701" s="450" t="s">
        <v>110</v>
      </c>
    </row>
    <row r="4702" spans="1:7" x14ac:dyDescent="0.25">
      <c r="A4702" s="450">
        <v>2018</v>
      </c>
      <c r="B4702" s="450" t="s">
        <v>198</v>
      </c>
      <c r="C4702" s="450">
        <v>33910</v>
      </c>
      <c r="D4702" s="450" t="s">
        <v>160</v>
      </c>
      <c r="E4702" s="450" t="s">
        <v>14</v>
      </c>
      <c r="F4702" s="450" t="s">
        <v>15</v>
      </c>
      <c r="G4702" s="450" t="s">
        <v>110</v>
      </c>
    </row>
    <row r="4703" spans="1:7" x14ac:dyDescent="0.25">
      <c r="A4703" s="450">
        <v>2018</v>
      </c>
      <c r="B4703" s="450" t="s">
        <v>198</v>
      </c>
      <c r="C4703" s="450">
        <v>33920</v>
      </c>
      <c r="D4703" s="450" t="s">
        <v>161</v>
      </c>
      <c r="E4703" s="450" t="s">
        <v>14</v>
      </c>
      <c r="F4703" s="450" t="s">
        <v>15</v>
      </c>
      <c r="G4703" s="450" t="s">
        <v>110</v>
      </c>
    </row>
    <row r="4704" spans="1:7" x14ac:dyDescent="0.25">
      <c r="A4704" s="450">
        <v>2018</v>
      </c>
      <c r="B4704" s="450" t="s">
        <v>198</v>
      </c>
      <c r="C4704" s="450">
        <v>33921</v>
      </c>
      <c r="D4704" s="450" t="s">
        <v>162</v>
      </c>
      <c r="E4704" s="450" t="s">
        <v>14</v>
      </c>
      <c r="F4704" s="450" t="s">
        <v>15</v>
      </c>
      <c r="G4704" s="450" t="s">
        <v>110</v>
      </c>
    </row>
    <row r="4705" spans="1:8" x14ac:dyDescent="0.25">
      <c r="A4705" s="450">
        <v>2018</v>
      </c>
      <c r="B4705" s="450" t="s">
        <v>198</v>
      </c>
      <c r="C4705" s="450">
        <v>33922</v>
      </c>
      <c r="D4705" s="450" t="s">
        <v>163</v>
      </c>
      <c r="E4705" s="450" t="s">
        <v>14</v>
      </c>
      <c r="F4705" s="450" t="s">
        <v>15</v>
      </c>
      <c r="G4705" s="450" t="s">
        <v>110</v>
      </c>
      <c r="H4705" s="450"/>
    </row>
    <row r="4706" spans="1:8" x14ac:dyDescent="0.25">
      <c r="A4706" s="450">
        <v>2018</v>
      </c>
      <c r="B4706" s="450" t="s">
        <v>198</v>
      </c>
      <c r="C4706" s="450">
        <v>34000</v>
      </c>
      <c r="D4706" s="450" t="s">
        <v>164</v>
      </c>
      <c r="E4706" s="450" t="s">
        <v>14</v>
      </c>
      <c r="F4706" s="450" t="s">
        <v>15</v>
      </c>
      <c r="G4706" s="450" t="s">
        <v>110</v>
      </c>
      <c r="H4706" s="450"/>
    </row>
    <row r="4707" spans="1:8" x14ac:dyDescent="0.25">
      <c r="A4707" s="450">
        <v>2018</v>
      </c>
      <c r="B4707" s="450" t="s">
        <v>198</v>
      </c>
      <c r="C4707" s="450">
        <v>35000</v>
      </c>
      <c r="D4707" s="450" t="s">
        <v>165</v>
      </c>
      <c r="E4707" s="450" t="s">
        <v>14</v>
      </c>
      <c r="F4707" s="450" t="s">
        <v>15</v>
      </c>
      <c r="G4707" s="450" t="s">
        <v>110</v>
      </c>
      <c r="H4707" s="450"/>
    </row>
    <row r="4708" spans="1:8" x14ac:dyDescent="0.25">
      <c r="A4708" s="450">
        <v>2018</v>
      </c>
      <c r="B4708" s="450" t="s">
        <v>198</v>
      </c>
      <c r="C4708" s="450">
        <v>36000</v>
      </c>
      <c r="D4708" s="450" t="s">
        <v>166</v>
      </c>
      <c r="E4708" s="450" t="s">
        <v>14</v>
      </c>
      <c r="F4708" s="450" t="s">
        <v>15</v>
      </c>
      <c r="G4708" s="450" t="s">
        <v>110</v>
      </c>
      <c r="H4708" s="450"/>
    </row>
    <row r="4709" spans="1:8" x14ac:dyDescent="0.25">
      <c r="A4709" s="450">
        <v>2018</v>
      </c>
      <c r="B4709" s="450" t="s">
        <v>198</v>
      </c>
      <c r="C4709" s="450">
        <v>37000</v>
      </c>
      <c r="D4709" s="450" t="s">
        <v>167</v>
      </c>
      <c r="E4709" s="450" t="s">
        <v>14</v>
      </c>
      <c r="F4709" s="450" t="s">
        <v>15</v>
      </c>
      <c r="G4709" s="450" t="s">
        <v>110</v>
      </c>
      <c r="H4709" s="450"/>
    </row>
    <row r="4710" spans="1:8" x14ac:dyDescent="0.25">
      <c r="A4710" s="450">
        <v>2018</v>
      </c>
      <c r="B4710" s="450" t="s">
        <v>198</v>
      </c>
      <c r="C4710" s="450">
        <v>37100</v>
      </c>
      <c r="D4710" s="450" t="s">
        <v>168</v>
      </c>
      <c r="E4710" s="450" t="s">
        <v>14</v>
      </c>
      <c r="F4710" s="450" t="s">
        <v>15</v>
      </c>
      <c r="G4710" s="450" t="s">
        <v>110</v>
      </c>
      <c r="H4710" s="450"/>
    </row>
    <row r="4711" spans="1:8" x14ac:dyDescent="0.25">
      <c r="A4711" s="450">
        <v>2018</v>
      </c>
      <c r="B4711" s="450" t="s">
        <v>198</v>
      </c>
      <c r="C4711" s="450">
        <v>37200</v>
      </c>
      <c r="D4711" s="450" t="s">
        <v>169</v>
      </c>
      <c r="E4711" s="450" t="s">
        <v>14</v>
      </c>
      <c r="F4711" s="450" t="s">
        <v>15</v>
      </c>
      <c r="G4711" s="450" t="s">
        <v>110</v>
      </c>
      <c r="H4711" s="450"/>
    </row>
    <row r="4712" spans="1:8" x14ac:dyDescent="0.25">
      <c r="A4712" s="450">
        <v>2018</v>
      </c>
      <c r="B4712" s="450" t="s">
        <v>199</v>
      </c>
      <c r="C4712" s="450">
        <v>1000</v>
      </c>
      <c r="D4712" s="450" t="s">
        <v>1</v>
      </c>
      <c r="E4712" s="450" t="s">
        <v>14</v>
      </c>
      <c r="F4712" s="450" t="s">
        <v>15</v>
      </c>
      <c r="G4712" s="450">
        <v>47.36</v>
      </c>
      <c r="H4712" s="450" t="s">
        <v>16</v>
      </c>
    </row>
    <row r="4713" spans="1:8" x14ac:dyDescent="0.25">
      <c r="A4713" s="450">
        <v>2018</v>
      </c>
      <c r="B4713" s="450" t="s">
        <v>199</v>
      </c>
      <c r="C4713" s="450">
        <v>1100</v>
      </c>
      <c r="D4713" s="450" t="s">
        <v>2</v>
      </c>
      <c r="E4713" s="450" t="s">
        <v>14</v>
      </c>
      <c r="F4713" s="450" t="s">
        <v>15</v>
      </c>
      <c r="G4713" s="450">
        <v>12.29</v>
      </c>
      <c r="H4713" s="450" t="s">
        <v>16</v>
      </c>
    </row>
    <row r="4714" spans="1:8" x14ac:dyDescent="0.25">
      <c r="A4714" s="450">
        <v>2018</v>
      </c>
      <c r="B4714" s="450" t="s">
        <v>199</v>
      </c>
      <c r="C4714" s="450">
        <v>1110</v>
      </c>
      <c r="D4714" s="450" t="s">
        <v>3</v>
      </c>
      <c r="E4714" s="450" t="s">
        <v>14</v>
      </c>
      <c r="F4714" s="450" t="s">
        <v>15</v>
      </c>
      <c r="G4714" s="450" t="s">
        <v>110</v>
      </c>
      <c r="H4714" s="450"/>
    </row>
    <row r="4715" spans="1:8" x14ac:dyDescent="0.25">
      <c r="A4715" s="450">
        <v>2018</v>
      </c>
      <c r="B4715" s="450" t="s">
        <v>199</v>
      </c>
      <c r="C4715" s="450">
        <v>1120</v>
      </c>
      <c r="D4715" s="450" t="s">
        <v>4</v>
      </c>
      <c r="E4715" s="450" t="s">
        <v>14</v>
      </c>
      <c r="F4715" s="450" t="s">
        <v>15</v>
      </c>
      <c r="G4715" s="450" t="s">
        <v>110</v>
      </c>
      <c r="H4715" s="450"/>
    </row>
    <row r="4716" spans="1:8" x14ac:dyDescent="0.25">
      <c r="A4716" s="450">
        <v>2018</v>
      </c>
      <c r="B4716" s="450" t="s">
        <v>199</v>
      </c>
      <c r="C4716" s="450">
        <v>1200</v>
      </c>
      <c r="D4716" s="450" t="s">
        <v>5</v>
      </c>
      <c r="E4716" s="450" t="s">
        <v>14</v>
      </c>
      <c r="F4716" s="450" t="s">
        <v>15</v>
      </c>
      <c r="G4716" s="450">
        <v>1.51</v>
      </c>
      <c r="H4716" s="450" t="s">
        <v>16</v>
      </c>
    </row>
    <row r="4717" spans="1:8" x14ac:dyDescent="0.25">
      <c r="A4717" s="450">
        <v>2018</v>
      </c>
      <c r="B4717" s="450" t="s">
        <v>199</v>
      </c>
      <c r="C4717" s="450">
        <v>1300</v>
      </c>
      <c r="D4717" s="450" t="s">
        <v>17</v>
      </c>
      <c r="E4717" s="450" t="s">
        <v>14</v>
      </c>
      <c r="F4717" s="450" t="s">
        <v>15</v>
      </c>
      <c r="G4717" s="450">
        <v>21.2</v>
      </c>
      <c r="H4717" s="450" t="s">
        <v>16</v>
      </c>
    </row>
    <row r="4718" spans="1:8" x14ac:dyDescent="0.25">
      <c r="A4718" s="450">
        <v>2018</v>
      </c>
      <c r="B4718" s="450" t="s">
        <v>199</v>
      </c>
      <c r="C4718" s="450">
        <v>1400</v>
      </c>
      <c r="D4718" s="450" t="s">
        <v>18</v>
      </c>
      <c r="E4718" s="450" t="s">
        <v>14</v>
      </c>
      <c r="F4718" s="450" t="s">
        <v>15</v>
      </c>
      <c r="G4718" s="450">
        <v>12.34</v>
      </c>
      <c r="H4718" s="450" t="s">
        <v>16</v>
      </c>
    </row>
    <row r="4719" spans="1:8" x14ac:dyDescent="0.25">
      <c r="A4719" s="450">
        <v>2018</v>
      </c>
      <c r="B4719" s="450" t="s">
        <v>199</v>
      </c>
      <c r="C4719" s="450">
        <v>1500</v>
      </c>
      <c r="D4719" s="450" t="s">
        <v>19</v>
      </c>
      <c r="E4719" s="450" t="s">
        <v>14</v>
      </c>
      <c r="F4719" s="450" t="s">
        <v>15</v>
      </c>
      <c r="G4719" s="450">
        <v>0</v>
      </c>
      <c r="H4719" s="450" t="s">
        <v>16</v>
      </c>
    </row>
    <row r="4720" spans="1:8" x14ac:dyDescent="0.25">
      <c r="A4720" s="450">
        <v>2018</v>
      </c>
      <c r="B4720" s="450" t="s">
        <v>199</v>
      </c>
      <c r="C4720" s="450">
        <v>1600</v>
      </c>
      <c r="D4720" s="450" t="s">
        <v>20</v>
      </c>
      <c r="E4720" s="450" t="s">
        <v>14</v>
      </c>
      <c r="F4720" s="450" t="s">
        <v>15</v>
      </c>
      <c r="G4720" s="450">
        <v>0</v>
      </c>
      <c r="H4720" s="450" t="s">
        <v>16</v>
      </c>
    </row>
    <row r="4721" spans="1:8" x14ac:dyDescent="0.25">
      <c r="A4721" s="450">
        <v>2018</v>
      </c>
      <c r="B4721" s="450" t="s">
        <v>199</v>
      </c>
      <c r="C4721" s="450">
        <v>1900</v>
      </c>
      <c r="D4721" s="450" t="s">
        <v>21</v>
      </c>
      <c r="E4721" s="450" t="s">
        <v>14</v>
      </c>
      <c r="F4721" s="450" t="s">
        <v>15</v>
      </c>
      <c r="G4721" s="450">
        <v>0.01</v>
      </c>
      <c r="H4721" s="450" t="s">
        <v>16</v>
      </c>
    </row>
    <row r="4722" spans="1:8" x14ac:dyDescent="0.25">
      <c r="A4722" s="450">
        <v>2018</v>
      </c>
      <c r="B4722" s="450" t="s">
        <v>199</v>
      </c>
      <c r="C4722" s="450">
        <v>2000</v>
      </c>
      <c r="D4722" s="450" t="s">
        <v>22</v>
      </c>
      <c r="E4722" s="450" t="s">
        <v>14</v>
      </c>
      <c r="F4722" s="450" t="s">
        <v>15</v>
      </c>
      <c r="G4722" s="450">
        <v>1.28</v>
      </c>
      <c r="H4722" s="450" t="s">
        <v>16</v>
      </c>
    </row>
    <row r="4723" spans="1:8" x14ac:dyDescent="0.25">
      <c r="A4723" s="450">
        <v>2018</v>
      </c>
      <c r="B4723" s="450" t="s">
        <v>199</v>
      </c>
      <c r="C4723" s="450">
        <v>2100</v>
      </c>
      <c r="D4723" s="450" t="s">
        <v>23</v>
      </c>
      <c r="E4723" s="450" t="s">
        <v>14</v>
      </c>
      <c r="F4723" s="450" t="s">
        <v>15</v>
      </c>
      <c r="G4723" s="450">
        <v>1.06</v>
      </c>
      <c r="H4723" s="450" t="s">
        <v>16</v>
      </c>
    </row>
    <row r="4724" spans="1:8" x14ac:dyDescent="0.25">
      <c r="A4724" s="450">
        <v>2018</v>
      </c>
      <c r="B4724" s="450" t="s">
        <v>199</v>
      </c>
      <c r="C4724" s="450">
        <v>2110</v>
      </c>
      <c r="D4724" s="450" t="s">
        <v>24</v>
      </c>
      <c r="E4724" s="450" t="s">
        <v>14</v>
      </c>
      <c r="F4724" s="450" t="s">
        <v>15</v>
      </c>
      <c r="G4724" s="450" t="s">
        <v>110</v>
      </c>
      <c r="H4724" s="450"/>
    </row>
    <row r="4725" spans="1:8" x14ac:dyDescent="0.25">
      <c r="A4725" s="450">
        <v>2018</v>
      </c>
      <c r="B4725" s="450" t="s">
        <v>199</v>
      </c>
      <c r="C4725" s="450">
        <v>2120</v>
      </c>
      <c r="D4725" s="450" t="s">
        <v>25</v>
      </c>
      <c r="E4725" s="450" t="s">
        <v>14</v>
      </c>
      <c r="F4725" s="450" t="s">
        <v>15</v>
      </c>
      <c r="G4725" s="450" t="s">
        <v>110</v>
      </c>
      <c r="H4725" s="450"/>
    </row>
    <row r="4726" spans="1:8" x14ac:dyDescent="0.25">
      <c r="A4726" s="450">
        <v>2018</v>
      </c>
      <c r="B4726" s="450" t="s">
        <v>199</v>
      </c>
      <c r="C4726" s="450">
        <v>2130</v>
      </c>
      <c r="D4726" s="450" t="s">
        <v>26</v>
      </c>
      <c r="E4726" s="450" t="s">
        <v>14</v>
      </c>
      <c r="F4726" s="450" t="s">
        <v>15</v>
      </c>
      <c r="G4726" s="450" t="s">
        <v>110</v>
      </c>
      <c r="H4726" s="450"/>
    </row>
    <row r="4727" spans="1:8" x14ac:dyDescent="0.25">
      <c r="A4727" s="450">
        <v>2018</v>
      </c>
      <c r="B4727" s="450" t="s">
        <v>199</v>
      </c>
      <c r="C4727" s="450">
        <v>2190</v>
      </c>
      <c r="D4727" s="450" t="s">
        <v>27</v>
      </c>
      <c r="E4727" s="450" t="s">
        <v>14</v>
      </c>
      <c r="F4727" s="450" t="s">
        <v>15</v>
      </c>
      <c r="G4727" s="450" t="s">
        <v>110</v>
      </c>
      <c r="H4727" s="450"/>
    </row>
    <row r="4728" spans="1:8" x14ac:dyDescent="0.25">
      <c r="A4728" s="450">
        <v>2018</v>
      </c>
      <c r="B4728" s="450" t="s">
        <v>199</v>
      </c>
      <c r="C4728" s="450">
        <v>2200</v>
      </c>
      <c r="D4728" s="450" t="s">
        <v>28</v>
      </c>
      <c r="E4728" s="450" t="s">
        <v>14</v>
      </c>
      <c r="F4728" s="450" t="s">
        <v>15</v>
      </c>
      <c r="G4728" s="450">
        <v>0.22</v>
      </c>
      <c r="H4728" s="450" t="s">
        <v>16</v>
      </c>
    </row>
    <row r="4729" spans="1:8" x14ac:dyDescent="0.25">
      <c r="A4729" s="450">
        <v>2018</v>
      </c>
      <c r="B4729" s="450" t="s">
        <v>199</v>
      </c>
      <c r="C4729" s="450">
        <v>2300</v>
      </c>
      <c r="D4729" s="450" t="s">
        <v>29</v>
      </c>
      <c r="E4729" s="450" t="s">
        <v>14</v>
      </c>
      <c r="F4729" s="450" t="s">
        <v>15</v>
      </c>
      <c r="G4729" s="450">
        <v>0</v>
      </c>
      <c r="H4729" s="450" t="s">
        <v>16</v>
      </c>
    </row>
    <row r="4730" spans="1:8" x14ac:dyDescent="0.25">
      <c r="A4730" s="450">
        <v>2018</v>
      </c>
      <c r="B4730" s="450" t="s">
        <v>199</v>
      </c>
      <c r="C4730" s="450">
        <v>2400</v>
      </c>
      <c r="D4730" s="450" t="s">
        <v>30</v>
      </c>
      <c r="E4730" s="450" t="s">
        <v>14</v>
      </c>
      <c r="F4730" s="450" t="s">
        <v>15</v>
      </c>
      <c r="G4730" s="450">
        <v>0</v>
      </c>
      <c r="H4730" s="450" t="s">
        <v>16</v>
      </c>
    </row>
    <row r="4731" spans="1:8" x14ac:dyDescent="0.25">
      <c r="A4731" s="450">
        <v>2018</v>
      </c>
      <c r="B4731" s="450" t="s">
        <v>199</v>
      </c>
      <c r="C4731" s="450">
        <v>2900</v>
      </c>
      <c r="D4731" s="450" t="s">
        <v>31</v>
      </c>
      <c r="E4731" s="450" t="s">
        <v>14</v>
      </c>
      <c r="F4731" s="450" t="s">
        <v>15</v>
      </c>
      <c r="G4731" s="450">
        <v>0</v>
      </c>
      <c r="H4731" s="450" t="s">
        <v>16</v>
      </c>
    </row>
    <row r="4732" spans="1:8" x14ac:dyDescent="0.25">
      <c r="A4732" s="450">
        <v>2018</v>
      </c>
      <c r="B4732" s="450" t="s">
        <v>199</v>
      </c>
      <c r="C4732" s="450">
        <v>2910</v>
      </c>
      <c r="D4732" s="450" t="s">
        <v>32</v>
      </c>
      <c r="E4732" s="450" t="s">
        <v>14</v>
      </c>
      <c r="F4732" s="450" t="s">
        <v>15</v>
      </c>
      <c r="G4732" s="450" t="s">
        <v>110</v>
      </c>
      <c r="H4732" s="450"/>
    </row>
    <row r="4733" spans="1:8" x14ac:dyDescent="0.25">
      <c r="A4733" s="450">
        <v>2018</v>
      </c>
      <c r="B4733" s="450" t="s">
        <v>199</v>
      </c>
      <c r="C4733" s="450">
        <v>2920</v>
      </c>
      <c r="D4733" s="450" t="s">
        <v>33</v>
      </c>
      <c r="E4733" s="450" t="s">
        <v>14</v>
      </c>
      <c r="F4733" s="450" t="s">
        <v>15</v>
      </c>
      <c r="G4733" s="450" t="s">
        <v>110</v>
      </c>
      <c r="H4733" s="450"/>
    </row>
    <row r="4734" spans="1:8" x14ac:dyDescent="0.25">
      <c r="A4734" s="450">
        <v>2018</v>
      </c>
      <c r="B4734" s="450" t="s">
        <v>199</v>
      </c>
      <c r="C4734" s="450">
        <v>2930</v>
      </c>
      <c r="D4734" s="450" t="s">
        <v>34</v>
      </c>
      <c r="E4734" s="450" t="s">
        <v>14</v>
      </c>
      <c r="F4734" s="450" t="s">
        <v>15</v>
      </c>
      <c r="G4734" s="450" t="s">
        <v>110</v>
      </c>
      <c r="H4734" s="450"/>
    </row>
    <row r="4735" spans="1:8" x14ac:dyDescent="0.25">
      <c r="A4735" s="450">
        <v>2018</v>
      </c>
      <c r="B4735" s="450" t="s">
        <v>199</v>
      </c>
      <c r="C4735" s="450">
        <v>3000</v>
      </c>
      <c r="D4735" s="450" t="s">
        <v>35</v>
      </c>
      <c r="E4735" s="450" t="s">
        <v>14</v>
      </c>
      <c r="F4735" s="450" t="s">
        <v>15</v>
      </c>
      <c r="G4735" s="450">
        <v>0</v>
      </c>
      <c r="H4735" s="450" t="s">
        <v>16</v>
      </c>
    </row>
    <row r="4736" spans="1:8" x14ac:dyDescent="0.25">
      <c r="A4736" s="450">
        <v>2018</v>
      </c>
      <c r="B4736" s="450" t="s">
        <v>199</v>
      </c>
      <c r="C4736" s="450">
        <v>3100</v>
      </c>
      <c r="D4736" s="450" t="s">
        <v>36</v>
      </c>
      <c r="E4736" s="450" t="s">
        <v>14</v>
      </c>
      <c r="F4736" s="450" t="s">
        <v>15</v>
      </c>
      <c r="G4736" s="450" t="s">
        <v>110</v>
      </c>
      <c r="H4736" s="450"/>
    </row>
    <row r="4737" spans="1:8" x14ac:dyDescent="0.25">
      <c r="A4737" s="450">
        <v>2018</v>
      </c>
      <c r="B4737" s="450" t="s">
        <v>199</v>
      </c>
      <c r="C4737" s="450">
        <v>3200</v>
      </c>
      <c r="D4737" s="450" t="s">
        <v>37</v>
      </c>
      <c r="E4737" s="450" t="s">
        <v>14</v>
      </c>
      <c r="F4737" s="450" t="s">
        <v>15</v>
      </c>
      <c r="G4737" s="450" t="s">
        <v>110</v>
      </c>
      <c r="H4737" s="450"/>
    </row>
    <row r="4738" spans="1:8" x14ac:dyDescent="0.25">
      <c r="A4738" s="450">
        <v>2018</v>
      </c>
      <c r="B4738" s="450" t="s">
        <v>199</v>
      </c>
      <c r="C4738" s="450">
        <v>3900</v>
      </c>
      <c r="D4738" s="450" t="s">
        <v>38</v>
      </c>
      <c r="E4738" s="450" t="s">
        <v>14</v>
      </c>
      <c r="F4738" s="450" t="s">
        <v>15</v>
      </c>
      <c r="G4738" s="450" t="s">
        <v>110</v>
      </c>
      <c r="H4738" s="450"/>
    </row>
    <row r="4739" spans="1:8" x14ac:dyDescent="0.25">
      <c r="A4739" s="450">
        <v>2018</v>
      </c>
      <c r="B4739" s="450" t="s">
        <v>199</v>
      </c>
      <c r="C4739" s="450">
        <v>4000</v>
      </c>
      <c r="D4739" s="450" t="s">
        <v>39</v>
      </c>
      <c r="E4739" s="450" t="s">
        <v>14</v>
      </c>
      <c r="F4739" s="450" t="s">
        <v>15</v>
      </c>
      <c r="G4739" s="450">
        <v>4.9000000000000004</v>
      </c>
      <c r="H4739" s="450" t="s">
        <v>16</v>
      </c>
    </row>
    <row r="4740" spans="1:8" x14ac:dyDescent="0.25">
      <c r="A4740" s="450">
        <v>2018</v>
      </c>
      <c r="B4740" s="450" t="s">
        <v>199</v>
      </c>
      <c r="C4740" s="450">
        <v>4100</v>
      </c>
      <c r="D4740" s="450" t="s">
        <v>40</v>
      </c>
      <c r="E4740" s="450" t="s">
        <v>14</v>
      </c>
      <c r="F4740" s="450" t="s">
        <v>15</v>
      </c>
      <c r="G4740" s="450">
        <v>4.9000000000000004</v>
      </c>
      <c r="H4740" s="450" t="s">
        <v>16</v>
      </c>
    </row>
    <row r="4741" spans="1:8" x14ac:dyDescent="0.25">
      <c r="A4741" s="450">
        <v>2018</v>
      </c>
      <c r="B4741" s="450" t="s">
        <v>199</v>
      </c>
      <c r="C4741" s="450">
        <v>4110</v>
      </c>
      <c r="D4741" s="450" t="s">
        <v>41</v>
      </c>
      <c r="E4741" s="450" t="s">
        <v>14</v>
      </c>
      <c r="F4741" s="450" t="s">
        <v>15</v>
      </c>
      <c r="G4741" s="450" t="s">
        <v>110</v>
      </c>
      <c r="H4741" s="450"/>
    </row>
    <row r="4742" spans="1:8" x14ac:dyDescent="0.25">
      <c r="A4742" s="450">
        <v>2018</v>
      </c>
      <c r="B4742" s="450" t="s">
        <v>199</v>
      </c>
      <c r="C4742" s="450">
        <v>4120</v>
      </c>
      <c r="D4742" s="450" t="s">
        <v>42</v>
      </c>
      <c r="E4742" s="450" t="s">
        <v>14</v>
      </c>
      <c r="F4742" s="450" t="s">
        <v>15</v>
      </c>
      <c r="G4742" s="450" t="s">
        <v>110</v>
      </c>
      <c r="H4742" s="450"/>
    </row>
    <row r="4743" spans="1:8" x14ac:dyDescent="0.25">
      <c r="A4743" s="450">
        <v>2018</v>
      </c>
      <c r="B4743" s="450" t="s">
        <v>199</v>
      </c>
      <c r="C4743" s="450">
        <v>4190</v>
      </c>
      <c r="D4743" s="450" t="s">
        <v>43</v>
      </c>
      <c r="E4743" s="450" t="s">
        <v>14</v>
      </c>
      <c r="F4743" s="450" t="s">
        <v>15</v>
      </c>
      <c r="G4743" s="450" t="s">
        <v>110</v>
      </c>
      <c r="H4743" s="450"/>
    </row>
    <row r="4744" spans="1:8" x14ac:dyDescent="0.25">
      <c r="A4744" s="450">
        <v>2018</v>
      </c>
      <c r="B4744" s="450" t="s">
        <v>199</v>
      </c>
      <c r="C4744" s="450">
        <v>4200</v>
      </c>
      <c r="D4744" s="450" t="s">
        <v>44</v>
      </c>
      <c r="E4744" s="450" t="s">
        <v>14</v>
      </c>
      <c r="F4744" s="450" t="s">
        <v>15</v>
      </c>
      <c r="G4744" s="450">
        <v>0</v>
      </c>
      <c r="H4744" s="450" t="s">
        <v>16</v>
      </c>
    </row>
    <row r="4745" spans="1:8" x14ac:dyDescent="0.25">
      <c r="A4745" s="450">
        <v>2018</v>
      </c>
      <c r="B4745" s="450" t="s">
        <v>199</v>
      </c>
      <c r="C4745" s="450">
        <v>4210</v>
      </c>
      <c r="D4745" s="450" t="s">
        <v>45</v>
      </c>
      <c r="E4745" s="450" t="s">
        <v>14</v>
      </c>
      <c r="F4745" s="450" t="s">
        <v>15</v>
      </c>
      <c r="G4745" s="450" t="s">
        <v>110</v>
      </c>
      <c r="H4745" s="450"/>
    </row>
    <row r="4746" spans="1:8" x14ac:dyDescent="0.25">
      <c r="A4746" s="450">
        <v>2018</v>
      </c>
      <c r="B4746" s="450" t="s">
        <v>199</v>
      </c>
      <c r="C4746" s="450">
        <v>4220</v>
      </c>
      <c r="D4746" s="450" t="s">
        <v>46</v>
      </c>
      <c r="E4746" s="450" t="s">
        <v>14</v>
      </c>
      <c r="F4746" s="450" t="s">
        <v>15</v>
      </c>
      <c r="G4746" s="450" t="s">
        <v>110</v>
      </c>
      <c r="H4746" s="450"/>
    </row>
    <row r="4747" spans="1:8" x14ac:dyDescent="0.25">
      <c r="A4747" s="450">
        <v>2018</v>
      </c>
      <c r="B4747" s="450" t="s">
        <v>199</v>
      </c>
      <c r="C4747" s="450">
        <v>4230</v>
      </c>
      <c r="D4747" s="450" t="s">
        <v>47</v>
      </c>
      <c r="E4747" s="450" t="s">
        <v>14</v>
      </c>
      <c r="F4747" s="450" t="s">
        <v>15</v>
      </c>
      <c r="G4747" s="450" t="s">
        <v>110</v>
      </c>
      <c r="H4747" s="450"/>
    </row>
    <row r="4748" spans="1:8" x14ac:dyDescent="0.25">
      <c r="A4748" s="450">
        <v>2018</v>
      </c>
      <c r="B4748" s="450" t="s">
        <v>199</v>
      </c>
      <c r="C4748" s="450">
        <v>5000</v>
      </c>
      <c r="D4748" s="450" t="s">
        <v>48</v>
      </c>
      <c r="E4748" s="450" t="s">
        <v>14</v>
      </c>
      <c r="F4748" s="450" t="s">
        <v>15</v>
      </c>
      <c r="G4748" s="450">
        <v>0.43</v>
      </c>
      <c r="H4748" s="450" t="s">
        <v>16</v>
      </c>
    </row>
    <row r="4749" spans="1:8" x14ac:dyDescent="0.25">
      <c r="A4749" s="450">
        <v>2018</v>
      </c>
      <c r="B4749" s="450" t="s">
        <v>199</v>
      </c>
      <c r="C4749" s="450">
        <v>6000</v>
      </c>
      <c r="D4749" s="450" t="s">
        <v>49</v>
      </c>
      <c r="E4749" s="450" t="s">
        <v>14</v>
      </c>
      <c r="F4749" s="450" t="s">
        <v>15</v>
      </c>
      <c r="G4749" s="450">
        <v>10.14</v>
      </c>
      <c r="H4749" s="450" t="s">
        <v>16</v>
      </c>
    </row>
    <row r="4750" spans="1:8" x14ac:dyDescent="0.25">
      <c r="A4750" s="450">
        <v>2018</v>
      </c>
      <c r="B4750" s="450" t="s">
        <v>199</v>
      </c>
      <c r="C4750" s="450">
        <v>6100</v>
      </c>
      <c r="D4750" s="450" t="s">
        <v>50</v>
      </c>
      <c r="E4750" s="450" t="s">
        <v>14</v>
      </c>
      <c r="F4750" s="450" t="s">
        <v>15</v>
      </c>
      <c r="G4750" s="450">
        <v>10.14</v>
      </c>
      <c r="H4750" s="450" t="s">
        <v>16</v>
      </c>
    </row>
    <row r="4751" spans="1:8" x14ac:dyDescent="0.25">
      <c r="A4751" s="450">
        <v>2018</v>
      </c>
      <c r="B4751" s="450" t="s">
        <v>199</v>
      </c>
      <c r="C4751" s="450">
        <v>6110</v>
      </c>
      <c r="D4751" s="450" t="s">
        <v>51</v>
      </c>
      <c r="E4751" s="450" t="s">
        <v>14</v>
      </c>
      <c r="F4751" s="450" t="s">
        <v>15</v>
      </c>
      <c r="G4751" s="450" t="s">
        <v>110</v>
      </c>
      <c r="H4751" s="450"/>
    </row>
    <row r="4752" spans="1:8" x14ac:dyDescent="0.25">
      <c r="A4752" s="450">
        <v>2018</v>
      </c>
      <c r="B4752" s="450" t="s">
        <v>199</v>
      </c>
      <c r="C4752" s="450">
        <v>6120</v>
      </c>
      <c r="D4752" s="450" t="s">
        <v>52</v>
      </c>
      <c r="E4752" s="450" t="s">
        <v>14</v>
      </c>
      <c r="F4752" s="450" t="s">
        <v>15</v>
      </c>
      <c r="G4752" s="450" t="s">
        <v>110</v>
      </c>
      <c r="H4752" s="450"/>
    </row>
    <row r="4753" spans="1:8" x14ac:dyDescent="0.25">
      <c r="A4753" s="450">
        <v>2018</v>
      </c>
      <c r="B4753" s="450" t="s">
        <v>199</v>
      </c>
      <c r="C4753" s="450">
        <v>6130</v>
      </c>
      <c r="D4753" s="450" t="s">
        <v>53</v>
      </c>
      <c r="E4753" s="450" t="s">
        <v>14</v>
      </c>
      <c r="F4753" s="450" t="s">
        <v>15</v>
      </c>
      <c r="G4753" s="450" t="s">
        <v>110</v>
      </c>
      <c r="H4753" s="450"/>
    </row>
    <row r="4754" spans="1:8" x14ac:dyDescent="0.25">
      <c r="A4754" s="450">
        <v>2018</v>
      </c>
      <c r="B4754" s="450" t="s">
        <v>199</v>
      </c>
      <c r="C4754" s="450">
        <v>6190</v>
      </c>
      <c r="D4754" s="450" t="s">
        <v>54</v>
      </c>
      <c r="E4754" s="450" t="s">
        <v>14</v>
      </c>
      <c r="F4754" s="450" t="s">
        <v>15</v>
      </c>
      <c r="G4754" s="450" t="s">
        <v>110</v>
      </c>
      <c r="H4754" s="450"/>
    </row>
    <row r="4755" spans="1:8" x14ac:dyDescent="0.25">
      <c r="A4755" s="450">
        <v>2018</v>
      </c>
      <c r="B4755" s="450" t="s">
        <v>199</v>
      </c>
      <c r="C4755" s="450">
        <v>6200</v>
      </c>
      <c r="D4755" s="450" t="s">
        <v>55</v>
      </c>
      <c r="E4755" s="450" t="s">
        <v>14</v>
      </c>
      <c r="F4755" s="450" t="s">
        <v>15</v>
      </c>
      <c r="G4755" s="450">
        <v>0</v>
      </c>
      <c r="H4755" s="450" t="s">
        <v>16</v>
      </c>
    </row>
    <row r="4756" spans="1:8" x14ac:dyDescent="0.25">
      <c r="A4756" s="450">
        <v>2018</v>
      </c>
      <c r="B4756" s="450" t="s">
        <v>199</v>
      </c>
      <c r="C4756" s="450">
        <v>6210</v>
      </c>
      <c r="D4756" s="450" t="s">
        <v>56</v>
      </c>
      <c r="E4756" s="450" t="s">
        <v>14</v>
      </c>
      <c r="F4756" s="450" t="s">
        <v>15</v>
      </c>
      <c r="G4756" s="450" t="s">
        <v>110</v>
      </c>
      <c r="H4756" s="450"/>
    </row>
    <row r="4757" spans="1:8" x14ac:dyDescent="0.25">
      <c r="A4757" s="450">
        <v>2018</v>
      </c>
      <c r="B4757" s="450" t="s">
        <v>199</v>
      </c>
      <c r="C4757" s="450">
        <v>6220</v>
      </c>
      <c r="D4757" s="450" t="s">
        <v>57</v>
      </c>
      <c r="E4757" s="450" t="s">
        <v>14</v>
      </c>
      <c r="F4757" s="450" t="s">
        <v>15</v>
      </c>
      <c r="G4757" s="450" t="s">
        <v>110</v>
      </c>
      <c r="H4757" s="450"/>
    </row>
    <row r="4758" spans="1:8" x14ac:dyDescent="0.25">
      <c r="A4758" s="450">
        <v>2018</v>
      </c>
      <c r="B4758" s="450" t="s">
        <v>199</v>
      </c>
      <c r="C4758" s="450">
        <v>6230</v>
      </c>
      <c r="D4758" s="450" t="s">
        <v>58</v>
      </c>
      <c r="E4758" s="450" t="s">
        <v>14</v>
      </c>
      <c r="F4758" s="450" t="s">
        <v>15</v>
      </c>
      <c r="G4758" s="450" t="s">
        <v>110</v>
      </c>
      <c r="H4758" s="450"/>
    </row>
    <row r="4759" spans="1:8" x14ac:dyDescent="0.25">
      <c r="A4759" s="450">
        <v>2018</v>
      </c>
      <c r="B4759" s="450" t="s">
        <v>199</v>
      </c>
      <c r="C4759" s="450">
        <v>6290</v>
      </c>
      <c r="D4759" s="450" t="s">
        <v>59</v>
      </c>
      <c r="E4759" s="450" t="s">
        <v>14</v>
      </c>
      <c r="F4759" s="450" t="s">
        <v>15</v>
      </c>
      <c r="G4759" s="450" t="s">
        <v>110</v>
      </c>
      <c r="H4759" s="450"/>
    </row>
    <row r="4760" spans="1:8" x14ac:dyDescent="0.25">
      <c r="A4760" s="450">
        <v>2018</v>
      </c>
      <c r="B4760" s="450" t="s">
        <v>199</v>
      </c>
      <c r="C4760" s="450">
        <v>6300</v>
      </c>
      <c r="D4760" s="450" t="s">
        <v>60</v>
      </c>
      <c r="E4760" s="450" t="s">
        <v>14</v>
      </c>
      <c r="F4760" s="450" t="s">
        <v>15</v>
      </c>
      <c r="G4760" s="450">
        <v>0</v>
      </c>
      <c r="H4760" s="450" t="s">
        <v>16</v>
      </c>
    </row>
    <row r="4761" spans="1:8" x14ac:dyDescent="0.25">
      <c r="A4761" s="450">
        <v>2018</v>
      </c>
      <c r="B4761" s="450" t="s">
        <v>199</v>
      </c>
      <c r="C4761" s="450">
        <v>6400</v>
      </c>
      <c r="D4761" s="450" t="s">
        <v>61</v>
      </c>
      <c r="E4761" s="450" t="s">
        <v>14</v>
      </c>
      <c r="F4761" s="450" t="s">
        <v>15</v>
      </c>
      <c r="G4761" s="450">
        <v>0</v>
      </c>
      <c r="H4761" s="450" t="s">
        <v>16</v>
      </c>
    </row>
    <row r="4762" spans="1:8" x14ac:dyDescent="0.25">
      <c r="A4762" s="450">
        <v>2018</v>
      </c>
      <c r="B4762" s="450" t="s">
        <v>199</v>
      </c>
      <c r="C4762" s="450">
        <v>6410</v>
      </c>
      <c r="D4762" s="450" t="s">
        <v>62</v>
      </c>
      <c r="E4762" s="450" t="s">
        <v>14</v>
      </c>
      <c r="F4762" s="450" t="s">
        <v>15</v>
      </c>
      <c r="G4762" s="450" t="s">
        <v>110</v>
      </c>
      <c r="H4762" s="450"/>
    </row>
    <row r="4763" spans="1:8" x14ac:dyDescent="0.25">
      <c r="A4763" s="450">
        <v>2018</v>
      </c>
      <c r="B4763" s="450" t="s">
        <v>199</v>
      </c>
      <c r="C4763" s="450">
        <v>6490</v>
      </c>
      <c r="D4763" s="450" t="s">
        <v>63</v>
      </c>
      <c r="E4763" s="450" t="s">
        <v>14</v>
      </c>
      <c r="F4763" s="450" t="s">
        <v>15</v>
      </c>
      <c r="G4763" s="450" t="s">
        <v>110</v>
      </c>
      <c r="H4763" s="450"/>
    </row>
    <row r="4764" spans="1:8" x14ac:dyDescent="0.25">
      <c r="A4764" s="450">
        <v>2018</v>
      </c>
      <c r="B4764" s="450" t="s">
        <v>199</v>
      </c>
      <c r="C4764" s="450">
        <v>6500</v>
      </c>
      <c r="D4764" s="450" t="s">
        <v>64</v>
      </c>
      <c r="E4764" s="450" t="s">
        <v>14</v>
      </c>
      <c r="F4764" s="450" t="s">
        <v>15</v>
      </c>
      <c r="G4764" s="450">
        <v>0</v>
      </c>
      <c r="H4764" s="450" t="s">
        <v>16</v>
      </c>
    </row>
    <row r="4765" spans="1:8" x14ac:dyDescent="0.25">
      <c r="A4765" s="450">
        <v>2018</v>
      </c>
      <c r="B4765" s="450" t="s">
        <v>199</v>
      </c>
      <c r="C4765" s="450">
        <v>6510</v>
      </c>
      <c r="D4765" s="450" t="s">
        <v>65</v>
      </c>
      <c r="E4765" s="450" t="s">
        <v>14</v>
      </c>
      <c r="F4765" s="450" t="s">
        <v>15</v>
      </c>
      <c r="G4765" s="450" t="s">
        <v>110</v>
      </c>
      <c r="H4765" s="450"/>
    </row>
    <row r="4766" spans="1:8" x14ac:dyDescent="0.25">
      <c r="A4766" s="450">
        <v>2018</v>
      </c>
      <c r="B4766" s="450" t="s">
        <v>199</v>
      </c>
      <c r="C4766" s="450">
        <v>6590</v>
      </c>
      <c r="D4766" s="450" t="s">
        <v>66</v>
      </c>
      <c r="E4766" s="450" t="s">
        <v>14</v>
      </c>
      <c r="F4766" s="450" t="s">
        <v>15</v>
      </c>
      <c r="G4766" s="450" t="s">
        <v>110</v>
      </c>
      <c r="H4766" s="450"/>
    </row>
    <row r="4767" spans="1:8" x14ac:dyDescent="0.25">
      <c r="A4767" s="450">
        <v>2018</v>
      </c>
      <c r="B4767" s="450" t="s">
        <v>199</v>
      </c>
      <c r="C4767" s="450">
        <v>7000</v>
      </c>
      <c r="D4767" s="450" t="s">
        <v>67</v>
      </c>
      <c r="E4767" s="450" t="s">
        <v>14</v>
      </c>
      <c r="F4767" s="450" t="s">
        <v>15</v>
      </c>
      <c r="G4767" s="450">
        <v>0</v>
      </c>
      <c r="H4767" s="450" t="s">
        <v>16</v>
      </c>
    </row>
    <row r="4768" spans="1:8" x14ac:dyDescent="0.25">
      <c r="A4768" s="450">
        <v>2018</v>
      </c>
      <c r="B4768" s="450" t="s">
        <v>199</v>
      </c>
      <c r="C4768" s="450">
        <v>7100</v>
      </c>
      <c r="D4768" s="450" t="s">
        <v>68</v>
      </c>
      <c r="E4768" s="450" t="s">
        <v>14</v>
      </c>
      <c r="F4768" s="450" t="s">
        <v>15</v>
      </c>
      <c r="G4768" s="450" t="s">
        <v>110</v>
      </c>
      <c r="H4768" s="450"/>
    </row>
    <row r="4769" spans="1:8" x14ac:dyDescent="0.25">
      <c r="A4769" s="450">
        <v>2018</v>
      </c>
      <c r="B4769" s="450" t="s">
        <v>199</v>
      </c>
      <c r="C4769" s="450">
        <v>7200</v>
      </c>
      <c r="D4769" s="450" t="s">
        <v>69</v>
      </c>
      <c r="E4769" s="450" t="s">
        <v>14</v>
      </c>
      <c r="F4769" s="450" t="s">
        <v>15</v>
      </c>
      <c r="G4769" s="450" t="s">
        <v>110</v>
      </c>
      <c r="H4769" s="450"/>
    </row>
    <row r="4770" spans="1:8" x14ac:dyDescent="0.25">
      <c r="A4770" s="450">
        <v>2018</v>
      </c>
      <c r="B4770" s="450" t="s">
        <v>199</v>
      </c>
      <c r="C4770" s="450">
        <v>8000</v>
      </c>
      <c r="D4770" s="450" t="s">
        <v>70</v>
      </c>
      <c r="E4770" s="450" t="s">
        <v>14</v>
      </c>
      <c r="F4770" s="450" t="s">
        <v>15</v>
      </c>
      <c r="G4770" s="450">
        <v>0</v>
      </c>
      <c r="H4770" s="450" t="s">
        <v>16</v>
      </c>
    </row>
    <row r="4771" spans="1:8" x14ac:dyDescent="0.25">
      <c r="A4771" s="450">
        <v>2018</v>
      </c>
      <c r="B4771" s="450" t="s">
        <v>199</v>
      </c>
      <c r="C4771" s="450">
        <v>9000</v>
      </c>
      <c r="D4771" s="450" t="s">
        <v>71</v>
      </c>
      <c r="E4771" s="450" t="s">
        <v>14</v>
      </c>
      <c r="F4771" s="450" t="s">
        <v>15</v>
      </c>
      <c r="G4771" s="450">
        <v>0</v>
      </c>
      <c r="H4771" s="450" t="s">
        <v>16</v>
      </c>
    </row>
    <row r="4772" spans="1:8" x14ac:dyDescent="0.25">
      <c r="A4772" s="450">
        <v>2018</v>
      </c>
      <c r="B4772" s="450" t="s">
        <v>199</v>
      </c>
      <c r="C4772" s="450">
        <v>9100</v>
      </c>
      <c r="D4772" s="450" t="s">
        <v>72</v>
      </c>
      <c r="E4772" s="450" t="s">
        <v>14</v>
      </c>
      <c r="F4772" s="450" t="s">
        <v>15</v>
      </c>
      <c r="G4772" s="450" t="s">
        <v>110</v>
      </c>
      <c r="H4772" s="450"/>
    </row>
    <row r="4773" spans="1:8" x14ac:dyDescent="0.25">
      <c r="A4773" s="450">
        <v>2018</v>
      </c>
      <c r="B4773" s="450" t="s">
        <v>199</v>
      </c>
      <c r="C4773" s="450">
        <v>9200</v>
      </c>
      <c r="D4773" s="450" t="s">
        <v>73</v>
      </c>
      <c r="E4773" s="450" t="s">
        <v>14</v>
      </c>
      <c r="F4773" s="450" t="s">
        <v>15</v>
      </c>
      <c r="G4773" s="450" t="s">
        <v>110</v>
      </c>
      <c r="H4773" s="450"/>
    </row>
    <row r="4774" spans="1:8" x14ac:dyDescent="0.25">
      <c r="A4774" s="450">
        <v>2018</v>
      </c>
      <c r="B4774" s="450" t="s">
        <v>199</v>
      </c>
      <c r="C4774" s="450">
        <v>9900</v>
      </c>
      <c r="D4774" s="450" t="s">
        <v>74</v>
      </c>
      <c r="E4774" s="450" t="s">
        <v>14</v>
      </c>
      <c r="F4774" s="450" t="s">
        <v>15</v>
      </c>
      <c r="G4774" s="450" t="s">
        <v>110</v>
      </c>
      <c r="H4774" s="450"/>
    </row>
    <row r="4775" spans="1:8" x14ac:dyDescent="0.25">
      <c r="A4775" s="450">
        <v>2018</v>
      </c>
      <c r="B4775" s="450" t="s">
        <v>199</v>
      </c>
      <c r="C4775" s="450">
        <v>10000</v>
      </c>
      <c r="D4775" s="450" t="s">
        <v>75</v>
      </c>
      <c r="E4775" s="450" t="s">
        <v>14</v>
      </c>
      <c r="F4775" s="450" t="s">
        <v>15</v>
      </c>
      <c r="G4775" s="450">
        <v>64.099999999999994</v>
      </c>
      <c r="H4775" s="450" t="s">
        <v>16</v>
      </c>
    </row>
    <row r="4776" spans="1:8" x14ac:dyDescent="0.25">
      <c r="A4776" s="450">
        <v>2018</v>
      </c>
      <c r="B4776" s="450" t="s">
        <v>199</v>
      </c>
      <c r="C4776" s="450">
        <v>11000</v>
      </c>
      <c r="D4776" s="450" t="s">
        <v>76</v>
      </c>
      <c r="E4776" s="450" t="s">
        <v>14</v>
      </c>
      <c r="F4776" s="450" t="s">
        <v>15</v>
      </c>
      <c r="G4776" s="450">
        <v>266.11</v>
      </c>
      <c r="H4776" s="450" t="s">
        <v>16</v>
      </c>
    </row>
    <row r="4777" spans="1:8" x14ac:dyDescent="0.25">
      <c r="A4777" s="450">
        <v>2018</v>
      </c>
      <c r="B4777" s="450" t="s">
        <v>199</v>
      </c>
      <c r="C4777" s="450">
        <v>11100</v>
      </c>
      <c r="D4777" s="450" t="s">
        <v>77</v>
      </c>
      <c r="E4777" s="450" t="s">
        <v>14</v>
      </c>
      <c r="F4777" s="450" t="s">
        <v>15</v>
      </c>
      <c r="G4777" s="450">
        <v>154.44999999999999</v>
      </c>
      <c r="H4777" s="450" t="s">
        <v>16</v>
      </c>
    </row>
    <row r="4778" spans="1:8" x14ac:dyDescent="0.25">
      <c r="A4778" s="450">
        <v>2018</v>
      </c>
      <c r="B4778" s="450" t="s">
        <v>199</v>
      </c>
      <c r="C4778" s="450">
        <v>11200</v>
      </c>
      <c r="D4778" s="450" t="s">
        <v>78</v>
      </c>
      <c r="E4778" s="450" t="s">
        <v>14</v>
      </c>
      <c r="F4778" s="450" t="s">
        <v>15</v>
      </c>
      <c r="G4778" s="450">
        <v>13.5</v>
      </c>
      <c r="H4778" s="450" t="s">
        <v>16</v>
      </c>
    </row>
    <row r="4779" spans="1:8" x14ac:dyDescent="0.25">
      <c r="A4779" s="450">
        <v>2018</v>
      </c>
      <c r="B4779" s="450" t="s">
        <v>199</v>
      </c>
      <c r="C4779" s="450">
        <v>11300</v>
      </c>
      <c r="D4779" s="450" t="s">
        <v>79</v>
      </c>
      <c r="E4779" s="450" t="s">
        <v>14</v>
      </c>
      <c r="F4779" s="450" t="s">
        <v>15</v>
      </c>
      <c r="G4779" s="450">
        <v>0</v>
      </c>
      <c r="H4779" s="450" t="s">
        <v>16</v>
      </c>
    </row>
    <row r="4780" spans="1:8" x14ac:dyDescent="0.25">
      <c r="A4780" s="450">
        <v>2018</v>
      </c>
      <c r="B4780" s="450" t="s">
        <v>199</v>
      </c>
      <c r="C4780" s="450">
        <v>11400</v>
      </c>
      <c r="D4780" s="450" t="s">
        <v>80</v>
      </c>
      <c r="E4780" s="450" t="s">
        <v>14</v>
      </c>
      <c r="F4780" s="450" t="s">
        <v>15</v>
      </c>
      <c r="G4780" s="450">
        <v>96.95</v>
      </c>
      <c r="H4780" s="450" t="s">
        <v>16</v>
      </c>
    </row>
    <row r="4781" spans="1:8" x14ac:dyDescent="0.25">
      <c r="A4781" s="450">
        <v>2018</v>
      </c>
      <c r="B4781" s="450" t="s">
        <v>199</v>
      </c>
      <c r="C4781" s="450">
        <v>11500</v>
      </c>
      <c r="D4781" s="450" t="s">
        <v>81</v>
      </c>
      <c r="E4781" s="450" t="s">
        <v>14</v>
      </c>
      <c r="F4781" s="450" t="s">
        <v>15</v>
      </c>
      <c r="G4781" s="450">
        <v>1.2</v>
      </c>
      <c r="H4781" s="450" t="s">
        <v>16</v>
      </c>
    </row>
    <row r="4782" spans="1:8" x14ac:dyDescent="0.25">
      <c r="A4782" s="450">
        <v>2018</v>
      </c>
      <c r="B4782" s="450" t="s">
        <v>199</v>
      </c>
      <c r="C4782" s="450">
        <v>11900</v>
      </c>
      <c r="D4782" s="450" t="s">
        <v>82</v>
      </c>
      <c r="E4782" s="450" t="s">
        <v>14</v>
      </c>
      <c r="F4782" s="450" t="s">
        <v>15</v>
      </c>
      <c r="G4782" s="450">
        <v>0</v>
      </c>
      <c r="H4782" s="450" t="s">
        <v>16</v>
      </c>
    </row>
    <row r="4783" spans="1:8" x14ac:dyDescent="0.25">
      <c r="A4783" s="450">
        <v>2018</v>
      </c>
      <c r="B4783" s="450" t="s">
        <v>199</v>
      </c>
      <c r="C4783" s="450">
        <v>12000</v>
      </c>
      <c r="D4783" s="450" t="s">
        <v>83</v>
      </c>
      <c r="E4783" s="450" t="s">
        <v>14</v>
      </c>
      <c r="F4783" s="450" t="s">
        <v>15</v>
      </c>
      <c r="G4783" s="450">
        <v>367.89</v>
      </c>
      <c r="H4783" s="450" t="s">
        <v>16</v>
      </c>
    </row>
    <row r="4784" spans="1:8" x14ac:dyDescent="0.25">
      <c r="A4784" s="450">
        <v>2018</v>
      </c>
      <c r="B4784" s="450" t="s">
        <v>199</v>
      </c>
      <c r="C4784" s="450">
        <v>12100</v>
      </c>
      <c r="D4784" s="450" t="s">
        <v>84</v>
      </c>
      <c r="E4784" s="450" t="s">
        <v>14</v>
      </c>
      <c r="F4784" s="450" t="s">
        <v>15</v>
      </c>
      <c r="G4784" s="450">
        <v>347.03</v>
      </c>
      <c r="H4784" s="450" t="s">
        <v>16</v>
      </c>
    </row>
    <row r="4785" spans="1:8" x14ac:dyDescent="0.25">
      <c r="A4785" s="450">
        <v>2018</v>
      </c>
      <c r="B4785" s="450" t="s">
        <v>199</v>
      </c>
      <c r="C4785" s="450">
        <v>12200</v>
      </c>
      <c r="D4785" s="450" t="s">
        <v>85</v>
      </c>
      <c r="E4785" s="450" t="s">
        <v>14</v>
      </c>
      <c r="F4785" s="450" t="s">
        <v>15</v>
      </c>
      <c r="G4785" s="450">
        <v>5.24</v>
      </c>
      <c r="H4785" s="450" t="s">
        <v>16</v>
      </c>
    </row>
    <row r="4786" spans="1:8" x14ac:dyDescent="0.25">
      <c r="A4786" s="450">
        <v>2018</v>
      </c>
      <c r="B4786" s="450" t="s">
        <v>199</v>
      </c>
      <c r="C4786" s="450">
        <v>12900</v>
      </c>
      <c r="D4786" s="450" t="s">
        <v>86</v>
      </c>
      <c r="E4786" s="450" t="s">
        <v>14</v>
      </c>
      <c r="F4786" s="450" t="s">
        <v>15</v>
      </c>
      <c r="G4786" s="450">
        <v>15.62</v>
      </c>
      <c r="H4786" s="450" t="s">
        <v>16</v>
      </c>
    </row>
    <row r="4787" spans="1:8" x14ac:dyDescent="0.25">
      <c r="A4787" s="450">
        <v>2018</v>
      </c>
      <c r="B4787" s="450" t="s">
        <v>199</v>
      </c>
      <c r="C4787" s="450">
        <v>12910</v>
      </c>
      <c r="D4787" s="450" t="s">
        <v>87</v>
      </c>
      <c r="E4787" s="450" t="s">
        <v>14</v>
      </c>
      <c r="F4787" s="450" t="s">
        <v>15</v>
      </c>
      <c r="G4787" s="450" t="s">
        <v>110</v>
      </c>
      <c r="H4787" s="450"/>
    </row>
    <row r="4788" spans="1:8" x14ac:dyDescent="0.25">
      <c r="A4788" s="450">
        <v>2018</v>
      </c>
      <c r="B4788" s="450" t="s">
        <v>199</v>
      </c>
      <c r="C4788" s="450">
        <v>12920</v>
      </c>
      <c r="D4788" s="450" t="s">
        <v>88</v>
      </c>
      <c r="E4788" s="450" t="s">
        <v>14</v>
      </c>
      <c r="F4788" s="450" t="s">
        <v>15</v>
      </c>
      <c r="G4788" s="450" t="s">
        <v>110</v>
      </c>
      <c r="H4788" s="450"/>
    </row>
    <row r="4789" spans="1:8" x14ac:dyDescent="0.25">
      <c r="A4789" s="450">
        <v>2018</v>
      </c>
      <c r="B4789" s="450" t="s">
        <v>199</v>
      </c>
      <c r="C4789" s="450">
        <v>12930</v>
      </c>
      <c r="D4789" s="450" t="s">
        <v>89</v>
      </c>
      <c r="E4789" s="450" t="s">
        <v>14</v>
      </c>
      <c r="F4789" s="450" t="s">
        <v>15</v>
      </c>
      <c r="G4789" s="450" t="s">
        <v>110</v>
      </c>
      <c r="H4789" s="450"/>
    </row>
    <row r="4790" spans="1:8" x14ac:dyDescent="0.25">
      <c r="A4790" s="450">
        <v>2018</v>
      </c>
      <c r="B4790" s="450" t="s">
        <v>199</v>
      </c>
      <c r="C4790" s="450">
        <v>13000</v>
      </c>
      <c r="D4790" s="450" t="s">
        <v>90</v>
      </c>
      <c r="E4790" s="450" t="s">
        <v>14</v>
      </c>
      <c r="F4790" s="450" t="s">
        <v>15</v>
      </c>
      <c r="G4790" s="450">
        <v>633.99</v>
      </c>
      <c r="H4790" s="450" t="s">
        <v>16</v>
      </c>
    </row>
    <row r="4791" spans="1:8" x14ac:dyDescent="0.25">
      <c r="A4791" s="450">
        <v>2018</v>
      </c>
      <c r="B4791" s="450" t="s">
        <v>199</v>
      </c>
      <c r="C4791" s="450">
        <v>14000</v>
      </c>
      <c r="D4791" s="450" t="s">
        <v>91</v>
      </c>
      <c r="E4791" s="450" t="s">
        <v>14</v>
      </c>
      <c r="F4791" s="450" t="s">
        <v>15</v>
      </c>
      <c r="G4791" s="450">
        <v>698.1</v>
      </c>
      <c r="H4791" s="450" t="s">
        <v>16</v>
      </c>
    </row>
    <row r="4792" spans="1:8" x14ac:dyDescent="0.25">
      <c r="A4792" s="450">
        <v>2018</v>
      </c>
      <c r="B4792" s="450" t="s">
        <v>199</v>
      </c>
      <c r="C4792" s="450">
        <v>15000</v>
      </c>
      <c r="D4792" s="450" t="s">
        <v>92</v>
      </c>
      <c r="E4792" s="450" t="s">
        <v>14</v>
      </c>
      <c r="F4792" s="450" t="s">
        <v>15</v>
      </c>
      <c r="G4792" s="450">
        <v>0</v>
      </c>
      <c r="H4792" s="450" t="s">
        <v>16</v>
      </c>
    </row>
    <row r="4793" spans="1:8" x14ac:dyDescent="0.25">
      <c r="A4793" s="450">
        <v>2018</v>
      </c>
      <c r="B4793" s="450" t="s">
        <v>199</v>
      </c>
      <c r="C4793" s="450">
        <v>15100</v>
      </c>
      <c r="D4793" s="450" t="s">
        <v>93</v>
      </c>
      <c r="E4793" s="450" t="s">
        <v>14</v>
      </c>
      <c r="F4793" s="450" t="s">
        <v>15</v>
      </c>
      <c r="G4793" s="450" t="s">
        <v>110</v>
      </c>
      <c r="H4793" s="450"/>
    </row>
    <row r="4794" spans="1:8" x14ac:dyDescent="0.25">
      <c r="A4794" s="450">
        <v>2018</v>
      </c>
      <c r="B4794" s="450" t="s">
        <v>199</v>
      </c>
      <c r="C4794" s="450">
        <v>15200</v>
      </c>
      <c r="D4794" s="450" t="s">
        <v>94</v>
      </c>
      <c r="E4794" s="450" t="s">
        <v>14</v>
      </c>
      <c r="F4794" s="450" t="s">
        <v>15</v>
      </c>
      <c r="G4794" s="450" t="s">
        <v>110</v>
      </c>
      <c r="H4794" s="450"/>
    </row>
    <row r="4795" spans="1:8" x14ac:dyDescent="0.25">
      <c r="A4795" s="450">
        <v>2018</v>
      </c>
      <c r="B4795" s="450" t="s">
        <v>199</v>
      </c>
      <c r="C4795" s="450">
        <v>16000</v>
      </c>
      <c r="D4795" s="450" t="s">
        <v>95</v>
      </c>
      <c r="E4795" s="450" t="s">
        <v>14</v>
      </c>
      <c r="F4795" s="450" t="s">
        <v>15</v>
      </c>
      <c r="G4795" s="450">
        <v>698.1</v>
      </c>
      <c r="H4795" s="450" t="s">
        <v>16</v>
      </c>
    </row>
    <row r="4796" spans="1:8" x14ac:dyDescent="0.25">
      <c r="A4796" s="450">
        <v>2018</v>
      </c>
      <c r="B4796" s="450" t="s">
        <v>199</v>
      </c>
      <c r="C4796" s="450">
        <v>17000</v>
      </c>
      <c r="D4796" s="450" t="s">
        <v>96</v>
      </c>
      <c r="E4796" s="450" t="s">
        <v>14</v>
      </c>
      <c r="F4796" s="450" t="s">
        <v>15</v>
      </c>
      <c r="G4796" s="450">
        <v>0</v>
      </c>
      <c r="H4796" s="450" t="s">
        <v>16</v>
      </c>
    </row>
    <row r="4797" spans="1:8" x14ac:dyDescent="0.25">
      <c r="A4797" s="450">
        <v>2018</v>
      </c>
      <c r="B4797" s="450" t="s">
        <v>199</v>
      </c>
      <c r="C4797" s="450">
        <v>17100</v>
      </c>
      <c r="D4797" s="450" t="s">
        <v>97</v>
      </c>
      <c r="E4797" s="450" t="s">
        <v>14</v>
      </c>
      <c r="F4797" s="450" t="s">
        <v>15</v>
      </c>
      <c r="G4797" s="450">
        <v>0</v>
      </c>
      <c r="H4797" s="450" t="s">
        <v>16</v>
      </c>
    </row>
    <row r="4798" spans="1:8" x14ac:dyDescent="0.25">
      <c r="A4798" s="450">
        <v>2018</v>
      </c>
      <c r="B4798" s="450" t="s">
        <v>199</v>
      </c>
      <c r="C4798" s="450">
        <v>17110</v>
      </c>
      <c r="D4798" s="450" t="s">
        <v>98</v>
      </c>
      <c r="E4798" s="450" t="s">
        <v>14</v>
      </c>
      <c r="F4798" s="450" t="s">
        <v>15</v>
      </c>
      <c r="G4798" s="450" t="s">
        <v>110</v>
      </c>
      <c r="H4798" s="450"/>
    </row>
    <row r="4799" spans="1:8" x14ac:dyDescent="0.25">
      <c r="A4799" s="450">
        <v>2018</v>
      </c>
      <c r="B4799" s="450" t="s">
        <v>199</v>
      </c>
      <c r="C4799" s="450">
        <v>17120</v>
      </c>
      <c r="D4799" s="450" t="s">
        <v>99</v>
      </c>
      <c r="E4799" s="450" t="s">
        <v>14</v>
      </c>
      <c r="F4799" s="450" t="s">
        <v>15</v>
      </c>
      <c r="G4799" s="450" t="s">
        <v>110</v>
      </c>
      <c r="H4799" s="450"/>
    </row>
    <row r="4800" spans="1:8" x14ac:dyDescent="0.25">
      <c r="A4800" s="450">
        <v>2018</v>
      </c>
      <c r="B4800" s="450" t="s">
        <v>199</v>
      </c>
      <c r="C4800" s="450">
        <v>17130</v>
      </c>
      <c r="D4800" s="450" t="s">
        <v>100</v>
      </c>
      <c r="E4800" s="450" t="s">
        <v>14</v>
      </c>
      <c r="F4800" s="450" t="s">
        <v>15</v>
      </c>
      <c r="G4800" s="450" t="s">
        <v>110</v>
      </c>
      <c r="H4800" s="450"/>
    </row>
    <row r="4801" spans="1:8" x14ac:dyDescent="0.25">
      <c r="A4801" s="450">
        <v>2018</v>
      </c>
      <c r="B4801" s="450" t="s">
        <v>199</v>
      </c>
      <c r="C4801" s="450">
        <v>17140</v>
      </c>
      <c r="D4801" s="450" t="s">
        <v>101</v>
      </c>
      <c r="E4801" s="450" t="s">
        <v>14</v>
      </c>
      <c r="F4801" s="450" t="s">
        <v>15</v>
      </c>
      <c r="G4801" s="450" t="s">
        <v>110</v>
      </c>
      <c r="H4801" s="450"/>
    </row>
    <row r="4802" spans="1:8" x14ac:dyDescent="0.25">
      <c r="A4802" s="450">
        <v>2018</v>
      </c>
      <c r="B4802" s="450" t="s">
        <v>199</v>
      </c>
      <c r="C4802" s="450">
        <v>17150</v>
      </c>
      <c r="D4802" s="450" t="s">
        <v>102</v>
      </c>
      <c r="E4802" s="450" t="s">
        <v>14</v>
      </c>
      <c r="F4802" s="450" t="s">
        <v>15</v>
      </c>
      <c r="G4802" s="450" t="s">
        <v>110</v>
      </c>
      <c r="H4802" s="450"/>
    </row>
    <row r="4803" spans="1:8" x14ac:dyDescent="0.25">
      <c r="A4803" s="450">
        <v>2018</v>
      </c>
      <c r="B4803" s="450" t="s">
        <v>199</v>
      </c>
      <c r="C4803" s="450">
        <v>17160</v>
      </c>
      <c r="D4803" s="450" t="s">
        <v>103</v>
      </c>
      <c r="E4803" s="450" t="s">
        <v>14</v>
      </c>
      <c r="F4803" s="450" t="s">
        <v>15</v>
      </c>
      <c r="G4803" s="450" t="s">
        <v>110</v>
      </c>
      <c r="H4803" s="450"/>
    </row>
    <row r="4804" spans="1:8" x14ac:dyDescent="0.25">
      <c r="A4804" s="450">
        <v>2018</v>
      </c>
      <c r="B4804" s="450" t="s">
        <v>199</v>
      </c>
      <c r="C4804" s="450">
        <v>17161</v>
      </c>
      <c r="D4804" s="450" t="s">
        <v>104</v>
      </c>
      <c r="E4804" s="450" t="s">
        <v>14</v>
      </c>
      <c r="F4804" s="450" t="s">
        <v>15</v>
      </c>
      <c r="G4804" s="450" t="s">
        <v>110</v>
      </c>
      <c r="H4804" s="450"/>
    </row>
    <row r="4805" spans="1:8" x14ac:dyDescent="0.25">
      <c r="A4805" s="450">
        <v>2018</v>
      </c>
      <c r="B4805" s="450" t="s">
        <v>199</v>
      </c>
      <c r="C4805" s="450">
        <v>17162</v>
      </c>
      <c r="D4805" s="450" t="s">
        <v>105</v>
      </c>
      <c r="E4805" s="450" t="s">
        <v>14</v>
      </c>
      <c r="F4805" s="450" t="s">
        <v>15</v>
      </c>
      <c r="G4805" s="450" t="s">
        <v>110</v>
      </c>
      <c r="H4805" s="450"/>
    </row>
    <row r="4806" spans="1:8" x14ac:dyDescent="0.25">
      <c r="A4806" s="450">
        <v>2018</v>
      </c>
      <c r="B4806" s="450" t="s">
        <v>199</v>
      </c>
      <c r="C4806" s="450">
        <v>17190</v>
      </c>
      <c r="D4806" s="450" t="s">
        <v>106</v>
      </c>
      <c r="E4806" s="450" t="s">
        <v>14</v>
      </c>
      <c r="F4806" s="450" t="s">
        <v>15</v>
      </c>
      <c r="G4806" s="450" t="s">
        <v>110</v>
      </c>
      <c r="H4806" s="450"/>
    </row>
    <row r="4807" spans="1:8" x14ac:dyDescent="0.25">
      <c r="A4807" s="450">
        <v>2018</v>
      </c>
      <c r="B4807" s="450" t="s">
        <v>199</v>
      </c>
      <c r="C4807" s="450">
        <v>17900</v>
      </c>
      <c r="D4807" s="450" t="s">
        <v>107</v>
      </c>
      <c r="E4807" s="450" t="s">
        <v>14</v>
      </c>
      <c r="F4807" s="450" t="s">
        <v>15</v>
      </c>
      <c r="G4807" s="450">
        <v>0</v>
      </c>
      <c r="H4807" s="450" t="s">
        <v>16</v>
      </c>
    </row>
    <row r="4808" spans="1:8" x14ac:dyDescent="0.25">
      <c r="A4808" s="450">
        <v>2018</v>
      </c>
      <c r="B4808" s="450" t="s">
        <v>199</v>
      </c>
      <c r="C4808" s="450">
        <v>18000</v>
      </c>
      <c r="D4808" s="450" t="s">
        <v>108</v>
      </c>
      <c r="E4808" s="450" t="s">
        <v>14</v>
      </c>
      <c r="F4808" s="450" t="s">
        <v>15</v>
      </c>
      <c r="G4808" s="450">
        <v>698.1</v>
      </c>
      <c r="H4808" s="450" t="s">
        <v>16</v>
      </c>
    </row>
    <row r="4809" spans="1:8" x14ac:dyDescent="0.25">
      <c r="A4809" s="450">
        <v>2018</v>
      </c>
      <c r="B4809" s="450" t="s">
        <v>199</v>
      </c>
      <c r="C4809" s="450">
        <v>19000</v>
      </c>
      <c r="D4809" s="450" t="s">
        <v>109</v>
      </c>
      <c r="E4809" s="450" t="s">
        <v>14</v>
      </c>
      <c r="F4809" s="450" t="s">
        <v>15</v>
      </c>
      <c r="G4809" s="450" t="s">
        <v>110</v>
      </c>
      <c r="H4809" s="450"/>
    </row>
    <row r="4810" spans="1:8" x14ac:dyDescent="0.25">
      <c r="A4810" s="450">
        <v>2018</v>
      </c>
      <c r="B4810" s="450" t="s">
        <v>199</v>
      </c>
      <c r="C4810" s="450">
        <v>19010</v>
      </c>
      <c r="D4810" s="450" t="s">
        <v>111</v>
      </c>
      <c r="E4810" s="450" t="s">
        <v>14</v>
      </c>
      <c r="F4810" s="450" t="s">
        <v>15</v>
      </c>
      <c r="G4810" s="450" t="s">
        <v>110</v>
      </c>
      <c r="H4810" s="450"/>
    </row>
    <row r="4811" spans="1:8" x14ac:dyDescent="0.25">
      <c r="A4811" s="450">
        <v>2018</v>
      </c>
      <c r="B4811" s="450" t="s">
        <v>199</v>
      </c>
      <c r="C4811" s="450">
        <v>19011</v>
      </c>
      <c r="D4811" s="450" t="s">
        <v>112</v>
      </c>
      <c r="E4811" s="450" t="s">
        <v>14</v>
      </c>
      <c r="F4811" s="450" t="s">
        <v>15</v>
      </c>
      <c r="G4811" s="450" t="s">
        <v>110</v>
      </c>
      <c r="H4811" s="450"/>
    </row>
    <row r="4812" spans="1:8" x14ac:dyDescent="0.25">
      <c r="A4812" s="450">
        <v>2018</v>
      </c>
      <c r="B4812" s="450" t="s">
        <v>199</v>
      </c>
      <c r="C4812" s="450">
        <v>19012</v>
      </c>
      <c r="D4812" s="450" t="s">
        <v>113</v>
      </c>
      <c r="E4812" s="450" t="s">
        <v>14</v>
      </c>
      <c r="F4812" s="450" t="s">
        <v>15</v>
      </c>
      <c r="G4812" s="450" t="s">
        <v>110</v>
      </c>
      <c r="H4812" s="450"/>
    </row>
    <row r="4813" spans="1:8" x14ac:dyDescent="0.25">
      <c r="A4813" s="450">
        <v>2018</v>
      </c>
      <c r="B4813" s="450" t="s">
        <v>199</v>
      </c>
      <c r="C4813" s="450">
        <v>19020</v>
      </c>
      <c r="D4813" s="450" t="s">
        <v>114</v>
      </c>
      <c r="E4813" s="450" t="s">
        <v>14</v>
      </c>
      <c r="F4813" s="450" t="s">
        <v>15</v>
      </c>
      <c r="G4813" s="450" t="s">
        <v>110</v>
      </c>
      <c r="H4813" s="450"/>
    </row>
    <row r="4814" spans="1:8" x14ac:dyDescent="0.25">
      <c r="A4814" s="450">
        <v>2018</v>
      </c>
      <c r="B4814" s="450" t="s">
        <v>199</v>
      </c>
      <c r="C4814" s="450">
        <v>19021</v>
      </c>
      <c r="D4814" s="450" t="s">
        <v>115</v>
      </c>
      <c r="E4814" s="450" t="s">
        <v>14</v>
      </c>
      <c r="F4814" s="450" t="s">
        <v>15</v>
      </c>
      <c r="G4814" s="450" t="s">
        <v>110</v>
      </c>
      <c r="H4814" s="450"/>
    </row>
    <row r="4815" spans="1:8" x14ac:dyDescent="0.25">
      <c r="A4815" s="450">
        <v>2018</v>
      </c>
      <c r="B4815" s="450" t="s">
        <v>199</v>
      </c>
      <c r="C4815" s="450">
        <v>19022</v>
      </c>
      <c r="D4815" s="450" t="s">
        <v>116</v>
      </c>
      <c r="E4815" s="450" t="s">
        <v>14</v>
      </c>
      <c r="F4815" s="450" t="s">
        <v>15</v>
      </c>
      <c r="G4815" s="450" t="s">
        <v>110</v>
      </c>
      <c r="H4815" s="450"/>
    </row>
    <row r="4816" spans="1:8" x14ac:dyDescent="0.25">
      <c r="A4816" s="450">
        <v>2018</v>
      </c>
      <c r="B4816" s="450" t="s">
        <v>199</v>
      </c>
      <c r="C4816" s="450">
        <v>19023</v>
      </c>
      <c r="D4816" s="450" t="s">
        <v>117</v>
      </c>
      <c r="E4816" s="450" t="s">
        <v>14</v>
      </c>
      <c r="F4816" s="450" t="s">
        <v>15</v>
      </c>
      <c r="G4816" s="450" t="s">
        <v>110</v>
      </c>
      <c r="H4816" s="450"/>
    </row>
    <row r="4817" spans="1:7" x14ac:dyDescent="0.25">
      <c r="A4817" s="450">
        <v>2018</v>
      </c>
      <c r="B4817" s="450" t="s">
        <v>199</v>
      </c>
      <c r="C4817" s="450">
        <v>19029</v>
      </c>
      <c r="D4817" s="450" t="s">
        <v>118</v>
      </c>
      <c r="E4817" s="450" t="s">
        <v>14</v>
      </c>
      <c r="F4817" s="450" t="s">
        <v>15</v>
      </c>
      <c r="G4817" s="450" t="s">
        <v>110</v>
      </c>
    </row>
    <row r="4818" spans="1:7" x14ac:dyDescent="0.25">
      <c r="A4818" s="450">
        <v>2018</v>
      </c>
      <c r="B4818" s="450" t="s">
        <v>199</v>
      </c>
      <c r="C4818" s="450">
        <v>19030</v>
      </c>
      <c r="D4818" s="450" t="s">
        <v>119</v>
      </c>
      <c r="E4818" s="450" t="s">
        <v>14</v>
      </c>
      <c r="F4818" s="450" t="s">
        <v>15</v>
      </c>
      <c r="G4818" s="450" t="s">
        <v>110</v>
      </c>
    </row>
    <row r="4819" spans="1:7" x14ac:dyDescent="0.25">
      <c r="A4819" s="450">
        <v>2018</v>
      </c>
      <c r="B4819" s="450" t="s">
        <v>199</v>
      </c>
      <c r="C4819" s="450">
        <v>19031</v>
      </c>
      <c r="D4819" s="450" t="s">
        <v>120</v>
      </c>
      <c r="E4819" s="450" t="s">
        <v>14</v>
      </c>
      <c r="F4819" s="450" t="s">
        <v>15</v>
      </c>
      <c r="G4819" s="450" t="s">
        <v>110</v>
      </c>
    </row>
    <row r="4820" spans="1:7" x14ac:dyDescent="0.25">
      <c r="A4820" s="450">
        <v>2018</v>
      </c>
      <c r="B4820" s="450" t="s">
        <v>199</v>
      </c>
      <c r="C4820" s="450">
        <v>19032</v>
      </c>
      <c r="D4820" s="450" t="s">
        <v>121</v>
      </c>
      <c r="E4820" s="450" t="s">
        <v>14</v>
      </c>
      <c r="F4820" s="450" t="s">
        <v>15</v>
      </c>
      <c r="G4820" s="450" t="s">
        <v>110</v>
      </c>
    </row>
    <row r="4821" spans="1:7" x14ac:dyDescent="0.25">
      <c r="A4821" s="450">
        <v>2018</v>
      </c>
      <c r="B4821" s="450" t="s">
        <v>199</v>
      </c>
      <c r="C4821" s="450">
        <v>19040</v>
      </c>
      <c r="D4821" s="450" t="s">
        <v>122</v>
      </c>
      <c r="E4821" s="450" t="s">
        <v>14</v>
      </c>
      <c r="F4821" s="450" t="s">
        <v>15</v>
      </c>
      <c r="G4821" s="450" t="s">
        <v>110</v>
      </c>
    </row>
    <row r="4822" spans="1:7" x14ac:dyDescent="0.25">
      <c r="A4822" s="450">
        <v>2018</v>
      </c>
      <c r="B4822" s="450" t="s">
        <v>199</v>
      </c>
      <c r="C4822" s="450">
        <v>19050</v>
      </c>
      <c r="D4822" s="450" t="s">
        <v>123</v>
      </c>
      <c r="E4822" s="450" t="s">
        <v>14</v>
      </c>
      <c r="F4822" s="450" t="s">
        <v>15</v>
      </c>
      <c r="G4822" s="450" t="s">
        <v>110</v>
      </c>
    </row>
    <row r="4823" spans="1:7" x14ac:dyDescent="0.25">
      <c r="A4823" s="450">
        <v>2018</v>
      </c>
      <c r="B4823" s="450" t="s">
        <v>199</v>
      </c>
      <c r="C4823" s="450">
        <v>19060</v>
      </c>
      <c r="D4823" s="450" t="s">
        <v>124</v>
      </c>
      <c r="E4823" s="450" t="s">
        <v>14</v>
      </c>
      <c r="F4823" s="450" t="s">
        <v>15</v>
      </c>
      <c r="G4823" s="450" t="s">
        <v>110</v>
      </c>
    </row>
    <row r="4824" spans="1:7" x14ac:dyDescent="0.25">
      <c r="A4824" s="450">
        <v>2018</v>
      </c>
      <c r="B4824" s="450" t="s">
        <v>199</v>
      </c>
      <c r="C4824" s="450">
        <v>19061</v>
      </c>
      <c r="D4824" s="450" t="s">
        <v>125</v>
      </c>
      <c r="E4824" s="450" t="s">
        <v>14</v>
      </c>
      <c r="F4824" s="450" t="s">
        <v>15</v>
      </c>
      <c r="G4824" s="450" t="s">
        <v>110</v>
      </c>
    </row>
    <row r="4825" spans="1:7" x14ac:dyDescent="0.25">
      <c r="A4825" s="450">
        <v>2018</v>
      </c>
      <c r="B4825" s="450" t="s">
        <v>199</v>
      </c>
      <c r="C4825" s="450">
        <v>19062</v>
      </c>
      <c r="D4825" s="450" t="s">
        <v>126</v>
      </c>
      <c r="E4825" s="450" t="s">
        <v>14</v>
      </c>
      <c r="F4825" s="450" t="s">
        <v>15</v>
      </c>
      <c r="G4825" s="450" t="s">
        <v>110</v>
      </c>
    </row>
    <row r="4826" spans="1:7" x14ac:dyDescent="0.25">
      <c r="A4826" s="450">
        <v>2018</v>
      </c>
      <c r="B4826" s="450" t="s">
        <v>199</v>
      </c>
      <c r="C4826" s="450">
        <v>19063</v>
      </c>
      <c r="D4826" s="450" t="s">
        <v>127</v>
      </c>
      <c r="E4826" s="450" t="s">
        <v>14</v>
      </c>
      <c r="F4826" s="450" t="s">
        <v>15</v>
      </c>
      <c r="G4826" s="450" t="s">
        <v>110</v>
      </c>
    </row>
    <row r="4827" spans="1:7" x14ac:dyDescent="0.25">
      <c r="A4827" s="450">
        <v>2018</v>
      </c>
      <c r="B4827" s="450" t="s">
        <v>199</v>
      </c>
      <c r="C4827" s="450">
        <v>19070</v>
      </c>
      <c r="D4827" s="450" t="s">
        <v>128</v>
      </c>
      <c r="E4827" s="450" t="s">
        <v>14</v>
      </c>
      <c r="F4827" s="450" t="s">
        <v>15</v>
      </c>
      <c r="G4827" s="450" t="s">
        <v>110</v>
      </c>
    </row>
    <row r="4828" spans="1:7" x14ac:dyDescent="0.25">
      <c r="A4828" s="450">
        <v>2018</v>
      </c>
      <c r="B4828" s="450" t="s">
        <v>199</v>
      </c>
      <c r="C4828" s="450">
        <v>19080</v>
      </c>
      <c r="D4828" s="450" t="s">
        <v>129</v>
      </c>
      <c r="E4828" s="450" t="s">
        <v>14</v>
      </c>
      <c r="F4828" s="450" t="s">
        <v>15</v>
      </c>
      <c r="G4828" s="450" t="s">
        <v>110</v>
      </c>
    </row>
    <row r="4829" spans="1:7" x14ac:dyDescent="0.25">
      <c r="A4829" s="450">
        <v>2018</v>
      </c>
      <c r="B4829" s="450" t="s">
        <v>199</v>
      </c>
      <c r="C4829" s="450">
        <v>19090</v>
      </c>
      <c r="D4829" s="450" t="s">
        <v>130</v>
      </c>
      <c r="E4829" s="450" t="s">
        <v>14</v>
      </c>
      <c r="F4829" s="450" t="s">
        <v>15</v>
      </c>
      <c r="G4829" s="450" t="s">
        <v>110</v>
      </c>
    </row>
    <row r="4830" spans="1:7" x14ac:dyDescent="0.25">
      <c r="A4830" s="450">
        <v>2018</v>
      </c>
      <c r="B4830" s="450" t="s">
        <v>199</v>
      </c>
      <c r="C4830" s="450">
        <v>19095</v>
      </c>
      <c r="D4830" s="450" t="s">
        <v>131</v>
      </c>
      <c r="E4830" s="450" t="s">
        <v>14</v>
      </c>
      <c r="F4830" s="450" t="s">
        <v>15</v>
      </c>
      <c r="G4830" s="450" t="s">
        <v>110</v>
      </c>
    </row>
    <row r="4831" spans="1:7" x14ac:dyDescent="0.25">
      <c r="A4831" s="450">
        <v>2018</v>
      </c>
      <c r="B4831" s="450" t="s">
        <v>199</v>
      </c>
      <c r="C4831" s="450">
        <v>19900</v>
      </c>
      <c r="D4831" s="450" t="s">
        <v>132</v>
      </c>
      <c r="E4831" s="450" t="s">
        <v>14</v>
      </c>
      <c r="F4831" s="450" t="s">
        <v>15</v>
      </c>
      <c r="G4831" s="450" t="s">
        <v>110</v>
      </c>
    </row>
    <row r="4832" spans="1:7" x14ac:dyDescent="0.25">
      <c r="A4832" s="450">
        <v>2018</v>
      </c>
      <c r="B4832" s="450" t="s">
        <v>199</v>
      </c>
      <c r="C4832" s="450">
        <v>20000</v>
      </c>
      <c r="D4832" s="450" t="s">
        <v>133</v>
      </c>
      <c r="E4832" s="450" t="s">
        <v>14</v>
      </c>
      <c r="F4832" s="450" t="s">
        <v>15</v>
      </c>
      <c r="G4832" s="450" t="s">
        <v>110</v>
      </c>
    </row>
    <row r="4833" spans="1:7" x14ac:dyDescent="0.25">
      <c r="A4833" s="450">
        <v>2018</v>
      </c>
      <c r="B4833" s="450" t="s">
        <v>199</v>
      </c>
      <c r="C4833" s="450">
        <v>21000</v>
      </c>
      <c r="D4833" s="450" t="s">
        <v>134</v>
      </c>
      <c r="E4833" s="450" t="s">
        <v>14</v>
      </c>
      <c r="F4833" s="450" t="s">
        <v>15</v>
      </c>
      <c r="G4833" s="450" t="s">
        <v>110</v>
      </c>
    </row>
    <row r="4834" spans="1:7" x14ac:dyDescent="0.25">
      <c r="A4834" s="450">
        <v>2018</v>
      </c>
      <c r="B4834" s="450" t="s">
        <v>199</v>
      </c>
      <c r="C4834" s="450">
        <v>21100</v>
      </c>
      <c r="D4834" s="450" t="s">
        <v>135</v>
      </c>
      <c r="E4834" s="450" t="s">
        <v>14</v>
      </c>
      <c r="F4834" s="450" t="s">
        <v>15</v>
      </c>
      <c r="G4834" s="450" t="s">
        <v>110</v>
      </c>
    </row>
    <row r="4835" spans="1:7" x14ac:dyDescent="0.25">
      <c r="A4835" s="450">
        <v>2018</v>
      </c>
      <c r="B4835" s="450" t="s">
        <v>199</v>
      </c>
      <c r="C4835" s="450">
        <v>21200</v>
      </c>
      <c r="D4835" s="450" t="s">
        <v>136</v>
      </c>
      <c r="E4835" s="450" t="s">
        <v>14</v>
      </c>
      <c r="F4835" s="450" t="s">
        <v>15</v>
      </c>
      <c r="G4835" s="450" t="s">
        <v>110</v>
      </c>
    </row>
    <row r="4836" spans="1:7" x14ac:dyDescent="0.25">
      <c r="A4836" s="450">
        <v>2018</v>
      </c>
      <c r="B4836" s="450" t="s">
        <v>199</v>
      </c>
      <c r="C4836" s="450">
        <v>21300</v>
      </c>
      <c r="D4836" s="450" t="s">
        <v>137</v>
      </c>
      <c r="E4836" s="450" t="s">
        <v>14</v>
      </c>
      <c r="F4836" s="450" t="s">
        <v>15</v>
      </c>
      <c r="G4836" s="450" t="s">
        <v>110</v>
      </c>
    </row>
    <row r="4837" spans="1:7" x14ac:dyDescent="0.25">
      <c r="A4837" s="450">
        <v>2018</v>
      </c>
      <c r="B4837" s="450" t="s">
        <v>199</v>
      </c>
      <c r="C4837" s="450">
        <v>21900</v>
      </c>
      <c r="D4837" s="450" t="s">
        <v>138</v>
      </c>
      <c r="E4837" s="450" t="s">
        <v>14</v>
      </c>
      <c r="F4837" s="450" t="s">
        <v>15</v>
      </c>
      <c r="G4837" s="450" t="s">
        <v>110</v>
      </c>
    </row>
    <row r="4838" spans="1:7" x14ac:dyDescent="0.25">
      <c r="A4838" s="450">
        <v>2018</v>
      </c>
      <c r="B4838" s="450" t="s">
        <v>199</v>
      </c>
      <c r="C4838" s="450">
        <v>22000</v>
      </c>
      <c r="D4838" s="450" t="s">
        <v>139</v>
      </c>
      <c r="E4838" s="450" t="s">
        <v>14</v>
      </c>
      <c r="F4838" s="450" t="s">
        <v>15</v>
      </c>
      <c r="G4838" s="450" t="s">
        <v>110</v>
      </c>
    </row>
    <row r="4839" spans="1:7" x14ac:dyDescent="0.25">
      <c r="A4839" s="450">
        <v>2018</v>
      </c>
      <c r="B4839" s="450" t="s">
        <v>199</v>
      </c>
      <c r="C4839" s="450">
        <v>23000</v>
      </c>
      <c r="D4839" s="450" t="s">
        <v>140</v>
      </c>
      <c r="E4839" s="450" t="s">
        <v>14</v>
      </c>
      <c r="F4839" s="450" t="s">
        <v>15</v>
      </c>
      <c r="G4839" s="450" t="s">
        <v>110</v>
      </c>
    </row>
    <row r="4840" spans="1:7" x14ac:dyDescent="0.25">
      <c r="A4840" s="450">
        <v>2018</v>
      </c>
      <c r="B4840" s="450" t="s">
        <v>199</v>
      </c>
      <c r="C4840" s="450">
        <v>24000</v>
      </c>
      <c r="D4840" s="450" t="s">
        <v>141</v>
      </c>
      <c r="E4840" s="450" t="s">
        <v>14</v>
      </c>
      <c r="F4840" s="450" t="s">
        <v>15</v>
      </c>
      <c r="G4840" s="450" t="s">
        <v>110</v>
      </c>
    </row>
    <row r="4841" spans="1:7" x14ac:dyDescent="0.25">
      <c r="A4841" s="450">
        <v>2018</v>
      </c>
      <c r="B4841" s="450" t="s">
        <v>199</v>
      </c>
      <c r="C4841" s="450">
        <v>25000</v>
      </c>
      <c r="D4841" s="450" t="s">
        <v>142</v>
      </c>
      <c r="E4841" s="450" t="s">
        <v>14</v>
      </c>
      <c r="F4841" s="450" t="s">
        <v>15</v>
      </c>
      <c r="G4841" s="450" t="s">
        <v>110</v>
      </c>
    </row>
    <row r="4842" spans="1:7" x14ac:dyDescent="0.25">
      <c r="A4842" s="450">
        <v>2018</v>
      </c>
      <c r="B4842" s="450" t="s">
        <v>199</v>
      </c>
      <c r="C4842" s="450">
        <v>26000</v>
      </c>
      <c r="D4842" s="450" t="s">
        <v>143</v>
      </c>
      <c r="E4842" s="450" t="s">
        <v>14</v>
      </c>
      <c r="F4842" s="450" t="s">
        <v>15</v>
      </c>
      <c r="G4842" s="450" t="s">
        <v>110</v>
      </c>
    </row>
    <row r="4843" spans="1:7" x14ac:dyDescent="0.25">
      <c r="A4843" s="450">
        <v>2018</v>
      </c>
      <c r="B4843" s="450" t="s">
        <v>199</v>
      </c>
      <c r="C4843" s="450">
        <v>27000</v>
      </c>
      <c r="D4843" s="450" t="s">
        <v>144</v>
      </c>
      <c r="E4843" s="450" t="s">
        <v>14</v>
      </c>
      <c r="F4843" s="450" t="s">
        <v>15</v>
      </c>
      <c r="G4843" s="450" t="s">
        <v>110</v>
      </c>
    </row>
    <row r="4844" spans="1:7" x14ac:dyDescent="0.25">
      <c r="A4844" s="450">
        <v>2018</v>
      </c>
      <c r="B4844" s="450" t="s">
        <v>199</v>
      </c>
      <c r="C4844" s="450">
        <v>28000</v>
      </c>
      <c r="D4844" s="450" t="s">
        <v>145</v>
      </c>
      <c r="E4844" s="450" t="s">
        <v>14</v>
      </c>
      <c r="F4844" s="450" t="s">
        <v>15</v>
      </c>
      <c r="G4844" s="450" t="s">
        <v>110</v>
      </c>
    </row>
    <row r="4845" spans="1:7" x14ac:dyDescent="0.25">
      <c r="A4845" s="450">
        <v>2018</v>
      </c>
      <c r="B4845" s="450" t="s">
        <v>199</v>
      </c>
      <c r="C4845" s="450">
        <v>29000</v>
      </c>
      <c r="D4845" s="450" t="s">
        <v>146</v>
      </c>
      <c r="E4845" s="450" t="s">
        <v>14</v>
      </c>
      <c r="F4845" s="450" t="s">
        <v>15</v>
      </c>
      <c r="G4845" s="450" t="s">
        <v>110</v>
      </c>
    </row>
    <row r="4846" spans="1:7" x14ac:dyDescent="0.25">
      <c r="A4846" s="450">
        <v>2018</v>
      </c>
      <c r="B4846" s="450" t="s">
        <v>199</v>
      </c>
      <c r="C4846" s="450">
        <v>30000</v>
      </c>
      <c r="D4846" s="450" t="s">
        <v>147</v>
      </c>
      <c r="E4846" s="450" t="s">
        <v>14</v>
      </c>
      <c r="F4846" s="450" t="s">
        <v>15</v>
      </c>
      <c r="G4846" s="450" t="s">
        <v>110</v>
      </c>
    </row>
    <row r="4847" spans="1:7" x14ac:dyDescent="0.25">
      <c r="A4847" s="450">
        <v>2018</v>
      </c>
      <c r="B4847" s="450" t="s">
        <v>199</v>
      </c>
      <c r="C4847" s="450">
        <v>31000</v>
      </c>
      <c r="D4847" s="450" t="s">
        <v>148</v>
      </c>
      <c r="E4847" s="450" t="s">
        <v>14</v>
      </c>
      <c r="F4847" s="450" t="s">
        <v>15</v>
      </c>
      <c r="G4847" s="450" t="s">
        <v>110</v>
      </c>
    </row>
    <row r="4848" spans="1:7" x14ac:dyDescent="0.25">
      <c r="A4848" s="450">
        <v>2018</v>
      </c>
      <c r="B4848" s="450" t="s">
        <v>199</v>
      </c>
      <c r="C4848" s="450">
        <v>32000</v>
      </c>
      <c r="D4848" s="450" t="s">
        <v>149</v>
      </c>
      <c r="E4848" s="450" t="s">
        <v>14</v>
      </c>
      <c r="F4848" s="450" t="s">
        <v>15</v>
      </c>
      <c r="G4848" s="450" t="s">
        <v>110</v>
      </c>
    </row>
    <row r="4849" spans="1:7" x14ac:dyDescent="0.25">
      <c r="A4849" s="450">
        <v>2018</v>
      </c>
      <c r="B4849" s="450" t="s">
        <v>199</v>
      </c>
      <c r="C4849" s="450">
        <v>32100</v>
      </c>
      <c r="D4849" s="450" t="s">
        <v>150</v>
      </c>
      <c r="E4849" s="450" t="s">
        <v>14</v>
      </c>
      <c r="F4849" s="450" t="s">
        <v>15</v>
      </c>
      <c r="G4849" s="450" t="s">
        <v>110</v>
      </c>
    </row>
    <row r="4850" spans="1:7" x14ac:dyDescent="0.25">
      <c r="A4850" s="450">
        <v>2018</v>
      </c>
      <c r="B4850" s="450" t="s">
        <v>199</v>
      </c>
      <c r="C4850" s="450">
        <v>32200</v>
      </c>
      <c r="D4850" s="450" t="s">
        <v>151</v>
      </c>
      <c r="E4850" s="450" t="s">
        <v>14</v>
      </c>
      <c r="F4850" s="450" t="s">
        <v>15</v>
      </c>
      <c r="G4850" s="450" t="s">
        <v>110</v>
      </c>
    </row>
    <row r="4851" spans="1:7" x14ac:dyDescent="0.25">
      <c r="A4851" s="450">
        <v>2018</v>
      </c>
      <c r="B4851" s="450" t="s">
        <v>199</v>
      </c>
      <c r="C4851" s="450">
        <v>33000</v>
      </c>
      <c r="D4851" s="450" t="s">
        <v>152</v>
      </c>
      <c r="E4851" s="450" t="s">
        <v>14</v>
      </c>
      <c r="F4851" s="450" t="s">
        <v>15</v>
      </c>
      <c r="G4851" s="450" t="s">
        <v>110</v>
      </c>
    </row>
    <row r="4852" spans="1:7" x14ac:dyDescent="0.25">
      <c r="A4852" s="450">
        <v>2018</v>
      </c>
      <c r="B4852" s="450" t="s">
        <v>199</v>
      </c>
      <c r="C4852" s="450">
        <v>33100</v>
      </c>
      <c r="D4852" s="450" t="s">
        <v>153</v>
      </c>
      <c r="E4852" s="450" t="s">
        <v>14</v>
      </c>
      <c r="F4852" s="450" t="s">
        <v>15</v>
      </c>
      <c r="G4852" s="450" t="s">
        <v>110</v>
      </c>
    </row>
    <row r="4853" spans="1:7" x14ac:dyDescent="0.25">
      <c r="A4853" s="450">
        <v>2018</v>
      </c>
      <c r="B4853" s="450" t="s">
        <v>199</v>
      </c>
      <c r="C4853" s="450">
        <v>33110</v>
      </c>
      <c r="D4853" s="450" t="s">
        <v>154</v>
      </c>
      <c r="E4853" s="450" t="s">
        <v>14</v>
      </c>
      <c r="F4853" s="450" t="s">
        <v>15</v>
      </c>
      <c r="G4853" s="450" t="s">
        <v>110</v>
      </c>
    </row>
    <row r="4854" spans="1:7" x14ac:dyDescent="0.25">
      <c r="A4854" s="450">
        <v>2018</v>
      </c>
      <c r="B4854" s="450" t="s">
        <v>199</v>
      </c>
      <c r="C4854" s="450">
        <v>33120</v>
      </c>
      <c r="D4854" s="450" t="s">
        <v>155</v>
      </c>
      <c r="E4854" s="450" t="s">
        <v>14</v>
      </c>
      <c r="F4854" s="450" t="s">
        <v>15</v>
      </c>
      <c r="G4854" s="450" t="s">
        <v>110</v>
      </c>
    </row>
    <row r="4855" spans="1:7" x14ac:dyDescent="0.25">
      <c r="A4855" s="450">
        <v>2018</v>
      </c>
      <c r="B4855" s="450" t="s">
        <v>199</v>
      </c>
      <c r="C4855" s="450">
        <v>33200</v>
      </c>
      <c r="D4855" s="450" t="s">
        <v>156</v>
      </c>
      <c r="E4855" s="450" t="s">
        <v>14</v>
      </c>
      <c r="F4855" s="450" t="s">
        <v>15</v>
      </c>
      <c r="G4855" s="450" t="s">
        <v>110</v>
      </c>
    </row>
    <row r="4856" spans="1:7" x14ac:dyDescent="0.25">
      <c r="A4856" s="450">
        <v>2018</v>
      </c>
      <c r="B4856" s="450" t="s">
        <v>199</v>
      </c>
      <c r="C4856" s="450">
        <v>33210</v>
      </c>
      <c r="D4856" s="450" t="s">
        <v>157</v>
      </c>
      <c r="E4856" s="450" t="s">
        <v>14</v>
      </c>
      <c r="F4856" s="450" t="s">
        <v>15</v>
      </c>
      <c r="G4856" s="450" t="s">
        <v>110</v>
      </c>
    </row>
    <row r="4857" spans="1:7" x14ac:dyDescent="0.25">
      <c r="A4857" s="450">
        <v>2018</v>
      </c>
      <c r="B4857" s="450" t="s">
        <v>199</v>
      </c>
      <c r="C4857" s="450">
        <v>33220</v>
      </c>
      <c r="D4857" s="450" t="s">
        <v>158</v>
      </c>
      <c r="E4857" s="450" t="s">
        <v>14</v>
      </c>
      <c r="F4857" s="450" t="s">
        <v>15</v>
      </c>
      <c r="G4857" s="450" t="s">
        <v>110</v>
      </c>
    </row>
    <row r="4858" spans="1:7" x14ac:dyDescent="0.25">
      <c r="A4858" s="450">
        <v>2018</v>
      </c>
      <c r="B4858" s="450" t="s">
        <v>199</v>
      </c>
      <c r="C4858" s="450">
        <v>33900</v>
      </c>
      <c r="D4858" s="450" t="s">
        <v>159</v>
      </c>
      <c r="E4858" s="450" t="s">
        <v>14</v>
      </c>
      <c r="F4858" s="450" t="s">
        <v>15</v>
      </c>
      <c r="G4858" s="450" t="s">
        <v>110</v>
      </c>
    </row>
    <row r="4859" spans="1:7" x14ac:dyDescent="0.25">
      <c r="A4859" s="450">
        <v>2018</v>
      </c>
      <c r="B4859" s="450" t="s">
        <v>199</v>
      </c>
      <c r="C4859" s="450">
        <v>33910</v>
      </c>
      <c r="D4859" s="450" t="s">
        <v>160</v>
      </c>
      <c r="E4859" s="450" t="s">
        <v>14</v>
      </c>
      <c r="F4859" s="450" t="s">
        <v>15</v>
      </c>
      <c r="G4859" s="450" t="s">
        <v>110</v>
      </c>
    </row>
    <row r="4860" spans="1:7" x14ac:dyDescent="0.25">
      <c r="A4860" s="450">
        <v>2018</v>
      </c>
      <c r="B4860" s="450" t="s">
        <v>199</v>
      </c>
      <c r="C4860" s="450">
        <v>33920</v>
      </c>
      <c r="D4860" s="450" t="s">
        <v>161</v>
      </c>
      <c r="E4860" s="450" t="s">
        <v>14</v>
      </c>
      <c r="F4860" s="450" t="s">
        <v>15</v>
      </c>
      <c r="G4860" s="450" t="s">
        <v>110</v>
      </c>
    </row>
    <row r="4861" spans="1:7" x14ac:dyDescent="0.25">
      <c r="A4861" s="450">
        <v>2018</v>
      </c>
      <c r="B4861" s="450" t="s">
        <v>199</v>
      </c>
      <c r="C4861" s="450">
        <v>33921</v>
      </c>
      <c r="D4861" s="450" t="s">
        <v>162</v>
      </c>
      <c r="E4861" s="450" t="s">
        <v>14</v>
      </c>
      <c r="F4861" s="450" t="s">
        <v>15</v>
      </c>
      <c r="G4861" s="450" t="s">
        <v>110</v>
      </c>
    </row>
    <row r="4862" spans="1:7" x14ac:dyDescent="0.25">
      <c r="A4862" s="450">
        <v>2018</v>
      </c>
      <c r="B4862" s="450" t="s">
        <v>199</v>
      </c>
      <c r="C4862" s="450">
        <v>33922</v>
      </c>
      <c r="D4862" s="450" t="s">
        <v>163</v>
      </c>
      <c r="E4862" s="450" t="s">
        <v>14</v>
      </c>
      <c r="F4862" s="450" t="s">
        <v>15</v>
      </c>
      <c r="G4862" s="450" t="s">
        <v>110</v>
      </c>
    </row>
    <row r="4863" spans="1:7" x14ac:dyDescent="0.25">
      <c r="A4863" s="450">
        <v>2018</v>
      </c>
      <c r="B4863" s="450" t="s">
        <v>199</v>
      </c>
      <c r="C4863" s="450">
        <v>34000</v>
      </c>
      <c r="D4863" s="450" t="s">
        <v>164</v>
      </c>
      <c r="E4863" s="450" t="s">
        <v>14</v>
      </c>
      <c r="F4863" s="450" t="s">
        <v>15</v>
      </c>
      <c r="G4863" s="450" t="s">
        <v>110</v>
      </c>
    </row>
    <row r="4864" spans="1:7" x14ac:dyDescent="0.25">
      <c r="A4864" s="450">
        <v>2018</v>
      </c>
      <c r="B4864" s="450" t="s">
        <v>199</v>
      </c>
      <c r="C4864" s="450">
        <v>35000</v>
      </c>
      <c r="D4864" s="450" t="s">
        <v>165</v>
      </c>
      <c r="E4864" s="450" t="s">
        <v>14</v>
      </c>
      <c r="F4864" s="450" t="s">
        <v>15</v>
      </c>
      <c r="G4864" s="450" t="s">
        <v>110</v>
      </c>
    </row>
    <row r="4865" spans="1:8" x14ac:dyDescent="0.25">
      <c r="A4865" s="450">
        <v>2018</v>
      </c>
      <c r="B4865" s="450" t="s">
        <v>199</v>
      </c>
      <c r="C4865" s="450">
        <v>36000</v>
      </c>
      <c r="D4865" s="450" t="s">
        <v>166</v>
      </c>
      <c r="E4865" s="450" t="s">
        <v>14</v>
      </c>
      <c r="F4865" s="450" t="s">
        <v>15</v>
      </c>
      <c r="G4865" s="450" t="s">
        <v>110</v>
      </c>
      <c r="H4865" s="450"/>
    </row>
    <row r="4866" spans="1:8" x14ac:dyDescent="0.25">
      <c r="A4866" s="450">
        <v>2018</v>
      </c>
      <c r="B4866" s="450" t="s">
        <v>199</v>
      </c>
      <c r="C4866" s="450">
        <v>37000</v>
      </c>
      <c r="D4866" s="450" t="s">
        <v>167</v>
      </c>
      <c r="E4866" s="450" t="s">
        <v>14</v>
      </c>
      <c r="F4866" s="450" t="s">
        <v>15</v>
      </c>
      <c r="G4866" s="450" t="s">
        <v>110</v>
      </c>
      <c r="H4866" s="450"/>
    </row>
    <row r="4867" spans="1:8" x14ac:dyDescent="0.25">
      <c r="A4867" s="450">
        <v>2018</v>
      </c>
      <c r="B4867" s="450" t="s">
        <v>199</v>
      </c>
      <c r="C4867" s="450">
        <v>37100</v>
      </c>
      <c r="D4867" s="450" t="s">
        <v>168</v>
      </c>
      <c r="E4867" s="450" t="s">
        <v>14</v>
      </c>
      <c r="F4867" s="450" t="s">
        <v>15</v>
      </c>
      <c r="G4867" s="450" t="s">
        <v>110</v>
      </c>
      <c r="H4867" s="450"/>
    </row>
    <row r="4868" spans="1:8" x14ac:dyDescent="0.25">
      <c r="A4868" s="450">
        <v>2018</v>
      </c>
      <c r="B4868" s="450" t="s">
        <v>199</v>
      </c>
      <c r="C4868" s="450">
        <v>37200</v>
      </c>
      <c r="D4868" s="450" t="s">
        <v>169</v>
      </c>
      <c r="E4868" s="450" t="s">
        <v>14</v>
      </c>
      <c r="F4868" s="450" t="s">
        <v>15</v>
      </c>
      <c r="G4868" s="450" t="s">
        <v>110</v>
      </c>
      <c r="H4868" s="450"/>
    </row>
    <row r="4869" spans="1:8" x14ac:dyDescent="0.25">
      <c r="A4869" s="450">
        <v>2018</v>
      </c>
      <c r="B4869" s="450" t="s">
        <v>200</v>
      </c>
      <c r="C4869" s="450">
        <v>1000</v>
      </c>
      <c r="D4869" s="450" t="s">
        <v>1</v>
      </c>
      <c r="E4869" s="450" t="s">
        <v>14</v>
      </c>
      <c r="F4869" s="450" t="s">
        <v>15</v>
      </c>
      <c r="G4869" s="450">
        <v>0</v>
      </c>
      <c r="H4869" s="450" t="s">
        <v>16</v>
      </c>
    </row>
    <row r="4870" spans="1:8" x14ac:dyDescent="0.25">
      <c r="A4870" s="450">
        <v>2018</v>
      </c>
      <c r="B4870" s="450" t="s">
        <v>200</v>
      </c>
      <c r="C4870" s="450">
        <v>1100</v>
      </c>
      <c r="D4870" s="450" t="s">
        <v>2</v>
      </c>
      <c r="E4870" s="450" t="s">
        <v>14</v>
      </c>
      <c r="F4870" s="450" t="s">
        <v>15</v>
      </c>
      <c r="G4870" s="450">
        <v>0</v>
      </c>
      <c r="H4870" s="450" t="s">
        <v>16</v>
      </c>
    </row>
    <row r="4871" spans="1:8" x14ac:dyDescent="0.25">
      <c r="A4871" s="450">
        <v>2018</v>
      </c>
      <c r="B4871" s="450" t="s">
        <v>200</v>
      </c>
      <c r="C4871" s="450">
        <v>1110</v>
      </c>
      <c r="D4871" s="450" t="s">
        <v>3</v>
      </c>
      <c r="E4871" s="450" t="s">
        <v>14</v>
      </c>
      <c r="F4871" s="450" t="s">
        <v>15</v>
      </c>
      <c r="G4871" s="450" t="s">
        <v>110</v>
      </c>
      <c r="H4871" s="450"/>
    </row>
    <row r="4872" spans="1:8" x14ac:dyDescent="0.25">
      <c r="A4872" s="450">
        <v>2018</v>
      </c>
      <c r="B4872" s="450" t="s">
        <v>200</v>
      </c>
      <c r="C4872" s="450">
        <v>1120</v>
      </c>
      <c r="D4872" s="450" t="s">
        <v>4</v>
      </c>
      <c r="E4872" s="450" t="s">
        <v>14</v>
      </c>
      <c r="F4872" s="450" t="s">
        <v>15</v>
      </c>
      <c r="G4872" s="450" t="s">
        <v>110</v>
      </c>
      <c r="H4872" s="450"/>
    </row>
    <row r="4873" spans="1:8" x14ac:dyDescent="0.25">
      <c r="A4873" s="450">
        <v>2018</v>
      </c>
      <c r="B4873" s="450" t="s">
        <v>200</v>
      </c>
      <c r="C4873" s="450">
        <v>1200</v>
      </c>
      <c r="D4873" s="450" t="s">
        <v>5</v>
      </c>
      <c r="E4873" s="450" t="s">
        <v>14</v>
      </c>
      <c r="F4873" s="450" t="s">
        <v>15</v>
      </c>
      <c r="G4873" s="450">
        <v>0</v>
      </c>
      <c r="H4873" s="450" t="s">
        <v>16</v>
      </c>
    </row>
    <row r="4874" spans="1:8" x14ac:dyDescent="0.25">
      <c r="A4874" s="450">
        <v>2018</v>
      </c>
      <c r="B4874" s="450" t="s">
        <v>200</v>
      </c>
      <c r="C4874" s="450">
        <v>1300</v>
      </c>
      <c r="D4874" s="450" t="s">
        <v>17</v>
      </c>
      <c r="E4874" s="450" t="s">
        <v>14</v>
      </c>
      <c r="F4874" s="450" t="s">
        <v>15</v>
      </c>
      <c r="G4874" s="450">
        <v>0</v>
      </c>
      <c r="H4874" s="450" t="s">
        <v>16</v>
      </c>
    </row>
    <row r="4875" spans="1:8" x14ac:dyDescent="0.25">
      <c r="A4875" s="450">
        <v>2018</v>
      </c>
      <c r="B4875" s="450" t="s">
        <v>200</v>
      </c>
      <c r="C4875" s="450">
        <v>1400</v>
      </c>
      <c r="D4875" s="450" t="s">
        <v>18</v>
      </c>
      <c r="E4875" s="450" t="s">
        <v>14</v>
      </c>
      <c r="F4875" s="450" t="s">
        <v>15</v>
      </c>
      <c r="G4875" s="450">
        <v>0</v>
      </c>
      <c r="H4875" s="450" t="s">
        <v>16</v>
      </c>
    </row>
    <row r="4876" spans="1:8" x14ac:dyDescent="0.25">
      <c r="A4876" s="450">
        <v>2018</v>
      </c>
      <c r="B4876" s="450" t="s">
        <v>200</v>
      </c>
      <c r="C4876" s="450">
        <v>1500</v>
      </c>
      <c r="D4876" s="450" t="s">
        <v>19</v>
      </c>
      <c r="E4876" s="450" t="s">
        <v>14</v>
      </c>
      <c r="F4876" s="450" t="s">
        <v>15</v>
      </c>
      <c r="G4876" s="450">
        <v>0</v>
      </c>
      <c r="H4876" s="450" t="s">
        <v>16</v>
      </c>
    </row>
    <row r="4877" spans="1:8" x14ac:dyDescent="0.25">
      <c r="A4877" s="450">
        <v>2018</v>
      </c>
      <c r="B4877" s="450" t="s">
        <v>200</v>
      </c>
      <c r="C4877" s="450">
        <v>1600</v>
      </c>
      <c r="D4877" s="450" t="s">
        <v>20</v>
      </c>
      <c r="E4877" s="450" t="s">
        <v>14</v>
      </c>
      <c r="F4877" s="450" t="s">
        <v>15</v>
      </c>
      <c r="G4877" s="450">
        <v>0</v>
      </c>
      <c r="H4877" s="450" t="s">
        <v>16</v>
      </c>
    </row>
    <row r="4878" spans="1:8" x14ac:dyDescent="0.25">
      <c r="A4878" s="450">
        <v>2018</v>
      </c>
      <c r="B4878" s="450" t="s">
        <v>200</v>
      </c>
      <c r="C4878" s="450">
        <v>1900</v>
      </c>
      <c r="D4878" s="450" t="s">
        <v>21</v>
      </c>
      <c r="E4878" s="450" t="s">
        <v>14</v>
      </c>
      <c r="F4878" s="450" t="s">
        <v>15</v>
      </c>
      <c r="G4878" s="450">
        <v>0</v>
      </c>
      <c r="H4878" s="450" t="s">
        <v>16</v>
      </c>
    </row>
    <row r="4879" spans="1:8" x14ac:dyDescent="0.25">
      <c r="A4879" s="450">
        <v>2018</v>
      </c>
      <c r="B4879" s="450" t="s">
        <v>200</v>
      </c>
      <c r="C4879" s="450">
        <v>2000</v>
      </c>
      <c r="D4879" s="450" t="s">
        <v>22</v>
      </c>
      <c r="E4879" s="450" t="s">
        <v>14</v>
      </c>
      <c r="F4879" s="450" t="s">
        <v>15</v>
      </c>
      <c r="G4879" s="450">
        <v>50.32</v>
      </c>
      <c r="H4879" s="450" t="s">
        <v>16</v>
      </c>
    </row>
    <row r="4880" spans="1:8" x14ac:dyDescent="0.25">
      <c r="A4880" s="450">
        <v>2018</v>
      </c>
      <c r="B4880" s="450" t="s">
        <v>200</v>
      </c>
      <c r="C4880" s="450">
        <v>2100</v>
      </c>
      <c r="D4880" s="450" t="s">
        <v>23</v>
      </c>
      <c r="E4880" s="450" t="s">
        <v>14</v>
      </c>
      <c r="F4880" s="450" t="s">
        <v>15</v>
      </c>
      <c r="G4880" s="450">
        <v>15.79</v>
      </c>
      <c r="H4880" s="450" t="s">
        <v>16</v>
      </c>
    </row>
    <row r="4881" spans="1:8" x14ac:dyDescent="0.25">
      <c r="A4881" s="450">
        <v>2018</v>
      </c>
      <c r="B4881" s="450" t="s">
        <v>200</v>
      </c>
      <c r="C4881" s="450">
        <v>2110</v>
      </c>
      <c r="D4881" s="450" t="s">
        <v>24</v>
      </c>
      <c r="E4881" s="450" t="s">
        <v>14</v>
      </c>
      <c r="F4881" s="450" t="s">
        <v>15</v>
      </c>
      <c r="G4881" s="450" t="s">
        <v>110</v>
      </c>
      <c r="H4881" s="450"/>
    </row>
    <row r="4882" spans="1:8" x14ac:dyDescent="0.25">
      <c r="A4882" s="450">
        <v>2018</v>
      </c>
      <c r="B4882" s="450" t="s">
        <v>200</v>
      </c>
      <c r="C4882" s="450">
        <v>2120</v>
      </c>
      <c r="D4882" s="450" t="s">
        <v>25</v>
      </c>
      <c r="E4882" s="450" t="s">
        <v>14</v>
      </c>
      <c r="F4882" s="450" t="s">
        <v>15</v>
      </c>
      <c r="G4882" s="450" t="s">
        <v>110</v>
      </c>
      <c r="H4882" s="450"/>
    </row>
    <row r="4883" spans="1:8" x14ac:dyDescent="0.25">
      <c r="A4883" s="450">
        <v>2018</v>
      </c>
      <c r="B4883" s="450" t="s">
        <v>200</v>
      </c>
      <c r="C4883" s="450">
        <v>2130</v>
      </c>
      <c r="D4883" s="450" t="s">
        <v>26</v>
      </c>
      <c r="E4883" s="450" t="s">
        <v>14</v>
      </c>
      <c r="F4883" s="450" t="s">
        <v>15</v>
      </c>
      <c r="G4883" s="450" t="s">
        <v>110</v>
      </c>
      <c r="H4883" s="450"/>
    </row>
    <row r="4884" spans="1:8" x14ac:dyDescent="0.25">
      <c r="A4884" s="450">
        <v>2018</v>
      </c>
      <c r="B4884" s="450" t="s">
        <v>200</v>
      </c>
      <c r="C4884" s="450">
        <v>2190</v>
      </c>
      <c r="D4884" s="450" t="s">
        <v>27</v>
      </c>
      <c r="E4884" s="450" t="s">
        <v>14</v>
      </c>
      <c r="F4884" s="450" t="s">
        <v>15</v>
      </c>
      <c r="G4884" s="450" t="s">
        <v>110</v>
      </c>
      <c r="H4884" s="450"/>
    </row>
    <row r="4885" spans="1:8" x14ac:dyDescent="0.25">
      <c r="A4885" s="450">
        <v>2018</v>
      </c>
      <c r="B4885" s="450" t="s">
        <v>200</v>
      </c>
      <c r="C4885" s="450">
        <v>2200</v>
      </c>
      <c r="D4885" s="450" t="s">
        <v>28</v>
      </c>
      <c r="E4885" s="450" t="s">
        <v>14</v>
      </c>
      <c r="F4885" s="450" t="s">
        <v>15</v>
      </c>
      <c r="G4885" s="450">
        <v>4.84</v>
      </c>
      <c r="H4885" s="450" t="s">
        <v>16</v>
      </c>
    </row>
    <row r="4886" spans="1:8" x14ac:dyDescent="0.25">
      <c r="A4886" s="450">
        <v>2018</v>
      </c>
      <c r="B4886" s="450" t="s">
        <v>200</v>
      </c>
      <c r="C4886" s="450">
        <v>2300</v>
      </c>
      <c r="D4886" s="450" t="s">
        <v>29</v>
      </c>
      <c r="E4886" s="450" t="s">
        <v>14</v>
      </c>
      <c r="F4886" s="450" t="s">
        <v>15</v>
      </c>
      <c r="G4886" s="450">
        <v>0</v>
      </c>
      <c r="H4886" s="450" t="s">
        <v>16</v>
      </c>
    </row>
    <row r="4887" spans="1:8" x14ac:dyDescent="0.25">
      <c r="A4887" s="450">
        <v>2018</v>
      </c>
      <c r="B4887" s="450" t="s">
        <v>200</v>
      </c>
      <c r="C4887" s="450">
        <v>2400</v>
      </c>
      <c r="D4887" s="450" t="s">
        <v>30</v>
      </c>
      <c r="E4887" s="450" t="s">
        <v>14</v>
      </c>
      <c r="F4887" s="450" t="s">
        <v>15</v>
      </c>
      <c r="G4887" s="450">
        <v>29.68</v>
      </c>
      <c r="H4887" s="450" t="s">
        <v>16</v>
      </c>
    </row>
    <row r="4888" spans="1:8" x14ac:dyDescent="0.25">
      <c r="A4888" s="450">
        <v>2018</v>
      </c>
      <c r="B4888" s="450" t="s">
        <v>200</v>
      </c>
      <c r="C4888" s="450">
        <v>2900</v>
      </c>
      <c r="D4888" s="450" t="s">
        <v>31</v>
      </c>
      <c r="E4888" s="450" t="s">
        <v>14</v>
      </c>
      <c r="F4888" s="450" t="s">
        <v>15</v>
      </c>
      <c r="G4888" s="450">
        <v>0</v>
      </c>
      <c r="H4888" s="450" t="s">
        <v>16</v>
      </c>
    </row>
    <row r="4889" spans="1:8" x14ac:dyDescent="0.25">
      <c r="A4889" s="450">
        <v>2018</v>
      </c>
      <c r="B4889" s="450" t="s">
        <v>200</v>
      </c>
      <c r="C4889" s="450">
        <v>2910</v>
      </c>
      <c r="D4889" s="450" t="s">
        <v>32</v>
      </c>
      <c r="E4889" s="450" t="s">
        <v>14</v>
      </c>
      <c r="F4889" s="450" t="s">
        <v>15</v>
      </c>
      <c r="G4889" s="450" t="s">
        <v>110</v>
      </c>
      <c r="H4889" s="450"/>
    </row>
    <row r="4890" spans="1:8" x14ac:dyDescent="0.25">
      <c r="A4890" s="450">
        <v>2018</v>
      </c>
      <c r="B4890" s="450" t="s">
        <v>200</v>
      </c>
      <c r="C4890" s="450">
        <v>2920</v>
      </c>
      <c r="D4890" s="450" t="s">
        <v>33</v>
      </c>
      <c r="E4890" s="450" t="s">
        <v>14</v>
      </c>
      <c r="F4890" s="450" t="s">
        <v>15</v>
      </c>
      <c r="G4890" s="450" t="s">
        <v>110</v>
      </c>
      <c r="H4890" s="450"/>
    </row>
    <row r="4891" spans="1:8" x14ac:dyDescent="0.25">
      <c r="A4891" s="450">
        <v>2018</v>
      </c>
      <c r="B4891" s="450" t="s">
        <v>200</v>
      </c>
      <c r="C4891" s="450">
        <v>2930</v>
      </c>
      <c r="D4891" s="450" t="s">
        <v>34</v>
      </c>
      <c r="E4891" s="450" t="s">
        <v>14</v>
      </c>
      <c r="F4891" s="450" t="s">
        <v>15</v>
      </c>
      <c r="G4891" s="450" t="s">
        <v>110</v>
      </c>
      <c r="H4891" s="450"/>
    </row>
    <row r="4892" spans="1:8" x14ac:dyDescent="0.25">
      <c r="A4892" s="450">
        <v>2018</v>
      </c>
      <c r="B4892" s="450" t="s">
        <v>200</v>
      </c>
      <c r="C4892" s="450">
        <v>3000</v>
      </c>
      <c r="D4892" s="450" t="s">
        <v>35</v>
      </c>
      <c r="E4892" s="450" t="s">
        <v>14</v>
      </c>
      <c r="F4892" s="450" t="s">
        <v>15</v>
      </c>
      <c r="G4892" s="450">
        <v>0</v>
      </c>
      <c r="H4892" s="450" t="s">
        <v>16</v>
      </c>
    </row>
    <row r="4893" spans="1:8" x14ac:dyDescent="0.25">
      <c r="A4893" s="450">
        <v>2018</v>
      </c>
      <c r="B4893" s="450" t="s">
        <v>200</v>
      </c>
      <c r="C4893" s="450">
        <v>3100</v>
      </c>
      <c r="D4893" s="450" t="s">
        <v>36</v>
      </c>
      <c r="E4893" s="450" t="s">
        <v>14</v>
      </c>
      <c r="F4893" s="450" t="s">
        <v>15</v>
      </c>
      <c r="G4893" s="450" t="s">
        <v>110</v>
      </c>
      <c r="H4893" s="450"/>
    </row>
    <row r="4894" spans="1:8" x14ac:dyDescent="0.25">
      <c r="A4894" s="450">
        <v>2018</v>
      </c>
      <c r="B4894" s="450" t="s">
        <v>200</v>
      </c>
      <c r="C4894" s="450">
        <v>3200</v>
      </c>
      <c r="D4894" s="450" t="s">
        <v>37</v>
      </c>
      <c r="E4894" s="450" t="s">
        <v>14</v>
      </c>
      <c r="F4894" s="450" t="s">
        <v>15</v>
      </c>
      <c r="G4894" s="450" t="s">
        <v>110</v>
      </c>
      <c r="H4894" s="450"/>
    </row>
    <row r="4895" spans="1:8" x14ac:dyDescent="0.25">
      <c r="A4895" s="450">
        <v>2018</v>
      </c>
      <c r="B4895" s="450" t="s">
        <v>200</v>
      </c>
      <c r="C4895" s="450">
        <v>3900</v>
      </c>
      <c r="D4895" s="450" t="s">
        <v>38</v>
      </c>
      <c r="E4895" s="450" t="s">
        <v>14</v>
      </c>
      <c r="F4895" s="450" t="s">
        <v>15</v>
      </c>
      <c r="G4895" s="450" t="s">
        <v>110</v>
      </c>
      <c r="H4895" s="450"/>
    </row>
    <row r="4896" spans="1:8" x14ac:dyDescent="0.25">
      <c r="A4896" s="450">
        <v>2018</v>
      </c>
      <c r="B4896" s="450" t="s">
        <v>200</v>
      </c>
      <c r="C4896" s="450">
        <v>4000</v>
      </c>
      <c r="D4896" s="450" t="s">
        <v>39</v>
      </c>
      <c r="E4896" s="450" t="s">
        <v>14</v>
      </c>
      <c r="F4896" s="450" t="s">
        <v>15</v>
      </c>
      <c r="G4896" s="450">
        <v>0</v>
      </c>
      <c r="H4896" s="450" t="s">
        <v>16</v>
      </c>
    </row>
    <row r="4897" spans="1:8" x14ac:dyDescent="0.25">
      <c r="A4897" s="450">
        <v>2018</v>
      </c>
      <c r="B4897" s="450" t="s">
        <v>200</v>
      </c>
      <c r="C4897" s="450">
        <v>4100</v>
      </c>
      <c r="D4897" s="450" t="s">
        <v>40</v>
      </c>
      <c r="E4897" s="450" t="s">
        <v>14</v>
      </c>
      <c r="F4897" s="450" t="s">
        <v>15</v>
      </c>
      <c r="G4897" s="450">
        <v>0</v>
      </c>
      <c r="H4897" s="450" t="s">
        <v>16</v>
      </c>
    </row>
    <row r="4898" spans="1:8" x14ac:dyDescent="0.25">
      <c r="A4898" s="450">
        <v>2018</v>
      </c>
      <c r="B4898" s="450" t="s">
        <v>200</v>
      </c>
      <c r="C4898" s="450">
        <v>4110</v>
      </c>
      <c r="D4898" s="450" t="s">
        <v>41</v>
      </c>
      <c r="E4898" s="450" t="s">
        <v>14</v>
      </c>
      <c r="F4898" s="450" t="s">
        <v>15</v>
      </c>
      <c r="G4898" s="450" t="s">
        <v>110</v>
      </c>
      <c r="H4898" s="450"/>
    </row>
    <row r="4899" spans="1:8" x14ac:dyDescent="0.25">
      <c r="A4899" s="450">
        <v>2018</v>
      </c>
      <c r="B4899" s="450" t="s">
        <v>200</v>
      </c>
      <c r="C4899" s="450">
        <v>4120</v>
      </c>
      <c r="D4899" s="450" t="s">
        <v>42</v>
      </c>
      <c r="E4899" s="450" t="s">
        <v>14</v>
      </c>
      <c r="F4899" s="450" t="s">
        <v>15</v>
      </c>
      <c r="G4899" s="450" t="s">
        <v>110</v>
      </c>
      <c r="H4899" s="450"/>
    </row>
    <row r="4900" spans="1:8" x14ac:dyDescent="0.25">
      <c r="A4900" s="450">
        <v>2018</v>
      </c>
      <c r="B4900" s="450" t="s">
        <v>200</v>
      </c>
      <c r="C4900" s="450">
        <v>4190</v>
      </c>
      <c r="D4900" s="450" t="s">
        <v>43</v>
      </c>
      <c r="E4900" s="450" t="s">
        <v>14</v>
      </c>
      <c r="F4900" s="450" t="s">
        <v>15</v>
      </c>
      <c r="G4900" s="450" t="s">
        <v>110</v>
      </c>
      <c r="H4900" s="450"/>
    </row>
    <row r="4901" spans="1:8" x14ac:dyDescent="0.25">
      <c r="A4901" s="450">
        <v>2018</v>
      </c>
      <c r="B4901" s="450" t="s">
        <v>200</v>
      </c>
      <c r="C4901" s="450">
        <v>4200</v>
      </c>
      <c r="D4901" s="450" t="s">
        <v>44</v>
      </c>
      <c r="E4901" s="450" t="s">
        <v>14</v>
      </c>
      <c r="F4901" s="450" t="s">
        <v>15</v>
      </c>
      <c r="G4901" s="450">
        <v>0</v>
      </c>
      <c r="H4901" s="450" t="s">
        <v>16</v>
      </c>
    </row>
    <row r="4902" spans="1:8" x14ac:dyDescent="0.25">
      <c r="A4902" s="450">
        <v>2018</v>
      </c>
      <c r="B4902" s="450" t="s">
        <v>200</v>
      </c>
      <c r="C4902" s="450">
        <v>4210</v>
      </c>
      <c r="D4902" s="450" t="s">
        <v>45</v>
      </c>
      <c r="E4902" s="450" t="s">
        <v>14</v>
      </c>
      <c r="F4902" s="450" t="s">
        <v>15</v>
      </c>
      <c r="G4902" s="450" t="s">
        <v>110</v>
      </c>
      <c r="H4902" s="450"/>
    </row>
    <row r="4903" spans="1:8" x14ac:dyDescent="0.25">
      <c r="A4903" s="450">
        <v>2018</v>
      </c>
      <c r="B4903" s="450" t="s">
        <v>200</v>
      </c>
      <c r="C4903" s="450">
        <v>4220</v>
      </c>
      <c r="D4903" s="450" t="s">
        <v>46</v>
      </c>
      <c r="E4903" s="450" t="s">
        <v>14</v>
      </c>
      <c r="F4903" s="450" t="s">
        <v>15</v>
      </c>
      <c r="G4903" s="450" t="s">
        <v>110</v>
      </c>
      <c r="H4903" s="450"/>
    </row>
    <row r="4904" spans="1:8" x14ac:dyDescent="0.25">
      <c r="A4904" s="450">
        <v>2018</v>
      </c>
      <c r="B4904" s="450" t="s">
        <v>200</v>
      </c>
      <c r="C4904" s="450">
        <v>4230</v>
      </c>
      <c r="D4904" s="450" t="s">
        <v>47</v>
      </c>
      <c r="E4904" s="450" t="s">
        <v>14</v>
      </c>
      <c r="F4904" s="450" t="s">
        <v>15</v>
      </c>
      <c r="G4904" s="450" t="s">
        <v>110</v>
      </c>
      <c r="H4904" s="450"/>
    </row>
    <row r="4905" spans="1:8" x14ac:dyDescent="0.25">
      <c r="A4905" s="450">
        <v>2018</v>
      </c>
      <c r="B4905" s="450" t="s">
        <v>200</v>
      </c>
      <c r="C4905" s="450">
        <v>5000</v>
      </c>
      <c r="D4905" s="450" t="s">
        <v>48</v>
      </c>
      <c r="E4905" s="450" t="s">
        <v>14</v>
      </c>
      <c r="F4905" s="450" t="s">
        <v>15</v>
      </c>
      <c r="G4905" s="450">
        <v>0</v>
      </c>
      <c r="H4905" s="450" t="s">
        <v>16</v>
      </c>
    </row>
    <row r="4906" spans="1:8" x14ac:dyDescent="0.25">
      <c r="A4906" s="450">
        <v>2018</v>
      </c>
      <c r="B4906" s="450" t="s">
        <v>200</v>
      </c>
      <c r="C4906" s="450">
        <v>6000</v>
      </c>
      <c r="D4906" s="450" t="s">
        <v>49</v>
      </c>
      <c r="E4906" s="450" t="s">
        <v>14</v>
      </c>
      <c r="F4906" s="450" t="s">
        <v>15</v>
      </c>
      <c r="G4906" s="450">
        <v>0</v>
      </c>
      <c r="H4906" s="450" t="s">
        <v>16</v>
      </c>
    </row>
    <row r="4907" spans="1:8" x14ac:dyDescent="0.25">
      <c r="A4907" s="450">
        <v>2018</v>
      </c>
      <c r="B4907" s="450" t="s">
        <v>200</v>
      </c>
      <c r="C4907" s="450">
        <v>6100</v>
      </c>
      <c r="D4907" s="450" t="s">
        <v>50</v>
      </c>
      <c r="E4907" s="450" t="s">
        <v>14</v>
      </c>
      <c r="F4907" s="450" t="s">
        <v>15</v>
      </c>
      <c r="G4907" s="450">
        <v>0</v>
      </c>
      <c r="H4907" s="450" t="s">
        <v>16</v>
      </c>
    </row>
    <row r="4908" spans="1:8" x14ac:dyDescent="0.25">
      <c r="A4908" s="450">
        <v>2018</v>
      </c>
      <c r="B4908" s="450" t="s">
        <v>200</v>
      </c>
      <c r="C4908" s="450">
        <v>6110</v>
      </c>
      <c r="D4908" s="450" t="s">
        <v>51</v>
      </c>
      <c r="E4908" s="450" t="s">
        <v>14</v>
      </c>
      <c r="F4908" s="450" t="s">
        <v>15</v>
      </c>
      <c r="G4908" s="450" t="s">
        <v>110</v>
      </c>
      <c r="H4908" s="450"/>
    </row>
    <row r="4909" spans="1:8" x14ac:dyDescent="0.25">
      <c r="A4909" s="450">
        <v>2018</v>
      </c>
      <c r="B4909" s="450" t="s">
        <v>200</v>
      </c>
      <c r="C4909" s="450">
        <v>6120</v>
      </c>
      <c r="D4909" s="450" t="s">
        <v>52</v>
      </c>
      <c r="E4909" s="450" t="s">
        <v>14</v>
      </c>
      <c r="F4909" s="450" t="s">
        <v>15</v>
      </c>
      <c r="G4909" s="450" t="s">
        <v>110</v>
      </c>
      <c r="H4909" s="450"/>
    </row>
    <row r="4910" spans="1:8" x14ac:dyDescent="0.25">
      <c r="A4910" s="450">
        <v>2018</v>
      </c>
      <c r="B4910" s="450" t="s">
        <v>200</v>
      </c>
      <c r="C4910" s="450">
        <v>6130</v>
      </c>
      <c r="D4910" s="450" t="s">
        <v>53</v>
      </c>
      <c r="E4910" s="450" t="s">
        <v>14</v>
      </c>
      <c r="F4910" s="450" t="s">
        <v>15</v>
      </c>
      <c r="G4910" s="450" t="s">
        <v>110</v>
      </c>
      <c r="H4910" s="450"/>
    </row>
    <row r="4911" spans="1:8" x14ac:dyDescent="0.25">
      <c r="A4911" s="450">
        <v>2018</v>
      </c>
      <c r="B4911" s="450" t="s">
        <v>200</v>
      </c>
      <c r="C4911" s="450">
        <v>6190</v>
      </c>
      <c r="D4911" s="450" t="s">
        <v>54</v>
      </c>
      <c r="E4911" s="450" t="s">
        <v>14</v>
      </c>
      <c r="F4911" s="450" t="s">
        <v>15</v>
      </c>
      <c r="G4911" s="450" t="s">
        <v>110</v>
      </c>
      <c r="H4911" s="450"/>
    </row>
    <row r="4912" spans="1:8" x14ac:dyDescent="0.25">
      <c r="A4912" s="450">
        <v>2018</v>
      </c>
      <c r="B4912" s="450" t="s">
        <v>200</v>
      </c>
      <c r="C4912" s="450">
        <v>6200</v>
      </c>
      <c r="D4912" s="450" t="s">
        <v>55</v>
      </c>
      <c r="E4912" s="450" t="s">
        <v>14</v>
      </c>
      <c r="F4912" s="450" t="s">
        <v>15</v>
      </c>
      <c r="G4912" s="450">
        <v>0</v>
      </c>
      <c r="H4912" s="450" t="s">
        <v>16</v>
      </c>
    </row>
    <row r="4913" spans="1:8" x14ac:dyDescent="0.25">
      <c r="A4913" s="450">
        <v>2018</v>
      </c>
      <c r="B4913" s="450" t="s">
        <v>200</v>
      </c>
      <c r="C4913" s="450">
        <v>6210</v>
      </c>
      <c r="D4913" s="450" t="s">
        <v>56</v>
      </c>
      <c r="E4913" s="450" t="s">
        <v>14</v>
      </c>
      <c r="F4913" s="450" t="s">
        <v>15</v>
      </c>
      <c r="G4913" s="450" t="s">
        <v>110</v>
      </c>
      <c r="H4913" s="450"/>
    </row>
    <row r="4914" spans="1:8" x14ac:dyDescent="0.25">
      <c r="A4914" s="450">
        <v>2018</v>
      </c>
      <c r="B4914" s="450" t="s">
        <v>200</v>
      </c>
      <c r="C4914" s="450">
        <v>6220</v>
      </c>
      <c r="D4914" s="450" t="s">
        <v>57</v>
      </c>
      <c r="E4914" s="450" t="s">
        <v>14</v>
      </c>
      <c r="F4914" s="450" t="s">
        <v>15</v>
      </c>
      <c r="G4914" s="450" t="s">
        <v>110</v>
      </c>
      <c r="H4914" s="450"/>
    </row>
    <row r="4915" spans="1:8" x14ac:dyDescent="0.25">
      <c r="A4915" s="450">
        <v>2018</v>
      </c>
      <c r="B4915" s="450" t="s">
        <v>200</v>
      </c>
      <c r="C4915" s="450">
        <v>6230</v>
      </c>
      <c r="D4915" s="450" t="s">
        <v>58</v>
      </c>
      <c r="E4915" s="450" t="s">
        <v>14</v>
      </c>
      <c r="F4915" s="450" t="s">
        <v>15</v>
      </c>
      <c r="G4915" s="450" t="s">
        <v>110</v>
      </c>
      <c r="H4915" s="450"/>
    </row>
    <row r="4916" spans="1:8" x14ac:dyDescent="0.25">
      <c r="A4916" s="450">
        <v>2018</v>
      </c>
      <c r="B4916" s="450" t="s">
        <v>200</v>
      </c>
      <c r="C4916" s="450">
        <v>6290</v>
      </c>
      <c r="D4916" s="450" t="s">
        <v>59</v>
      </c>
      <c r="E4916" s="450" t="s">
        <v>14</v>
      </c>
      <c r="F4916" s="450" t="s">
        <v>15</v>
      </c>
      <c r="G4916" s="450" t="s">
        <v>110</v>
      </c>
      <c r="H4916" s="450"/>
    </row>
    <row r="4917" spans="1:8" x14ac:dyDescent="0.25">
      <c r="A4917" s="450">
        <v>2018</v>
      </c>
      <c r="B4917" s="450" t="s">
        <v>200</v>
      </c>
      <c r="C4917" s="450">
        <v>6300</v>
      </c>
      <c r="D4917" s="450" t="s">
        <v>60</v>
      </c>
      <c r="E4917" s="450" t="s">
        <v>14</v>
      </c>
      <c r="F4917" s="450" t="s">
        <v>15</v>
      </c>
      <c r="G4917" s="450">
        <v>0</v>
      </c>
      <c r="H4917" s="450" t="s">
        <v>16</v>
      </c>
    </row>
    <row r="4918" spans="1:8" x14ac:dyDescent="0.25">
      <c r="A4918" s="450">
        <v>2018</v>
      </c>
      <c r="B4918" s="450" t="s">
        <v>200</v>
      </c>
      <c r="C4918" s="450">
        <v>6400</v>
      </c>
      <c r="D4918" s="450" t="s">
        <v>61</v>
      </c>
      <c r="E4918" s="450" t="s">
        <v>14</v>
      </c>
      <c r="F4918" s="450" t="s">
        <v>15</v>
      </c>
      <c r="G4918" s="450">
        <v>0</v>
      </c>
      <c r="H4918" s="450" t="s">
        <v>16</v>
      </c>
    </row>
    <row r="4919" spans="1:8" x14ac:dyDescent="0.25">
      <c r="A4919" s="450">
        <v>2018</v>
      </c>
      <c r="B4919" s="450" t="s">
        <v>200</v>
      </c>
      <c r="C4919" s="450">
        <v>6410</v>
      </c>
      <c r="D4919" s="450" t="s">
        <v>62</v>
      </c>
      <c r="E4919" s="450" t="s">
        <v>14</v>
      </c>
      <c r="F4919" s="450" t="s">
        <v>15</v>
      </c>
      <c r="G4919" s="450" t="s">
        <v>110</v>
      </c>
      <c r="H4919" s="450"/>
    </row>
    <row r="4920" spans="1:8" x14ac:dyDescent="0.25">
      <c r="A4920" s="450">
        <v>2018</v>
      </c>
      <c r="B4920" s="450" t="s">
        <v>200</v>
      </c>
      <c r="C4920" s="450">
        <v>6490</v>
      </c>
      <c r="D4920" s="450" t="s">
        <v>63</v>
      </c>
      <c r="E4920" s="450" t="s">
        <v>14</v>
      </c>
      <c r="F4920" s="450" t="s">
        <v>15</v>
      </c>
      <c r="G4920" s="450" t="s">
        <v>110</v>
      </c>
      <c r="H4920" s="450"/>
    </row>
    <row r="4921" spans="1:8" x14ac:dyDescent="0.25">
      <c r="A4921" s="450">
        <v>2018</v>
      </c>
      <c r="B4921" s="450" t="s">
        <v>200</v>
      </c>
      <c r="C4921" s="450">
        <v>6500</v>
      </c>
      <c r="D4921" s="450" t="s">
        <v>64</v>
      </c>
      <c r="E4921" s="450" t="s">
        <v>14</v>
      </c>
      <c r="F4921" s="450" t="s">
        <v>15</v>
      </c>
      <c r="G4921" s="450">
        <v>0</v>
      </c>
      <c r="H4921" s="450" t="s">
        <v>16</v>
      </c>
    </row>
    <row r="4922" spans="1:8" x14ac:dyDescent="0.25">
      <c r="A4922" s="450">
        <v>2018</v>
      </c>
      <c r="B4922" s="450" t="s">
        <v>200</v>
      </c>
      <c r="C4922" s="450">
        <v>6510</v>
      </c>
      <c r="D4922" s="450" t="s">
        <v>65</v>
      </c>
      <c r="E4922" s="450" t="s">
        <v>14</v>
      </c>
      <c r="F4922" s="450" t="s">
        <v>15</v>
      </c>
      <c r="G4922" s="450" t="s">
        <v>110</v>
      </c>
      <c r="H4922" s="450"/>
    </row>
    <row r="4923" spans="1:8" x14ac:dyDescent="0.25">
      <c r="A4923" s="450">
        <v>2018</v>
      </c>
      <c r="B4923" s="450" t="s">
        <v>200</v>
      </c>
      <c r="C4923" s="450">
        <v>6590</v>
      </c>
      <c r="D4923" s="450" t="s">
        <v>66</v>
      </c>
      <c r="E4923" s="450" t="s">
        <v>14</v>
      </c>
      <c r="F4923" s="450" t="s">
        <v>15</v>
      </c>
      <c r="G4923" s="450" t="s">
        <v>110</v>
      </c>
      <c r="H4923" s="450"/>
    </row>
    <row r="4924" spans="1:8" x14ac:dyDescent="0.25">
      <c r="A4924" s="450">
        <v>2018</v>
      </c>
      <c r="B4924" s="450" t="s">
        <v>200</v>
      </c>
      <c r="C4924" s="450">
        <v>7000</v>
      </c>
      <c r="D4924" s="450" t="s">
        <v>67</v>
      </c>
      <c r="E4924" s="450" t="s">
        <v>14</v>
      </c>
      <c r="F4924" s="450" t="s">
        <v>15</v>
      </c>
      <c r="G4924" s="450">
        <v>0</v>
      </c>
      <c r="H4924" s="450" t="s">
        <v>16</v>
      </c>
    </row>
    <row r="4925" spans="1:8" x14ac:dyDescent="0.25">
      <c r="A4925" s="450">
        <v>2018</v>
      </c>
      <c r="B4925" s="450" t="s">
        <v>200</v>
      </c>
      <c r="C4925" s="450">
        <v>7100</v>
      </c>
      <c r="D4925" s="450" t="s">
        <v>68</v>
      </c>
      <c r="E4925" s="450" t="s">
        <v>14</v>
      </c>
      <c r="F4925" s="450" t="s">
        <v>15</v>
      </c>
      <c r="G4925" s="450" t="s">
        <v>110</v>
      </c>
      <c r="H4925" s="450"/>
    </row>
    <row r="4926" spans="1:8" x14ac:dyDescent="0.25">
      <c r="A4926" s="450">
        <v>2018</v>
      </c>
      <c r="B4926" s="450" t="s">
        <v>200</v>
      </c>
      <c r="C4926" s="450">
        <v>7200</v>
      </c>
      <c r="D4926" s="450" t="s">
        <v>69</v>
      </c>
      <c r="E4926" s="450" t="s">
        <v>14</v>
      </c>
      <c r="F4926" s="450" t="s">
        <v>15</v>
      </c>
      <c r="G4926" s="450" t="s">
        <v>110</v>
      </c>
      <c r="H4926" s="450"/>
    </row>
    <row r="4927" spans="1:8" x14ac:dyDescent="0.25">
      <c r="A4927" s="450">
        <v>2018</v>
      </c>
      <c r="B4927" s="450" t="s">
        <v>200</v>
      </c>
      <c r="C4927" s="450">
        <v>8000</v>
      </c>
      <c r="D4927" s="450" t="s">
        <v>70</v>
      </c>
      <c r="E4927" s="450" t="s">
        <v>14</v>
      </c>
      <c r="F4927" s="450" t="s">
        <v>15</v>
      </c>
      <c r="G4927" s="450">
        <v>0</v>
      </c>
      <c r="H4927" s="450" t="s">
        <v>16</v>
      </c>
    </row>
    <row r="4928" spans="1:8" x14ac:dyDescent="0.25">
      <c r="A4928" s="450">
        <v>2018</v>
      </c>
      <c r="B4928" s="450" t="s">
        <v>200</v>
      </c>
      <c r="C4928" s="450">
        <v>9000</v>
      </c>
      <c r="D4928" s="450" t="s">
        <v>71</v>
      </c>
      <c r="E4928" s="450" t="s">
        <v>14</v>
      </c>
      <c r="F4928" s="450" t="s">
        <v>15</v>
      </c>
      <c r="G4928" s="450">
        <v>0</v>
      </c>
      <c r="H4928" s="450" t="s">
        <v>16</v>
      </c>
    </row>
    <row r="4929" spans="1:8" x14ac:dyDescent="0.25">
      <c r="A4929" s="450">
        <v>2018</v>
      </c>
      <c r="B4929" s="450" t="s">
        <v>200</v>
      </c>
      <c r="C4929" s="450">
        <v>9100</v>
      </c>
      <c r="D4929" s="450" t="s">
        <v>72</v>
      </c>
      <c r="E4929" s="450" t="s">
        <v>14</v>
      </c>
      <c r="F4929" s="450" t="s">
        <v>15</v>
      </c>
      <c r="G4929" s="450" t="s">
        <v>110</v>
      </c>
      <c r="H4929" s="450"/>
    </row>
    <row r="4930" spans="1:8" x14ac:dyDescent="0.25">
      <c r="A4930" s="450">
        <v>2018</v>
      </c>
      <c r="B4930" s="450" t="s">
        <v>200</v>
      </c>
      <c r="C4930" s="450">
        <v>9200</v>
      </c>
      <c r="D4930" s="450" t="s">
        <v>73</v>
      </c>
      <c r="E4930" s="450" t="s">
        <v>14</v>
      </c>
      <c r="F4930" s="450" t="s">
        <v>15</v>
      </c>
      <c r="G4930" s="450" t="s">
        <v>110</v>
      </c>
      <c r="H4930" s="450"/>
    </row>
    <row r="4931" spans="1:8" x14ac:dyDescent="0.25">
      <c r="A4931" s="450">
        <v>2018</v>
      </c>
      <c r="B4931" s="450" t="s">
        <v>200</v>
      </c>
      <c r="C4931" s="450">
        <v>9900</v>
      </c>
      <c r="D4931" s="450" t="s">
        <v>74</v>
      </c>
      <c r="E4931" s="450" t="s">
        <v>14</v>
      </c>
      <c r="F4931" s="450" t="s">
        <v>15</v>
      </c>
      <c r="G4931" s="450" t="s">
        <v>110</v>
      </c>
      <c r="H4931" s="450"/>
    </row>
    <row r="4932" spans="1:8" x14ac:dyDescent="0.25">
      <c r="A4932" s="450">
        <v>2018</v>
      </c>
      <c r="B4932" s="450" t="s">
        <v>200</v>
      </c>
      <c r="C4932" s="450">
        <v>10000</v>
      </c>
      <c r="D4932" s="450" t="s">
        <v>75</v>
      </c>
      <c r="E4932" s="450" t="s">
        <v>14</v>
      </c>
      <c r="F4932" s="450" t="s">
        <v>15</v>
      </c>
      <c r="G4932" s="450">
        <v>50.32</v>
      </c>
      <c r="H4932" s="450" t="s">
        <v>16</v>
      </c>
    </row>
    <row r="4933" spans="1:8" x14ac:dyDescent="0.25">
      <c r="A4933" s="450">
        <v>2018</v>
      </c>
      <c r="B4933" s="450" t="s">
        <v>200</v>
      </c>
      <c r="C4933" s="450">
        <v>11000</v>
      </c>
      <c r="D4933" s="450" t="s">
        <v>76</v>
      </c>
      <c r="E4933" s="450" t="s">
        <v>14</v>
      </c>
      <c r="F4933" s="450" t="s">
        <v>15</v>
      </c>
      <c r="G4933" s="450">
        <v>0</v>
      </c>
      <c r="H4933" s="450" t="s">
        <v>16</v>
      </c>
    </row>
    <row r="4934" spans="1:8" x14ac:dyDescent="0.25">
      <c r="A4934" s="450">
        <v>2018</v>
      </c>
      <c r="B4934" s="450" t="s">
        <v>200</v>
      </c>
      <c r="C4934" s="450">
        <v>11100</v>
      </c>
      <c r="D4934" s="450" t="s">
        <v>77</v>
      </c>
      <c r="E4934" s="450" t="s">
        <v>14</v>
      </c>
      <c r="F4934" s="450" t="s">
        <v>15</v>
      </c>
      <c r="G4934" s="450">
        <v>0</v>
      </c>
      <c r="H4934" s="450" t="s">
        <v>16</v>
      </c>
    </row>
    <row r="4935" spans="1:8" x14ac:dyDescent="0.25">
      <c r="A4935" s="450">
        <v>2018</v>
      </c>
      <c r="B4935" s="450" t="s">
        <v>200</v>
      </c>
      <c r="C4935" s="450">
        <v>11200</v>
      </c>
      <c r="D4935" s="450" t="s">
        <v>78</v>
      </c>
      <c r="E4935" s="450" t="s">
        <v>14</v>
      </c>
      <c r="F4935" s="450" t="s">
        <v>15</v>
      </c>
      <c r="G4935" s="450">
        <v>0</v>
      </c>
      <c r="H4935" s="450" t="s">
        <v>16</v>
      </c>
    </row>
    <row r="4936" spans="1:8" x14ac:dyDescent="0.25">
      <c r="A4936" s="450">
        <v>2018</v>
      </c>
      <c r="B4936" s="450" t="s">
        <v>200</v>
      </c>
      <c r="C4936" s="450">
        <v>11300</v>
      </c>
      <c r="D4936" s="450" t="s">
        <v>79</v>
      </c>
      <c r="E4936" s="450" t="s">
        <v>14</v>
      </c>
      <c r="F4936" s="450" t="s">
        <v>15</v>
      </c>
      <c r="G4936" s="450">
        <v>0</v>
      </c>
      <c r="H4936" s="450" t="s">
        <v>16</v>
      </c>
    </row>
    <row r="4937" spans="1:8" x14ac:dyDescent="0.25">
      <c r="A4937" s="450">
        <v>2018</v>
      </c>
      <c r="B4937" s="450" t="s">
        <v>200</v>
      </c>
      <c r="C4937" s="450">
        <v>11400</v>
      </c>
      <c r="D4937" s="450" t="s">
        <v>80</v>
      </c>
      <c r="E4937" s="450" t="s">
        <v>14</v>
      </c>
      <c r="F4937" s="450" t="s">
        <v>15</v>
      </c>
      <c r="G4937" s="450">
        <v>0</v>
      </c>
      <c r="H4937" s="450" t="s">
        <v>16</v>
      </c>
    </row>
    <row r="4938" spans="1:8" x14ac:dyDescent="0.25">
      <c r="A4938" s="450">
        <v>2018</v>
      </c>
      <c r="B4938" s="450" t="s">
        <v>200</v>
      </c>
      <c r="C4938" s="450">
        <v>11500</v>
      </c>
      <c r="D4938" s="450" t="s">
        <v>81</v>
      </c>
      <c r="E4938" s="450" t="s">
        <v>14</v>
      </c>
      <c r="F4938" s="450" t="s">
        <v>15</v>
      </c>
      <c r="G4938" s="450">
        <v>0</v>
      </c>
      <c r="H4938" s="450" t="s">
        <v>16</v>
      </c>
    </row>
    <row r="4939" spans="1:8" x14ac:dyDescent="0.25">
      <c r="A4939" s="450">
        <v>2018</v>
      </c>
      <c r="B4939" s="450" t="s">
        <v>200</v>
      </c>
      <c r="C4939" s="450">
        <v>11900</v>
      </c>
      <c r="D4939" s="450" t="s">
        <v>82</v>
      </c>
      <c r="E4939" s="450" t="s">
        <v>14</v>
      </c>
      <c r="F4939" s="450" t="s">
        <v>15</v>
      </c>
      <c r="G4939" s="450">
        <v>0</v>
      </c>
      <c r="H4939" s="450" t="s">
        <v>16</v>
      </c>
    </row>
    <row r="4940" spans="1:8" x14ac:dyDescent="0.25">
      <c r="A4940" s="450">
        <v>2018</v>
      </c>
      <c r="B4940" s="450" t="s">
        <v>200</v>
      </c>
      <c r="C4940" s="450">
        <v>12000</v>
      </c>
      <c r="D4940" s="450" t="s">
        <v>83</v>
      </c>
      <c r="E4940" s="450" t="s">
        <v>14</v>
      </c>
      <c r="F4940" s="450" t="s">
        <v>15</v>
      </c>
      <c r="G4940" s="450">
        <v>27.44</v>
      </c>
      <c r="H4940" s="450" t="s">
        <v>16</v>
      </c>
    </row>
    <row r="4941" spans="1:8" x14ac:dyDescent="0.25">
      <c r="A4941" s="450">
        <v>2018</v>
      </c>
      <c r="B4941" s="450" t="s">
        <v>200</v>
      </c>
      <c r="C4941" s="450">
        <v>12100</v>
      </c>
      <c r="D4941" s="450" t="s">
        <v>84</v>
      </c>
      <c r="E4941" s="450" t="s">
        <v>14</v>
      </c>
      <c r="F4941" s="450" t="s">
        <v>15</v>
      </c>
      <c r="G4941" s="450">
        <v>27.44</v>
      </c>
      <c r="H4941" s="450" t="s">
        <v>16</v>
      </c>
    </row>
    <row r="4942" spans="1:8" x14ac:dyDescent="0.25">
      <c r="A4942" s="450">
        <v>2018</v>
      </c>
      <c r="B4942" s="450" t="s">
        <v>200</v>
      </c>
      <c r="C4942" s="450">
        <v>12200</v>
      </c>
      <c r="D4942" s="450" t="s">
        <v>85</v>
      </c>
      <c r="E4942" s="450" t="s">
        <v>14</v>
      </c>
      <c r="F4942" s="450" t="s">
        <v>15</v>
      </c>
      <c r="G4942" s="450">
        <v>0</v>
      </c>
      <c r="H4942" s="450" t="s">
        <v>16</v>
      </c>
    </row>
    <row r="4943" spans="1:8" x14ac:dyDescent="0.25">
      <c r="A4943" s="450">
        <v>2018</v>
      </c>
      <c r="B4943" s="450" t="s">
        <v>200</v>
      </c>
      <c r="C4943" s="450">
        <v>12900</v>
      </c>
      <c r="D4943" s="450" t="s">
        <v>86</v>
      </c>
      <c r="E4943" s="450" t="s">
        <v>14</v>
      </c>
      <c r="F4943" s="450" t="s">
        <v>15</v>
      </c>
      <c r="G4943" s="450">
        <v>0</v>
      </c>
      <c r="H4943" s="450" t="s">
        <v>16</v>
      </c>
    </row>
    <row r="4944" spans="1:8" x14ac:dyDescent="0.25">
      <c r="A4944" s="450">
        <v>2018</v>
      </c>
      <c r="B4944" s="450" t="s">
        <v>200</v>
      </c>
      <c r="C4944" s="450">
        <v>12910</v>
      </c>
      <c r="D4944" s="450" t="s">
        <v>87</v>
      </c>
      <c r="E4944" s="450" t="s">
        <v>14</v>
      </c>
      <c r="F4944" s="450" t="s">
        <v>15</v>
      </c>
      <c r="G4944" s="450" t="s">
        <v>110</v>
      </c>
      <c r="H4944" s="450"/>
    </row>
    <row r="4945" spans="1:8" x14ac:dyDescent="0.25">
      <c r="A4945" s="450">
        <v>2018</v>
      </c>
      <c r="B4945" s="450" t="s">
        <v>200</v>
      </c>
      <c r="C4945" s="450">
        <v>12920</v>
      </c>
      <c r="D4945" s="450" t="s">
        <v>88</v>
      </c>
      <c r="E4945" s="450" t="s">
        <v>14</v>
      </c>
      <c r="F4945" s="450" t="s">
        <v>15</v>
      </c>
      <c r="G4945" s="450" t="s">
        <v>110</v>
      </c>
      <c r="H4945" s="450"/>
    </row>
    <row r="4946" spans="1:8" x14ac:dyDescent="0.25">
      <c r="A4946" s="450">
        <v>2018</v>
      </c>
      <c r="B4946" s="450" t="s">
        <v>200</v>
      </c>
      <c r="C4946" s="450">
        <v>12930</v>
      </c>
      <c r="D4946" s="450" t="s">
        <v>89</v>
      </c>
      <c r="E4946" s="450" t="s">
        <v>14</v>
      </c>
      <c r="F4946" s="450" t="s">
        <v>15</v>
      </c>
      <c r="G4946" s="450" t="s">
        <v>110</v>
      </c>
      <c r="H4946" s="450"/>
    </row>
    <row r="4947" spans="1:8" x14ac:dyDescent="0.25">
      <c r="A4947" s="450">
        <v>2018</v>
      </c>
      <c r="B4947" s="450" t="s">
        <v>200</v>
      </c>
      <c r="C4947" s="450">
        <v>13000</v>
      </c>
      <c r="D4947" s="450" t="s">
        <v>90</v>
      </c>
      <c r="E4947" s="450" t="s">
        <v>14</v>
      </c>
      <c r="F4947" s="450" t="s">
        <v>15</v>
      </c>
      <c r="G4947" s="450">
        <v>27.44</v>
      </c>
      <c r="H4947" s="450" t="s">
        <v>16</v>
      </c>
    </row>
    <row r="4948" spans="1:8" x14ac:dyDescent="0.25">
      <c r="A4948" s="450">
        <v>2018</v>
      </c>
      <c r="B4948" s="450" t="s">
        <v>200</v>
      </c>
      <c r="C4948" s="450">
        <v>14000</v>
      </c>
      <c r="D4948" s="450" t="s">
        <v>91</v>
      </c>
      <c r="E4948" s="450" t="s">
        <v>14</v>
      </c>
      <c r="F4948" s="450" t="s">
        <v>15</v>
      </c>
      <c r="G4948" s="450">
        <v>77.75</v>
      </c>
      <c r="H4948" s="450" t="s">
        <v>16</v>
      </c>
    </row>
    <row r="4949" spans="1:8" x14ac:dyDescent="0.25">
      <c r="A4949" s="450">
        <v>2018</v>
      </c>
      <c r="B4949" s="450" t="s">
        <v>200</v>
      </c>
      <c r="C4949" s="450">
        <v>15000</v>
      </c>
      <c r="D4949" s="450" t="s">
        <v>92</v>
      </c>
      <c r="E4949" s="450" t="s">
        <v>14</v>
      </c>
      <c r="F4949" s="450" t="s">
        <v>15</v>
      </c>
      <c r="G4949" s="450">
        <v>0</v>
      </c>
      <c r="H4949" s="450" t="s">
        <v>16</v>
      </c>
    </row>
    <row r="4950" spans="1:8" x14ac:dyDescent="0.25">
      <c r="A4950" s="450">
        <v>2018</v>
      </c>
      <c r="B4950" s="450" t="s">
        <v>200</v>
      </c>
      <c r="C4950" s="450">
        <v>15100</v>
      </c>
      <c r="D4950" s="450" t="s">
        <v>93</v>
      </c>
      <c r="E4950" s="450" t="s">
        <v>14</v>
      </c>
      <c r="F4950" s="450" t="s">
        <v>15</v>
      </c>
      <c r="G4950" s="450" t="s">
        <v>110</v>
      </c>
      <c r="H4950" s="450"/>
    </row>
    <row r="4951" spans="1:8" x14ac:dyDescent="0.25">
      <c r="A4951" s="450">
        <v>2018</v>
      </c>
      <c r="B4951" s="450" t="s">
        <v>200</v>
      </c>
      <c r="C4951" s="450">
        <v>15200</v>
      </c>
      <c r="D4951" s="450" t="s">
        <v>94</v>
      </c>
      <c r="E4951" s="450" t="s">
        <v>14</v>
      </c>
      <c r="F4951" s="450" t="s">
        <v>15</v>
      </c>
      <c r="G4951" s="450" t="s">
        <v>110</v>
      </c>
      <c r="H4951" s="450"/>
    </row>
    <row r="4952" spans="1:8" x14ac:dyDescent="0.25">
      <c r="A4952" s="450">
        <v>2018</v>
      </c>
      <c r="B4952" s="450" t="s">
        <v>200</v>
      </c>
      <c r="C4952" s="450">
        <v>16000</v>
      </c>
      <c r="D4952" s="450" t="s">
        <v>95</v>
      </c>
      <c r="E4952" s="450" t="s">
        <v>14</v>
      </c>
      <c r="F4952" s="450" t="s">
        <v>15</v>
      </c>
      <c r="G4952" s="450">
        <v>77.75</v>
      </c>
      <c r="H4952" s="450" t="s">
        <v>16</v>
      </c>
    </row>
    <row r="4953" spans="1:8" x14ac:dyDescent="0.25">
      <c r="A4953" s="450">
        <v>2018</v>
      </c>
      <c r="B4953" s="450" t="s">
        <v>200</v>
      </c>
      <c r="C4953" s="450">
        <v>17000</v>
      </c>
      <c r="D4953" s="450" t="s">
        <v>96</v>
      </c>
      <c r="E4953" s="450" t="s">
        <v>14</v>
      </c>
      <c r="F4953" s="450" t="s">
        <v>15</v>
      </c>
      <c r="G4953" s="450">
        <v>0</v>
      </c>
      <c r="H4953" s="450" t="s">
        <v>16</v>
      </c>
    </row>
    <row r="4954" spans="1:8" x14ac:dyDescent="0.25">
      <c r="A4954" s="450">
        <v>2018</v>
      </c>
      <c r="B4954" s="450" t="s">
        <v>200</v>
      </c>
      <c r="C4954" s="450">
        <v>17100</v>
      </c>
      <c r="D4954" s="450" t="s">
        <v>97</v>
      </c>
      <c r="E4954" s="450" t="s">
        <v>14</v>
      </c>
      <c r="F4954" s="450" t="s">
        <v>15</v>
      </c>
      <c r="G4954" s="450">
        <v>0</v>
      </c>
      <c r="H4954" s="450" t="s">
        <v>16</v>
      </c>
    </row>
    <row r="4955" spans="1:8" x14ac:dyDescent="0.25">
      <c r="A4955" s="450">
        <v>2018</v>
      </c>
      <c r="B4955" s="450" t="s">
        <v>200</v>
      </c>
      <c r="C4955" s="450">
        <v>17110</v>
      </c>
      <c r="D4955" s="450" t="s">
        <v>98</v>
      </c>
      <c r="E4955" s="450" t="s">
        <v>14</v>
      </c>
      <c r="F4955" s="450" t="s">
        <v>15</v>
      </c>
      <c r="G4955" s="450" t="s">
        <v>110</v>
      </c>
      <c r="H4955" s="450"/>
    </row>
    <row r="4956" spans="1:8" x14ac:dyDescent="0.25">
      <c r="A4956" s="450">
        <v>2018</v>
      </c>
      <c r="B4956" s="450" t="s">
        <v>200</v>
      </c>
      <c r="C4956" s="450">
        <v>17120</v>
      </c>
      <c r="D4956" s="450" t="s">
        <v>99</v>
      </c>
      <c r="E4956" s="450" t="s">
        <v>14</v>
      </c>
      <c r="F4956" s="450" t="s">
        <v>15</v>
      </c>
      <c r="G4956" s="450" t="s">
        <v>110</v>
      </c>
      <c r="H4956" s="450"/>
    </row>
    <row r="4957" spans="1:8" x14ac:dyDescent="0.25">
      <c r="A4957" s="450">
        <v>2018</v>
      </c>
      <c r="B4957" s="450" t="s">
        <v>200</v>
      </c>
      <c r="C4957" s="450">
        <v>17130</v>
      </c>
      <c r="D4957" s="450" t="s">
        <v>100</v>
      </c>
      <c r="E4957" s="450" t="s">
        <v>14</v>
      </c>
      <c r="F4957" s="450" t="s">
        <v>15</v>
      </c>
      <c r="G4957" s="450" t="s">
        <v>110</v>
      </c>
      <c r="H4957" s="450"/>
    </row>
    <row r="4958" spans="1:8" x14ac:dyDescent="0.25">
      <c r="A4958" s="450">
        <v>2018</v>
      </c>
      <c r="B4958" s="450" t="s">
        <v>200</v>
      </c>
      <c r="C4958" s="450">
        <v>17140</v>
      </c>
      <c r="D4958" s="450" t="s">
        <v>101</v>
      </c>
      <c r="E4958" s="450" t="s">
        <v>14</v>
      </c>
      <c r="F4958" s="450" t="s">
        <v>15</v>
      </c>
      <c r="G4958" s="450" t="s">
        <v>110</v>
      </c>
      <c r="H4958" s="450"/>
    </row>
    <row r="4959" spans="1:8" x14ac:dyDescent="0.25">
      <c r="A4959" s="450">
        <v>2018</v>
      </c>
      <c r="B4959" s="450" t="s">
        <v>200</v>
      </c>
      <c r="C4959" s="450">
        <v>17150</v>
      </c>
      <c r="D4959" s="450" t="s">
        <v>102</v>
      </c>
      <c r="E4959" s="450" t="s">
        <v>14</v>
      </c>
      <c r="F4959" s="450" t="s">
        <v>15</v>
      </c>
      <c r="G4959" s="450" t="s">
        <v>110</v>
      </c>
      <c r="H4959" s="450"/>
    </row>
    <row r="4960" spans="1:8" x14ac:dyDescent="0.25">
      <c r="A4960" s="450">
        <v>2018</v>
      </c>
      <c r="B4960" s="450" t="s">
        <v>200</v>
      </c>
      <c r="C4960" s="450">
        <v>17160</v>
      </c>
      <c r="D4960" s="450" t="s">
        <v>103</v>
      </c>
      <c r="E4960" s="450" t="s">
        <v>14</v>
      </c>
      <c r="F4960" s="450" t="s">
        <v>15</v>
      </c>
      <c r="G4960" s="450" t="s">
        <v>110</v>
      </c>
      <c r="H4960" s="450"/>
    </row>
    <row r="4961" spans="1:8" x14ac:dyDescent="0.25">
      <c r="A4961" s="450">
        <v>2018</v>
      </c>
      <c r="B4961" s="450" t="s">
        <v>200</v>
      </c>
      <c r="C4961" s="450">
        <v>17161</v>
      </c>
      <c r="D4961" s="450" t="s">
        <v>104</v>
      </c>
      <c r="E4961" s="450" t="s">
        <v>14</v>
      </c>
      <c r="F4961" s="450" t="s">
        <v>15</v>
      </c>
      <c r="G4961" s="450" t="s">
        <v>110</v>
      </c>
      <c r="H4961" s="450"/>
    </row>
    <row r="4962" spans="1:8" x14ac:dyDescent="0.25">
      <c r="A4962" s="450">
        <v>2018</v>
      </c>
      <c r="B4962" s="450" t="s">
        <v>200</v>
      </c>
      <c r="C4962" s="450">
        <v>17162</v>
      </c>
      <c r="D4962" s="450" t="s">
        <v>105</v>
      </c>
      <c r="E4962" s="450" t="s">
        <v>14</v>
      </c>
      <c r="F4962" s="450" t="s">
        <v>15</v>
      </c>
      <c r="G4962" s="450" t="s">
        <v>110</v>
      </c>
      <c r="H4962" s="450"/>
    </row>
    <row r="4963" spans="1:8" x14ac:dyDescent="0.25">
      <c r="A4963" s="450">
        <v>2018</v>
      </c>
      <c r="B4963" s="450" t="s">
        <v>200</v>
      </c>
      <c r="C4963" s="450">
        <v>17190</v>
      </c>
      <c r="D4963" s="450" t="s">
        <v>106</v>
      </c>
      <c r="E4963" s="450" t="s">
        <v>14</v>
      </c>
      <c r="F4963" s="450" t="s">
        <v>15</v>
      </c>
      <c r="G4963" s="450" t="s">
        <v>110</v>
      </c>
      <c r="H4963" s="450"/>
    </row>
    <row r="4964" spans="1:8" x14ac:dyDescent="0.25">
      <c r="A4964" s="450">
        <v>2018</v>
      </c>
      <c r="B4964" s="450" t="s">
        <v>200</v>
      </c>
      <c r="C4964" s="450">
        <v>17900</v>
      </c>
      <c r="D4964" s="450" t="s">
        <v>107</v>
      </c>
      <c r="E4964" s="450" t="s">
        <v>14</v>
      </c>
      <c r="F4964" s="450" t="s">
        <v>15</v>
      </c>
      <c r="G4964" s="450">
        <v>0</v>
      </c>
      <c r="H4964" s="450" t="s">
        <v>16</v>
      </c>
    </row>
    <row r="4965" spans="1:8" x14ac:dyDescent="0.25">
      <c r="A4965" s="450">
        <v>2018</v>
      </c>
      <c r="B4965" s="450" t="s">
        <v>200</v>
      </c>
      <c r="C4965" s="450">
        <v>18000</v>
      </c>
      <c r="D4965" s="450" t="s">
        <v>108</v>
      </c>
      <c r="E4965" s="450" t="s">
        <v>14</v>
      </c>
      <c r="F4965" s="450" t="s">
        <v>15</v>
      </c>
      <c r="G4965" s="450">
        <v>77.75</v>
      </c>
      <c r="H4965" s="450" t="s">
        <v>16</v>
      </c>
    </row>
    <row r="4966" spans="1:8" x14ac:dyDescent="0.25">
      <c r="A4966" s="450">
        <v>2018</v>
      </c>
      <c r="B4966" s="450" t="s">
        <v>200</v>
      </c>
      <c r="C4966" s="450">
        <v>19000</v>
      </c>
      <c r="D4966" s="450" t="s">
        <v>109</v>
      </c>
      <c r="E4966" s="450" t="s">
        <v>14</v>
      </c>
      <c r="F4966" s="450" t="s">
        <v>15</v>
      </c>
      <c r="G4966" s="450" t="s">
        <v>110</v>
      </c>
      <c r="H4966" s="450"/>
    </row>
    <row r="4967" spans="1:8" x14ac:dyDescent="0.25">
      <c r="A4967" s="450">
        <v>2018</v>
      </c>
      <c r="B4967" s="450" t="s">
        <v>200</v>
      </c>
      <c r="C4967" s="450">
        <v>19010</v>
      </c>
      <c r="D4967" s="450" t="s">
        <v>111</v>
      </c>
      <c r="E4967" s="450" t="s">
        <v>14</v>
      </c>
      <c r="F4967" s="450" t="s">
        <v>15</v>
      </c>
      <c r="G4967" s="450" t="s">
        <v>110</v>
      </c>
      <c r="H4967" s="450"/>
    </row>
    <row r="4968" spans="1:8" x14ac:dyDescent="0.25">
      <c r="A4968" s="450">
        <v>2018</v>
      </c>
      <c r="B4968" s="450" t="s">
        <v>200</v>
      </c>
      <c r="C4968" s="450">
        <v>19011</v>
      </c>
      <c r="D4968" s="450" t="s">
        <v>112</v>
      </c>
      <c r="E4968" s="450" t="s">
        <v>14</v>
      </c>
      <c r="F4968" s="450" t="s">
        <v>15</v>
      </c>
      <c r="G4968" s="450" t="s">
        <v>110</v>
      </c>
      <c r="H4968" s="450"/>
    </row>
    <row r="4969" spans="1:8" x14ac:dyDescent="0.25">
      <c r="A4969" s="450">
        <v>2018</v>
      </c>
      <c r="B4969" s="450" t="s">
        <v>200</v>
      </c>
      <c r="C4969" s="450">
        <v>19012</v>
      </c>
      <c r="D4969" s="450" t="s">
        <v>113</v>
      </c>
      <c r="E4969" s="450" t="s">
        <v>14</v>
      </c>
      <c r="F4969" s="450" t="s">
        <v>15</v>
      </c>
      <c r="G4969" s="450" t="s">
        <v>110</v>
      </c>
      <c r="H4969" s="450"/>
    </row>
    <row r="4970" spans="1:8" x14ac:dyDescent="0.25">
      <c r="A4970" s="450">
        <v>2018</v>
      </c>
      <c r="B4970" s="450" t="s">
        <v>200</v>
      </c>
      <c r="C4970" s="450">
        <v>19020</v>
      </c>
      <c r="D4970" s="450" t="s">
        <v>114</v>
      </c>
      <c r="E4970" s="450" t="s">
        <v>14</v>
      </c>
      <c r="F4970" s="450" t="s">
        <v>15</v>
      </c>
      <c r="G4970" s="450" t="s">
        <v>110</v>
      </c>
      <c r="H4970" s="450"/>
    </row>
    <row r="4971" spans="1:8" x14ac:dyDescent="0.25">
      <c r="A4971" s="450">
        <v>2018</v>
      </c>
      <c r="B4971" s="450" t="s">
        <v>200</v>
      </c>
      <c r="C4971" s="450">
        <v>19021</v>
      </c>
      <c r="D4971" s="450" t="s">
        <v>115</v>
      </c>
      <c r="E4971" s="450" t="s">
        <v>14</v>
      </c>
      <c r="F4971" s="450" t="s">
        <v>15</v>
      </c>
      <c r="G4971" s="450" t="s">
        <v>110</v>
      </c>
      <c r="H4971" s="450"/>
    </row>
    <row r="4972" spans="1:8" x14ac:dyDescent="0.25">
      <c r="A4972" s="450">
        <v>2018</v>
      </c>
      <c r="B4972" s="450" t="s">
        <v>200</v>
      </c>
      <c r="C4972" s="450">
        <v>19022</v>
      </c>
      <c r="D4972" s="450" t="s">
        <v>116</v>
      </c>
      <c r="E4972" s="450" t="s">
        <v>14</v>
      </c>
      <c r="F4972" s="450" t="s">
        <v>15</v>
      </c>
      <c r="G4972" s="450" t="s">
        <v>110</v>
      </c>
      <c r="H4972" s="450"/>
    </row>
    <row r="4973" spans="1:8" x14ac:dyDescent="0.25">
      <c r="A4973" s="450">
        <v>2018</v>
      </c>
      <c r="B4973" s="450" t="s">
        <v>200</v>
      </c>
      <c r="C4973" s="450">
        <v>19023</v>
      </c>
      <c r="D4973" s="450" t="s">
        <v>117</v>
      </c>
      <c r="E4973" s="450" t="s">
        <v>14</v>
      </c>
      <c r="F4973" s="450" t="s">
        <v>15</v>
      </c>
      <c r="G4973" s="450" t="s">
        <v>110</v>
      </c>
      <c r="H4973" s="450"/>
    </row>
    <row r="4974" spans="1:8" x14ac:dyDescent="0.25">
      <c r="A4974" s="450">
        <v>2018</v>
      </c>
      <c r="B4974" s="450" t="s">
        <v>200</v>
      </c>
      <c r="C4974" s="450">
        <v>19029</v>
      </c>
      <c r="D4974" s="450" t="s">
        <v>118</v>
      </c>
      <c r="E4974" s="450" t="s">
        <v>14</v>
      </c>
      <c r="F4974" s="450" t="s">
        <v>15</v>
      </c>
      <c r="G4974" s="450" t="s">
        <v>110</v>
      </c>
      <c r="H4974" s="450"/>
    </row>
    <row r="4975" spans="1:8" x14ac:dyDescent="0.25">
      <c r="A4975" s="450">
        <v>2018</v>
      </c>
      <c r="B4975" s="450" t="s">
        <v>200</v>
      </c>
      <c r="C4975" s="450">
        <v>19030</v>
      </c>
      <c r="D4975" s="450" t="s">
        <v>119</v>
      </c>
      <c r="E4975" s="450" t="s">
        <v>14</v>
      </c>
      <c r="F4975" s="450" t="s">
        <v>15</v>
      </c>
      <c r="G4975" s="450" t="s">
        <v>110</v>
      </c>
      <c r="H4975" s="450"/>
    </row>
    <row r="4976" spans="1:8" x14ac:dyDescent="0.25">
      <c r="A4976" s="450">
        <v>2018</v>
      </c>
      <c r="B4976" s="450" t="s">
        <v>200</v>
      </c>
      <c r="C4976" s="450">
        <v>19031</v>
      </c>
      <c r="D4976" s="450" t="s">
        <v>120</v>
      </c>
      <c r="E4976" s="450" t="s">
        <v>14</v>
      </c>
      <c r="F4976" s="450" t="s">
        <v>15</v>
      </c>
      <c r="G4976" s="450" t="s">
        <v>110</v>
      </c>
      <c r="H4976" s="450"/>
    </row>
    <row r="4977" spans="1:7" x14ac:dyDescent="0.25">
      <c r="A4977" s="450">
        <v>2018</v>
      </c>
      <c r="B4977" s="450" t="s">
        <v>200</v>
      </c>
      <c r="C4977" s="450">
        <v>19032</v>
      </c>
      <c r="D4977" s="450" t="s">
        <v>121</v>
      </c>
      <c r="E4977" s="450" t="s">
        <v>14</v>
      </c>
      <c r="F4977" s="450" t="s">
        <v>15</v>
      </c>
      <c r="G4977" s="450" t="s">
        <v>110</v>
      </c>
    </row>
    <row r="4978" spans="1:7" x14ac:dyDescent="0.25">
      <c r="A4978" s="450">
        <v>2018</v>
      </c>
      <c r="B4978" s="450" t="s">
        <v>200</v>
      </c>
      <c r="C4978" s="450">
        <v>19040</v>
      </c>
      <c r="D4978" s="450" t="s">
        <v>122</v>
      </c>
      <c r="E4978" s="450" t="s">
        <v>14</v>
      </c>
      <c r="F4978" s="450" t="s">
        <v>15</v>
      </c>
      <c r="G4978" s="450" t="s">
        <v>110</v>
      </c>
    </row>
    <row r="4979" spans="1:7" x14ac:dyDescent="0.25">
      <c r="A4979" s="450">
        <v>2018</v>
      </c>
      <c r="B4979" s="450" t="s">
        <v>200</v>
      </c>
      <c r="C4979" s="450">
        <v>19050</v>
      </c>
      <c r="D4979" s="450" t="s">
        <v>123</v>
      </c>
      <c r="E4979" s="450" t="s">
        <v>14</v>
      </c>
      <c r="F4979" s="450" t="s">
        <v>15</v>
      </c>
      <c r="G4979" s="450" t="s">
        <v>110</v>
      </c>
    </row>
    <row r="4980" spans="1:7" x14ac:dyDescent="0.25">
      <c r="A4980" s="450">
        <v>2018</v>
      </c>
      <c r="B4980" s="450" t="s">
        <v>200</v>
      </c>
      <c r="C4980" s="450">
        <v>19060</v>
      </c>
      <c r="D4980" s="450" t="s">
        <v>124</v>
      </c>
      <c r="E4980" s="450" t="s">
        <v>14</v>
      </c>
      <c r="F4980" s="450" t="s">
        <v>15</v>
      </c>
      <c r="G4980" s="450" t="s">
        <v>110</v>
      </c>
    </row>
    <row r="4981" spans="1:7" x14ac:dyDescent="0.25">
      <c r="A4981" s="450">
        <v>2018</v>
      </c>
      <c r="B4981" s="450" t="s">
        <v>200</v>
      </c>
      <c r="C4981" s="450">
        <v>19061</v>
      </c>
      <c r="D4981" s="450" t="s">
        <v>125</v>
      </c>
      <c r="E4981" s="450" t="s">
        <v>14</v>
      </c>
      <c r="F4981" s="450" t="s">
        <v>15</v>
      </c>
      <c r="G4981" s="450" t="s">
        <v>110</v>
      </c>
    </row>
    <row r="4982" spans="1:7" x14ac:dyDescent="0.25">
      <c r="A4982" s="450">
        <v>2018</v>
      </c>
      <c r="B4982" s="450" t="s">
        <v>200</v>
      </c>
      <c r="C4982" s="450">
        <v>19062</v>
      </c>
      <c r="D4982" s="450" t="s">
        <v>126</v>
      </c>
      <c r="E4982" s="450" t="s">
        <v>14</v>
      </c>
      <c r="F4982" s="450" t="s">
        <v>15</v>
      </c>
      <c r="G4982" s="450" t="s">
        <v>110</v>
      </c>
    </row>
    <row r="4983" spans="1:7" x14ac:dyDescent="0.25">
      <c r="A4983" s="450">
        <v>2018</v>
      </c>
      <c r="B4983" s="450" t="s">
        <v>200</v>
      </c>
      <c r="C4983" s="450">
        <v>19063</v>
      </c>
      <c r="D4983" s="450" t="s">
        <v>127</v>
      </c>
      <c r="E4983" s="450" t="s">
        <v>14</v>
      </c>
      <c r="F4983" s="450" t="s">
        <v>15</v>
      </c>
      <c r="G4983" s="450" t="s">
        <v>110</v>
      </c>
    </row>
    <row r="4984" spans="1:7" x14ac:dyDescent="0.25">
      <c r="A4984" s="450">
        <v>2018</v>
      </c>
      <c r="B4984" s="450" t="s">
        <v>200</v>
      </c>
      <c r="C4984" s="450">
        <v>19070</v>
      </c>
      <c r="D4984" s="450" t="s">
        <v>128</v>
      </c>
      <c r="E4984" s="450" t="s">
        <v>14</v>
      </c>
      <c r="F4984" s="450" t="s">
        <v>15</v>
      </c>
      <c r="G4984" s="450" t="s">
        <v>110</v>
      </c>
    </row>
    <row r="4985" spans="1:7" x14ac:dyDescent="0.25">
      <c r="A4985" s="450">
        <v>2018</v>
      </c>
      <c r="B4985" s="450" t="s">
        <v>200</v>
      </c>
      <c r="C4985" s="450">
        <v>19080</v>
      </c>
      <c r="D4985" s="450" t="s">
        <v>129</v>
      </c>
      <c r="E4985" s="450" t="s">
        <v>14</v>
      </c>
      <c r="F4985" s="450" t="s">
        <v>15</v>
      </c>
      <c r="G4985" s="450" t="s">
        <v>110</v>
      </c>
    </row>
    <row r="4986" spans="1:7" x14ac:dyDescent="0.25">
      <c r="A4986" s="450">
        <v>2018</v>
      </c>
      <c r="B4986" s="450" t="s">
        <v>200</v>
      </c>
      <c r="C4986" s="450">
        <v>19090</v>
      </c>
      <c r="D4986" s="450" t="s">
        <v>130</v>
      </c>
      <c r="E4986" s="450" t="s">
        <v>14</v>
      </c>
      <c r="F4986" s="450" t="s">
        <v>15</v>
      </c>
      <c r="G4986" s="450" t="s">
        <v>110</v>
      </c>
    </row>
    <row r="4987" spans="1:7" x14ac:dyDescent="0.25">
      <c r="A4987" s="450">
        <v>2018</v>
      </c>
      <c r="B4987" s="450" t="s">
        <v>200</v>
      </c>
      <c r="C4987" s="450">
        <v>19095</v>
      </c>
      <c r="D4987" s="450" t="s">
        <v>131</v>
      </c>
      <c r="E4987" s="450" t="s">
        <v>14</v>
      </c>
      <c r="F4987" s="450" t="s">
        <v>15</v>
      </c>
      <c r="G4987" s="450" t="s">
        <v>110</v>
      </c>
    </row>
    <row r="4988" spans="1:7" x14ac:dyDescent="0.25">
      <c r="A4988" s="450">
        <v>2018</v>
      </c>
      <c r="B4988" s="450" t="s">
        <v>200</v>
      </c>
      <c r="C4988" s="450">
        <v>19900</v>
      </c>
      <c r="D4988" s="450" t="s">
        <v>132</v>
      </c>
      <c r="E4988" s="450" t="s">
        <v>14</v>
      </c>
      <c r="F4988" s="450" t="s">
        <v>15</v>
      </c>
      <c r="G4988" s="450" t="s">
        <v>110</v>
      </c>
    </row>
    <row r="4989" spans="1:7" x14ac:dyDescent="0.25">
      <c r="A4989" s="450">
        <v>2018</v>
      </c>
      <c r="B4989" s="450" t="s">
        <v>200</v>
      </c>
      <c r="C4989" s="450">
        <v>20000</v>
      </c>
      <c r="D4989" s="450" t="s">
        <v>133</v>
      </c>
      <c r="E4989" s="450" t="s">
        <v>14</v>
      </c>
      <c r="F4989" s="450" t="s">
        <v>15</v>
      </c>
      <c r="G4989" s="450" t="s">
        <v>110</v>
      </c>
    </row>
    <row r="4990" spans="1:7" x14ac:dyDescent="0.25">
      <c r="A4990" s="450">
        <v>2018</v>
      </c>
      <c r="B4990" s="450" t="s">
        <v>200</v>
      </c>
      <c r="C4990" s="450">
        <v>21000</v>
      </c>
      <c r="D4990" s="450" t="s">
        <v>134</v>
      </c>
      <c r="E4990" s="450" t="s">
        <v>14</v>
      </c>
      <c r="F4990" s="450" t="s">
        <v>15</v>
      </c>
      <c r="G4990" s="450" t="s">
        <v>110</v>
      </c>
    </row>
    <row r="4991" spans="1:7" x14ac:dyDescent="0.25">
      <c r="A4991" s="450">
        <v>2018</v>
      </c>
      <c r="B4991" s="450" t="s">
        <v>200</v>
      </c>
      <c r="C4991" s="450">
        <v>21100</v>
      </c>
      <c r="D4991" s="450" t="s">
        <v>135</v>
      </c>
      <c r="E4991" s="450" t="s">
        <v>14</v>
      </c>
      <c r="F4991" s="450" t="s">
        <v>15</v>
      </c>
      <c r="G4991" s="450" t="s">
        <v>110</v>
      </c>
    </row>
    <row r="4992" spans="1:7" x14ac:dyDescent="0.25">
      <c r="A4992" s="450">
        <v>2018</v>
      </c>
      <c r="B4992" s="450" t="s">
        <v>200</v>
      </c>
      <c r="C4992" s="450">
        <v>21200</v>
      </c>
      <c r="D4992" s="450" t="s">
        <v>136</v>
      </c>
      <c r="E4992" s="450" t="s">
        <v>14</v>
      </c>
      <c r="F4992" s="450" t="s">
        <v>15</v>
      </c>
      <c r="G4992" s="450" t="s">
        <v>110</v>
      </c>
    </row>
    <row r="4993" spans="1:7" x14ac:dyDescent="0.25">
      <c r="A4993" s="450">
        <v>2018</v>
      </c>
      <c r="B4993" s="450" t="s">
        <v>200</v>
      </c>
      <c r="C4993" s="450">
        <v>21300</v>
      </c>
      <c r="D4993" s="450" t="s">
        <v>137</v>
      </c>
      <c r="E4993" s="450" t="s">
        <v>14</v>
      </c>
      <c r="F4993" s="450" t="s">
        <v>15</v>
      </c>
      <c r="G4993" s="450" t="s">
        <v>110</v>
      </c>
    </row>
    <row r="4994" spans="1:7" x14ac:dyDescent="0.25">
      <c r="A4994" s="450">
        <v>2018</v>
      </c>
      <c r="B4994" s="450" t="s">
        <v>200</v>
      </c>
      <c r="C4994" s="450">
        <v>21900</v>
      </c>
      <c r="D4994" s="450" t="s">
        <v>138</v>
      </c>
      <c r="E4994" s="450" t="s">
        <v>14</v>
      </c>
      <c r="F4994" s="450" t="s">
        <v>15</v>
      </c>
      <c r="G4994" s="450" t="s">
        <v>110</v>
      </c>
    </row>
    <row r="4995" spans="1:7" x14ac:dyDescent="0.25">
      <c r="A4995" s="450">
        <v>2018</v>
      </c>
      <c r="B4995" s="450" t="s">
        <v>200</v>
      </c>
      <c r="C4995" s="450">
        <v>22000</v>
      </c>
      <c r="D4995" s="450" t="s">
        <v>139</v>
      </c>
      <c r="E4995" s="450" t="s">
        <v>14</v>
      </c>
      <c r="F4995" s="450" t="s">
        <v>15</v>
      </c>
      <c r="G4995" s="450" t="s">
        <v>110</v>
      </c>
    </row>
    <row r="4996" spans="1:7" x14ac:dyDescent="0.25">
      <c r="A4996" s="450">
        <v>2018</v>
      </c>
      <c r="B4996" s="450" t="s">
        <v>200</v>
      </c>
      <c r="C4996" s="450">
        <v>23000</v>
      </c>
      <c r="D4996" s="450" t="s">
        <v>140</v>
      </c>
      <c r="E4996" s="450" t="s">
        <v>14</v>
      </c>
      <c r="F4996" s="450" t="s">
        <v>15</v>
      </c>
      <c r="G4996" s="450" t="s">
        <v>110</v>
      </c>
    </row>
    <row r="4997" spans="1:7" x14ac:dyDescent="0.25">
      <c r="A4997" s="450">
        <v>2018</v>
      </c>
      <c r="B4997" s="450" t="s">
        <v>200</v>
      </c>
      <c r="C4997" s="450">
        <v>24000</v>
      </c>
      <c r="D4997" s="450" t="s">
        <v>141</v>
      </c>
      <c r="E4997" s="450" t="s">
        <v>14</v>
      </c>
      <c r="F4997" s="450" t="s">
        <v>15</v>
      </c>
      <c r="G4997" s="450" t="s">
        <v>110</v>
      </c>
    </row>
    <row r="4998" spans="1:7" x14ac:dyDescent="0.25">
      <c r="A4998" s="450">
        <v>2018</v>
      </c>
      <c r="B4998" s="450" t="s">
        <v>200</v>
      </c>
      <c r="C4998" s="450">
        <v>25000</v>
      </c>
      <c r="D4998" s="450" t="s">
        <v>142</v>
      </c>
      <c r="E4998" s="450" t="s">
        <v>14</v>
      </c>
      <c r="F4998" s="450" t="s">
        <v>15</v>
      </c>
      <c r="G4998" s="450" t="s">
        <v>110</v>
      </c>
    </row>
    <row r="4999" spans="1:7" x14ac:dyDescent="0.25">
      <c r="A4999" s="450">
        <v>2018</v>
      </c>
      <c r="B4999" s="450" t="s">
        <v>200</v>
      </c>
      <c r="C4999" s="450">
        <v>26000</v>
      </c>
      <c r="D4999" s="450" t="s">
        <v>143</v>
      </c>
      <c r="E4999" s="450" t="s">
        <v>14</v>
      </c>
      <c r="F4999" s="450" t="s">
        <v>15</v>
      </c>
      <c r="G4999" s="450" t="s">
        <v>110</v>
      </c>
    </row>
    <row r="5000" spans="1:7" x14ac:dyDescent="0.25">
      <c r="A5000" s="450">
        <v>2018</v>
      </c>
      <c r="B5000" s="450" t="s">
        <v>200</v>
      </c>
      <c r="C5000" s="450">
        <v>27000</v>
      </c>
      <c r="D5000" s="450" t="s">
        <v>144</v>
      </c>
      <c r="E5000" s="450" t="s">
        <v>14</v>
      </c>
      <c r="F5000" s="450" t="s">
        <v>15</v>
      </c>
      <c r="G5000" s="450" t="s">
        <v>110</v>
      </c>
    </row>
    <row r="5001" spans="1:7" x14ac:dyDescent="0.25">
      <c r="A5001" s="450">
        <v>2018</v>
      </c>
      <c r="B5001" s="450" t="s">
        <v>200</v>
      </c>
      <c r="C5001" s="450">
        <v>28000</v>
      </c>
      <c r="D5001" s="450" t="s">
        <v>145</v>
      </c>
      <c r="E5001" s="450" t="s">
        <v>14</v>
      </c>
      <c r="F5001" s="450" t="s">
        <v>15</v>
      </c>
      <c r="G5001" s="450" t="s">
        <v>110</v>
      </c>
    </row>
    <row r="5002" spans="1:7" x14ac:dyDescent="0.25">
      <c r="A5002" s="450">
        <v>2018</v>
      </c>
      <c r="B5002" s="450" t="s">
        <v>200</v>
      </c>
      <c r="C5002" s="450">
        <v>29000</v>
      </c>
      <c r="D5002" s="450" t="s">
        <v>146</v>
      </c>
      <c r="E5002" s="450" t="s">
        <v>14</v>
      </c>
      <c r="F5002" s="450" t="s">
        <v>15</v>
      </c>
      <c r="G5002" s="450" t="s">
        <v>110</v>
      </c>
    </row>
    <row r="5003" spans="1:7" x14ac:dyDescent="0.25">
      <c r="A5003" s="450">
        <v>2018</v>
      </c>
      <c r="B5003" s="450" t="s">
        <v>200</v>
      </c>
      <c r="C5003" s="450">
        <v>30000</v>
      </c>
      <c r="D5003" s="450" t="s">
        <v>147</v>
      </c>
      <c r="E5003" s="450" t="s">
        <v>14</v>
      </c>
      <c r="F5003" s="450" t="s">
        <v>15</v>
      </c>
      <c r="G5003" s="450" t="s">
        <v>110</v>
      </c>
    </row>
    <row r="5004" spans="1:7" x14ac:dyDescent="0.25">
      <c r="A5004" s="450">
        <v>2018</v>
      </c>
      <c r="B5004" s="450" t="s">
        <v>200</v>
      </c>
      <c r="C5004" s="450">
        <v>31000</v>
      </c>
      <c r="D5004" s="450" t="s">
        <v>148</v>
      </c>
      <c r="E5004" s="450" t="s">
        <v>14</v>
      </c>
      <c r="F5004" s="450" t="s">
        <v>15</v>
      </c>
      <c r="G5004" s="450" t="s">
        <v>110</v>
      </c>
    </row>
    <row r="5005" spans="1:7" x14ac:dyDescent="0.25">
      <c r="A5005" s="450">
        <v>2018</v>
      </c>
      <c r="B5005" s="450" t="s">
        <v>200</v>
      </c>
      <c r="C5005" s="450">
        <v>32000</v>
      </c>
      <c r="D5005" s="450" t="s">
        <v>149</v>
      </c>
      <c r="E5005" s="450" t="s">
        <v>14</v>
      </c>
      <c r="F5005" s="450" t="s">
        <v>15</v>
      </c>
      <c r="G5005" s="450" t="s">
        <v>110</v>
      </c>
    </row>
    <row r="5006" spans="1:7" x14ac:dyDescent="0.25">
      <c r="A5006" s="450">
        <v>2018</v>
      </c>
      <c r="B5006" s="450" t="s">
        <v>200</v>
      </c>
      <c r="C5006" s="450">
        <v>32100</v>
      </c>
      <c r="D5006" s="450" t="s">
        <v>150</v>
      </c>
      <c r="E5006" s="450" t="s">
        <v>14</v>
      </c>
      <c r="F5006" s="450" t="s">
        <v>15</v>
      </c>
      <c r="G5006" s="450" t="s">
        <v>110</v>
      </c>
    </row>
    <row r="5007" spans="1:7" x14ac:dyDescent="0.25">
      <c r="A5007" s="450">
        <v>2018</v>
      </c>
      <c r="B5007" s="450" t="s">
        <v>200</v>
      </c>
      <c r="C5007" s="450">
        <v>32200</v>
      </c>
      <c r="D5007" s="450" t="s">
        <v>151</v>
      </c>
      <c r="E5007" s="450" t="s">
        <v>14</v>
      </c>
      <c r="F5007" s="450" t="s">
        <v>15</v>
      </c>
      <c r="G5007" s="450" t="s">
        <v>110</v>
      </c>
    </row>
    <row r="5008" spans="1:7" x14ac:dyDescent="0.25">
      <c r="A5008" s="450">
        <v>2018</v>
      </c>
      <c r="B5008" s="450" t="s">
        <v>200</v>
      </c>
      <c r="C5008" s="450">
        <v>33000</v>
      </c>
      <c r="D5008" s="450" t="s">
        <v>152</v>
      </c>
      <c r="E5008" s="450" t="s">
        <v>14</v>
      </c>
      <c r="F5008" s="450" t="s">
        <v>15</v>
      </c>
      <c r="G5008" s="450" t="s">
        <v>110</v>
      </c>
    </row>
    <row r="5009" spans="1:7" x14ac:dyDescent="0.25">
      <c r="A5009" s="450">
        <v>2018</v>
      </c>
      <c r="B5009" s="450" t="s">
        <v>200</v>
      </c>
      <c r="C5009" s="450">
        <v>33100</v>
      </c>
      <c r="D5009" s="450" t="s">
        <v>153</v>
      </c>
      <c r="E5009" s="450" t="s">
        <v>14</v>
      </c>
      <c r="F5009" s="450" t="s">
        <v>15</v>
      </c>
      <c r="G5009" s="450" t="s">
        <v>110</v>
      </c>
    </row>
    <row r="5010" spans="1:7" x14ac:dyDescent="0.25">
      <c r="A5010" s="450">
        <v>2018</v>
      </c>
      <c r="B5010" s="450" t="s">
        <v>200</v>
      </c>
      <c r="C5010" s="450">
        <v>33110</v>
      </c>
      <c r="D5010" s="450" t="s">
        <v>154</v>
      </c>
      <c r="E5010" s="450" t="s">
        <v>14</v>
      </c>
      <c r="F5010" s="450" t="s">
        <v>15</v>
      </c>
      <c r="G5010" s="450" t="s">
        <v>110</v>
      </c>
    </row>
    <row r="5011" spans="1:7" x14ac:dyDescent="0.25">
      <c r="A5011" s="450">
        <v>2018</v>
      </c>
      <c r="B5011" s="450" t="s">
        <v>200</v>
      </c>
      <c r="C5011" s="450">
        <v>33120</v>
      </c>
      <c r="D5011" s="450" t="s">
        <v>155</v>
      </c>
      <c r="E5011" s="450" t="s">
        <v>14</v>
      </c>
      <c r="F5011" s="450" t="s">
        <v>15</v>
      </c>
      <c r="G5011" s="450" t="s">
        <v>110</v>
      </c>
    </row>
    <row r="5012" spans="1:7" x14ac:dyDescent="0.25">
      <c r="A5012" s="450">
        <v>2018</v>
      </c>
      <c r="B5012" s="450" t="s">
        <v>200</v>
      </c>
      <c r="C5012" s="450">
        <v>33200</v>
      </c>
      <c r="D5012" s="450" t="s">
        <v>156</v>
      </c>
      <c r="E5012" s="450" t="s">
        <v>14</v>
      </c>
      <c r="F5012" s="450" t="s">
        <v>15</v>
      </c>
      <c r="G5012" s="450" t="s">
        <v>110</v>
      </c>
    </row>
    <row r="5013" spans="1:7" x14ac:dyDescent="0.25">
      <c r="A5013" s="450">
        <v>2018</v>
      </c>
      <c r="B5013" s="450" t="s">
        <v>200</v>
      </c>
      <c r="C5013" s="450">
        <v>33210</v>
      </c>
      <c r="D5013" s="450" t="s">
        <v>157</v>
      </c>
      <c r="E5013" s="450" t="s">
        <v>14</v>
      </c>
      <c r="F5013" s="450" t="s">
        <v>15</v>
      </c>
      <c r="G5013" s="450" t="s">
        <v>110</v>
      </c>
    </row>
    <row r="5014" spans="1:7" x14ac:dyDescent="0.25">
      <c r="A5014" s="450">
        <v>2018</v>
      </c>
      <c r="B5014" s="450" t="s">
        <v>200</v>
      </c>
      <c r="C5014" s="450">
        <v>33220</v>
      </c>
      <c r="D5014" s="450" t="s">
        <v>158</v>
      </c>
      <c r="E5014" s="450" t="s">
        <v>14</v>
      </c>
      <c r="F5014" s="450" t="s">
        <v>15</v>
      </c>
      <c r="G5014" s="450" t="s">
        <v>110</v>
      </c>
    </row>
    <row r="5015" spans="1:7" x14ac:dyDescent="0.25">
      <c r="A5015" s="450">
        <v>2018</v>
      </c>
      <c r="B5015" s="450" t="s">
        <v>200</v>
      </c>
      <c r="C5015" s="450">
        <v>33900</v>
      </c>
      <c r="D5015" s="450" t="s">
        <v>159</v>
      </c>
      <c r="E5015" s="450" t="s">
        <v>14</v>
      </c>
      <c r="F5015" s="450" t="s">
        <v>15</v>
      </c>
      <c r="G5015" s="450" t="s">
        <v>110</v>
      </c>
    </row>
    <row r="5016" spans="1:7" x14ac:dyDescent="0.25">
      <c r="A5016" s="450">
        <v>2018</v>
      </c>
      <c r="B5016" s="450" t="s">
        <v>200</v>
      </c>
      <c r="C5016" s="450">
        <v>33910</v>
      </c>
      <c r="D5016" s="450" t="s">
        <v>160</v>
      </c>
      <c r="E5016" s="450" t="s">
        <v>14</v>
      </c>
      <c r="F5016" s="450" t="s">
        <v>15</v>
      </c>
      <c r="G5016" s="450" t="s">
        <v>110</v>
      </c>
    </row>
    <row r="5017" spans="1:7" x14ac:dyDescent="0.25">
      <c r="A5017" s="450">
        <v>2018</v>
      </c>
      <c r="B5017" s="450" t="s">
        <v>200</v>
      </c>
      <c r="C5017" s="450">
        <v>33920</v>
      </c>
      <c r="D5017" s="450" t="s">
        <v>161</v>
      </c>
      <c r="E5017" s="450" t="s">
        <v>14</v>
      </c>
      <c r="F5017" s="450" t="s">
        <v>15</v>
      </c>
      <c r="G5017" s="450" t="s">
        <v>110</v>
      </c>
    </row>
    <row r="5018" spans="1:7" x14ac:dyDescent="0.25">
      <c r="A5018" s="450">
        <v>2018</v>
      </c>
      <c r="B5018" s="450" t="s">
        <v>200</v>
      </c>
      <c r="C5018" s="450">
        <v>33921</v>
      </c>
      <c r="D5018" s="450" t="s">
        <v>162</v>
      </c>
      <c r="E5018" s="450" t="s">
        <v>14</v>
      </c>
      <c r="F5018" s="450" t="s">
        <v>15</v>
      </c>
      <c r="G5018" s="450" t="s">
        <v>110</v>
      </c>
    </row>
    <row r="5019" spans="1:7" x14ac:dyDescent="0.25">
      <c r="A5019" s="450">
        <v>2018</v>
      </c>
      <c r="B5019" s="450" t="s">
        <v>200</v>
      </c>
      <c r="C5019" s="450">
        <v>33922</v>
      </c>
      <c r="D5019" s="450" t="s">
        <v>163</v>
      </c>
      <c r="E5019" s="450" t="s">
        <v>14</v>
      </c>
      <c r="F5019" s="450" t="s">
        <v>15</v>
      </c>
      <c r="G5019" s="450" t="s">
        <v>110</v>
      </c>
    </row>
    <row r="5020" spans="1:7" x14ac:dyDescent="0.25">
      <c r="A5020" s="450">
        <v>2018</v>
      </c>
      <c r="B5020" s="450" t="s">
        <v>200</v>
      </c>
      <c r="C5020" s="450">
        <v>34000</v>
      </c>
      <c r="D5020" s="450" t="s">
        <v>164</v>
      </c>
      <c r="E5020" s="450" t="s">
        <v>14</v>
      </c>
      <c r="F5020" s="450" t="s">
        <v>15</v>
      </c>
      <c r="G5020" s="450" t="s">
        <v>110</v>
      </c>
    </row>
    <row r="5021" spans="1:7" x14ac:dyDescent="0.25">
      <c r="A5021" s="450">
        <v>2018</v>
      </c>
      <c r="B5021" s="450" t="s">
        <v>200</v>
      </c>
      <c r="C5021" s="450">
        <v>35000</v>
      </c>
      <c r="D5021" s="450" t="s">
        <v>165</v>
      </c>
      <c r="E5021" s="450" t="s">
        <v>14</v>
      </c>
      <c r="F5021" s="450" t="s">
        <v>15</v>
      </c>
      <c r="G5021" s="450" t="s">
        <v>110</v>
      </c>
    </row>
    <row r="5022" spans="1:7" x14ac:dyDescent="0.25">
      <c r="A5022" s="450">
        <v>2018</v>
      </c>
      <c r="B5022" s="450" t="s">
        <v>200</v>
      </c>
      <c r="C5022" s="450">
        <v>36000</v>
      </c>
      <c r="D5022" s="450" t="s">
        <v>166</v>
      </c>
      <c r="E5022" s="450" t="s">
        <v>14</v>
      </c>
      <c r="F5022" s="450" t="s">
        <v>15</v>
      </c>
      <c r="G5022" s="450" t="s">
        <v>110</v>
      </c>
    </row>
    <row r="5023" spans="1:7" x14ac:dyDescent="0.25">
      <c r="A5023" s="450">
        <v>2018</v>
      </c>
      <c r="B5023" s="450" t="s">
        <v>200</v>
      </c>
      <c r="C5023" s="450">
        <v>37000</v>
      </c>
      <c r="D5023" s="450" t="s">
        <v>167</v>
      </c>
      <c r="E5023" s="450" t="s">
        <v>14</v>
      </c>
      <c r="F5023" s="450" t="s">
        <v>15</v>
      </c>
      <c r="G5023" s="450" t="s">
        <v>110</v>
      </c>
    </row>
    <row r="5024" spans="1:7" x14ac:dyDescent="0.25">
      <c r="A5024" s="450">
        <v>2018</v>
      </c>
      <c r="B5024" s="450" t="s">
        <v>200</v>
      </c>
      <c r="C5024" s="450">
        <v>37100</v>
      </c>
      <c r="D5024" s="450" t="s">
        <v>168</v>
      </c>
      <c r="E5024" s="450" t="s">
        <v>14</v>
      </c>
      <c r="F5024" s="450" t="s">
        <v>15</v>
      </c>
      <c r="G5024" s="450" t="s">
        <v>110</v>
      </c>
    </row>
    <row r="5025" spans="1:7" x14ac:dyDescent="0.25">
      <c r="A5025" s="450">
        <v>2018</v>
      </c>
      <c r="B5025" s="450" t="s">
        <v>200</v>
      </c>
      <c r="C5025" s="450">
        <v>37200</v>
      </c>
      <c r="D5025" s="450" t="s">
        <v>169</v>
      </c>
      <c r="E5025" s="450" t="s">
        <v>14</v>
      </c>
      <c r="F5025" s="450" t="s">
        <v>15</v>
      </c>
      <c r="G5025" s="450" t="s">
        <v>110</v>
      </c>
    </row>
    <row r="5026" spans="1:7" x14ac:dyDescent="0.25">
      <c r="A5026" s="450">
        <v>2018</v>
      </c>
      <c r="B5026" s="450" t="s">
        <v>201</v>
      </c>
      <c r="C5026" s="450">
        <v>1000</v>
      </c>
      <c r="D5026" s="450" t="s">
        <v>1</v>
      </c>
      <c r="E5026" s="450" t="s">
        <v>14</v>
      </c>
      <c r="F5026" s="450" t="s">
        <v>15</v>
      </c>
      <c r="G5026" s="450" t="s">
        <v>110</v>
      </c>
    </row>
    <row r="5027" spans="1:7" x14ac:dyDescent="0.25">
      <c r="A5027" s="450">
        <v>2018</v>
      </c>
      <c r="B5027" s="450" t="s">
        <v>201</v>
      </c>
      <c r="C5027" s="450">
        <v>1100</v>
      </c>
      <c r="D5027" s="450" t="s">
        <v>2</v>
      </c>
      <c r="E5027" s="450" t="s">
        <v>14</v>
      </c>
      <c r="F5027" s="450" t="s">
        <v>15</v>
      </c>
      <c r="G5027" s="450" t="s">
        <v>110</v>
      </c>
    </row>
    <row r="5028" spans="1:7" x14ac:dyDescent="0.25">
      <c r="A5028" s="450">
        <v>2018</v>
      </c>
      <c r="B5028" s="450" t="s">
        <v>201</v>
      </c>
      <c r="C5028" s="450">
        <v>1110</v>
      </c>
      <c r="D5028" s="450" t="s">
        <v>3</v>
      </c>
      <c r="E5028" s="450" t="s">
        <v>14</v>
      </c>
      <c r="F5028" s="450" t="s">
        <v>15</v>
      </c>
      <c r="G5028" s="450" t="s">
        <v>110</v>
      </c>
    </row>
    <row r="5029" spans="1:7" x14ac:dyDescent="0.25">
      <c r="A5029" s="450">
        <v>2018</v>
      </c>
      <c r="B5029" s="450" t="s">
        <v>201</v>
      </c>
      <c r="C5029" s="450">
        <v>1120</v>
      </c>
      <c r="D5029" s="450" t="s">
        <v>4</v>
      </c>
      <c r="E5029" s="450" t="s">
        <v>14</v>
      </c>
      <c r="F5029" s="450" t="s">
        <v>15</v>
      </c>
      <c r="G5029" s="450" t="s">
        <v>110</v>
      </c>
    </row>
    <row r="5030" spans="1:7" x14ac:dyDescent="0.25">
      <c r="A5030" s="450">
        <v>2018</v>
      </c>
      <c r="B5030" s="450" t="s">
        <v>201</v>
      </c>
      <c r="C5030" s="450">
        <v>1200</v>
      </c>
      <c r="D5030" s="450" t="s">
        <v>5</v>
      </c>
      <c r="E5030" s="450" t="s">
        <v>14</v>
      </c>
      <c r="F5030" s="450" t="s">
        <v>15</v>
      </c>
      <c r="G5030" s="450" t="s">
        <v>110</v>
      </c>
    </row>
    <row r="5031" spans="1:7" x14ac:dyDescent="0.25">
      <c r="A5031" s="450">
        <v>2018</v>
      </c>
      <c r="B5031" s="450" t="s">
        <v>201</v>
      </c>
      <c r="C5031" s="450">
        <v>1300</v>
      </c>
      <c r="D5031" s="450" t="s">
        <v>17</v>
      </c>
      <c r="E5031" s="450" t="s">
        <v>14</v>
      </c>
      <c r="F5031" s="450" t="s">
        <v>15</v>
      </c>
      <c r="G5031" s="450" t="s">
        <v>110</v>
      </c>
    </row>
    <row r="5032" spans="1:7" x14ac:dyDescent="0.25">
      <c r="A5032" s="450">
        <v>2018</v>
      </c>
      <c r="B5032" s="450" t="s">
        <v>201</v>
      </c>
      <c r="C5032" s="450">
        <v>1400</v>
      </c>
      <c r="D5032" s="450" t="s">
        <v>18</v>
      </c>
      <c r="E5032" s="450" t="s">
        <v>14</v>
      </c>
      <c r="F5032" s="450" t="s">
        <v>15</v>
      </c>
      <c r="G5032" s="450" t="s">
        <v>110</v>
      </c>
    </row>
    <row r="5033" spans="1:7" x14ac:dyDescent="0.25">
      <c r="A5033" s="450">
        <v>2018</v>
      </c>
      <c r="B5033" s="450" t="s">
        <v>201</v>
      </c>
      <c r="C5033" s="450">
        <v>1500</v>
      </c>
      <c r="D5033" s="450" t="s">
        <v>19</v>
      </c>
      <c r="E5033" s="450" t="s">
        <v>14</v>
      </c>
      <c r="F5033" s="450" t="s">
        <v>15</v>
      </c>
      <c r="G5033" s="450" t="s">
        <v>110</v>
      </c>
    </row>
    <row r="5034" spans="1:7" x14ac:dyDescent="0.25">
      <c r="A5034" s="450">
        <v>2018</v>
      </c>
      <c r="B5034" s="450" t="s">
        <v>201</v>
      </c>
      <c r="C5034" s="450">
        <v>1600</v>
      </c>
      <c r="D5034" s="450" t="s">
        <v>20</v>
      </c>
      <c r="E5034" s="450" t="s">
        <v>14</v>
      </c>
      <c r="F5034" s="450" t="s">
        <v>15</v>
      </c>
      <c r="G5034" s="450" t="s">
        <v>110</v>
      </c>
    </row>
    <row r="5035" spans="1:7" x14ac:dyDescent="0.25">
      <c r="A5035" s="450">
        <v>2018</v>
      </c>
      <c r="B5035" s="450" t="s">
        <v>201</v>
      </c>
      <c r="C5035" s="450">
        <v>1900</v>
      </c>
      <c r="D5035" s="450" t="s">
        <v>21</v>
      </c>
      <c r="E5035" s="450" t="s">
        <v>14</v>
      </c>
      <c r="F5035" s="450" t="s">
        <v>15</v>
      </c>
      <c r="G5035" s="450" t="s">
        <v>110</v>
      </c>
    </row>
    <row r="5036" spans="1:7" x14ac:dyDescent="0.25">
      <c r="A5036" s="450">
        <v>2018</v>
      </c>
      <c r="B5036" s="450" t="s">
        <v>201</v>
      </c>
      <c r="C5036" s="450">
        <v>2000</v>
      </c>
      <c r="D5036" s="450" t="s">
        <v>22</v>
      </c>
      <c r="E5036" s="450" t="s">
        <v>14</v>
      </c>
      <c r="F5036" s="450" t="s">
        <v>15</v>
      </c>
      <c r="G5036" s="450" t="s">
        <v>110</v>
      </c>
    </row>
    <row r="5037" spans="1:7" x14ac:dyDescent="0.25">
      <c r="A5037" s="450">
        <v>2018</v>
      </c>
      <c r="B5037" s="450" t="s">
        <v>201</v>
      </c>
      <c r="C5037" s="450">
        <v>2100</v>
      </c>
      <c r="D5037" s="450" t="s">
        <v>23</v>
      </c>
      <c r="E5037" s="450" t="s">
        <v>14</v>
      </c>
      <c r="F5037" s="450" t="s">
        <v>15</v>
      </c>
      <c r="G5037" s="450" t="s">
        <v>110</v>
      </c>
    </row>
    <row r="5038" spans="1:7" x14ac:dyDescent="0.25">
      <c r="A5038" s="450">
        <v>2018</v>
      </c>
      <c r="B5038" s="450" t="s">
        <v>201</v>
      </c>
      <c r="C5038" s="450">
        <v>2110</v>
      </c>
      <c r="D5038" s="450" t="s">
        <v>24</v>
      </c>
      <c r="E5038" s="450" t="s">
        <v>14</v>
      </c>
      <c r="F5038" s="450" t="s">
        <v>15</v>
      </c>
      <c r="G5038" s="450" t="s">
        <v>110</v>
      </c>
    </row>
    <row r="5039" spans="1:7" x14ac:dyDescent="0.25">
      <c r="A5039" s="450">
        <v>2018</v>
      </c>
      <c r="B5039" s="450" t="s">
        <v>201</v>
      </c>
      <c r="C5039" s="450">
        <v>2120</v>
      </c>
      <c r="D5039" s="450" t="s">
        <v>25</v>
      </c>
      <c r="E5039" s="450" t="s">
        <v>14</v>
      </c>
      <c r="F5039" s="450" t="s">
        <v>15</v>
      </c>
      <c r="G5039" s="450" t="s">
        <v>110</v>
      </c>
    </row>
    <row r="5040" spans="1:7" x14ac:dyDescent="0.25">
      <c r="A5040" s="450">
        <v>2018</v>
      </c>
      <c r="B5040" s="450" t="s">
        <v>201</v>
      </c>
      <c r="C5040" s="450">
        <v>2130</v>
      </c>
      <c r="D5040" s="450" t="s">
        <v>26</v>
      </c>
      <c r="E5040" s="450" t="s">
        <v>14</v>
      </c>
      <c r="F5040" s="450" t="s">
        <v>15</v>
      </c>
      <c r="G5040" s="450" t="s">
        <v>110</v>
      </c>
    </row>
    <row r="5041" spans="1:7" x14ac:dyDescent="0.25">
      <c r="A5041" s="450">
        <v>2018</v>
      </c>
      <c r="B5041" s="450" t="s">
        <v>201</v>
      </c>
      <c r="C5041" s="450">
        <v>2190</v>
      </c>
      <c r="D5041" s="450" t="s">
        <v>27</v>
      </c>
      <c r="E5041" s="450" t="s">
        <v>14</v>
      </c>
      <c r="F5041" s="450" t="s">
        <v>15</v>
      </c>
      <c r="G5041" s="450" t="s">
        <v>110</v>
      </c>
    </row>
    <row r="5042" spans="1:7" x14ac:dyDescent="0.25">
      <c r="A5042" s="450">
        <v>2018</v>
      </c>
      <c r="B5042" s="450" t="s">
        <v>201</v>
      </c>
      <c r="C5042" s="450">
        <v>2200</v>
      </c>
      <c r="D5042" s="450" t="s">
        <v>28</v>
      </c>
      <c r="E5042" s="450" t="s">
        <v>14</v>
      </c>
      <c r="F5042" s="450" t="s">
        <v>15</v>
      </c>
      <c r="G5042" s="450" t="s">
        <v>110</v>
      </c>
    </row>
    <row r="5043" spans="1:7" x14ac:dyDescent="0.25">
      <c r="A5043" s="450">
        <v>2018</v>
      </c>
      <c r="B5043" s="450" t="s">
        <v>201</v>
      </c>
      <c r="C5043" s="450">
        <v>2300</v>
      </c>
      <c r="D5043" s="450" t="s">
        <v>29</v>
      </c>
      <c r="E5043" s="450" t="s">
        <v>14</v>
      </c>
      <c r="F5043" s="450" t="s">
        <v>15</v>
      </c>
      <c r="G5043" s="450" t="s">
        <v>110</v>
      </c>
    </row>
    <row r="5044" spans="1:7" x14ac:dyDescent="0.25">
      <c r="A5044" s="450">
        <v>2018</v>
      </c>
      <c r="B5044" s="450" t="s">
        <v>201</v>
      </c>
      <c r="C5044" s="450">
        <v>2400</v>
      </c>
      <c r="D5044" s="450" t="s">
        <v>30</v>
      </c>
      <c r="E5044" s="450" t="s">
        <v>14</v>
      </c>
      <c r="F5044" s="450" t="s">
        <v>15</v>
      </c>
      <c r="G5044" s="450" t="s">
        <v>110</v>
      </c>
    </row>
    <row r="5045" spans="1:7" x14ac:dyDescent="0.25">
      <c r="A5045" s="450">
        <v>2018</v>
      </c>
      <c r="B5045" s="450" t="s">
        <v>201</v>
      </c>
      <c r="C5045" s="450">
        <v>2900</v>
      </c>
      <c r="D5045" s="450" t="s">
        <v>31</v>
      </c>
      <c r="E5045" s="450" t="s">
        <v>14</v>
      </c>
      <c r="F5045" s="450" t="s">
        <v>15</v>
      </c>
      <c r="G5045" s="450" t="s">
        <v>110</v>
      </c>
    </row>
    <row r="5046" spans="1:7" x14ac:dyDescent="0.25">
      <c r="A5046" s="450">
        <v>2018</v>
      </c>
      <c r="B5046" s="450" t="s">
        <v>201</v>
      </c>
      <c r="C5046" s="450">
        <v>2910</v>
      </c>
      <c r="D5046" s="450" t="s">
        <v>32</v>
      </c>
      <c r="E5046" s="450" t="s">
        <v>14</v>
      </c>
      <c r="F5046" s="450" t="s">
        <v>15</v>
      </c>
      <c r="G5046" s="450" t="s">
        <v>110</v>
      </c>
    </row>
    <row r="5047" spans="1:7" x14ac:dyDescent="0.25">
      <c r="A5047" s="450">
        <v>2018</v>
      </c>
      <c r="B5047" s="450" t="s">
        <v>201</v>
      </c>
      <c r="C5047" s="450">
        <v>2920</v>
      </c>
      <c r="D5047" s="450" t="s">
        <v>33</v>
      </c>
      <c r="E5047" s="450" t="s">
        <v>14</v>
      </c>
      <c r="F5047" s="450" t="s">
        <v>15</v>
      </c>
      <c r="G5047" s="450" t="s">
        <v>110</v>
      </c>
    </row>
    <row r="5048" spans="1:7" x14ac:dyDescent="0.25">
      <c r="A5048" s="450">
        <v>2018</v>
      </c>
      <c r="B5048" s="450" t="s">
        <v>201</v>
      </c>
      <c r="C5048" s="450">
        <v>2930</v>
      </c>
      <c r="D5048" s="450" t="s">
        <v>34</v>
      </c>
      <c r="E5048" s="450" t="s">
        <v>14</v>
      </c>
      <c r="F5048" s="450" t="s">
        <v>15</v>
      </c>
      <c r="G5048" s="450" t="s">
        <v>110</v>
      </c>
    </row>
    <row r="5049" spans="1:7" x14ac:dyDescent="0.25">
      <c r="A5049" s="450">
        <v>2018</v>
      </c>
      <c r="B5049" s="450" t="s">
        <v>201</v>
      </c>
      <c r="C5049" s="450">
        <v>3000</v>
      </c>
      <c r="D5049" s="450" t="s">
        <v>35</v>
      </c>
      <c r="E5049" s="450" t="s">
        <v>14</v>
      </c>
      <c r="F5049" s="450" t="s">
        <v>15</v>
      </c>
      <c r="G5049" s="450" t="s">
        <v>110</v>
      </c>
    </row>
    <row r="5050" spans="1:7" x14ac:dyDescent="0.25">
      <c r="A5050" s="450">
        <v>2018</v>
      </c>
      <c r="B5050" s="450" t="s">
        <v>201</v>
      </c>
      <c r="C5050" s="450">
        <v>3100</v>
      </c>
      <c r="D5050" s="450" t="s">
        <v>36</v>
      </c>
      <c r="E5050" s="450" t="s">
        <v>14</v>
      </c>
      <c r="F5050" s="450" t="s">
        <v>15</v>
      </c>
      <c r="G5050" s="450" t="s">
        <v>110</v>
      </c>
    </row>
    <row r="5051" spans="1:7" x14ac:dyDescent="0.25">
      <c r="A5051" s="450">
        <v>2018</v>
      </c>
      <c r="B5051" s="450" t="s">
        <v>201</v>
      </c>
      <c r="C5051" s="450">
        <v>3200</v>
      </c>
      <c r="D5051" s="450" t="s">
        <v>37</v>
      </c>
      <c r="E5051" s="450" t="s">
        <v>14</v>
      </c>
      <c r="F5051" s="450" t="s">
        <v>15</v>
      </c>
      <c r="G5051" s="450" t="s">
        <v>110</v>
      </c>
    </row>
    <row r="5052" spans="1:7" x14ac:dyDescent="0.25">
      <c r="A5052" s="450">
        <v>2018</v>
      </c>
      <c r="B5052" s="450" t="s">
        <v>201</v>
      </c>
      <c r="C5052" s="450">
        <v>3900</v>
      </c>
      <c r="D5052" s="450" t="s">
        <v>38</v>
      </c>
      <c r="E5052" s="450" t="s">
        <v>14</v>
      </c>
      <c r="F5052" s="450" t="s">
        <v>15</v>
      </c>
      <c r="G5052" s="450" t="s">
        <v>110</v>
      </c>
    </row>
    <row r="5053" spans="1:7" x14ac:dyDescent="0.25">
      <c r="A5053" s="450">
        <v>2018</v>
      </c>
      <c r="B5053" s="450" t="s">
        <v>201</v>
      </c>
      <c r="C5053" s="450">
        <v>4000</v>
      </c>
      <c r="D5053" s="450" t="s">
        <v>39</v>
      </c>
      <c r="E5053" s="450" t="s">
        <v>14</v>
      </c>
      <c r="F5053" s="450" t="s">
        <v>15</v>
      </c>
      <c r="G5053" s="450" t="s">
        <v>110</v>
      </c>
    </row>
    <row r="5054" spans="1:7" x14ac:dyDescent="0.25">
      <c r="A5054" s="450">
        <v>2018</v>
      </c>
      <c r="B5054" s="450" t="s">
        <v>201</v>
      </c>
      <c r="C5054" s="450">
        <v>4100</v>
      </c>
      <c r="D5054" s="450" t="s">
        <v>40</v>
      </c>
      <c r="E5054" s="450" t="s">
        <v>14</v>
      </c>
      <c r="F5054" s="450" t="s">
        <v>15</v>
      </c>
      <c r="G5054" s="450" t="s">
        <v>110</v>
      </c>
    </row>
    <row r="5055" spans="1:7" x14ac:dyDescent="0.25">
      <c r="A5055" s="450">
        <v>2018</v>
      </c>
      <c r="B5055" s="450" t="s">
        <v>201</v>
      </c>
      <c r="C5055" s="450">
        <v>4110</v>
      </c>
      <c r="D5055" s="450" t="s">
        <v>41</v>
      </c>
      <c r="E5055" s="450" t="s">
        <v>14</v>
      </c>
      <c r="F5055" s="450" t="s">
        <v>15</v>
      </c>
      <c r="G5055" s="450" t="s">
        <v>110</v>
      </c>
    </row>
    <row r="5056" spans="1:7" x14ac:dyDescent="0.25">
      <c r="A5056" s="450">
        <v>2018</v>
      </c>
      <c r="B5056" s="450" t="s">
        <v>201</v>
      </c>
      <c r="C5056" s="450">
        <v>4120</v>
      </c>
      <c r="D5056" s="450" t="s">
        <v>42</v>
      </c>
      <c r="E5056" s="450" t="s">
        <v>14</v>
      </c>
      <c r="F5056" s="450" t="s">
        <v>15</v>
      </c>
      <c r="G5056" s="450" t="s">
        <v>110</v>
      </c>
    </row>
    <row r="5057" spans="1:7" x14ac:dyDescent="0.25">
      <c r="A5057" s="450">
        <v>2018</v>
      </c>
      <c r="B5057" s="450" t="s">
        <v>201</v>
      </c>
      <c r="C5057" s="450">
        <v>4190</v>
      </c>
      <c r="D5057" s="450" t="s">
        <v>43</v>
      </c>
      <c r="E5057" s="450" t="s">
        <v>14</v>
      </c>
      <c r="F5057" s="450" t="s">
        <v>15</v>
      </c>
      <c r="G5057" s="450" t="s">
        <v>110</v>
      </c>
    </row>
    <row r="5058" spans="1:7" x14ac:dyDescent="0.25">
      <c r="A5058" s="450">
        <v>2018</v>
      </c>
      <c r="B5058" s="450" t="s">
        <v>201</v>
      </c>
      <c r="C5058" s="450">
        <v>4200</v>
      </c>
      <c r="D5058" s="450" t="s">
        <v>44</v>
      </c>
      <c r="E5058" s="450" t="s">
        <v>14</v>
      </c>
      <c r="F5058" s="450" t="s">
        <v>15</v>
      </c>
      <c r="G5058" s="450" t="s">
        <v>110</v>
      </c>
    </row>
    <row r="5059" spans="1:7" x14ac:dyDescent="0.25">
      <c r="A5059" s="450">
        <v>2018</v>
      </c>
      <c r="B5059" s="450" t="s">
        <v>201</v>
      </c>
      <c r="C5059" s="450">
        <v>4210</v>
      </c>
      <c r="D5059" s="450" t="s">
        <v>45</v>
      </c>
      <c r="E5059" s="450" t="s">
        <v>14</v>
      </c>
      <c r="F5059" s="450" t="s">
        <v>15</v>
      </c>
      <c r="G5059" s="450" t="s">
        <v>110</v>
      </c>
    </row>
    <row r="5060" spans="1:7" x14ac:dyDescent="0.25">
      <c r="A5060" s="450">
        <v>2018</v>
      </c>
      <c r="B5060" s="450" t="s">
        <v>201</v>
      </c>
      <c r="C5060" s="450">
        <v>4220</v>
      </c>
      <c r="D5060" s="450" t="s">
        <v>46</v>
      </c>
      <c r="E5060" s="450" t="s">
        <v>14</v>
      </c>
      <c r="F5060" s="450" t="s">
        <v>15</v>
      </c>
      <c r="G5060" s="450" t="s">
        <v>110</v>
      </c>
    </row>
    <row r="5061" spans="1:7" x14ac:dyDescent="0.25">
      <c r="A5061" s="450">
        <v>2018</v>
      </c>
      <c r="B5061" s="450" t="s">
        <v>201</v>
      </c>
      <c r="C5061" s="450">
        <v>4230</v>
      </c>
      <c r="D5061" s="450" t="s">
        <v>47</v>
      </c>
      <c r="E5061" s="450" t="s">
        <v>14</v>
      </c>
      <c r="F5061" s="450" t="s">
        <v>15</v>
      </c>
      <c r="G5061" s="450" t="s">
        <v>110</v>
      </c>
    </row>
    <row r="5062" spans="1:7" x14ac:dyDescent="0.25">
      <c r="A5062" s="450">
        <v>2018</v>
      </c>
      <c r="B5062" s="450" t="s">
        <v>201</v>
      </c>
      <c r="C5062" s="450">
        <v>5000</v>
      </c>
      <c r="D5062" s="450" t="s">
        <v>48</v>
      </c>
      <c r="E5062" s="450" t="s">
        <v>14</v>
      </c>
      <c r="F5062" s="450" t="s">
        <v>15</v>
      </c>
      <c r="G5062" s="450" t="s">
        <v>110</v>
      </c>
    </row>
    <row r="5063" spans="1:7" x14ac:dyDescent="0.25">
      <c r="A5063" s="450">
        <v>2018</v>
      </c>
      <c r="B5063" s="450" t="s">
        <v>201</v>
      </c>
      <c r="C5063" s="450">
        <v>6000</v>
      </c>
      <c r="D5063" s="450" t="s">
        <v>49</v>
      </c>
      <c r="E5063" s="450" t="s">
        <v>14</v>
      </c>
      <c r="F5063" s="450" t="s">
        <v>15</v>
      </c>
      <c r="G5063" s="450" t="s">
        <v>110</v>
      </c>
    </row>
    <row r="5064" spans="1:7" x14ac:dyDescent="0.25">
      <c r="A5064" s="450">
        <v>2018</v>
      </c>
      <c r="B5064" s="450" t="s">
        <v>201</v>
      </c>
      <c r="C5064" s="450">
        <v>6100</v>
      </c>
      <c r="D5064" s="450" t="s">
        <v>50</v>
      </c>
      <c r="E5064" s="450" t="s">
        <v>14</v>
      </c>
      <c r="F5064" s="450" t="s">
        <v>15</v>
      </c>
      <c r="G5064" s="450" t="s">
        <v>110</v>
      </c>
    </row>
    <row r="5065" spans="1:7" x14ac:dyDescent="0.25">
      <c r="A5065" s="450">
        <v>2018</v>
      </c>
      <c r="B5065" s="450" t="s">
        <v>201</v>
      </c>
      <c r="C5065" s="450">
        <v>6110</v>
      </c>
      <c r="D5065" s="450" t="s">
        <v>51</v>
      </c>
      <c r="E5065" s="450" t="s">
        <v>14</v>
      </c>
      <c r="F5065" s="450" t="s">
        <v>15</v>
      </c>
      <c r="G5065" s="450" t="s">
        <v>110</v>
      </c>
    </row>
    <row r="5066" spans="1:7" x14ac:dyDescent="0.25">
      <c r="A5066" s="450">
        <v>2018</v>
      </c>
      <c r="B5066" s="450" t="s">
        <v>201</v>
      </c>
      <c r="C5066" s="450">
        <v>6120</v>
      </c>
      <c r="D5066" s="450" t="s">
        <v>52</v>
      </c>
      <c r="E5066" s="450" t="s">
        <v>14</v>
      </c>
      <c r="F5066" s="450" t="s">
        <v>15</v>
      </c>
      <c r="G5066" s="450" t="s">
        <v>110</v>
      </c>
    </row>
    <row r="5067" spans="1:7" x14ac:dyDescent="0.25">
      <c r="A5067" s="450">
        <v>2018</v>
      </c>
      <c r="B5067" s="450" t="s">
        <v>201</v>
      </c>
      <c r="C5067" s="450">
        <v>6130</v>
      </c>
      <c r="D5067" s="450" t="s">
        <v>53</v>
      </c>
      <c r="E5067" s="450" t="s">
        <v>14</v>
      </c>
      <c r="F5067" s="450" t="s">
        <v>15</v>
      </c>
      <c r="G5067" s="450" t="s">
        <v>110</v>
      </c>
    </row>
    <row r="5068" spans="1:7" x14ac:dyDescent="0.25">
      <c r="A5068" s="450">
        <v>2018</v>
      </c>
      <c r="B5068" s="450" t="s">
        <v>201</v>
      </c>
      <c r="C5068" s="450">
        <v>6190</v>
      </c>
      <c r="D5068" s="450" t="s">
        <v>54</v>
      </c>
      <c r="E5068" s="450" t="s">
        <v>14</v>
      </c>
      <c r="F5068" s="450" t="s">
        <v>15</v>
      </c>
      <c r="G5068" s="450" t="s">
        <v>110</v>
      </c>
    </row>
    <row r="5069" spans="1:7" x14ac:dyDescent="0.25">
      <c r="A5069" s="450">
        <v>2018</v>
      </c>
      <c r="B5069" s="450" t="s">
        <v>201</v>
      </c>
      <c r="C5069" s="450">
        <v>6200</v>
      </c>
      <c r="D5069" s="450" t="s">
        <v>55</v>
      </c>
      <c r="E5069" s="450" t="s">
        <v>14</v>
      </c>
      <c r="F5069" s="450" t="s">
        <v>15</v>
      </c>
      <c r="G5069" s="450" t="s">
        <v>110</v>
      </c>
    </row>
    <row r="5070" spans="1:7" x14ac:dyDescent="0.25">
      <c r="A5070" s="450">
        <v>2018</v>
      </c>
      <c r="B5070" s="450" t="s">
        <v>201</v>
      </c>
      <c r="C5070" s="450">
        <v>6210</v>
      </c>
      <c r="D5070" s="450" t="s">
        <v>56</v>
      </c>
      <c r="E5070" s="450" t="s">
        <v>14</v>
      </c>
      <c r="F5070" s="450" t="s">
        <v>15</v>
      </c>
      <c r="G5070" s="450" t="s">
        <v>110</v>
      </c>
    </row>
    <row r="5071" spans="1:7" x14ac:dyDescent="0.25">
      <c r="A5071" s="450">
        <v>2018</v>
      </c>
      <c r="B5071" s="450" t="s">
        <v>201</v>
      </c>
      <c r="C5071" s="450">
        <v>6220</v>
      </c>
      <c r="D5071" s="450" t="s">
        <v>57</v>
      </c>
      <c r="E5071" s="450" t="s">
        <v>14</v>
      </c>
      <c r="F5071" s="450" t="s">
        <v>15</v>
      </c>
      <c r="G5071" s="450" t="s">
        <v>110</v>
      </c>
    </row>
    <row r="5072" spans="1:7" x14ac:dyDescent="0.25">
      <c r="A5072" s="450">
        <v>2018</v>
      </c>
      <c r="B5072" s="450" t="s">
        <v>201</v>
      </c>
      <c r="C5072" s="450">
        <v>6230</v>
      </c>
      <c r="D5072" s="450" t="s">
        <v>58</v>
      </c>
      <c r="E5072" s="450" t="s">
        <v>14</v>
      </c>
      <c r="F5072" s="450" t="s">
        <v>15</v>
      </c>
      <c r="G5072" s="450" t="s">
        <v>110</v>
      </c>
    </row>
    <row r="5073" spans="1:7" x14ac:dyDescent="0.25">
      <c r="A5073" s="450">
        <v>2018</v>
      </c>
      <c r="B5073" s="450" t="s">
        <v>201</v>
      </c>
      <c r="C5073" s="450">
        <v>6290</v>
      </c>
      <c r="D5073" s="450" t="s">
        <v>59</v>
      </c>
      <c r="E5073" s="450" t="s">
        <v>14</v>
      </c>
      <c r="F5073" s="450" t="s">
        <v>15</v>
      </c>
      <c r="G5073" s="450" t="s">
        <v>110</v>
      </c>
    </row>
    <row r="5074" spans="1:7" x14ac:dyDescent="0.25">
      <c r="A5074" s="450">
        <v>2018</v>
      </c>
      <c r="B5074" s="450" t="s">
        <v>201</v>
      </c>
      <c r="C5074" s="450">
        <v>6300</v>
      </c>
      <c r="D5074" s="450" t="s">
        <v>60</v>
      </c>
      <c r="E5074" s="450" t="s">
        <v>14</v>
      </c>
      <c r="F5074" s="450" t="s">
        <v>15</v>
      </c>
      <c r="G5074" s="450" t="s">
        <v>110</v>
      </c>
    </row>
    <row r="5075" spans="1:7" x14ac:dyDescent="0.25">
      <c r="A5075" s="450">
        <v>2018</v>
      </c>
      <c r="B5075" s="450" t="s">
        <v>201</v>
      </c>
      <c r="C5075" s="450">
        <v>6400</v>
      </c>
      <c r="D5075" s="450" t="s">
        <v>61</v>
      </c>
      <c r="E5075" s="450" t="s">
        <v>14</v>
      </c>
      <c r="F5075" s="450" t="s">
        <v>15</v>
      </c>
      <c r="G5075" s="450" t="s">
        <v>110</v>
      </c>
    </row>
    <row r="5076" spans="1:7" x14ac:dyDescent="0.25">
      <c r="A5076" s="450">
        <v>2018</v>
      </c>
      <c r="B5076" s="450" t="s">
        <v>201</v>
      </c>
      <c r="C5076" s="450">
        <v>6410</v>
      </c>
      <c r="D5076" s="450" t="s">
        <v>62</v>
      </c>
      <c r="E5076" s="450" t="s">
        <v>14</v>
      </c>
      <c r="F5076" s="450" t="s">
        <v>15</v>
      </c>
      <c r="G5076" s="450" t="s">
        <v>110</v>
      </c>
    </row>
    <row r="5077" spans="1:7" x14ac:dyDescent="0.25">
      <c r="A5077" s="450">
        <v>2018</v>
      </c>
      <c r="B5077" s="450" t="s">
        <v>201</v>
      </c>
      <c r="C5077" s="450">
        <v>6490</v>
      </c>
      <c r="D5077" s="450" t="s">
        <v>63</v>
      </c>
      <c r="E5077" s="450" t="s">
        <v>14</v>
      </c>
      <c r="F5077" s="450" t="s">
        <v>15</v>
      </c>
      <c r="G5077" s="450" t="s">
        <v>110</v>
      </c>
    </row>
    <row r="5078" spans="1:7" x14ac:dyDescent="0.25">
      <c r="A5078" s="450">
        <v>2018</v>
      </c>
      <c r="B5078" s="450" t="s">
        <v>201</v>
      </c>
      <c r="C5078" s="450">
        <v>6500</v>
      </c>
      <c r="D5078" s="450" t="s">
        <v>64</v>
      </c>
      <c r="E5078" s="450" t="s">
        <v>14</v>
      </c>
      <c r="F5078" s="450" t="s">
        <v>15</v>
      </c>
      <c r="G5078" s="450" t="s">
        <v>110</v>
      </c>
    </row>
    <row r="5079" spans="1:7" x14ac:dyDescent="0.25">
      <c r="A5079" s="450">
        <v>2018</v>
      </c>
      <c r="B5079" s="450" t="s">
        <v>201</v>
      </c>
      <c r="C5079" s="450">
        <v>6510</v>
      </c>
      <c r="D5079" s="450" t="s">
        <v>65</v>
      </c>
      <c r="E5079" s="450" t="s">
        <v>14</v>
      </c>
      <c r="F5079" s="450" t="s">
        <v>15</v>
      </c>
      <c r="G5079" s="450" t="s">
        <v>110</v>
      </c>
    </row>
    <row r="5080" spans="1:7" x14ac:dyDescent="0.25">
      <c r="A5080" s="450">
        <v>2018</v>
      </c>
      <c r="B5080" s="450" t="s">
        <v>201</v>
      </c>
      <c r="C5080" s="450">
        <v>6590</v>
      </c>
      <c r="D5080" s="450" t="s">
        <v>66</v>
      </c>
      <c r="E5080" s="450" t="s">
        <v>14</v>
      </c>
      <c r="F5080" s="450" t="s">
        <v>15</v>
      </c>
      <c r="G5080" s="450" t="s">
        <v>110</v>
      </c>
    </row>
    <row r="5081" spans="1:7" x14ac:dyDescent="0.25">
      <c r="A5081" s="450">
        <v>2018</v>
      </c>
      <c r="B5081" s="450" t="s">
        <v>201</v>
      </c>
      <c r="C5081" s="450">
        <v>7000</v>
      </c>
      <c r="D5081" s="450" t="s">
        <v>67</v>
      </c>
      <c r="E5081" s="450" t="s">
        <v>14</v>
      </c>
      <c r="F5081" s="450" t="s">
        <v>15</v>
      </c>
      <c r="G5081" s="450" t="s">
        <v>110</v>
      </c>
    </row>
    <row r="5082" spans="1:7" x14ac:dyDescent="0.25">
      <c r="A5082" s="450">
        <v>2018</v>
      </c>
      <c r="B5082" s="450" t="s">
        <v>201</v>
      </c>
      <c r="C5082" s="450">
        <v>7100</v>
      </c>
      <c r="D5082" s="450" t="s">
        <v>68</v>
      </c>
      <c r="E5082" s="450" t="s">
        <v>14</v>
      </c>
      <c r="F5082" s="450" t="s">
        <v>15</v>
      </c>
      <c r="G5082" s="450" t="s">
        <v>110</v>
      </c>
    </row>
    <row r="5083" spans="1:7" x14ac:dyDescent="0.25">
      <c r="A5083" s="450">
        <v>2018</v>
      </c>
      <c r="B5083" s="450" t="s">
        <v>201</v>
      </c>
      <c r="C5083" s="450">
        <v>7200</v>
      </c>
      <c r="D5083" s="450" t="s">
        <v>69</v>
      </c>
      <c r="E5083" s="450" t="s">
        <v>14</v>
      </c>
      <c r="F5083" s="450" t="s">
        <v>15</v>
      </c>
      <c r="G5083" s="450" t="s">
        <v>110</v>
      </c>
    </row>
    <row r="5084" spans="1:7" x14ac:dyDescent="0.25">
      <c r="A5084" s="450">
        <v>2018</v>
      </c>
      <c r="B5084" s="450" t="s">
        <v>201</v>
      </c>
      <c r="C5084" s="450">
        <v>8000</v>
      </c>
      <c r="D5084" s="450" t="s">
        <v>70</v>
      </c>
      <c r="E5084" s="450" t="s">
        <v>14</v>
      </c>
      <c r="F5084" s="450" t="s">
        <v>15</v>
      </c>
      <c r="G5084" s="450" t="s">
        <v>110</v>
      </c>
    </row>
    <row r="5085" spans="1:7" x14ac:dyDescent="0.25">
      <c r="A5085" s="450">
        <v>2018</v>
      </c>
      <c r="B5085" s="450" t="s">
        <v>201</v>
      </c>
      <c r="C5085" s="450">
        <v>9000</v>
      </c>
      <c r="D5085" s="450" t="s">
        <v>71</v>
      </c>
      <c r="E5085" s="450" t="s">
        <v>14</v>
      </c>
      <c r="F5085" s="450" t="s">
        <v>15</v>
      </c>
      <c r="G5085" s="450" t="s">
        <v>110</v>
      </c>
    </row>
    <row r="5086" spans="1:7" x14ac:dyDescent="0.25">
      <c r="A5086" s="450">
        <v>2018</v>
      </c>
      <c r="B5086" s="450" t="s">
        <v>201</v>
      </c>
      <c r="C5086" s="450">
        <v>9100</v>
      </c>
      <c r="D5086" s="450" t="s">
        <v>72</v>
      </c>
      <c r="E5086" s="450" t="s">
        <v>14</v>
      </c>
      <c r="F5086" s="450" t="s">
        <v>15</v>
      </c>
      <c r="G5086" s="450" t="s">
        <v>110</v>
      </c>
    </row>
    <row r="5087" spans="1:7" x14ac:dyDescent="0.25">
      <c r="A5087" s="450">
        <v>2018</v>
      </c>
      <c r="B5087" s="450" t="s">
        <v>201</v>
      </c>
      <c r="C5087" s="450">
        <v>9200</v>
      </c>
      <c r="D5087" s="450" t="s">
        <v>73</v>
      </c>
      <c r="E5087" s="450" t="s">
        <v>14</v>
      </c>
      <c r="F5087" s="450" t="s">
        <v>15</v>
      </c>
      <c r="G5087" s="450" t="s">
        <v>110</v>
      </c>
    </row>
    <row r="5088" spans="1:7" x14ac:dyDescent="0.25">
      <c r="A5088" s="450">
        <v>2018</v>
      </c>
      <c r="B5088" s="450" t="s">
        <v>201</v>
      </c>
      <c r="C5088" s="450">
        <v>9900</v>
      </c>
      <c r="D5088" s="450" t="s">
        <v>74</v>
      </c>
      <c r="E5088" s="450" t="s">
        <v>14</v>
      </c>
      <c r="F5088" s="450" t="s">
        <v>15</v>
      </c>
      <c r="G5088" s="450" t="s">
        <v>110</v>
      </c>
    </row>
    <row r="5089" spans="1:7" x14ac:dyDescent="0.25">
      <c r="A5089" s="450">
        <v>2018</v>
      </c>
      <c r="B5089" s="450" t="s">
        <v>201</v>
      </c>
      <c r="C5089" s="450">
        <v>10000</v>
      </c>
      <c r="D5089" s="450" t="s">
        <v>75</v>
      </c>
      <c r="E5089" s="450" t="s">
        <v>14</v>
      </c>
      <c r="F5089" s="450" t="s">
        <v>15</v>
      </c>
      <c r="G5089" s="450" t="s">
        <v>110</v>
      </c>
    </row>
    <row r="5090" spans="1:7" x14ac:dyDescent="0.25">
      <c r="A5090" s="450">
        <v>2018</v>
      </c>
      <c r="B5090" s="450" t="s">
        <v>201</v>
      </c>
      <c r="C5090" s="450">
        <v>11000</v>
      </c>
      <c r="D5090" s="450" t="s">
        <v>76</v>
      </c>
      <c r="E5090" s="450" t="s">
        <v>14</v>
      </c>
      <c r="F5090" s="450" t="s">
        <v>15</v>
      </c>
      <c r="G5090" s="450" t="s">
        <v>110</v>
      </c>
    </row>
    <row r="5091" spans="1:7" x14ac:dyDescent="0.25">
      <c r="A5091" s="450">
        <v>2018</v>
      </c>
      <c r="B5091" s="450" t="s">
        <v>201</v>
      </c>
      <c r="C5091" s="450">
        <v>11100</v>
      </c>
      <c r="D5091" s="450" t="s">
        <v>77</v>
      </c>
      <c r="E5091" s="450" t="s">
        <v>14</v>
      </c>
      <c r="F5091" s="450" t="s">
        <v>15</v>
      </c>
      <c r="G5091" s="450" t="s">
        <v>110</v>
      </c>
    </row>
    <row r="5092" spans="1:7" x14ac:dyDescent="0.25">
      <c r="A5092" s="450">
        <v>2018</v>
      </c>
      <c r="B5092" s="450" t="s">
        <v>201</v>
      </c>
      <c r="C5092" s="450">
        <v>11200</v>
      </c>
      <c r="D5092" s="450" t="s">
        <v>78</v>
      </c>
      <c r="E5092" s="450" t="s">
        <v>14</v>
      </c>
      <c r="F5092" s="450" t="s">
        <v>15</v>
      </c>
      <c r="G5092" s="450" t="s">
        <v>110</v>
      </c>
    </row>
    <row r="5093" spans="1:7" x14ac:dyDescent="0.25">
      <c r="A5093" s="450">
        <v>2018</v>
      </c>
      <c r="B5093" s="450" t="s">
        <v>201</v>
      </c>
      <c r="C5093" s="450">
        <v>11300</v>
      </c>
      <c r="D5093" s="450" t="s">
        <v>79</v>
      </c>
      <c r="E5093" s="450" t="s">
        <v>14</v>
      </c>
      <c r="F5093" s="450" t="s">
        <v>15</v>
      </c>
      <c r="G5093" s="450" t="s">
        <v>110</v>
      </c>
    </row>
    <row r="5094" spans="1:7" x14ac:dyDescent="0.25">
      <c r="A5094" s="450">
        <v>2018</v>
      </c>
      <c r="B5094" s="450" t="s">
        <v>201</v>
      </c>
      <c r="C5094" s="450">
        <v>11400</v>
      </c>
      <c r="D5094" s="450" t="s">
        <v>80</v>
      </c>
      <c r="E5094" s="450" t="s">
        <v>14</v>
      </c>
      <c r="F5094" s="450" t="s">
        <v>15</v>
      </c>
      <c r="G5094" s="450" t="s">
        <v>110</v>
      </c>
    </row>
    <row r="5095" spans="1:7" x14ac:dyDescent="0.25">
      <c r="A5095" s="450">
        <v>2018</v>
      </c>
      <c r="B5095" s="450" t="s">
        <v>201</v>
      </c>
      <c r="C5095" s="450">
        <v>11500</v>
      </c>
      <c r="D5095" s="450" t="s">
        <v>81</v>
      </c>
      <c r="E5095" s="450" t="s">
        <v>14</v>
      </c>
      <c r="F5095" s="450" t="s">
        <v>15</v>
      </c>
      <c r="G5095" s="450" t="s">
        <v>110</v>
      </c>
    </row>
    <row r="5096" spans="1:7" x14ac:dyDescent="0.25">
      <c r="A5096" s="450">
        <v>2018</v>
      </c>
      <c r="B5096" s="450" t="s">
        <v>201</v>
      </c>
      <c r="C5096" s="450">
        <v>11900</v>
      </c>
      <c r="D5096" s="450" t="s">
        <v>82</v>
      </c>
      <c r="E5096" s="450" t="s">
        <v>14</v>
      </c>
      <c r="F5096" s="450" t="s">
        <v>15</v>
      </c>
      <c r="G5096" s="450" t="s">
        <v>110</v>
      </c>
    </row>
    <row r="5097" spans="1:7" x14ac:dyDescent="0.25">
      <c r="A5097" s="450">
        <v>2018</v>
      </c>
      <c r="B5097" s="450" t="s">
        <v>201</v>
      </c>
      <c r="C5097" s="450">
        <v>12000</v>
      </c>
      <c r="D5097" s="450" t="s">
        <v>83</v>
      </c>
      <c r="E5097" s="450" t="s">
        <v>14</v>
      </c>
      <c r="F5097" s="450" t="s">
        <v>15</v>
      </c>
      <c r="G5097" s="450" t="s">
        <v>110</v>
      </c>
    </row>
    <row r="5098" spans="1:7" x14ac:dyDescent="0.25">
      <c r="A5098" s="450">
        <v>2018</v>
      </c>
      <c r="B5098" s="450" t="s">
        <v>201</v>
      </c>
      <c r="C5098" s="450">
        <v>12100</v>
      </c>
      <c r="D5098" s="450" t="s">
        <v>84</v>
      </c>
      <c r="E5098" s="450" t="s">
        <v>14</v>
      </c>
      <c r="F5098" s="450" t="s">
        <v>15</v>
      </c>
      <c r="G5098" s="450" t="s">
        <v>110</v>
      </c>
    </row>
    <row r="5099" spans="1:7" x14ac:dyDescent="0.25">
      <c r="A5099" s="450">
        <v>2018</v>
      </c>
      <c r="B5099" s="450" t="s">
        <v>201</v>
      </c>
      <c r="C5099" s="450">
        <v>12200</v>
      </c>
      <c r="D5099" s="450" t="s">
        <v>85</v>
      </c>
      <c r="E5099" s="450" t="s">
        <v>14</v>
      </c>
      <c r="F5099" s="450" t="s">
        <v>15</v>
      </c>
      <c r="G5099" s="450" t="s">
        <v>110</v>
      </c>
    </row>
    <row r="5100" spans="1:7" x14ac:dyDescent="0.25">
      <c r="A5100" s="450">
        <v>2018</v>
      </c>
      <c r="B5100" s="450" t="s">
        <v>201</v>
      </c>
      <c r="C5100" s="450">
        <v>12900</v>
      </c>
      <c r="D5100" s="450" t="s">
        <v>86</v>
      </c>
      <c r="E5100" s="450" t="s">
        <v>14</v>
      </c>
      <c r="F5100" s="450" t="s">
        <v>15</v>
      </c>
      <c r="G5100" s="450" t="s">
        <v>110</v>
      </c>
    </row>
    <row r="5101" spans="1:7" x14ac:dyDescent="0.25">
      <c r="A5101" s="450">
        <v>2018</v>
      </c>
      <c r="B5101" s="450" t="s">
        <v>201</v>
      </c>
      <c r="C5101" s="450">
        <v>12910</v>
      </c>
      <c r="D5101" s="450" t="s">
        <v>87</v>
      </c>
      <c r="E5101" s="450" t="s">
        <v>14</v>
      </c>
      <c r="F5101" s="450" t="s">
        <v>15</v>
      </c>
      <c r="G5101" s="450" t="s">
        <v>110</v>
      </c>
    </row>
    <row r="5102" spans="1:7" x14ac:dyDescent="0.25">
      <c r="A5102" s="450">
        <v>2018</v>
      </c>
      <c r="B5102" s="450" t="s">
        <v>201</v>
      </c>
      <c r="C5102" s="450">
        <v>12920</v>
      </c>
      <c r="D5102" s="450" t="s">
        <v>88</v>
      </c>
      <c r="E5102" s="450" t="s">
        <v>14</v>
      </c>
      <c r="F5102" s="450" t="s">
        <v>15</v>
      </c>
      <c r="G5102" s="450" t="s">
        <v>110</v>
      </c>
    </row>
    <row r="5103" spans="1:7" x14ac:dyDescent="0.25">
      <c r="A5103" s="450">
        <v>2018</v>
      </c>
      <c r="B5103" s="450" t="s">
        <v>201</v>
      </c>
      <c r="C5103" s="450">
        <v>12930</v>
      </c>
      <c r="D5103" s="450" t="s">
        <v>89</v>
      </c>
      <c r="E5103" s="450" t="s">
        <v>14</v>
      </c>
      <c r="F5103" s="450" t="s">
        <v>15</v>
      </c>
      <c r="G5103" s="450" t="s">
        <v>110</v>
      </c>
    </row>
    <row r="5104" spans="1:7" x14ac:dyDescent="0.25">
      <c r="A5104" s="450">
        <v>2018</v>
      </c>
      <c r="B5104" s="450" t="s">
        <v>201</v>
      </c>
      <c r="C5104" s="450">
        <v>13000</v>
      </c>
      <c r="D5104" s="450" t="s">
        <v>90</v>
      </c>
      <c r="E5104" s="450" t="s">
        <v>14</v>
      </c>
      <c r="F5104" s="450" t="s">
        <v>15</v>
      </c>
      <c r="G5104" s="450" t="s">
        <v>110</v>
      </c>
    </row>
    <row r="5105" spans="1:7" x14ac:dyDescent="0.25">
      <c r="A5105" s="450">
        <v>2018</v>
      </c>
      <c r="B5105" s="450" t="s">
        <v>201</v>
      </c>
      <c r="C5105" s="450">
        <v>14000</v>
      </c>
      <c r="D5105" s="450" t="s">
        <v>91</v>
      </c>
      <c r="E5105" s="450" t="s">
        <v>14</v>
      </c>
      <c r="F5105" s="450" t="s">
        <v>15</v>
      </c>
      <c r="G5105" s="450" t="s">
        <v>110</v>
      </c>
    </row>
    <row r="5106" spans="1:7" x14ac:dyDescent="0.25">
      <c r="A5106" s="450">
        <v>2018</v>
      </c>
      <c r="B5106" s="450" t="s">
        <v>201</v>
      </c>
      <c r="C5106" s="450">
        <v>15000</v>
      </c>
      <c r="D5106" s="450" t="s">
        <v>92</v>
      </c>
      <c r="E5106" s="450" t="s">
        <v>14</v>
      </c>
      <c r="F5106" s="450" t="s">
        <v>15</v>
      </c>
      <c r="G5106" s="450" t="s">
        <v>110</v>
      </c>
    </row>
    <row r="5107" spans="1:7" x14ac:dyDescent="0.25">
      <c r="A5107" s="450">
        <v>2018</v>
      </c>
      <c r="B5107" s="450" t="s">
        <v>201</v>
      </c>
      <c r="C5107" s="450">
        <v>15100</v>
      </c>
      <c r="D5107" s="450" t="s">
        <v>93</v>
      </c>
      <c r="E5107" s="450" t="s">
        <v>14</v>
      </c>
      <c r="F5107" s="450" t="s">
        <v>15</v>
      </c>
      <c r="G5107" s="450" t="s">
        <v>110</v>
      </c>
    </row>
    <row r="5108" spans="1:7" x14ac:dyDescent="0.25">
      <c r="A5108" s="450">
        <v>2018</v>
      </c>
      <c r="B5108" s="450" t="s">
        <v>201</v>
      </c>
      <c r="C5108" s="450">
        <v>15200</v>
      </c>
      <c r="D5108" s="450" t="s">
        <v>94</v>
      </c>
      <c r="E5108" s="450" t="s">
        <v>14</v>
      </c>
      <c r="F5108" s="450" t="s">
        <v>15</v>
      </c>
      <c r="G5108" s="450" t="s">
        <v>110</v>
      </c>
    </row>
    <row r="5109" spans="1:7" x14ac:dyDescent="0.25">
      <c r="A5109" s="450">
        <v>2018</v>
      </c>
      <c r="B5109" s="450" t="s">
        <v>201</v>
      </c>
      <c r="C5109" s="450">
        <v>16000</v>
      </c>
      <c r="D5109" s="450" t="s">
        <v>95</v>
      </c>
      <c r="E5109" s="450" t="s">
        <v>14</v>
      </c>
      <c r="F5109" s="450" t="s">
        <v>15</v>
      </c>
      <c r="G5109" s="450" t="s">
        <v>110</v>
      </c>
    </row>
    <row r="5110" spans="1:7" x14ac:dyDescent="0.25">
      <c r="A5110" s="450">
        <v>2018</v>
      </c>
      <c r="B5110" s="450" t="s">
        <v>201</v>
      </c>
      <c r="C5110" s="450">
        <v>17000</v>
      </c>
      <c r="D5110" s="450" t="s">
        <v>96</v>
      </c>
      <c r="E5110" s="450" t="s">
        <v>14</v>
      </c>
      <c r="F5110" s="450" t="s">
        <v>15</v>
      </c>
      <c r="G5110" s="450" t="s">
        <v>110</v>
      </c>
    </row>
    <row r="5111" spans="1:7" x14ac:dyDescent="0.25">
      <c r="A5111" s="450">
        <v>2018</v>
      </c>
      <c r="B5111" s="450" t="s">
        <v>201</v>
      </c>
      <c r="C5111" s="450">
        <v>17100</v>
      </c>
      <c r="D5111" s="450" t="s">
        <v>97</v>
      </c>
      <c r="E5111" s="450" t="s">
        <v>14</v>
      </c>
      <c r="F5111" s="450" t="s">
        <v>15</v>
      </c>
      <c r="G5111" s="450" t="s">
        <v>110</v>
      </c>
    </row>
    <row r="5112" spans="1:7" x14ac:dyDescent="0.25">
      <c r="A5112" s="450">
        <v>2018</v>
      </c>
      <c r="B5112" s="450" t="s">
        <v>201</v>
      </c>
      <c r="C5112" s="450">
        <v>17110</v>
      </c>
      <c r="D5112" s="450" t="s">
        <v>98</v>
      </c>
      <c r="E5112" s="450" t="s">
        <v>14</v>
      </c>
      <c r="F5112" s="450" t="s">
        <v>15</v>
      </c>
      <c r="G5112" s="450" t="s">
        <v>110</v>
      </c>
    </row>
    <row r="5113" spans="1:7" x14ac:dyDescent="0.25">
      <c r="A5113" s="450">
        <v>2018</v>
      </c>
      <c r="B5113" s="450" t="s">
        <v>201</v>
      </c>
      <c r="C5113" s="450">
        <v>17120</v>
      </c>
      <c r="D5113" s="450" t="s">
        <v>99</v>
      </c>
      <c r="E5113" s="450" t="s">
        <v>14</v>
      </c>
      <c r="F5113" s="450" t="s">
        <v>15</v>
      </c>
      <c r="G5113" s="450" t="s">
        <v>110</v>
      </c>
    </row>
    <row r="5114" spans="1:7" x14ac:dyDescent="0.25">
      <c r="A5114" s="450">
        <v>2018</v>
      </c>
      <c r="B5114" s="450" t="s">
        <v>201</v>
      </c>
      <c r="C5114" s="450">
        <v>17130</v>
      </c>
      <c r="D5114" s="450" t="s">
        <v>100</v>
      </c>
      <c r="E5114" s="450" t="s">
        <v>14</v>
      </c>
      <c r="F5114" s="450" t="s">
        <v>15</v>
      </c>
      <c r="G5114" s="450" t="s">
        <v>110</v>
      </c>
    </row>
    <row r="5115" spans="1:7" x14ac:dyDescent="0.25">
      <c r="A5115" s="450">
        <v>2018</v>
      </c>
      <c r="B5115" s="450" t="s">
        <v>201</v>
      </c>
      <c r="C5115" s="450">
        <v>17140</v>
      </c>
      <c r="D5115" s="450" t="s">
        <v>101</v>
      </c>
      <c r="E5115" s="450" t="s">
        <v>14</v>
      </c>
      <c r="F5115" s="450" t="s">
        <v>15</v>
      </c>
      <c r="G5115" s="450" t="s">
        <v>110</v>
      </c>
    </row>
    <row r="5116" spans="1:7" x14ac:dyDescent="0.25">
      <c r="A5116" s="450">
        <v>2018</v>
      </c>
      <c r="B5116" s="450" t="s">
        <v>201</v>
      </c>
      <c r="C5116" s="450">
        <v>17150</v>
      </c>
      <c r="D5116" s="450" t="s">
        <v>102</v>
      </c>
      <c r="E5116" s="450" t="s">
        <v>14</v>
      </c>
      <c r="F5116" s="450" t="s">
        <v>15</v>
      </c>
      <c r="G5116" s="450" t="s">
        <v>110</v>
      </c>
    </row>
    <row r="5117" spans="1:7" x14ac:dyDescent="0.25">
      <c r="A5117" s="450">
        <v>2018</v>
      </c>
      <c r="B5117" s="450" t="s">
        <v>201</v>
      </c>
      <c r="C5117" s="450">
        <v>17160</v>
      </c>
      <c r="D5117" s="450" t="s">
        <v>103</v>
      </c>
      <c r="E5117" s="450" t="s">
        <v>14</v>
      </c>
      <c r="F5117" s="450" t="s">
        <v>15</v>
      </c>
      <c r="G5117" s="450" t="s">
        <v>110</v>
      </c>
    </row>
    <row r="5118" spans="1:7" x14ac:dyDescent="0.25">
      <c r="A5118" s="450">
        <v>2018</v>
      </c>
      <c r="B5118" s="450" t="s">
        <v>201</v>
      </c>
      <c r="C5118" s="450">
        <v>17161</v>
      </c>
      <c r="D5118" s="450" t="s">
        <v>104</v>
      </c>
      <c r="E5118" s="450" t="s">
        <v>14</v>
      </c>
      <c r="F5118" s="450" t="s">
        <v>15</v>
      </c>
      <c r="G5118" s="450" t="s">
        <v>110</v>
      </c>
    </row>
    <row r="5119" spans="1:7" x14ac:dyDescent="0.25">
      <c r="A5119" s="450">
        <v>2018</v>
      </c>
      <c r="B5119" s="450" t="s">
        <v>201</v>
      </c>
      <c r="C5119" s="450">
        <v>17162</v>
      </c>
      <c r="D5119" s="450" t="s">
        <v>105</v>
      </c>
      <c r="E5119" s="450" t="s">
        <v>14</v>
      </c>
      <c r="F5119" s="450" t="s">
        <v>15</v>
      </c>
      <c r="G5119" s="450" t="s">
        <v>110</v>
      </c>
    </row>
    <row r="5120" spans="1:7" x14ac:dyDescent="0.25">
      <c r="A5120" s="450">
        <v>2018</v>
      </c>
      <c r="B5120" s="450" t="s">
        <v>201</v>
      </c>
      <c r="C5120" s="450">
        <v>17190</v>
      </c>
      <c r="D5120" s="450" t="s">
        <v>106</v>
      </c>
      <c r="E5120" s="450" t="s">
        <v>14</v>
      </c>
      <c r="F5120" s="450" t="s">
        <v>15</v>
      </c>
      <c r="G5120" s="450" t="s">
        <v>110</v>
      </c>
    </row>
    <row r="5121" spans="1:7" x14ac:dyDescent="0.25">
      <c r="A5121" s="450">
        <v>2018</v>
      </c>
      <c r="B5121" s="450" t="s">
        <v>201</v>
      </c>
      <c r="C5121" s="450">
        <v>17900</v>
      </c>
      <c r="D5121" s="450" t="s">
        <v>107</v>
      </c>
      <c r="E5121" s="450" t="s">
        <v>14</v>
      </c>
      <c r="F5121" s="450" t="s">
        <v>15</v>
      </c>
      <c r="G5121" s="450" t="s">
        <v>110</v>
      </c>
    </row>
    <row r="5122" spans="1:7" x14ac:dyDescent="0.25">
      <c r="A5122" s="450">
        <v>2018</v>
      </c>
      <c r="B5122" s="450" t="s">
        <v>201</v>
      </c>
      <c r="C5122" s="450">
        <v>18000</v>
      </c>
      <c r="D5122" s="450" t="s">
        <v>108</v>
      </c>
      <c r="E5122" s="450" t="s">
        <v>14</v>
      </c>
      <c r="F5122" s="450" t="s">
        <v>15</v>
      </c>
      <c r="G5122" s="450" t="s">
        <v>110</v>
      </c>
    </row>
    <row r="5123" spans="1:7" x14ac:dyDescent="0.25">
      <c r="A5123" s="450">
        <v>2018</v>
      </c>
      <c r="B5123" s="450" t="s">
        <v>201</v>
      </c>
      <c r="C5123" s="450">
        <v>19000</v>
      </c>
      <c r="D5123" s="450" t="s">
        <v>109</v>
      </c>
      <c r="E5123" s="450" t="s">
        <v>14</v>
      </c>
      <c r="F5123" s="450" t="s">
        <v>15</v>
      </c>
      <c r="G5123" s="450" t="s">
        <v>110</v>
      </c>
    </row>
    <row r="5124" spans="1:7" x14ac:dyDescent="0.25">
      <c r="A5124" s="450">
        <v>2018</v>
      </c>
      <c r="B5124" s="450" t="s">
        <v>201</v>
      </c>
      <c r="C5124" s="450">
        <v>19010</v>
      </c>
      <c r="D5124" s="450" t="s">
        <v>111</v>
      </c>
      <c r="E5124" s="450" t="s">
        <v>14</v>
      </c>
      <c r="F5124" s="450" t="s">
        <v>15</v>
      </c>
      <c r="G5124" s="450" t="s">
        <v>110</v>
      </c>
    </row>
    <row r="5125" spans="1:7" x14ac:dyDescent="0.25">
      <c r="A5125" s="450">
        <v>2018</v>
      </c>
      <c r="B5125" s="450" t="s">
        <v>201</v>
      </c>
      <c r="C5125" s="450">
        <v>19011</v>
      </c>
      <c r="D5125" s="450" t="s">
        <v>112</v>
      </c>
      <c r="E5125" s="450" t="s">
        <v>14</v>
      </c>
      <c r="F5125" s="450" t="s">
        <v>15</v>
      </c>
      <c r="G5125" s="450" t="s">
        <v>110</v>
      </c>
    </row>
    <row r="5126" spans="1:7" x14ac:dyDescent="0.25">
      <c r="A5126" s="450">
        <v>2018</v>
      </c>
      <c r="B5126" s="450" t="s">
        <v>201</v>
      </c>
      <c r="C5126" s="450">
        <v>19012</v>
      </c>
      <c r="D5126" s="450" t="s">
        <v>113</v>
      </c>
      <c r="E5126" s="450" t="s">
        <v>14</v>
      </c>
      <c r="F5126" s="450" t="s">
        <v>15</v>
      </c>
      <c r="G5126" s="450" t="s">
        <v>110</v>
      </c>
    </row>
    <row r="5127" spans="1:7" x14ac:dyDescent="0.25">
      <c r="A5127" s="450">
        <v>2018</v>
      </c>
      <c r="B5127" s="450" t="s">
        <v>201</v>
      </c>
      <c r="C5127" s="450">
        <v>19020</v>
      </c>
      <c r="D5127" s="450" t="s">
        <v>114</v>
      </c>
      <c r="E5127" s="450" t="s">
        <v>14</v>
      </c>
      <c r="F5127" s="450" t="s">
        <v>15</v>
      </c>
      <c r="G5127" s="450" t="s">
        <v>110</v>
      </c>
    </row>
    <row r="5128" spans="1:7" x14ac:dyDescent="0.25">
      <c r="A5128" s="450">
        <v>2018</v>
      </c>
      <c r="B5128" s="450" t="s">
        <v>201</v>
      </c>
      <c r="C5128" s="450">
        <v>19021</v>
      </c>
      <c r="D5128" s="450" t="s">
        <v>115</v>
      </c>
      <c r="E5128" s="450" t="s">
        <v>14</v>
      </c>
      <c r="F5128" s="450" t="s">
        <v>15</v>
      </c>
      <c r="G5128" s="450" t="s">
        <v>110</v>
      </c>
    </row>
    <row r="5129" spans="1:7" x14ac:dyDescent="0.25">
      <c r="A5129" s="450">
        <v>2018</v>
      </c>
      <c r="B5129" s="450" t="s">
        <v>201</v>
      </c>
      <c r="C5129" s="450">
        <v>19022</v>
      </c>
      <c r="D5129" s="450" t="s">
        <v>116</v>
      </c>
      <c r="E5129" s="450" t="s">
        <v>14</v>
      </c>
      <c r="F5129" s="450" t="s">
        <v>15</v>
      </c>
      <c r="G5129" s="450" t="s">
        <v>110</v>
      </c>
    </row>
    <row r="5130" spans="1:7" x14ac:dyDescent="0.25">
      <c r="A5130" s="450">
        <v>2018</v>
      </c>
      <c r="B5130" s="450" t="s">
        <v>201</v>
      </c>
      <c r="C5130" s="450">
        <v>19023</v>
      </c>
      <c r="D5130" s="450" t="s">
        <v>117</v>
      </c>
      <c r="E5130" s="450" t="s">
        <v>14</v>
      </c>
      <c r="F5130" s="450" t="s">
        <v>15</v>
      </c>
      <c r="G5130" s="450" t="s">
        <v>110</v>
      </c>
    </row>
    <row r="5131" spans="1:7" x14ac:dyDescent="0.25">
      <c r="A5131" s="450">
        <v>2018</v>
      </c>
      <c r="B5131" s="450" t="s">
        <v>201</v>
      </c>
      <c r="C5131" s="450">
        <v>19029</v>
      </c>
      <c r="D5131" s="450" t="s">
        <v>118</v>
      </c>
      <c r="E5131" s="450" t="s">
        <v>14</v>
      </c>
      <c r="F5131" s="450" t="s">
        <v>15</v>
      </c>
      <c r="G5131" s="450" t="s">
        <v>110</v>
      </c>
    </row>
    <row r="5132" spans="1:7" x14ac:dyDescent="0.25">
      <c r="A5132" s="450">
        <v>2018</v>
      </c>
      <c r="B5132" s="450" t="s">
        <v>201</v>
      </c>
      <c r="C5132" s="450">
        <v>19030</v>
      </c>
      <c r="D5132" s="450" t="s">
        <v>119</v>
      </c>
      <c r="E5132" s="450" t="s">
        <v>14</v>
      </c>
      <c r="F5132" s="450" t="s">
        <v>15</v>
      </c>
      <c r="G5132" s="450" t="s">
        <v>110</v>
      </c>
    </row>
    <row r="5133" spans="1:7" x14ac:dyDescent="0.25">
      <c r="A5133" s="450">
        <v>2018</v>
      </c>
      <c r="B5133" s="450" t="s">
        <v>201</v>
      </c>
      <c r="C5133" s="450">
        <v>19031</v>
      </c>
      <c r="D5133" s="450" t="s">
        <v>120</v>
      </c>
      <c r="E5133" s="450" t="s">
        <v>14</v>
      </c>
      <c r="F5133" s="450" t="s">
        <v>15</v>
      </c>
      <c r="G5133" s="450" t="s">
        <v>110</v>
      </c>
    </row>
    <row r="5134" spans="1:7" x14ac:dyDescent="0.25">
      <c r="A5134" s="450">
        <v>2018</v>
      </c>
      <c r="B5134" s="450" t="s">
        <v>201</v>
      </c>
      <c r="C5134" s="450">
        <v>19032</v>
      </c>
      <c r="D5134" s="450" t="s">
        <v>121</v>
      </c>
      <c r="E5134" s="450" t="s">
        <v>14</v>
      </c>
      <c r="F5134" s="450" t="s">
        <v>15</v>
      </c>
      <c r="G5134" s="450" t="s">
        <v>110</v>
      </c>
    </row>
    <row r="5135" spans="1:7" x14ac:dyDescent="0.25">
      <c r="A5135" s="450">
        <v>2018</v>
      </c>
      <c r="B5135" s="450" t="s">
        <v>201</v>
      </c>
      <c r="C5135" s="450">
        <v>19040</v>
      </c>
      <c r="D5135" s="450" t="s">
        <v>122</v>
      </c>
      <c r="E5135" s="450" t="s">
        <v>14</v>
      </c>
      <c r="F5135" s="450" t="s">
        <v>15</v>
      </c>
      <c r="G5135" s="450" t="s">
        <v>110</v>
      </c>
    </row>
    <row r="5136" spans="1:7" x14ac:dyDescent="0.25">
      <c r="A5136" s="450">
        <v>2018</v>
      </c>
      <c r="B5136" s="450" t="s">
        <v>201</v>
      </c>
      <c r="C5136" s="450">
        <v>19050</v>
      </c>
      <c r="D5136" s="450" t="s">
        <v>123</v>
      </c>
      <c r="E5136" s="450" t="s">
        <v>14</v>
      </c>
      <c r="F5136" s="450" t="s">
        <v>15</v>
      </c>
      <c r="G5136" s="450" t="s">
        <v>110</v>
      </c>
    </row>
    <row r="5137" spans="1:7" x14ac:dyDescent="0.25">
      <c r="A5137" s="450">
        <v>2018</v>
      </c>
      <c r="B5137" s="450" t="s">
        <v>201</v>
      </c>
      <c r="C5137" s="450">
        <v>19060</v>
      </c>
      <c r="D5137" s="450" t="s">
        <v>124</v>
      </c>
      <c r="E5137" s="450" t="s">
        <v>14</v>
      </c>
      <c r="F5137" s="450" t="s">
        <v>15</v>
      </c>
      <c r="G5137" s="450" t="s">
        <v>110</v>
      </c>
    </row>
    <row r="5138" spans="1:7" x14ac:dyDescent="0.25">
      <c r="A5138" s="450">
        <v>2018</v>
      </c>
      <c r="B5138" s="450" t="s">
        <v>201</v>
      </c>
      <c r="C5138" s="450">
        <v>19061</v>
      </c>
      <c r="D5138" s="450" t="s">
        <v>125</v>
      </c>
      <c r="E5138" s="450" t="s">
        <v>14</v>
      </c>
      <c r="F5138" s="450" t="s">
        <v>15</v>
      </c>
      <c r="G5138" s="450" t="s">
        <v>110</v>
      </c>
    </row>
    <row r="5139" spans="1:7" x14ac:dyDescent="0.25">
      <c r="A5139" s="450">
        <v>2018</v>
      </c>
      <c r="B5139" s="450" t="s">
        <v>201</v>
      </c>
      <c r="C5139" s="450">
        <v>19062</v>
      </c>
      <c r="D5139" s="450" t="s">
        <v>126</v>
      </c>
      <c r="E5139" s="450" t="s">
        <v>14</v>
      </c>
      <c r="F5139" s="450" t="s">
        <v>15</v>
      </c>
      <c r="G5139" s="450" t="s">
        <v>110</v>
      </c>
    </row>
    <row r="5140" spans="1:7" x14ac:dyDescent="0.25">
      <c r="A5140" s="450">
        <v>2018</v>
      </c>
      <c r="B5140" s="450" t="s">
        <v>201</v>
      </c>
      <c r="C5140" s="450">
        <v>19063</v>
      </c>
      <c r="D5140" s="450" t="s">
        <v>127</v>
      </c>
      <c r="E5140" s="450" t="s">
        <v>14</v>
      </c>
      <c r="F5140" s="450" t="s">
        <v>15</v>
      </c>
      <c r="G5140" s="450" t="s">
        <v>110</v>
      </c>
    </row>
    <row r="5141" spans="1:7" x14ac:dyDescent="0.25">
      <c r="A5141" s="450">
        <v>2018</v>
      </c>
      <c r="B5141" s="450" t="s">
        <v>201</v>
      </c>
      <c r="C5141" s="450">
        <v>19070</v>
      </c>
      <c r="D5141" s="450" t="s">
        <v>128</v>
      </c>
      <c r="E5141" s="450" t="s">
        <v>14</v>
      </c>
      <c r="F5141" s="450" t="s">
        <v>15</v>
      </c>
      <c r="G5141" s="450" t="s">
        <v>110</v>
      </c>
    </row>
    <row r="5142" spans="1:7" x14ac:dyDescent="0.25">
      <c r="A5142" s="450">
        <v>2018</v>
      </c>
      <c r="B5142" s="450" t="s">
        <v>201</v>
      </c>
      <c r="C5142" s="450">
        <v>19080</v>
      </c>
      <c r="D5142" s="450" t="s">
        <v>129</v>
      </c>
      <c r="E5142" s="450" t="s">
        <v>14</v>
      </c>
      <c r="F5142" s="450" t="s">
        <v>15</v>
      </c>
      <c r="G5142" s="450" t="s">
        <v>110</v>
      </c>
    </row>
    <row r="5143" spans="1:7" x14ac:dyDescent="0.25">
      <c r="A5143" s="450">
        <v>2018</v>
      </c>
      <c r="B5143" s="450" t="s">
        <v>201</v>
      </c>
      <c r="C5143" s="450">
        <v>19090</v>
      </c>
      <c r="D5143" s="450" t="s">
        <v>130</v>
      </c>
      <c r="E5143" s="450" t="s">
        <v>14</v>
      </c>
      <c r="F5143" s="450" t="s">
        <v>15</v>
      </c>
      <c r="G5143" s="450" t="s">
        <v>110</v>
      </c>
    </row>
    <row r="5144" spans="1:7" x14ac:dyDescent="0.25">
      <c r="A5144" s="450">
        <v>2018</v>
      </c>
      <c r="B5144" s="450" t="s">
        <v>201</v>
      </c>
      <c r="C5144" s="450">
        <v>19095</v>
      </c>
      <c r="D5144" s="450" t="s">
        <v>131</v>
      </c>
      <c r="E5144" s="450" t="s">
        <v>14</v>
      </c>
      <c r="F5144" s="450" t="s">
        <v>15</v>
      </c>
      <c r="G5144" s="450" t="s">
        <v>110</v>
      </c>
    </row>
    <row r="5145" spans="1:7" x14ac:dyDescent="0.25">
      <c r="A5145" s="450">
        <v>2018</v>
      </c>
      <c r="B5145" s="450" t="s">
        <v>201</v>
      </c>
      <c r="C5145" s="450">
        <v>19900</v>
      </c>
      <c r="D5145" s="450" t="s">
        <v>132</v>
      </c>
      <c r="E5145" s="450" t="s">
        <v>14</v>
      </c>
      <c r="F5145" s="450" t="s">
        <v>15</v>
      </c>
      <c r="G5145" s="450" t="s">
        <v>110</v>
      </c>
    </row>
    <row r="5146" spans="1:7" x14ac:dyDescent="0.25">
      <c r="A5146" s="450">
        <v>2018</v>
      </c>
      <c r="B5146" s="450" t="s">
        <v>201</v>
      </c>
      <c r="C5146" s="450">
        <v>20000</v>
      </c>
      <c r="D5146" s="450" t="s">
        <v>133</v>
      </c>
      <c r="E5146" s="450" t="s">
        <v>14</v>
      </c>
      <c r="F5146" s="450" t="s">
        <v>15</v>
      </c>
      <c r="G5146" s="450" t="s">
        <v>110</v>
      </c>
    </row>
    <row r="5147" spans="1:7" x14ac:dyDescent="0.25">
      <c r="A5147" s="450">
        <v>2018</v>
      </c>
      <c r="B5147" s="450" t="s">
        <v>201</v>
      </c>
      <c r="C5147" s="450">
        <v>21000</v>
      </c>
      <c r="D5147" s="450" t="s">
        <v>134</v>
      </c>
      <c r="E5147" s="450" t="s">
        <v>14</v>
      </c>
      <c r="F5147" s="450" t="s">
        <v>15</v>
      </c>
      <c r="G5147" s="450" t="s">
        <v>110</v>
      </c>
    </row>
    <row r="5148" spans="1:7" x14ac:dyDescent="0.25">
      <c r="A5148" s="450">
        <v>2018</v>
      </c>
      <c r="B5148" s="450" t="s">
        <v>201</v>
      </c>
      <c r="C5148" s="450">
        <v>21100</v>
      </c>
      <c r="D5148" s="450" t="s">
        <v>135</v>
      </c>
      <c r="E5148" s="450" t="s">
        <v>14</v>
      </c>
      <c r="F5148" s="450" t="s">
        <v>15</v>
      </c>
      <c r="G5148" s="450" t="s">
        <v>110</v>
      </c>
    </row>
    <row r="5149" spans="1:7" x14ac:dyDescent="0.25">
      <c r="A5149" s="450">
        <v>2018</v>
      </c>
      <c r="B5149" s="450" t="s">
        <v>201</v>
      </c>
      <c r="C5149" s="450">
        <v>21200</v>
      </c>
      <c r="D5149" s="450" t="s">
        <v>136</v>
      </c>
      <c r="E5149" s="450" t="s">
        <v>14</v>
      </c>
      <c r="F5149" s="450" t="s">
        <v>15</v>
      </c>
      <c r="G5149" s="450" t="s">
        <v>110</v>
      </c>
    </row>
    <row r="5150" spans="1:7" x14ac:dyDescent="0.25">
      <c r="A5150" s="450">
        <v>2018</v>
      </c>
      <c r="B5150" s="450" t="s">
        <v>201</v>
      </c>
      <c r="C5150" s="450">
        <v>21300</v>
      </c>
      <c r="D5150" s="450" t="s">
        <v>137</v>
      </c>
      <c r="E5150" s="450" t="s">
        <v>14</v>
      </c>
      <c r="F5150" s="450" t="s">
        <v>15</v>
      </c>
      <c r="G5150" s="450" t="s">
        <v>110</v>
      </c>
    </row>
    <row r="5151" spans="1:7" x14ac:dyDescent="0.25">
      <c r="A5151" s="450">
        <v>2018</v>
      </c>
      <c r="B5151" s="450" t="s">
        <v>201</v>
      </c>
      <c r="C5151" s="450">
        <v>21900</v>
      </c>
      <c r="D5151" s="450" t="s">
        <v>138</v>
      </c>
      <c r="E5151" s="450" t="s">
        <v>14</v>
      </c>
      <c r="F5151" s="450" t="s">
        <v>15</v>
      </c>
      <c r="G5151" s="450" t="s">
        <v>110</v>
      </c>
    </row>
    <row r="5152" spans="1:7" x14ac:dyDescent="0.25">
      <c r="A5152" s="450">
        <v>2018</v>
      </c>
      <c r="B5152" s="450" t="s">
        <v>201</v>
      </c>
      <c r="C5152" s="450">
        <v>22000</v>
      </c>
      <c r="D5152" s="450" t="s">
        <v>139</v>
      </c>
      <c r="E5152" s="450" t="s">
        <v>14</v>
      </c>
      <c r="F5152" s="450" t="s">
        <v>15</v>
      </c>
      <c r="G5152" s="450" t="s">
        <v>110</v>
      </c>
    </row>
    <row r="5153" spans="1:7" x14ac:dyDescent="0.25">
      <c r="A5153" s="450">
        <v>2018</v>
      </c>
      <c r="B5153" s="450" t="s">
        <v>201</v>
      </c>
      <c r="C5153" s="450">
        <v>23000</v>
      </c>
      <c r="D5153" s="450" t="s">
        <v>140</v>
      </c>
      <c r="E5153" s="450" t="s">
        <v>14</v>
      </c>
      <c r="F5153" s="450" t="s">
        <v>15</v>
      </c>
      <c r="G5153" s="450" t="s">
        <v>110</v>
      </c>
    </row>
    <row r="5154" spans="1:7" x14ac:dyDescent="0.25">
      <c r="A5154" s="450">
        <v>2018</v>
      </c>
      <c r="B5154" s="450" t="s">
        <v>201</v>
      </c>
      <c r="C5154" s="450">
        <v>24000</v>
      </c>
      <c r="D5154" s="450" t="s">
        <v>141</v>
      </c>
      <c r="E5154" s="450" t="s">
        <v>14</v>
      </c>
      <c r="F5154" s="450" t="s">
        <v>15</v>
      </c>
      <c r="G5154" s="450" t="s">
        <v>110</v>
      </c>
    </row>
    <row r="5155" spans="1:7" x14ac:dyDescent="0.25">
      <c r="A5155" s="450">
        <v>2018</v>
      </c>
      <c r="B5155" s="450" t="s">
        <v>201</v>
      </c>
      <c r="C5155" s="450">
        <v>25000</v>
      </c>
      <c r="D5155" s="450" t="s">
        <v>142</v>
      </c>
      <c r="E5155" s="450" t="s">
        <v>14</v>
      </c>
      <c r="F5155" s="450" t="s">
        <v>15</v>
      </c>
      <c r="G5155" s="450" t="s">
        <v>110</v>
      </c>
    </row>
    <row r="5156" spans="1:7" x14ac:dyDescent="0.25">
      <c r="A5156" s="450">
        <v>2018</v>
      </c>
      <c r="B5156" s="450" t="s">
        <v>201</v>
      </c>
      <c r="C5156" s="450">
        <v>26000</v>
      </c>
      <c r="D5156" s="450" t="s">
        <v>143</v>
      </c>
      <c r="E5156" s="450" t="s">
        <v>14</v>
      </c>
      <c r="F5156" s="450" t="s">
        <v>15</v>
      </c>
      <c r="G5156" s="450" t="s">
        <v>110</v>
      </c>
    </row>
    <row r="5157" spans="1:7" x14ac:dyDescent="0.25">
      <c r="A5157" s="450">
        <v>2018</v>
      </c>
      <c r="B5157" s="450" t="s">
        <v>201</v>
      </c>
      <c r="C5157" s="450">
        <v>27000</v>
      </c>
      <c r="D5157" s="450" t="s">
        <v>144</v>
      </c>
      <c r="E5157" s="450" t="s">
        <v>14</v>
      </c>
      <c r="F5157" s="450" t="s">
        <v>15</v>
      </c>
      <c r="G5157" s="450" t="s">
        <v>110</v>
      </c>
    </row>
    <row r="5158" spans="1:7" x14ac:dyDescent="0.25">
      <c r="A5158" s="450">
        <v>2018</v>
      </c>
      <c r="B5158" s="450" t="s">
        <v>201</v>
      </c>
      <c r="C5158" s="450">
        <v>28000</v>
      </c>
      <c r="D5158" s="450" t="s">
        <v>145</v>
      </c>
      <c r="E5158" s="450" t="s">
        <v>14</v>
      </c>
      <c r="F5158" s="450" t="s">
        <v>15</v>
      </c>
      <c r="G5158" s="450" t="s">
        <v>110</v>
      </c>
    </row>
    <row r="5159" spans="1:7" x14ac:dyDescent="0.25">
      <c r="A5159" s="450">
        <v>2018</v>
      </c>
      <c r="B5159" s="450" t="s">
        <v>201</v>
      </c>
      <c r="C5159" s="450">
        <v>29000</v>
      </c>
      <c r="D5159" s="450" t="s">
        <v>146</v>
      </c>
      <c r="E5159" s="450" t="s">
        <v>14</v>
      </c>
      <c r="F5159" s="450" t="s">
        <v>15</v>
      </c>
      <c r="G5159" s="450" t="s">
        <v>110</v>
      </c>
    </row>
    <row r="5160" spans="1:7" x14ac:dyDescent="0.25">
      <c r="A5160" s="450">
        <v>2018</v>
      </c>
      <c r="B5160" s="450" t="s">
        <v>201</v>
      </c>
      <c r="C5160" s="450">
        <v>30000</v>
      </c>
      <c r="D5160" s="450" t="s">
        <v>147</v>
      </c>
      <c r="E5160" s="450" t="s">
        <v>14</v>
      </c>
      <c r="F5160" s="450" t="s">
        <v>15</v>
      </c>
      <c r="G5160" s="450" t="s">
        <v>110</v>
      </c>
    </row>
    <row r="5161" spans="1:7" x14ac:dyDescent="0.25">
      <c r="A5161" s="450">
        <v>2018</v>
      </c>
      <c r="B5161" s="450" t="s">
        <v>201</v>
      </c>
      <c r="C5161" s="450">
        <v>31000</v>
      </c>
      <c r="D5161" s="450" t="s">
        <v>148</v>
      </c>
      <c r="E5161" s="450" t="s">
        <v>14</v>
      </c>
      <c r="F5161" s="450" t="s">
        <v>15</v>
      </c>
      <c r="G5161" s="450" t="s">
        <v>110</v>
      </c>
    </row>
    <row r="5162" spans="1:7" x14ac:dyDescent="0.25">
      <c r="A5162" s="450">
        <v>2018</v>
      </c>
      <c r="B5162" s="450" t="s">
        <v>201</v>
      </c>
      <c r="C5162" s="450">
        <v>32000</v>
      </c>
      <c r="D5162" s="450" t="s">
        <v>149</v>
      </c>
      <c r="E5162" s="450" t="s">
        <v>14</v>
      </c>
      <c r="F5162" s="450" t="s">
        <v>15</v>
      </c>
      <c r="G5162" s="450" t="s">
        <v>110</v>
      </c>
    </row>
    <row r="5163" spans="1:7" x14ac:dyDescent="0.25">
      <c r="A5163" s="450">
        <v>2018</v>
      </c>
      <c r="B5163" s="450" t="s">
        <v>201</v>
      </c>
      <c r="C5163" s="450">
        <v>32100</v>
      </c>
      <c r="D5163" s="450" t="s">
        <v>150</v>
      </c>
      <c r="E5163" s="450" t="s">
        <v>14</v>
      </c>
      <c r="F5163" s="450" t="s">
        <v>15</v>
      </c>
      <c r="G5163" s="450" t="s">
        <v>110</v>
      </c>
    </row>
    <row r="5164" spans="1:7" x14ac:dyDescent="0.25">
      <c r="A5164" s="450">
        <v>2018</v>
      </c>
      <c r="B5164" s="450" t="s">
        <v>201</v>
      </c>
      <c r="C5164" s="450">
        <v>32200</v>
      </c>
      <c r="D5164" s="450" t="s">
        <v>151</v>
      </c>
      <c r="E5164" s="450" t="s">
        <v>14</v>
      </c>
      <c r="F5164" s="450" t="s">
        <v>15</v>
      </c>
      <c r="G5164" s="450" t="s">
        <v>110</v>
      </c>
    </row>
    <row r="5165" spans="1:7" x14ac:dyDescent="0.25">
      <c r="A5165" s="450">
        <v>2018</v>
      </c>
      <c r="B5165" s="450" t="s">
        <v>201</v>
      </c>
      <c r="C5165" s="450">
        <v>33000</v>
      </c>
      <c r="D5165" s="450" t="s">
        <v>152</v>
      </c>
      <c r="E5165" s="450" t="s">
        <v>14</v>
      </c>
      <c r="F5165" s="450" t="s">
        <v>15</v>
      </c>
      <c r="G5165" s="450" t="s">
        <v>110</v>
      </c>
    </row>
    <row r="5166" spans="1:7" x14ac:dyDescent="0.25">
      <c r="A5166" s="450">
        <v>2018</v>
      </c>
      <c r="B5166" s="450" t="s">
        <v>201</v>
      </c>
      <c r="C5166" s="450">
        <v>33100</v>
      </c>
      <c r="D5166" s="450" t="s">
        <v>153</v>
      </c>
      <c r="E5166" s="450" t="s">
        <v>14</v>
      </c>
      <c r="F5166" s="450" t="s">
        <v>15</v>
      </c>
      <c r="G5166" s="450" t="s">
        <v>110</v>
      </c>
    </row>
    <row r="5167" spans="1:7" x14ac:dyDescent="0.25">
      <c r="A5167" s="450">
        <v>2018</v>
      </c>
      <c r="B5167" s="450" t="s">
        <v>201</v>
      </c>
      <c r="C5167" s="450">
        <v>33110</v>
      </c>
      <c r="D5167" s="450" t="s">
        <v>154</v>
      </c>
      <c r="E5167" s="450" t="s">
        <v>14</v>
      </c>
      <c r="F5167" s="450" t="s">
        <v>15</v>
      </c>
      <c r="G5167" s="450" t="s">
        <v>110</v>
      </c>
    </row>
    <row r="5168" spans="1:7" x14ac:dyDescent="0.25">
      <c r="A5168" s="450">
        <v>2018</v>
      </c>
      <c r="B5168" s="450" t="s">
        <v>201</v>
      </c>
      <c r="C5168" s="450">
        <v>33120</v>
      </c>
      <c r="D5168" s="450" t="s">
        <v>155</v>
      </c>
      <c r="E5168" s="450" t="s">
        <v>14</v>
      </c>
      <c r="F5168" s="450" t="s">
        <v>15</v>
      </c>
      <c r="G5168" s="450" t="s">
        <v>110</v>
      </c>
    </row>
    <row r="5169" spans="1:7" x14ac:dyDescent="0.25">
      <c r="A5169" s="450">
        <v>2018</v>
      </c>
      <c r="B5169" s="450" t="s">
        <v>201</v>
      </c>
      <c r="C5169" s="450">
        <v>33200</v>
      </c>
      <c r="D5169" s="450" t="s">
        <v>156</v>
      </c>
      <c r="E5169" s="450" t="s">
        <v>14</v>
      </c>
      <c r="F5169" s="450" t="s">
        <v>15</v>
      </c>
      <c r="G5169" s="450" t="s">
        <v>110</v>
      </c>
    </row>
    <row r="5170" spans="1:7" x14ac:dyDescent="0.25">
      <c r="A5170" s="450">
        <v>2018</v>
      </c>
      <c r="B5170" s="450" t="s">
        <v>201</v>
      </c>
      <c r="C5170" s="450">
        <v>33210</v>
      </c>
      <c r="D5170" s="450" t="s">
        <v>157</v>
      </c>
      <c r="E5170" s="450" t="s">
        <v>14</v>
      </c>
      <c r="F5170" s="450" t="s">
        <v>15</v>
      </c>
      <c r="G5170" s="450" t="s">
        <v>110</v>
      </c>
    </row>
    <row r="5171" spans="1:7" x14ac:dyDescent="0.25">
      <c r="A5171" s="450">
        <v>2018</v>
      </c>
      <c r="B5171" s="450" t="s">
        <v>201</v>
      </c>
      <c r="C5171" s="450">
        <v>33220</v>
      </c>
      <c r="D5171" s="450" t="s">
        <v>158</v>
      </c>
      <c r="E5171" s="450" t="s">
        <v>14</v>
      </c>
      <c r="F5171" s="450" t="s">
        <v>15</v>
      </c>
      <c r="G5171" s="450" t="s">
        <v>110</v>
      </c>
    </row>
    <row r="5172" spans="1:7" x14ac:dyDescent="0.25">
      <c r="A5172" s="450">
        <v>2018</v>
      </c>
      <c r="B5172" s="450" t="s">
        <v>201</v>
      </c>
      <c r="C5172" s="450">
        <v>33900</v>
      </c>
      <c r="D5172" s="450" t="s">
        <v>159</v>
      </c>
      <c r="E5172" s="450" t="s">
        <v>14</v>
      </c>
      <c r="F5172" s="450" t="s">
        <v>15</v>
      </c>
      <c r="G5172" s="450" t="s">
        <v>110</v>
      </c>
    </row>
    <row r="5173" spans="1:7" x14ac:dyDescent="0.25">
      <c r="A5173" s="450">
        <v>2018</v>
      </c>
      <c r="B5173" s="450" t="s">
        <v>201</v>
      </c>
      <c r="C5173" s="450">
        <v>33910</v>
      </c>
      <c r="D5173" s="450" t="s">
        <v>160</v>
      </c>
      <c r="E5173" s="450" t="s">
        <v>14</v>
      </c>
      <c r="F5173" s="450" t="s">
        <v>15</v>
      </c>
      <c r="G5173" s="450" t="s">
        <v>110</v>
      </c>
    </row>
    <row r="5174" spans="1:7" x14ac:dyDescent="0.25">
      <c r="A5174" s="450">
        <v>2018</v>
      </c>
      <c r="B5174" s="450" t="s">
        <v>201</v>
      </c>
      <c r="C5174" s="450">
        <v>33920</v>
      </c>
      <c r="D5174" s="450" t="s">
        <v>161</v>
      </c>
      <c r="E5174" s="450" t="s">
        <v>14</v>
      </c>
      <c r="F5174" s="450" t="s">
        <v>15</v>
      </c>
      <c r="G5174" s="450" t="s">
        <v>110</v>
      </c>
    </row>
    <row r="5175" spans="1:7" x14ac:dyDescent="0.25">
      <c r="A5175" s="450">
        <v>2018</v>
      </c>
      <c r="B5175" s="450" t="s">
        <v>201</v>
      </c>
      <c r="C5175" s="450">
        <v>33921</v>
      </c>
      <c r="D5175" s="450" t="s">
        <v>162</v>
      </c>
      <c r="E5175" s="450" t="s">
        <v>14</v>
      </c>
      <c r="F5175" s="450" t="s">
        <v>15</v>
      </c>
      <c r="G5175" s="450" t="s">
        <v>110</v>
      </c>
    </row>
    <row r="5176" spans="1:7" x14ac:dyDescent="0.25">
      <c r="A5176" s="450">
        <v>2018</v>
      </c>
      <c r="B5176" s="450" t="s">
        <v>201</v>
      </c>
      <c r="C5176" s="450">
        <v>33922</v>
      </c>
      <c r="D5176" s="450" t="s">
        <v>163</v>
      </c>
      <c r="E5176" s="450" t="s">
        <v>14</v>
      </c>
      <c r="F5176" s="450" t="s">
        <v>15</v>
      </c>
      <c r="G5176" s="450" t="s">
        <v>110</v>
      </c>
    </row>
    <row r="5177" spans="1:7" x14ac:dyDescent="0.25">
      <c r="A5177" s="450">
        <v>2018</v>
      </c>
      <c r="B5177" s="450" t="s">
        <v>201</v>
      </c>
      <c r="C5177" s="450">
        <v>34000</v>
      </c>
      <c r="D5177" s="450" t="s">
        <v>164</v>
      </c>
      <c r="E5177" s="450" t="s">
        <v>14</v>
      </c>
      <c r="F5177" s="450" t="s">
        <v>15</v>
      </c>
      <c r="G5177" s="450" t="s">
        <v>110</v>
      </c>
    </row>
    <row r="5178" spans="1:7" x14ac:dyDescent="0.25">
      <c r="A5178" s="450">
        <v>2018</v>
      </c>
      <c r="B5178" s="450" t="s">
        <v>201</v>
      </c>
      <c r="C5178" s="450">
        <v>35000</v>
      </c>
      <c r="D5178" s="450" t="s">
        <v>165</v>
      </c>
      <c r="E5178" s="450" t="s">
        <v>14</v>
      </c>
      <c r="F5178" s="450" t="s">
        <v>15</v>
      </c>
      <c r="G5178" s="450" t="s">
        <v>110</v>
      </c>
    </row>
    <row r="5179" spans="1:7" x14ac:dyDescent="0.25">
      <c r="A5179" s="450">
        <v>2018</v>
      </c>
      <c r="B5179" s="450" t="s">
        <v>201</v>
      </c>
      <c r="C5179" s="450">
        <v>36000</v>
      </c>
      <c r="D5179" s="450" t="s">
        <v>166</v>
      </c>
      <c r="E5179" s="450" t="s">
        <v>14</v>
      </c>
      <c r="F5179" s="450" t="s">
        <v>15</v>
      </c>
      <c r="G5179" s="450" t="s">
        <v>110</v>
      </c>
    </row>
    <row r="5180" spans="1:7" x14ac:dyDescent="0.25">
      <c r="A5180" s="450">
        <v>2018</v>
      </c>
      <c r="B5180" s="450" t="s">
        <v>201</v>
      </c>
      <c r="C5180" s="450">
        <v>37000</v>
      </c>
      <c r="D5180" s="450" t="s">
        <v>167</v>
      </c>
      <c r="E5180" s="450" t="s">
        <v>14</v>
      </c>
      <c r="F5180" s="450" t="s">
        <v>15</v>
      </c>
      <c r="G5180" s="450" t="s">
        <v>110</v>
      </c>
    </row>
    <row r="5181" spans="1:7" x14ac:dyDescent="0.25">
      <c r="A5181" s="450">
        <v>2018</v>
      </c>
      <c r="B5181" s="450" t="s">
        <v>201</v>
      </c>
      <c r="C5181" s="450">
        <v>37100</v>
      </c>
      <c r="D5181" s="450" t="s">
        <v>168</v>
      </c>
      <c r="E5181" s="450" t="s">
        <v>14</v>
      </c>
      <c r="F5181" s="450" t="s">
        <v>15</v>
      </c>
      <c r="G5181" s="450" t="s">
        <v>110</v>
      </c>
    </row>
    <row r="5182" spans="1:7" x14ac:dyDescent="0.25">
      <c r="A5182" s="450">
        <v>2018</v>
      </c>
      <c r="B5182" s="450" t="s">
        <v>201</v>
      </c>
      <c r="C5182" s="450">
        <v>37200</v>
      </c>
      <c r="D5182" s="450" t="s">
        <v>169</v>
      </c>
      <c r="E5182" s="450" t="s">
        <v>14</v>
      </c>
      <c r="F5182" s="450" t="s">
        <v>15</v>
      </c>
      <c r="G5182" s="450" t="s">
        <v>110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60D1-A46F-4635-8090-832D77D35F77}">
  <sheetPr codeName="Sheet20"/>
  <dimension ref="A1:BK268"/>
  <sheetViews>
    <sheetView workbookViewId="0">
      <pane xSplit="2" ySplit="4" topLeftCell="AV5" activePane="bottomRight" state="frozen"/>
      <selection pane="topRight" activeCell="C1" sqref="C1"/>
      <selection pane="bottomLeft" activeCell="A5" sqref="A5"/>
      <selection pane="bottomRight" activeCell="BK20" sqref="BK20"/>
    </sheetView>
  </sheetViews>
  <sheetFormatPr defaultRowHeight="13.2" x14ac:dyDescent="0.25"/>
  <cols>
    <col min="1" max="1" width="44.33203125" bestFit="1" customWidth="1"/>
    <col min="2" max="2" width="25.5546875" bestFit="1" customWidth="1"/>
    <col min="3" max="3" width="28.33203125" bestFit="1" customWidth="1"/>
    <col min="4" max="4" width="17.6640625" bestFit="1" customWidth="1"/>
    <col min="5" max="34" width="5" bestFit="1" customWidth="1"/>
    <col min="35" max="63" width="12" bestFit="1" customWidth="1"/>
    <col min="257" max="257" width="44.33203125" bestFit="1" customWidth="1"/>
    <col min="258" max="258" width="25.5546875" bestFit="1" customWidth="1"/>
    <col min="259" max="259" width="28.33203125" bestFit="1" customWidth="1"/>
    <col min="260" max="260" width="17.6640625" bestFit="1" customWidth="1"/>
    <col min="261" max="290" width="5" bestFit="1" customWidth="1"/>
    <col min="291" max="319" width="12" bestFit="1" customWidth="1"/>
    <col min="513" max="513" width="44.33203125" bestFit="1" customWidth="1"/>
    <col min="514" max="514" width="25.5546875" bestFit="1" customWidth="1"/>
    <col min="515" max="515" width="28.33203125" bestFit="1" customWidth="1"/>
    <col min="516" max="516" width="17.6640625" bestFit="1" customWidth="1"/>
    <col min="517" max="546" width="5" bestFit="1" customWidth="1"/>
    <col min="547" max="575" width="12" bestFit="1" customWidth="1"/>
    <col min="769" max="769" width="44.33203125" bestFit="1" customWidth="1"/>
    <col min="770" max="770" width="25.5546875" bestFit="1" customWidth="1"/>
    <col min="771" max="771" width="28.33203125" bestFit="1" customWidth="1"/>
    <col min="772" max="772" width="17.6640625" bestFit="1" customWidth="1"/>
    <col min="773" max="802" width="5" bestFit="1" customWidth="1"/>
    <col min="803" max="831" width="12" bestFit="1" customWidth="1"/>
    <col min="1025" max="1025" width="44.33203125" bestFit="1" customWidth="1"/>
    <col min="1026" max="1026" width="25.5546875" bestFit="1" customWidth="1"/>
    <col min="1027" max="1027" width="28.33203125" bestFit="1" customWidth="1"/>
    <col min="1028" max="1028" width="17.6640625" bestFit="1" customWidth="1"/>
    <col min="1029" max="1058" width="5" bestFit="1" customWidth="1"/>
    <col min="1059" max="1087" width="12" bestFit="1" customWidth="1"/>
    <col min="1281" max="1281" width="44.33203125" bestFit="1" customWidth="1"/>
    <col min="1282" max="1282" width="25.5546875" bestFit="1" customWidth="1"/>
    <col min="1283" max="1283" width="28.33203125" bestFit="1" customWidth="1"/>
    <col min="1284" max="1284" width="17.6640625" bestFit="1" customWidth="1"/>
    <col min="1285" max="1314" width="5" bestFit="1" customWidth="1"/>
    <col min="1315" max="1343" width="12" bestFit="1" customWidth="1"/>
    <col min="1537" max="1537" width="44.33203125" bestFit="1" customWidth="1"/>
    <col min="1538" max="1538" width="25.5546875" bestFit="1" customWidth="1"/>
    <col min="1539" max="1539" width="28.33203125" bestFit="1" customWidth="1"/>
    <col min="1540" max="1540" width="17.6640625" bestFit="1" customWidth="1"/>
    <col min="1541" max="1570" width="5" bestFit="1" customWidth="1"/>
    <col min="1571" max="1599" width="12" bestFit="1" customWidth="1"/>
    <col min="1793" max="1793" width="44.33203125" bestFit="1" customWidth="1"/>
    <col min="1794" max="1794" width="25.5546875" bestFit="1" customWidth="1"/>
    <col min="1795" max="1795" width="28.33203125" bestFit="1" customWidth="1"/>
    <col min="1796" max="1796" width="17.6640625" bestFit="1" customWidth="1"/>
    <col min="1797" max="1826" width="5" bestFit="1" customWidth="1"/>
    <col min="1827" max="1855" width="12" bestFit="1" customWidth="1"/>
    <col min="2049" max="2049" width="44.33203125" bestFit="1" customWidth="1"/>
    <col min="2050" max="2050" width="25.5546875" bestFit="1" customWidth="1"/>
    <col min="2051" max="2051" width="28.33203125" bestFit="1" customWidth="1"/>
    <col min="2052" max="2052" width="17.6640625" bestFit="1" customWidth="1"/>
    <col min="2053" max="2082" width="5" bestFit="1" customWidth="1"/>
    <col min="2083" max="2111" width="12" bestFit="1" customWidth="1"/>
    <col min="2305" max="2305" width="44.33203125" bestFit="1" customWidth="1"/>
    <col min="2306" max="2306" width="25.5546875" bestFit="1" customWidth="1"/>
    <col min="2307" max="2307" width="28.33203125" bestFit="1" customWidth="1"/>
    <col min="2308" max="2308" width="17.6640625" bestFit="1" customWidth="1"/>
    <col min="2309" max="2338" width="5" bestFit="1" customWidth="1"/>
    <col min="2339" max="2367" width="12" bestFit="1" customWidth="1"/>
    <col min="2561" max="2561" width="44.33203125" bestFit="1" customWidth="1"/>
    <col min="2562" max="2562" width="25.5546875" bestFit="1" customWidth="1"/>
    <col min="2563" max="2563" width="28.33203125" bestFit="1" customWidth="1"/>
    <col min="2564" max="2564" width="17.6640625" bestFit="1" customWidth="1"/>
    <col min="2565" max="2594" width="5" bestFit="1" customWidth="1"/>
    <col min="2595" max="2623" width="12" bestFit="1" customWidth="1"/>
    <col min="2817" max="2817" width="44.33203125" bestFit="1" customWidth="1"/>
    <col min="2818" max="2818" width="25.5546875" bestFit="1" customWidth="1"/>
    <col min="2819" max="2819" width="28.33203125" bestFit="1" customWidth="1"/>
    <col min="2820" max="2820" width="17.6640625" bestFit="1" customWidth="1"/>
    <col min="2821" max="2850" width="5" bestFit="1" customWidth="1"/>
    <col min="2851" max="2879" width="12" bestFit="1" customWidth="1"/>
    <col min="3073" max="3073" width="44.33203125" bestFit="1" customWidth="1"/>
    <col min="3074" max="3074" width="25.5546875" bestFit="1" customWidth="1"/>
    <col min="3075" max="3075" width="28.33203125" bestFit="1" customWidth="1"/>
    <col min="3076" max="3076" width="17.6640625" bestFit="1" customWidth="1"/>
    <col min="3077" max="3106" width="5" bestFit="1" customWidth="1"/>
    <col min="3107" max="3135" width="12" bestFit="1" customWidth="1"/>
    <col min="3329" max="3329" width="44.33203125" bestFit="1" customWidth="1"/>
    <col min="3330" max="3330" width="25.5546875" bestFit="1" customWidth="1"/>
    <col min="3331" max="3331" width="28.33203125" bestFit="1" customWidth="1"/>
    <col min="3332" max="3332" width="17.6640625" bestFit="1" customWidth="1"/>
    <col min="3333" max="3362" width="5" bestFit="1" customWidth="1"/>
    <col min="3363" max="3391" width="12" bestFit="1" customWidth="1"/>
    <col min="3585" max="3585" width="44.33203125" bestFit="1" customWidth="1"/>
    <col min="3586" max="3586" width="25.5546875" bestFit="1" customWidth="1"/>
    <col min="3587" max="3587" width="28.33203125" bestFit="1" customWidth="1"/>
    <col min="3588" max="3588" width="17.6640625" bestFit="1" customWidth="1"/>
    <col min="3589" max="3618" width="5" bestFit="1" customWidth="1"/>
    <col min="3619" max="3647" width="12" bestFit="1" customWidth="1"/>
    <col min="3841" max="3841" width="44.33203125" bestFit="1" customWidth="1"/>
    <col min="3842" max="3842" width="25.5546875" bestFit="1" customWidth="1"/>
    <col min="3843" max="3843" width="28.33203125" bestFit="1" customWidth="1"/>
    <col min="3844" max="3844" width="17.6640625" bestFit="1" customWidth="1"/>
    <col min="3845" max="3874" width="5" bestFit="1" customWidth="1"/>
    <col min="3875" max="3903" width="12" bestFit="1" customWidth="1"/>
    <col min="4097" max="4097" width="44.33203125" bestFit="1" customWidth="1"/>
    <col min="4098" max="4098" width="25.5546875" bestFit="1" customWidth="1"/>
    <col min="4099" max="4099" width="28.33203125" bestFit="1" customWidth="1"/>
    <col min="4100" max="4100" width="17.6640625" bestFit="1" customWidth="1"/>
    <col min="4101" max="4130" width="5" bestFit="1" customWidth="1"/>
    <col min="4131" max="4159" width="12" bestFit="1" customWidth="1"/>
    <col min="4353" max="4353" width="44.33203125" bestFit="1" customWidth="1"/>
    <col min="4354" max="4354" width="25.5546875" bestFit="1" customWidth="1"/>
    <col min="4355" max="4355" width="28.33203125" bestFit="1" customWidth="1"/>
    <col min="4356" max="4356" width="17.6640625" bestFit="1" customWidth="1"/>
    <col min="4357" max="4386" width="5" bestFit="1" customWidth="1"/>
    <col min="4387" max="4415" width="12" bestFit="1" customWidth="1"/>
    <col min="4609" max="4609" width="44.33203125" bestFit="1" customWidth="1"/>
    <col min="4610" max="4610" width="25.5546875" bestFit="1" customWidth="1"/>
    <col min="4611" max="4611" width="28.33203125" bestFit="1" customWidth="1"/>
    <col min="4612" max="4612" width="17.6640625" bestFit="1" customWidth="1"/>
    <col min="4613" max="4642" width="5" bestFit="1" customWidth="1"/>
    <col min="4643" max="4671" width="12" bestFit="1" customWidth="1"/>
    <col min="4865" max="4865" width="44.33203125" bestFit="1" customWidth="1"/>
    <col min="4866" max="4866" width="25.5546875" bestFit="1" customWidth="1"/>
    <col min="4867" max="4867" width="28.33203125" bestFit="1" customWidth="1"/>
    <col min="4868" max="4868" width="17.6640625" bestFit="1" customWidth="1"/>
    <col min="4869" max="4898" width="5" bestFit="1" customWidth="1"/>
    <col min="4899" max="4927" width="12" bestFit="1" customWidth="1"/>
    <col min="5121" max="5121" width="44.33203125" bestFit="1" customWidth="1"/>
    <col min="5122" max="5122" width="25.5546875" bestFit="1" customWidth="1"/>
    <col min="5123" max="5123" width="28.33203125" bestFit="1" customWidth="1"/>
    <col min="5124" max="5124" width="17.6640625" bestFit="1" customWidth="1"/>
    <col min="5125" max="5154" width="5" bestFit="1" customWidth="1"/>
    <col min="5155" max="5183" width="12" bestFit="1" customWidth="1"/>
    <col min="5377" max="5377" width="44.33203125" bestFit="1" customWidth="1"/>
    <col min="5378" max="5378" width="25.5546875" bestFit="1" customWidth="1"/>
    <col min="5379" max="5379" width="28.33203125" bestFit="1" customWidth="1"/>
    <col min="5380" max="5380" width="17.6640625" bestFit="1" customWidth="1"/>
    <col min="5381" max="5410" width="5" bestFit="1" customWidth="1"/>
    <col min="5411" max="5439" width="12" bestFit="1" customWidth="1"/>
    <col min="5633" max="5633" width="44.33203125" bestFit="1" customWidth="1"/>
    <col min="5634" max="5634" width="25.5546875" bestFit="1" customWidth="1"/>
    <col min="5635" max="5635" width="28.33203125" bestFit="1" customWidth="1"/>
    <col min="5636" max="5636" width="17.6640625" bestFit="1" customWidth="1"/>
    <col min="5637" max="5666" width="5" bestFit="1" customWidth="1"/>
    <col min="5667" max="5695" width="12" bestFit="1" customWidth="1"/>
    <col min="5889" max="5889" width="44.33203125" bestFit="1" customWidth="1"/>
    <col min="5890" max="5890" width="25.5546875" bestFit="1" customWidth="1"/>
    <col min="5891" max="5891" width="28.33203125" bestFit="1" customWidth="1"/>
    <col min="5892" max="5892" width="17.6640625" bestFit="1" customWidth="1"/>
    <col min="5893" max="5922" width="5" bestFit="1" customWidth="1"/>
    <col min="5923" max="5951" width="12" bestFit="1" customWidth="1"/>
    <col min="6145" max="6145" width="44.33203125" bestFit="1" customWidth="1"/>
    <col min="6146" max="6146" width="25.5546875" bestFit="1" customWidth="1"/>
    <col min="6147" max="6147" width="28.33203125" bestFit="1" customWidth="1"/>
    <col min="6148" max="6148" width="17.6640625" bestFit="1" customWidth="1"/>
    <col min="6149" max="6178" width="5" bestFit="1" customWidth="1"/>
    <col min="6179" max="6207" width="12" bestFit="1" customWidth="1"/>
    <col min="6401" max="6401" width="44.33203125" bestFit="1" customWidth="1"/>
    <col min="6402" max="6402" width="25.5546875" bestFit="1" customWidth="1"/>
    <col min="6403" max="6403" width="28.33203125" bestFit="1" customWidth="1"/>
    <col min="6404" max="6404" width="17.6640625" bestFit="1" customWidth="1"/>
    <col min="6405" max="6434" width="5" bestFit="1" customWidth="1"/>
    <col min="6435" max="6463" width="12" bestFit="1" customWidth="1"/>
    <col min="6657" max="6657" width="44.33203125" bestFit="1" customWidth="1"/>
    <col min="6658" max="6658" width="25.5546875" bestFit="1" customWidth="1"/>
    <col min="6659" max="6659" width="28.33203125" bestFit="1" customWidth="1"/>
    <col min="6660" max="6660" width="17.6640625" bestFit="1" customWidth="1"/>
    <col min="6661" max="6690" width="5" bestFit="1" customWidth="1"/>
    <col min="6691" max="6719" width="12" bestFit="1" customWidth="1"/>
    <col min="6913" max="6913" width="44.33203125" bestFit="1" customWidth="1"/>
    <col min="6914" max="6914" width="25.5546875" bestFit="1" customWidth="1"/>
    <col min="6915" max="6915" width="28.33203125" bestFit="1" customWidth="1"/>
    <col min="6916" max="6916" width="17.6640625" bestFit="1" customWidth="1"/>
    <col min="6917" max="6946" width="5" bestFit="1" customWidth="1"/>
    <col min="6947" max="6975" width="12" bestFit="1" customWidth="1"/>
    <col min="7169" max="7169" width="44.33203125" bestFit="1" customWidth="1"/>
    <col min="7170" max="7170" width="25.5546875" bestFit="1" customWidth="1"/>
    <col min="7171" max="7171" width="28.33203125" bestFit="1" customWidth="1"/>
    <col min="7172" max="7172" width="17.6640625" bestFit="1" customWidth="1"/>
    <col min="7173" max="7202" width="5" bestFit="1" customWidth="1"/>
    <col min="7203" max="7231" width="12" bestFit="1" customWidth="1"/>
    <col min="7425" max="7425" width="44.33203125" bestFit="1" customWidth="1"/>
    <col min="7426" max="7426" width="25.5546875" bestFit="1" customWidth="1"/>
    <col min="7427" max="7427" width="28.33203125" bestFit="1" customWidth="1"/>
    <col min="7428" max="7428" width="17.6640625" bestFit="1" customWidth="1"/>
    <col min="7429" max="7458" width="5" bestFit="1" customWidth="1"/>
    <col min="7459" max="7487" width="12" bestFit="1" customWidth="1"/>
    <col min="7681" max="7681" width="44.33203125" bestFit="1" customWidth="1"/>
    <col min="7682" max="7682" width="25.5546875" bestFit="1" customWidth="1"/>
    <col min="7683" max="7683" width="28.33203125" bestFit="1" customWidth="1"/>
    <col min="7684" max="7684" width="17.6640625" bestFit="1" customWidth="1"/>
    <col min="7685" max="7714" width="5" bestFit="1" customWidth="1"/>
    <col min="7715" max="7743" width="12" bestFit="1" customWidth="1"/>
    <col min="7937" max="7937" width="44.33203125" bestFit="1" customWidth="1"/>
    <col min="7938" max="7938" width="25.5546875" bestFit="1" customWidth="1"/>
    <col min="7939" max="7939" width="28.33203125" bestFit="1" customWidth="1"/>
    <col min="7940" max="7940" width="17.6640625" bestFit="1" customWidth="1"/>
    <col min="7941" max="7970" width="5" bestFit="1" customWidth="1"/>
    <col min="7971" max="7999" width="12" bestFit="1" customWidth="1"/>
    <col min="8193" max="8193" width="44.33203125" bestFit="1" customWidth="1"/>
    <col min="8194" max="8194" width="25.5546875" bestFit="1" customWidth="1"/>
    <col min="8195" max="8195" width="28.33203125" bestFit="1" customWidth="1"/>
    <col min="8196" max="8196" width="17.6640625" bestFit="1" customWidth="1"/>
    <col min="8197" max="8226" width="5" bestFit="1" customWidth="1"/>
    <col min="8227" max="8255" width="12" bestFit="1" customWidth="1"/>
    <col min="8449" max="8449" width="44.33203125" bestFit="1" customWidth="1"/>
    <col min="8450" max="8450" width="25.5546875" bestFit="1" customWidth="1"/>
    <col min="8451" max="8451" width="28.33203125" bestFit="1" customWidth="1"/>
    <col min="8452" max="8452" width="17.6640625" bestFit="1" customWidth="1"/>
    <col min="8453" max="8482" width="5" bestFit="1" customWidth="1"/>
    <col min="8483" max="8511" width="12" bestFit="1" customWidth="1"/>
    <col min="8705" max="8705" width="44.33203125" bestFit="1" customWidth="1"/>
    <col min="8706" max="8706" width="25.5546875" bestFit="1" customWidth="1"/>
    <col min="8707" max="8707" width="28.33203125" bestFit="1" customWidth="1"/>
    <col min="8708" max="8708" width="17.6640625" bestFit="1" customWidth="1"/>
    <col min="8709" max="8738" width="5" bestFit="1" customWidth="1"/>
    <col min="8739" max="8767" width="12" bestFit="1" customWidth="1"/>
    <col min="8961" max="8961" width="44.33203125" bestFit="1" customWidth="1"/>
    <col min="8962" max="8962" width="25.5546875" bestFit="1" customWidth="1"/>
    <col min="8963" max="8963" width="28.33203125" bestFit="1" customWidth="1"/>
    <col min="8964" max="8964" width="17.6640625" bestFit="1" customWidth="1"/>
    <col min="8965" max="8994" width="5" bestFit="1" customWidth="1"/>
    <col min="8995" max="9023" width="12" bestFit="1" customWidth="1"/>
    <col min="9217" max="9217" width="44.33203125" bestFit="1" customWidth="1"/>
    <col min="9218" max="9218" width="25.5546875" bestFit="1" customWidth="1"/>
    <col min="9219" max="9219" width="28.33203125" bestFit="1" customWidth="1"/>
    <col min="9220" max="9220" width="17.6640625" bestFit="1" customWidth="1"/>
    <col min="9221" max="9250" width="5" bestFit="1" customWidth="1"/>
    <col min="9251" max="9279" width="12" bestFit="1" customWidth="1"/>
    <col min="9473" max="9473" width="44.33203125" bestFit="1" customWidth="1"/>
    <col min="9474" max="9474" width="25.5546875" bestFit="1" customWidth="1"/>
    <col min="9475" max="9475" width="28.33203125" bestFit="1" customWidth="1"/>
    <col min="9476" max="9476" width="17.6640625" bestFit="1" customWidth="1"/>
    <col min="9477" max="9506" width="5" bestFit="1" customWidth="1"/>
    <col min="9507" max="9535" width="12" bestFit="1" customWidth="1"/>
    <col min="9729" max="9729" width="44.33203125" bestFit="1" customWidth="1"/>
    <col min="9730" max="9730" width="25.5546875" bestFit="1" customWidth="1"/>
    <col min="9731" max="9731" width="28.33203125" bestFit="1" customWidth="1"/>
    <col min="9732" max="9732" width="17.6640625" bestFit="1" customWidth="1"/>
    <col min="9733" max="9762" width="5" bestFit="1" customWidth="1"/>
    <col min="9763" max="9791" width="12" bestFit="1" customWidth="1"/>
    <col min="9985" max="9985" width="44.33203125" bestFit="1" customWidth="1"/>
    <col min="9986" max="9986" width="25.5546875" bestFit="1" customWidth="1"/>
    <col min="9987" max="9987" width="28.33203125" bestFit="1" customWidth="1"/>
    <col min="9988" max="9988" width="17.6640625" bestFit="1" customWidth="1"/>
    <col min="9989" max="10018" width="5" bestFit="1" customWidth="1"/>
    <col min="10019" max="10047" width="12" bestFit="1" customWidth="1"/>
    <col min="10241" max="10241" width="44.33203125" bestFit="1" customWidth="1"/>
    <col min="10242" max="10242" width="25.5546875" bestFit="1" customWidth="1"/>
    <col min="10243" max="10243" width="28.33203125" bestFit="1" customWidth="1"/>
    <col min="10244" max="10244" width="17.6640625" bestFit="1" customWidth="1"/>
    <col min="10245" max="10274" width="5" bestFit="1" customWidth="1"/>
    <col min="10275" max="10303" width="12" bestFit="1" customWidth="1"/>
    <col min="10497" max="10497" width="44.33203125" bestFit="1" customWidth="1"/>
    <col min="10498" max="10498" width="25.5546875" bestFit="1" customWidth="1"/>
    <col min="10499" max="10499" width="28.33203125" bestFit="1" customWidth="1"/>
    <col min="10500" max="10500" width="17.6640625" bestFit="1" customWidth="1"/>
    <col min="10501" max="10530" width="5" bestFit="1" customWidth="1"/>
    <col min="10531" max="10559" width="12" bestFit="1" customWidth="1"/>
    <col min="10753" max="10753" width="44.33203125" bestFit="1" customWidth="1"/>
    <col min="10754" max="10754" width="25.5546875" bestFit="1" customWidth="1"/>
    <col min="10755" max="10755" width="28.33203125" bestFit="1" customWidth="1"/>
    <col min="10756" max="10756" width="17.6640625" bestFit="1" customWidth="1"/>
    <col min="10757" max="10786" width="5" bestFit="1" customWidth="1"/>
    <col min="10787" max="10815" width="12" bestFit="1" customWidth="1"/>
    <col min="11009" max="11009" width="44.33203125" bestFit="1" customWidth="1"/>
    <col min="11010" max="11010" width="25.5546875" bestFit="1" customWidth="1"/>
    <col min="11011" max="11011" width="28.33203125" bestFit="1" customWidth="1"/>
    <col min="11012" max="11012" width="17.6640625" bestFit="1" customWidth="1"/>
    <col min="11013" max="11042" width="5" bestFit="1" customWidth="1"/>
    <col min="11043" max="11071" width="12" bestFit="1" customWidth="1"/>
    <col min="11265" max="11265" width="44.33203125" bestFit="1" customWidth="1"/>
    <col min="11266" max="11266" width="25.5546875" bestFit="1" customWidth="1"/>
    <col min="11267" max="11267" width="28.33203125" bestFit="1" customWidth="1"/>
    <col min="11268" max="11268" width="17.6640625" bestFit="1" customWidth="1"/>
    <col min="11269" max="11298" width="5" bestFit="1" customWidth="1"/>
    <col min="11299" max="11327" width="12" bestFit="1" customWidth="1"/>
    <col min="11521" max="11521" width="44.33203125" bestFit="1" customWidth="1"/>
    <col min="11522" max="11522" width="25.5546875" bestFit="1" customWidth="1"/>
    <col min="11523" max="11523" width="28.33203125" bestFit="1" customWidth="1"/>
    <col min="11524" max="11524" width="17.6640625" bestFit="1" customWidth="1"/>
    <col min="11525" max="11554" width="5" bestFit="1" customWidth="1"/>
    <col min="11555" max="11583" width="12" bestFit="1" customWidth="1"/>
    <col min="11777" max="11777" width="44.33203125" bestFit="1" customWidth="1"/>
    <col min="11778" max="11778" width="25.5546875" bestFit="1" customWidth="1"/>
    <col min="11779" max="11779" width="28.33203125" bestFit="1" customWidth="1"/>
    <col min="11780" max="11780" width="17.6640625" bestFit="1" customWidth="1"/>
    <col min="11781" max="11810" width="5" bestFit="1" customWidth="1"/>
    <col min="11811" max="11839" width="12" bestFit="1" customWidth="1"/>
    <col min="12033" max="12033" width="44.33203125" bestFit="1" customWidth="1"/>
    <col min="12034" max="12034" width="25.5546875" bestFit="1" customWidth="1"/>
    <col min="12035" max="12035" width="28.33203125" bestFit="1" customWidth="1"/>
    <col min="12036" max="12036" width="17.6640625" bestFit="1" customWidth="1"/>
    <col min="12037" max="12066" width="5" bestFit="1" customWidth="1"/>
    <col min="12067" max="12095" width="12" bestFit="1" customWidth="1"/>
    <col min="12289" max="12289" width="44.33203125" bestFit="1" customWidth="1"/>
    <col min="12290" max="12290" width="25.5546875" bestFit="1" customWidth="1"/>
    <col min="12291" max="12291" width="28.33203125" bestFit="1" customWidth="1"/>
    <col min="12292" max="12292" width="17.6640625" bestFit="1" customWidth="1"/>
    <col min="12293" max="12322" width="5" bestFit="1" customWidth="1"/>
    <col min="12323" max="12351" width="12" bestFit="1" customWidth="1"/>
    <col min="12545" max="12545" width="44.33203125" bestFit="1" customWidth="1"/>
    <col min="12546" max="12546" width="25.5546875" bestFit="1" customWidth="1"/>
    <col min="12547" max="12547" width="28.33203125" bestFit="1" customWidth="1"/>
    <col min="12548" max="12548" width="17.6640625" bestFit="1" customWidth="1"/>
    <col min="12549" max="12578" width="5" bestFit="1" customWidth="1"/>
    <col min="12579" max="12607" width="12" bestFit="1" customWidth="1"/>
    <col min="12801" max="12801" width="44.33203125" bestFit="1" customWidth="1"/>
    <col min="12802" max="12802" width="25.5546875" bestFit="1" customWidth="1"/>
    <col min="12803" max="12803" width="28.33203125" bestFit="1" customWidth="1"/>
    <col min="12804" max="12804" width="17.6640625" bestFit="1" customWidth="1"/>
    <col min="12805" max="12834" width="5" bestFit="1" customWidth="1"/>
    <col min="12835" max="12863" width="12" bestFit="1" customWidth="1"/>
    <col min="13057" max="13057" width="44.33203125" bestFit="1" customWidth="1"/>
    <col min="13058" max="13058" width="25.5546875" bestFit="1" customWidth="1"/>
    <col min="13059" max="13059" width="28.33203125" bestFit="1" customWidth="1"/>
    <col min="13060" max="13060" width="17.6640625" bestFit="1" customWidth="1"/>
    <col min="13061" max="13090" width="5" bestFit="1" customWidth="1"/>
    <col min="13091" max="13119" width="12" bestFit="1" customWidth="1"/>
    <col min="13313" max="13313" width="44.33203125" bestFit="1" customWidth="1"/>
    <col min="13314" max="13314" width="25.5546875" bestFit="1" customWidth="1"/>
    <col min="13315" max="13315" width="28.33203125" bestFit="1" customWidth="1"/>
    <col min="13316" max="13316" width="17.6640625" bestFit="1" customWidth="1"/>
    <col min="13317" max="13346" width="5" bestFit="1" customWidth="1"/>
    <col min="13347" max="13375" width="12" bestFit="1" customWidth="1"/>
    <col min="13569" max="13569" width="44.33203125" bestFit="1" customWidth="1"/>
    <col min="13570" max="13570" width="25.5546875" bestFit="1" customWidth="1"/>
    <col min="13571" max="13571" width="28.33203125" bestFit="1" customWidth="1"/>
    <col min="13572" max="13572" width="17.6640625" bestFit="1" customWidth="1"/>
    <col min="13573" max="13602" width="5" bestFit="1" customWidth="1"/>
    <col min="13603" max="13631" width="12" bestFit="1" customWidth="1"/>
    <col min="13825" max="13825" width="44.33203125" bestFit="1" customWidth="1"/>
    <col min="13826" max="13826" width="25.5546875" bestFit="1" customWidth="1"/>
    <col min="13827" max="13827" width="28.33203125" bestFit="1" customWidth="1"/>
    <col min="13828" max="13828" width="17.6640625" bestFit="1" customWidth="1"/>
    <col min="13829" max="13858" width="5" bestFit="1" customWidth="1"/>
    <col min="13859" max="13887" width="12" bestFit="1" customWidth="1"/>
    <col min="14081" max="14081" width="44.33203125" bestFit="1" customWidth="1"/>
    <col min="14082" max="14082" width="25.5546875" bestFit="1" customWidth="1"/>
    <col min="14083" max="14083" width="28.33203125" bestFit="1" customWidth="1"/>
    <col min="14084" max="14084" width="17.6640625" bestFit="1" customWidth="1"/>
    <col min="14085" max="14114" width="5" bestFit="1" customWidth="1"/>
    <col min="14115" max="14143" width="12" bestFit="1" customWidth="1"/>
    <col min="14337" max="14337" width="44.33203125" bestFit="1" customWidth="1"/>
    <col min="14338" max="14338" width="25.5546875" bestFit="1" customWidth="1"/>
    <col min="14339" max="14339" width="28.33203125" bestFit="1" customWidth="1"/>
    <col min="14340" max="14340" width="17.6640625" bestFit="1" customWidth="1"/>
    <col min="14341" max="14370" width="5" bestFit="1" customWidth="1"/>
    <col min="14371" max="14399" width="12" bestFit="1" customWidth="1"/>
    <col min="14593" max="14593" width="44.33203125" bestFit="1" customWidth="1"/>
    <col min="14594" max="14594" width="25.5546875" bestFit="1" customWidth="1"/>
    <col min="14595" max="14595" width="28.33203125" bestFit="1" customWidth="1"/>
    <col min="14596" max="14596" width="17.6640625" bestFit="1" customWidth="1"/>
    <col min="14597" max="14626" width="5" bestFit="1" customWidth="1"/>
    <col min="14627" max="14655" width="12" bestFit="1" customWidth="1"/>
    <col min="14849" max="14849" width="44.33203125" bestFit="1" customWidth="1"/>
    <col min="14850" max="14850" width="25.5546875" bestFit="1" customWidth="1"/>
    <col min="14851" max="14851" width="28.33203125" bestFit="1" customWidth="1"/>
    <col min="14852" max="14852" width="17.6640625" bestFit="1" customWidth="1"/>
    <col min="14853" max="14882" width="5" bestFit="1" customWidth="1"/>
    <col min="14883" max="14911" width="12" bestFit="1" customWidth="1"/>
    <col min="15105" max="15105" width="44.33203125" bestFit="1" customWidth="1"/>
    <col min="15106" max="15106" width="25.5546875" bestFit="1" customWidth="1"/>
    <col min="15107" max="15107" width="28.33203125" bestFit="1" customWidth="1"/>
    <col min="15108" max="15108" width="17.6640625" bestFit="1" customWidth="1"/>
    <col min="15109" max="15138" width="5" bestFit="1" customWidth="1"/>
    <col min="15139" max="15167" width="12" bestFit="1" customWidth="1"/>
    <col min="15361" max="15361" width="44.33203125" bestFit="1" customWidth="1"/>
    <col min="15362" max="15362" width="25.5546875" bestFit="1" customWidth="1"/>
    <col min="15363" max="15363" width="28.33203125" bestFit="1" customWidth="1"/>
    <col min="15364" max="15364" width="17.6640625" bestFit="1" customWidth="1"/>
    <col min="15365" max="15394" width="5" bestFit="1" customWidth="1"/>
    <col min="15395" max="15423" width="12" bestFit="1" customWidth="1"/>
    <col min="15617" max="15617" width="44.33203125" bestFit="1" customWidth="1"/>
    <col min="15618" max="15618" width="25.5546875" bestFit="1" customWidth="1"/>
    <col min="15619" max="15619" width="28.33203125" bestFit="1" customWidth="1"/>
    <col min="15620" max="15620" width="17.6640625" bestFit="1" customWidth="1"/>
    <col min="15621" max="15650" width="5" bestFit="1" customWidth="1"/>
    <col min="15651" max="15679" width="12" bestFit="1" customWidth="1"/>
    <col min="15873" max="15873" width="44.33203125" bestFit="1" customWidth="1"/>
    <col min="15874" max="15874" width="25.5546875" bestFit="1" customWidth="1"/>
    <col min="15875" max="15875" width="28.33203125" bestFit="1" customWidth="1"/>
    <col min="15876" max="15876" width="17.6640625" bestFit="1" customWidth="1"/>
    <col min="15877" max="15906" width="5" bestFit="1" customWidth="1"/>
    <col min="15907" max="15935" width="12" bestFit="1" customWidth="1"/>
    <col min="16129" max="16129" width="44.33203125" bestFit="1" customWidth="1"/>
    <col min="16130" max="16130" width="25.5546875" bestFit="1" customWidth="1"/>
    <col min="16131" max="16131" width="28.33203125" bestFit="1" customWidth="1"/>
    <col min="16132" max="16132" width="17.6640625" bestFit="1" customWidth="1"/>
    <col min="16133" max="16162" width="5" bestFit="1" customWidth="1"/>
    <col min="16163" max="16191" width="12" bestFit="1" customWidth="1"/>
  </cols>
  <sheetData>
    <row r="1" spans="1:63" x14ac:dyDescent="0.25">
      <c r="A1" s="450" t="s">
        <v>2287</v>
      </c>
      <c r="B1" s="450" t="s">
        <v>2288</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row>
    <row r="2" spans="1:63" x14ac:dyDescent="0.25">
      <c r="A2" s="450" t="s">
        <v>2289</v>
      </c>
      <c r="B2" s="175">
        <v>43740</v>
      </c>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row>
    <row r="4" spans="1:63" x14ac:dyDescent="0.25">
      <c r="A4" s="450" t="s">
        <v>239</v>
      </c>
      <c r="B4" s="450" t="s">
        <v>2290</v>
      </c>
      <c r="C4" s="450" t="s">
        <v>2291</v>
      </c>
      <c r="D4" s="450" t="s">
        <v>2292</v>
      </c>
      <c r="E4" s="176">
        <v>1960</v>
      </c>
      <c r="F4" s="176">
        <v>1961</v>
      </c>
      <c r="G4" s="176">
        <v>1962</v>
      </c>
      <c r="H4" s="176">
        <v>1963</v>
      </c>
      <c r="I4" s="176">
        <v>1964</v>
      </c>
      <c r="J4" s="176">
        <v>1965</v>
      </c>
      <c r="K4" s="176">
        <v>1966</v>
      </c>
      <c r="L4" s="176">
        <v>1967</v>
      </c>
      <c r="M4" s="176">
        <v>1968</v>
      </c>
      <c r="N4" s="176">
        <v>1969</v>
      </c>
      <c r="O4" s="176">
        <v>1970</v>
      </c>
      <c r="P4" s="176">
        <v>1971</v>
      </c>
      <c r="Q4" s="176">
        <v>1972</v>
      </c>
      <c r="R4" s="176">
        <v>1973</v>
      </c>
      <c r="S4" s="176">
        <v>1974</v>
      </c>
      <c r="T4" s="176">
        <v>1975</v>
      </c>
      <c r="U4" s="176">
        <v>1976</v>
      </c>
      <c r="V4" s="176">
        <v>1977</v>
      </c>
      <c r="W4" s="176">
        <v>1978</v>
      </c>
      <c r="X4" s="176">
        <v>1979</v>
      </c>
      <c r="Y4" s="176">
        <v>1980</v>
      </c>
      <c r="Z4" s="176">
        <v>1981</v>
      </c>
      <c r="AA4" s="176">
        <v>1982</v>
      </c>
      <c r="AB4" s="176">
        <v>1983</v>
      </c>
      <c r="AC4" s="176">
        <v>1984</v>
      </c>
      <c r="AD4" s="176">
        <v>1985</v>
      </c>
      <c r="AE4" s="176">
        <v>1986</v>
      </c>
      <c r="AF4" s="176">
        <v>1987</v>
      </c>
      <c r="AG4" s="176">
        <v>1988</v>
      </c>
      <c r="AH4" s="176">
        <v>1989</v>
      </c>
      <c r="AI4" s="176">
        <v>1990</v>
      </c>
      <c r="AJ4" s="176">
        <v>1991</v>
      </c>
      <c r="AK4" s="176">
        <v>1992</v>
      </c>
      <c r="AL4" s="176">
        <v>1993</v>
      </c>
      <c r="AM4" s="176">
        <v>1994</v>
      </c>
      <c r="AN4" s="176">
        <v>1995</v>
      </c>
      <c r="AO4" s="176">
        <v>1996</v>
      </c>
      <c r="AP4" s="176">
        <v>1997</v>
      </c>
      <c r="AQ4" s="176">
        <v>1998</v>
      </c>
      <c r="AR4" s="176">
        <v>1999</v>
      </c>
      <c r="AS4" s="176">
        <v>2000</v>
      </c>
      <c r="AT4" s="176">
        <v>2001</v>
      </c>
      <c r="AU4" s="176">
        <v>2002</v>
      </c>
      <c r="AV4" s="176">
        <v>2003</v>
      </c>
      <c r="AW4" s="176">
        <v>2004</v>
      </c>
      <c r="AX4" s="176">
        <v>2005</v>
      </c>
      <c r="AY4" s="176">
        <v>2006</v>
      </c>
      <c r="AZ4" s="176">
        <v>2007</v>
      </c>
      <c r="BA4" s="176">
        <v>2008</v>
      </c>
      <c r="BB4" s="176">
        <v>2009</v>
      </c>
      <c r="BC4" s="176">
        <v>2010</v>
      </c>
      <c r="BD4" s="176">
        <v>2011</v>
      </c>
      <c r="BE4" s="176">
        <v>2012</v>
      </c>
      <c r="BF4" s="176">
        <v>2013</v>
      </c>
      <c r="BG4" s="176">
        <v>2014</v>
      </c>
      <c r="BH4" s="176">
        <v>2015</v>
      </c>
      <c r="BI4" s="176">
        <v>2016</v>
      </c>
      <c r="BJ4" s="176">
        <v>2017</v>
      </c>
      <c r="BK4" s="176">
        <v>2018</v>
      </c>
    </row>
    <row r="5" spans="1:63" x14ac:dyDescent="0.25">
      <c r="A5" s="450" t="s">
        <v>2293</v>
      </c>
      <c r="B5" s="450" t="s">
        <v>2294</v>
      </c>
      <c r="C5" s="450" t="s">
        <v>2295</v>
      </c>
      <c r="D5" s="450" t="s">
        <v>2296</v>
      </c>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v>1497859849.8896716</v>
      </c>
      <c r="AJ5" s="450">
        <v>1671819990.6471</v>
      </c>
      <c r="AK5" s="450">
        <v>1810502720.9878244</v>
      </c>
      <c r="AL5" s="450">
        <v>1988839272.0956779</v>
      </c>
      <c r="AM5" s="450">
        <v>2197955100.4438171</v>
      </c>
      <c r="AN5" s="450">
        <v>2301201474.4070644</v>
      </c>
      <c r="AO5" s="450">
        <v>2371124240.9828072</v>
      </c>
      <c r="AP5" s="450">
        <v>2581983077.3696284</v>
      </c>
      <c r="AQ5" s="450">
        <v>2663055513.5620861</v>
      </c>
      <c r="AR5" s="450">
        <v>2734950490.7610641</v>
      </c>
      <c r="AS5" s="450">
        <v>3009056282.3990803</v>
      </c>
      <c r="AT5" s="450">
        <v>2983689819.0778475</v>
      </c>
      <c r="AU5" s="450">
        <v>2931664257.5764704</v>
      </c>
      <c r="AV5" s="450">
        <v>3045100030.505723</v>
      </c>
      <c r="AW5" s="450">
        <v>3374481585.3784995</v>
      </c>
      <c r="AX5" s="450">
        <v>3521849159.2083836</v>
      </c>
      <c r="AY5" s="450">
        <v>3666548022.6014047</v>
      </c>
      <c r="AZ5" s="450">
        <v>3832820981.6978307</v>
      </c>
      <c r="BA5" s="450">
        <v>3903830107.9113464</v>
      </c>
      <c r="BB5" s="450">
        <v>3519787115.7494993</v>
      </c>
      <c r="BC5" s="450">
        <v>3429584867.4097581</v>
      </c>
      <c r="BD5" s="450">
        <v>3621879746.157753</v>
      </c>
      <c r="BE5" s="450">
        <v>3640775603.0807872</v>
      </c>
      <c r="BF5" s="450">
        <v>3860198723.1556706</v>
      </c>
      <c r="BG5" s="450">
        <v>3966592233.0162754</v>
      </c>
      <c r="BH5" s="450">
        <v>3990944634.0420885</v>
      </c>
      <c r="BI5" s="450">
        <v>4026064568.3912635</v>
      </c>
      <c r="BJ5" s="450">
        <v>4157176526.7538548</v>
      </c>
      <c r="BK5" s="450"/>
    </row>
    <row r="6" spans="1:63" x14ac:dyDescent="0.25">
      <c r="A6" s="450" t="s">
        <v>2297</v>
      </c>
      <c r="B6" s="450" t="s">
        <v>2298</v>
      </c>
      <c r="C6" s="450" t="s">
        <v>2295</v>
      </c>
      <c r="D6" s="450" t="s">
        <v>2296</v>
      </c>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0"/>
      <c r="AN6" s="450"/>
      <c r="AO6" s="450"/>
      <c r="AP6" s="450"/>
      <c r="AQ6" s="450"/>
      <c r="AR6" s="450"/>
      <c r="AS6" s="450"/>
      <c r="AT6" s="450"/>
      <c r="AU6" s="450">
        <v>18973027428.920433</v>
      </c>
      <c r="AV6" s="450">
        <v>21032245383.434467</v>
      </c>
      <c r="AW6" s="450">
        <v>21903906005.176514</v>
      </c>
      <c r="AX6" s="450">
        <v>25122565906.294113</v>
      </c>
      <c r="AY6" s="450">
        <v>27269473533.628063</v>
      </c>
      <c r="AZ6" s="450">
        <v>31873654690.399265</v>
      </c>
      <c r="BA6" s="450">
        <v>33769009351.661057</v>
      </c>
      <c r="BB6" s="450">
        <v>41304884284.247162</v>
      </c>
      <c r="BC6" s="450">
        <v>47787706703.826195</v>
      </c>
      <c r="BD6" s="450">
        <v>48993947132.345451</v>
      </c>
      <c r="BE6" s="450">
        <v>56301250158.278763</v>
      </c>
      <c r="BF6" s="450">
        <v>60497916496.45195</v>
      </c>
      <c r="BG6" s="450">
        <v>63321947173.1465</v>
      </c>
      <c r="BH6" s="450">
        <v>64927903090.049057</v>
      </c>
      <c r="BI6" s="450">
        <v>67121529135.158195</v>
      </c>
      <c r="BJ6" s="450">
        <v>70220349482.253769</v>
      </c>
      <c r="BK6" s="450">
        <v>72544086003.912415</v>
      </c>
    </row>
    <row r="7" spans="1:63" x14ac:dyDescent="0.25">
      <c r="A7" s="450" t="s">
        <v>2299</v>
      </c>
      <c r="B7" s="450" t="s">
        <v>2300</v>
      </c>
      <c r="C7" s="450" t="s">
        <v>2295</v>
      </c>
      <c r="D7" s="450" t="s">
        <v>2296</v>
      </c>
      <c r="E7" s="450"/>
      <c r="F7" s="450"/>
      <c r="G7" s="450"/>
      <c r="H7" s="450"/>
      <c r="I7" s="450"/>
      <c r="J7" s="450"/>
      <c r="K7" s="450"/>
      <c r="L7" s="450"/>
      <c r="M7" s="450"/>
      <c r="N7" s="450"/>
      <c r="O7" s="450"/>
      <c r="P7" s="450"/>
      <c r="Q7" s="450"/>
      <c r="R7" s="450"/>
      <c r="S7" s="450"/>
      <c r="T7" s="450"/>
      <c r="U7" s="450"/>
      <c r="V7" s="450"/>
      <c r="W7" s="450"/>
      <c r="X7" s="450"/>
      <c r="Y7" s="450"/>
      <c r="Z7" s="450"/>
      <c r="AA7" s="450"/>
      <c r="AB7" s="450"/>
      <c r="AC7" s="450"/>
      <c r="AD7" s="450"/>
      <c r="AE7" s="450"/>
      <c r="AF7" s="450"/>
      <c r="AG7" s="450"/>
      <c r="AH7" s="450"/>
      <c r="AI7" s="450">
        <v>36607761178.266121</v>
      </c>
      <c r="AJ7" s="450">
        <v>38220933544.128906</v>
      </c>
      <c r="AK7" s="450">
        <v>36809655605.738579</v>
      </c>
      <c r="AL7" s="450">
        <v>28644401034.331146</v>
      </c>
      <c r="AM7" s="450">
        <v>29647912555.016777</v>
      </c>
      <c r="AN7" s="450">
        <v>34810016153.200439</v>
      </c>
      <c r="AO7" s="450">
        <v>40248524979.894081</v>
      </c>
      <c r="AP7" s="450">
        <v>43920842825.102699</v>
      </c>
      <c r="AQ7" s="450">
        <v>46498762066.760239</v>
      </c>
      <c r="AR7" s="450">
        <v>48199123943.523811</v>
      </c>
      <c r="AS7" s="450">
        <v>50781818083.036163</v>
      </c>
      <c r="AT7" s="450">
        <v>54078410873.67543</v>
      </c>
      <c r="AU7" s="450">
        <v>62440884508.652847</v>
      </c>
      <c r="AV7" s="450">
        <v>65502029873.758186</v>
      </c>
      <c r="AW7" s="450">
        <v>74632978885.676285</v>
      </c>
      <c r="AX7" s="450">
        <v>88523668697.029236</v>
      </c>
      <c r="AY7" s="450">
        <v>101734360611.80899</v>
      </c>
      <c r="AZ7" s="450">
        <v>119103107110.72986</v>
      </c>
      <c r="BA7" s="450">
        <v>134977724461.1584</v>
      </c>
      <c r="BB7" s="450">
        <v>137174634048.90178</v>
      </c>
      <c r="BC7" s="450">
        <v>145516350037.76151</v>
      </c>
      <c r="BD7" s="450">
        <v>153713884832.92053</v>
      </c>
      <c r="BE7" s="450">
        <v>170044174088.41794</v>
      </c>
      <c r="BF7" s="450">
        <v>181601150055.92178</v>
      </c>
      <c r="BG7" s="450">
        <v>193960480631.81784</v>
      </c>
      <c r="BH7" s="450">
        <v>197884315352.16162</v>
      </c>
      <c r="BI7" s="450">
        <v>194886791771.54135</v>
      </c>
      <c r="BJ7" s="450">
        <v>198298815204.03638</v>
      </c>
      <c r="BK7" s="450">
        <v>198444945931.75958</v>
      </c>
    </row>
    <row r="8" spans="1:63" x14ac:dyDescent="0.25">
      <c r="A8" s="450" t="s">
        <v>2301</v>
      </c>
      <c r="B8" s="450" t="s">
        <v>2302</v>
      </c>
      <c r="C8" s="450" t="s">
        <v>2295</v>
      </c>
      <c r="D8" s="450" t="s">
        <v>2296</v>
      </c>
      <c r="E8" s="450"/>
      <c r="F8" s="450"/>
      <c r="G8" s="450"/>
      <c r="H8" s="450"/>
      <c r="I8" s="450"/>
      <c r="J8" s="450"/>
      <c r="K8" s="450"/>
      <c r="L8" s="450"/>
      <c r="M8" s="450"/>
      <c r="N8" s="450"/>
      <c r="O8" s="450"/>
      <c r="P8" s="450"/>
      <c r="Q8" s="450"/>
      <c r="R8" s="450"/>
      <c r="S8" s="450"/>
      <c r="T8" s="450"/>
      <c r="U8" s="450"/>
      <c r="V8" s="450"/>
      <c r="W8" s="450"/>
      <c r="X8" s="450"/>
      <c r="Y8" s="450"/>
      <c r="Z8" s="450"/>
      <c r="AA8" s="450"/>
      <c r="AB8" s="450"/>
      <c r="AC8" s="450"/>
      <c r="AD8" s="450"/>
      <c r="AE8" s="450"/>
      <c r="AF8" s="450"/>
      <c r="AG8" s="450"/>
      <c r="AH8" s="450"/>
      <c r="AI8" s="450">
        <v>8378950164.172471</v>
      </c>
      <c r="AJ8" s="450">
        <v>6236674649.6375389</v>
      </c>
      <c r="AK8" s="450">
        <v>5920351121.937603</v>
      </c>
      <c r="AL8" s="450">
        <v>6639980529.916275</v>
      </c>
      <c r="AM8" s="450">
        <v>7344850516.8659477</v>
      </c>
      <c r="AN8" s="450">
        <v>8497882715.4935589</v>
      </c>
      <c r="AO8" s="450">
        <v>9440948344.1495266</v>
      </c>
      <c r="AP8" s="450">
        <v>8555019546.6651707</v>
      </c>
      <c r="AQ8" s="450">
        <v>9451335237.2779198</v>
      </c>
      <c r="AR8" s="450">
        <v>10792597200.489616</v>
      </c>
      <c r="AS8" s="450">
        <v>11927765514.646574</v>
      </c>
      <c r="AT8" s="450">
        <v>13162883698.208941</v>
      </c>
      <c r="AU8" s="450">
        <v>14221891223.171757</v>
      </c>
      <c r="AV8" s="450">
        <v>15181419279.028265</v>
      </c>
      <c r="AW8" s="450">
        <v>16414419614.81558</v>
      </c>
      <c r="AX8" s="450">
        <v>17663293360.651962</v>
      </c>
      <c r="AY8" s="450">
        <v>19630459705.727055</v>
      </c>
      <c r="AZ8" s="450">
        <v>21610743514.162205</v>
      </c>
      <c r="BA8" s="450">
        <v>24251601693.920631</v>
      </c>
      <c r="BB8" s="450">
        <v>25805493327.066196</v>
      </c>
      <c r="BC8" s="450">
        <v>28046618670.884247</v>
      </c>
      <c r="BD8" s="450">
        <v>29655509256.288227</v>
      </c>
      <c r="BE8" s="450">
        <v>30530304271.277279</v>
      </c>
      <c r="BF8" s="450">
        <v>30604056299.154629</v>
      </c>
      <c r="BG8" s="450">
        <v>32529083192.627529</v>
      </c>
      <c r="BH8" s="450">
        <v>33594857435.543495</v>
      </c>
      <c r="BI8" s="450">
        <v>34134078384.758347</v>
      </c>
      <c r="BJ8" s="450">
        <v>37154193489.67627</v>
      </c>
      <c r="BK8" s="450">
        <v>38196049979.187988</v>
      </c>
    </row>
    <row r="9" spans="1:63" x14ac:dyDescent="0.25">
      <c r="A9" s="450" t="s">
        <v>2303</v>
      </c>
      <c r="B9" s="450" t="s">
        <v>2304</v>
      </c>
      <c r="C9" s="450" t="s">
        <v>2295</v>
      </c>
      <c r="D9" s="450" t="s">
        <v>2296</v>
      </c>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row>
    <row r="10" spans="1:63" x14ac:dyDescent="0.25">
      <c r="A10" s="450" t="s">
        <v>2305</v>
      </c>
      <c r="B10" s="450" t="s">
        <v>2306</v>
      </c>
      <c r="C10" s="450" t="s">
        <v>2295</v>
      </c>
      <c r="D10" s="450" t="s">
        <v>2296</v>
      </c>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v>1515388141372.7688</v>
      </c>
      <c r="AJ10" s="450">
        <v>1571404153749.0618</v>
      </c>
      <c r="AK10" s="450">
        <v>1689606498692.0088</v>
      </c>
      <c r="AL10" s="450">
        <v>1783729170196.3501</v>
      </c>
      <c r="AM10" s="450">
        <v>1875862063038.8865</v>
      </c>
      <c r="AN10" s="450">
        <v>1966883874901.0425</v>
      </c>
      <c r="AO10" s="450">
        <v>2095543196324.1548</v>
      </c>
      <c r="AP10" s="450">
        <v>2222961948807.332</v>
      </c>
      <c r="AQ10" s="450">
        <v>2379507944872.5039</v>
      </c>
      <c r="AR10" s="450">
        <v>2469590706362.3413</v>
      </c>
      <c r="AS10" s="450">
        <v>2657492980549.9419</v>
      </c>
      <c r="AT10" s="450">
        <v>2764008462039.9751</v>
      </c>
      <c r="AU10" s="450">
        <v>2823115684290.3027</v>
      </c>
      <c r="AV10" s="450">
        <v>3003104844893.6792</v>
      </c>
      <c r="AW10" s="450">
        <v>3367563016629.2695</v>
      </c>
      <c r="AX10" s="450">
        <v>3667758539989.0967</v>
      </c>
      <c r="AY10" s="450">
        <v>4011421557270.0034</v>
      </c>
      <c r="AZ10" s="450">
        <v>4306852620168.4839</v>
      </c>
      <c r="BA10" s="450">
        <v>4648457210888.6748</v>
      </c>
      <c r="BB10" s="450">
        <v>4727393259832.3633</v>
      </c>
      <c r="BC10" s="450">
        <v>5013013110908.0508</v>
      </c>
      <c r="BD10" s="450">
        <v>5271768173086.6016</v>
      </c>
      <c r="BE10" s="450">
        <v>5727911737783.3262</v>
      </c>
      <c r="BF10" s="450">
        <v>6007505655069.3027</v>
      </c>
      <c r="BG10" s="450">
        <v>6265279863331.6729</v>
      </c>
      <c r="BH10" s="450">
        <v>6534740076052.8203</v>
      </c>
      <c r="BI10" s="450">
        <v>6832464380476.5371</v>
      </c>
      <c r="BJ10" s="450">
        <v>7044348377646.2842</v>
      </c>
      <c r="BK10" s="450">
        <v>7370604523099.4922</v>
      </c>
    </row>
    <row r="11" spans="1:63" x14ac:dyDescent="0.25">
      <c r="A11" s="450" t="s">
        <v>2307</v>
      </c>
      <c r="B11" s="450" t="s">
        <v>2308</v>
      </c>
      <c r="C11" s="450" t="s">
        <v>2295</v>
      </c>
      <c r="D11" s="450" t="s">
        <v>2296</v>
      </c>
      <c r="E11" s="450"/>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450"/>
      <c r="AI11" s="450">
        <v>133304614394.70569</v>
      </c>
      <c r="AJ11" s="450">
        <v>138997952482.91528</v>
      </c>
      <c r="AK11" s="450">
        <v>146920949014.85248</v>
      </c>
      <c r="AL11" s="450">
        <v>152298773460.23859</v>
      </c>
      <c r="AM11" s="450">
        <v>166277952231.55048</v>
      </c>
      <c r="AN11" s="450">
        <v>181118178702.29141</v>
      </c>
      <c r="AO11" s="450">
        <v>195128766453.46445</v>
      </c>
      <c r="AP11" s="450">
        <v>214750962448.63406</v>
      </c>
      <c r="AQ11" s="450">
        <v>217802146778.97321</v>
      </c>
      <c r="AR11" s="450">
        <v>227359129263.1265</v>
      </c>
      <c r="AS11" s="450">
        <v>257667892893.43204</v>
      </c>
      <c r="AT11" s="450">
        <v>267003711497.48743</v>
      </c>
      <c r="AU11" s="450">
        <v>277827271222.36261</v>
      </c>
      <c r="AV11" s="450">
        <v>307891155940.61938</v>
      </c>
      <c r="AW11" s="450">
        <v>346427421191.59296</v>
      </c>
      <c r="AX11" s="450">
        <v>374561895048.59308</v>
      </c>
      <c r="AY11" s="450">
        <v>423858817031.96814</v>
      </c>
      <c r="AZ11" s="450">
        <v>449104740975.91071</v>
      </c>
      <c r="BA11" s="450">
        <v>472453936481.87177</v>
      </c>
      <c r="BB11" s="450">
        <v>451096460997.23145</v>
      </c>
      <c r="BC11" s="450">
        <v>463667334145.55603</v>
      </c>
      <c r="BD11" s="450">
        <v>506157540235.9552</v>
      </c>
      <c r="BE11" s="450">
        <v>538999488458.33337</v>
      </c>
      <c r="BF11" s="450">
        <v>576173978835.58789</v>
      </c>
      <c r="BG11" s="450">
        <v>612898193551.16077</v>
      </c>
      <c r="BH11" s="450">
        <v>650825572755.69971</v>
      </c>
      <c r="BI11" s="450">
        <v>677604745157.98218</v>
      </c>
      <c r="BJ11" s="450">
        <v>695942096146.10046</v>
      </c>
      <c r="BK11" s="450">
        <v>721770277976.40649</v>
      </c>
    </row>
    <row r="12" spans="1:63" x14ac:dyDescent="0.25">
      <c r="A12" s="450" t="s">
        <v>246</v>
      </c>
      <c r="B12" s="450" t="s">
        <v>247</v>
      </c>
      <c r="C12" s="450" t="s">
        <v>2295</v>
      </c>
      <c r="D12" s="450" t="s">
        <v>2296</v>
      </c>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450"/>
      <c r="AI12" s="450">
        <v>240729396544.61969</v>
      </c>
      <c r="AJ12" s="450">
        <v>271599874095.08694</v>
      </c>
      <c r="AK12" s="450">
        <v>299838339891.97565</v>
      </c>
      <c r="AL12" s="450">
        <v>332133045005.6214</v>
      </c>
      <c r="AM12" s="450">
        <v>359023215317.49524</v>
      </c>
      <c r="AN12" s="450">
        <v>356122172793.7489</v>
      </c>
      <c r="AO12" s="450">
        <v>382685026773.30609</v>
      </c>
      <c r="AP12" s="450">
        <v>420859021569.37549</v>
      </c>
      <c r="AQ12" s="450">
        <v>441982078251.95135</v>
      </c>
      <c r="AR12" s="450">
        <v>433184279277.46112</v>
      </c>
      <c r="AS12" s="450">
        <v>439373779144.38269</v>
      </c>
      <c r="AT12" s="450">
        <v>429214934742.50623</v>
      </c>
      <c r="AU12" s="450">
        <v>388503697516.28503</v>
      </c>
      <c r="AV12" s="450">
        <v>430688393489.9071</v>
      </c>
      <c r="AW12" s="450">
        <v>482219745926.9826</v>
      </c>
      <c r="AX12" s="450">
        <v>541254661021.76013</v>
      </c>
      <c r="AY12" s="450">
        <v>602507798387.47034</v>
      </c>
      <c r="AZ12" s="450">
        <v>674422528859.71497</v>
      </c>
      <c r="BA12" s="450">
        <v>715436074021.48218</v>
      </c>
      <c r="BB12" s="450">
        <v>678224133527.44409</v>
      </c>
      <c r="BC12" s="450">
        <v>755600249124.77539</v>
      </c>
      <c r="BD12" s="450">
        <v>817697534663.57495</v>
      </c>
      <c r="BE12" s="450">
        <v>824825758610.51831</v>
      </c>
      <c r="BF12" s="450">
        <v>859488656419.02112</v>
      </c>
      <c r="BG12" s="450">
        <v>853745037709.5647</v>
      </c>
      <c r="BH12" s="450">
        <v>886440970477.0293</v>
      </c>
      <c r="BI12" s="450">
        <v>877491893834.21301</v>
      </c>
      <c r="BJ12" s="450">
        <v>918032825601.30957</v>
      </c>
      <c r="BK12" s="450">
        <v>915131850723.4928</v>
      </c>
    </row>
    <row r="13" spans="1:63" x14ac:dyDescent="0.25">
      <c r="A13" s="450" t="s">
        <v>2309</v>
      </c>
      <c r="B13" s="450" t="s">
        <v>2310</v>
      </c>
      <c r="C13" s="450" t="s">
        <v>2295</v>
      </c>
      <c r="D13" s="450" t="s">
        <v>2296</v>
      </c>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v>8592656883.2410965</v>
      </c>
      <c r="AJ13" s="450">
        <v>7843900652.7150774</v>
      </c>
      <c r="AK13" s="450">
        <v>4669185549.6241159</v>
      </c>
      <c r="AL13" s="450">
        <v>4359188274.9747114</v>
      </c>
      <c r="AM13" s="450">
        <v>4692696345.0762062</v>
      </c>
      <c r="AN13" s="450">
        <v>5121679698.0710144</v>
      </c>
      <c r="AO13" s="450">
        <v>5521366818.3320141</v>
      </c>
      <c r="AP13" s="450">
        <v>5803107765.5032701</v>
      </c>
      <c r="AQ13" s="450">
        <v>6296817802.2905188</v>
      </c>
      <c r="AR13" s="450">
        <v>6598526611.7068834</v>
      </c>
      <c r="AS13" s="450">
        <v>7144051049.7745399</v>
      </c>
      <c r="AT13" s="450">
        <v>7998457025.6516476</v>
      </c>
      <c r="AU13" s="450">
        <v>9196357104.9018612</v>
      </c>
      <c r="AV13" s="450">
        <v>10682363452.003229</v>
      </c>
      <c r="AW13" s="450">
        <v>12118272912.294968</v>
      </c>
      <c r="AX13" s="450">
        <v>14228374757.924183</v>
      </c>
      <c r="AY13" s="450">
        <v>16593643826.75408</v>
      </c>
      <c r="AZ13" s="450">
        <v>19382176255.675831</v>
      </c>
      <c r="BA13" s="450">
        <v>21122568893.093437</v>
      </c>
      <c r="BB13" s="450">
        <v>18271970265.820019</v>
      </c>
      <c r="BC13" s="450">
        <v>18891551957.546551</v>
      </c>
      <c r="BD13" s="450">
        <v>20192628679.619751</v>
      </c>
      <c r="BE13" s="450">
        <v>22061645091.168289</v>
      </c>
      <c r="BF13" s="450">
        <v>23189619051.705212</v>
      </c>
      <c r="BG13" s="450">
        <v>24478961727.221272</v>
      </c>
      <c r="BH13" s="450">
        <v>25532428677.321182</v>
      </c>
      <c r="BI13" s="450">
        <v>25863255540.682007</v>
      </c>
      <c r="BJ13" s="450">
        <v>28331472879.66428</v>
      </c>
      <c r="BK13" s="450">
        <v>30476895725.925831</v>
      </c>
    </row>
    <row r="14" spans="1:63" x14ac:dyDescent="0.25">
      <c r="A14" s="450" t="s">
        <v>2311</v>
      </c>
      <c r="B14" s="450" t="s">
        <v>2312</v>
      </c>
      <c r="C14" s="450" t="s">
        <v>2295</v>
      </c>
      <c r="D14" s="450" t="s">
        <v>2296</v>
      </c>
      <c r="E14" s="450"/>
      <c r="F14" s="450"/>
      <c r="G14" s="450"/>
      <c r="H14" s="450"/>
      <c r="I14" s="450"/>
      <c r="J14" s="450"/>
      <c r="K14" s="450"/>
      <c r="L14" s="450"/>
      <c r="M14" s="450"/>
      <c r="N14" s="450"/>
      <c r="O14" s="450"/>
      <c r="P14" s="450"/>
      <c r="Q14" s="450"/>
      <c r="R14" s="450"/>
      <c r="S14" s="450"/>
      <c r="T14" s="450"/>
      <c r="U14" s="450"/>
      <c r="V14" s="450"/>
      <c r="W14" s="450"/>
      <c r="X14" s="450"/>
      <c r="Y14" s="450"/>
      <c r="Z14" s="450"/>
      <c r="AA14" s="450"/>
      <c r="AB14" s="450"/>
      <c r="AC14" s="450"/>
      <c r="AD14" s="450"/>
      <c r="AE14" s="450"/>
      <c r="AF14" s="450"/>
      <c r="AG14" s="450"/>
      <c r="AH14" s="450"/>
      <c r="AI14" s="450"/>
      <c r="AJ14" s="450"/>
      <c r="AK14" s="450"/>
      <c r="AL14" s="450"/>
      <c r="AM14" s="450"/>
      <c r="AN14" s="450"/>
      <c r="AO14" s="450"/>
      <c r="AP14" s="450"/>
      <c r="AQ14" s="450"/>
      <c r="AR14" s="450"/>
      <c r="AS14" s="450"/>
      <c r="AT14" s="450"/>
      <c r="AU14" s="450"/>
      <c r="AV14" s="450"/>
      <c r="AW14" s="450"/>
      <c r="AX14" s="450"/>
      <c r="AY14" s="450"/>
      <c r="AZ14" s="450"/>
      <c r="BA14" s="450"/>
      <c r="BB14" s="450"/>
      <c r="BC14" s="450"/>
      <c r="BD14" s="450"/>
      <c r="BE14" s="450"/>
      <c r="BF14" s="450"/>
      <c r="BG14" s="450"/>
      <c r="BH14" s="450"/>
      <c r="BI14" s="450"/>
      <c r="BJ14" s="450"/>
      <c r="BK14" s="450"/>
    </row>
    <row r="15" spans="1:63" x14ac:dyDescent="0.25">
      <c r="A15" s="450" t="s">
        <v>2313</v>
      </c>
      <c r="B15" s="450" t="s">
        <v>2314</v>
      </c>
      <c r="C15" s="450" t="s">
        <v>2295</v>
      </c>
      <c r="D15" s="450" t="s">
        <v>2296</v>
      </c>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v>708982525.79197776</v>
      </c>
      <c r="AJ15" s="450">
        <v>748914162.72350776</v>
      </c>
      <c r="AK15" s="450">
        <v>774853792.13055456</v>
      </c>
      <c r="AL15" s="450">
        <v>835094424.04102516</v>
      </c>
      <c r="AM15" s="450">
        <v>909869914.12186718</v>
      </c>
      <c r="AN15" s="450">
        <v>888450903.45666742</v>
      </c>
      <c r="AO15" s="450">
        <v>964473738.81466436</v>
      </c>
      <c r="AP15" s="450">
        <v>1034782588.8148948</v>
      </c>
      <c r="AQ15" s="450">
        <v>1095939130.2092283</v>
      </c>
      <c r="AR15" s="450">
        <v>1152985312.692919</v>
      </c>
      <c r="AS15" s="450">
        <v>1257639587.1005001</v>
      </c>
      <c r="AT15" s="450">
        <v>1221553967.162003</v>
      </c>
      <c r="AU15" s="450">
        <v>1253583878.313585</v>
      </c>
      <c r="AV15" s="450">
        <v>1354215385.3408203</v>
      </c>
      <c r="AW15" s="450">
        <v>1470449181.3623168</v>
      </c>
      <c r="AX15" s="450">
        <v>1613481100.0200334</v>
      </c>
      <c r="AY15" s="450">
        <v>1873895380.974256</v>
      </c>
      <c r="AZ15" s="450">
        <v>2102406302.9394314</v>
      </c>
      <c r="BA15" s="450">
        <v>2142655028.8064041</v>
      </c>
      <c r="BB15" s="450">
        <v>1897589117.0184228</v>
      </c>
      <c r="BC15" s="450">
        <v>1781481858.48387</v>
      </c>
      <c r="BD15" s="450">
        <v>1780882314.4093568</v>
      </c>
      <c r="BE15" s="450">
        <v>1878683201.1997361</v>
      </c>
      <c r="BF15" s="450">
        <v>1909666976.5531895</v>
      </c>
      <c r="BG15" s="450">
        <v>2036433447.7006092</v>
      </c>
      <c r="BH15" s="450">
        <v>2141067991.5957108</v>
      </c>
      <c r="BI15" s="450">
        <v>2285469998.4754839</v>
      </c>
      <c r="BJ15" s="450">
        <v>2399538417.3601794</v>
      </c>
      <c r="BK15" s="450">
        <v>2574636434.4484124</v>
      </c>
    </row>
    <row r="16" spans="1:63" x14ac:dyDescent="0.25">
      <c r="A16" s="450" t="s">
        <v>248</v>
      </c>
      <c r="B16" s="450" t="s">
        <v>249</v>
      </c>
      <c r="C16" s="450" t="s">
        <v>2295</v>
      </c>
      <c r="D16" s="450" t="s">
        <v>2296</v>
      </c>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v>295730979506.53406</v>
      </c>
      <c r="AJ16" s="450">
        <v>307495591286.88428</v>
      </c>
      <c r="AK16" s="450">
        <v>318217908001.22937</v>
      </c>
      <c r="AL16" s="450">
        <v>337996914154.33496</v>
      </c>
      <c r="AM16" s="450">
        <v>358247838989.11304</v>
      </c>
      <c r="AN16" s="450">
        <v>377603546320.21942</v>
      </c>
      <c r="AO16" s="450">
        <v>402330256116.17877</v>
      </c>
      <c r="AP16" s="450">
        <v>424683432488.92383</v>
      </c>
      <c r="AQ16" s="450">
        <v>452744851839.04956</v>
      </c>
      <c r="AR16" s="450">
        <v>478153359805.69794</v>
      </c>
      <c r="AS16" s="450">
        <v>504273087064.19659</v>
      </c>
      <c r="AT16" s="450">
        <v>530687021062.16284</v>
      </c>
      <c r="AU16" s="450">
        <v>564353642750.78748</v>
      </c>
      <c r="AV16" s="450">
        <v>590772135699.98181</v>
      </c>
      <c r="AW16" s="450">
        <v>630538657738.4679</v>
      </c>
      <c r="AX16" s="450">
        <v>664362022420.76245</v>
      </c>
      <c r="AY16" s="450">
        <v>710075658834.73853</v>
      </c>
      <c r="AZ16" s="450">
        <v>761465504675.6217</v>
      </c>
      <c r="BA16" s="450">
        <v>795980320105.90417</v>
      </c>
      <c r="BB16" s="450">
        <v>874182196067.60388</v>
      </c>
      <c r="BC16" s="450">
        <v>866384665680.3512</v>
      </c>
      <c r="BD16" s="450">
        <v>937507114248.88086</v>
      </c>
      <c r="BE16" s="450">
        <v>973601321979.20313</v>
      </c>
      <c r="BF16" s="450">
        <v>1061628486313.8794</v>
      </c>
      <c r="BG16" s="450">
        <v>1100545339758.167</v>
      </c>
      <c r="BH16" s="450">
        <v>1101970789896.6067</v>
      </c>
      <c r="BI16" s="450">
        <v>1145490528190.0991</v>
      </c>
      <c r="BJ16" s="450">
        <v>1221573766769.2656</v>
      </c>
      <c r="BK16" s="450">
        <v>1289650825647.3472</v>
      </c>
    </row>
    <row r="17" spans="1:63" x14ac:dyDescent="0.25">
      <c r="A17" s="450" t="s">
        <v>189</v>
      </c>
      <c r="B17" s="450" t="s">
        <v>365</v>
      </c>
      <c r="C17" s="450" t="s">
        <v>2295</v>
      </c>
      <c r="D17" s="450" t="s">
        <v>2296</v>
      </c>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v>149275155516.77585</v>
      </c>
      <c r="AJ17" s="450">
        <v>159634580985.14554</v>
      </c>
      <c r="AK17" s="450">
        <v>166690625207.3075</v>
      </c>
      <c r="AL17" s="450">
        <v>171538857189.1492</v>
      </c>
      <c r="AM17" s="450">
        <v>179410467643.81381</v>
      </c>
      <c r="AN17" s="450">
        <v>188059505212.90881</v>
      </c>
      <c r="AO17" s="450">
        <v>195228382095.63086</v>
      </c>
      <c r="AP17" s="450">
        <v>202580031580.0434</v>
      </c>
      <c r="AQ17" s="450">
        <v>212777732022.21988</v>
      </c>
      <c r="AR17" s="450">
        <v>220639956878.73007</v>
      </c>
      <c r="AS17" s="450">
        <v>235380338183.68143</v>
      </c>
      <c r="AT17" s="450">
        <v>238978523638.30243</v>
      </c>
      <c r="AU17" s="450">
        <v>251984858807.04205</v>
      </c>
      <c r="AV17" s="450">
        <v>260767786871.32587</v>
      </c>
      <c r="AW17" s="450">
        <v>275747014094.09033</v>
      </c>
      <c r="AX17" s="450">
        <v>288086851811.74658</v>
      </c>
      <c r="AY17" s="450">
        <v>311091706759.52881</v>
      </c>
      <c r="AZ17" s="450">
        <v>326780308348.04346</v>
      </c>
      <c r="BA17" s="450">
        <v>343812802542.99976</v>
      </c>
      <c r="BB17" s="450">
        <v>341463207034.96381</v>
      </c>
      <c r="BC17" s="450">
        <v>351313540506.59064</v>
      </c>
      <c r="BD17" s="450">
        <v>373031463577.16266</v>
      </c>
      <c r="BE17" s="450">
        <v>391635006784.2605</v>
      </c>
      <c r="BF17" s="450">
        <v>406370494341.22754</v>
      </c>
      <c r="BG17" s="450">
        <v>417059741085.65759</v>
      </c>
      <c r="BH17" s="450">
        <v>431078062957.75482</v>
      </c>
      <c r="BI17" s="450">
        <v>451296980860.54089</v>
      </c>
      <c r="BJ17" s="450">
        <v>474006678908.76984</v>
      </c>
      <c r="BK17" s="450">
        <v>491095423619.51135</v>
      </c>
    </row>
    <row r="18" spans="1:63" x14ac:dyDescent="0.25">
      <c r="A18" s="450" t="s">
        <v>2315</v>
      </c>
      <c r="B18" s="450" t="s">
        <v>2316</v>
      </c>
      <c r="C18" s="450" t="s">
        <v>2295</v>
      </c>
      <c r="D18" s="450" t="s">
        <v>2296</v>
      </c>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c r="AG18" s="450"/>
      <c r="AH18" s="450"/>
      <c r="AI18" s="450">
        <v>40834005195.934006</v>
      </c>
      <c r="AJ18" s="450">
        <v>41919407119.761345</v>
      </c>
      <c r="AK18" s="450">
        <v>33185026919.456669</v>
      </c>
      <c r="AL18" s="450">
        <v>26123909256.656292</v>
      </c>
      <c r="AM18" s="450">
        <v>21425448184.669144</v>
      </c>
      <c r="AN18" s="450">
        <v>19293488450.538944</v>
      </c>
      <c r="AO18" s="450">
        <v>19902166071.332977</v>
      </c>
      <c r="AP18" s="450">
        <v>21419588071.432667</v>
      </c>
      <c r="AQ18" s="450">
        <v>23826736963.042999</v>
      </c>
      <c r="AR18" s="450">
        <v>25959383713.637962</v>
      </c>
      <c r="AS18" s="450">
        <v>29485605494.862103</v>
      </c>
      <c r="AT18" s="450">
        <v>33115452911.280323</v>
      </c>
      <c r="AU18" s="450">
        <v>36814442589.341812</v>
      </c>
      <c r="AV18" s="450">
        <v>41326042612.291969</v>
      </c>
      <c r="AW18" s="450">
        <v>46365813601.922012</v>
      </c>
      <c r="AX18" s="450">
        <v>61178516230.665085</v>
      </c>
      <c r="AY18" s="450">
        <v>84753921779.074203</v>
      </c>
      <c r="AZ18" s="450">
        <v>109191450388.32979</v>
      </c>
      <c r="BA18" s="450">
        <v>123105265351.81456</v>
      </c>
      <c r="BB18" s="450">
        <v>135666041715.856</v>
      </c>
      <c r="BC18" s="450">
        <v>143819415016.80292</v>
      </c>
      <c r="BD18" s="450">
        <v>144514131462.75958</v>
      </c>
      <c r="BE18" s="450">
        <v>150530308332.3913</v>
      </c>
      <c r="BF18" s="450">
        <v>162121327244.44061</v>
      </c>
      <c r="BG18" s="450">
        <v>169809286511.65811</v>
      </c>
      <c r="BH18" s="450">
        <v>173428480671.98431</v>
      </c>
      <c r="BI18" s="450">
        <v>169952657554.22711</v>
      </c>
      <c r="BJ18" s="450">
        <v>172694683818.74774</v>
      </c>
      <c r="BK18" s="450">
        <v>179084456637.15268</v>
      </c>
    </row>
    <row r="19" spans="1:63" x14ac:dyDescent="0.25">
      <c r="A19" s="450" t="s">
        <v>2317</v>
      </c>
      <c r="B19" s="450" t="s">
        <v>2318</v>
      </c>
      <c r="C19" s="450" t="s">
        <v>2295</v>
      </c>
      <c r="D19" s="450" t="s">
        <v>2296</v>
      </c>
      <c r="E19" s="450"/>
      <c r="F19" s="450"/>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c r="AG19" s="450"/>
      <c r="AH19" s="450"/>
      <c r="AI19" s="450">
        <v>3626173850.3099017</v>
      </c>
      <c r="AJ19" s="450">
        <v>3936123704.4216805</v>
      </c>
      <c r="AK19" s="450">
        <v>4066485117.7404866</v>
      </c>
      <c r="AL19" s="450">
        <v>3903070858.8678756</v>
      </c>
      <c r="AM19" s="450">
        <v>3833736463.7213478</v>
      </c>
      <c r="AN19" s="450">
        <v>3604124871.3803592</v>
      </c>
      <c r="AO19" s="450">
        <v>3376508108.8985291</v>
      </c>
      <c r="AP19" s="450">
        <v>3380120069.4247255</v>
      </c>
      <c r="AQ19" s="450">
        <v>3580526801.8069248</v>
      </c>
      <c r="AR19" s="450">
        <v>3595537122.3373384</v>
      </c>
      <c r="AS19" s="450">
        <v>3644416845.0050726</v>
      </c>
      <c r="AT19" s="450">
        <v>3800919950.2683372</v>
      </c>
      <c r="AU19" s="450">
        <v>4032723455.6258407</v>
      </c>
      <c r="AV19" s="450">
        <v>4057348936.5909648</v>
      </c>
      <c r="AW19" s="450">
        <v>4367979660.9699059</v>
      </c>
      <c r="AX19" s="450">
        <v>4544576066.3581924</v>
      </c>
      <c r="AY19" s="450">
        <v>4935584332.441597</v>
      </c>
      <c r="AZ19" s="450">
        <v>5243118638.8063879</v>
      </c>
      <c r="BA19" s="450">
        <v>5604967829.7142248</v>
      </c>
      <c r="BB19" s="450">
        <v>5863029707.057189</v>
      </c>
      <c r="BC19" s="450">
        <v>6235280685.8115416</v>
      </c>
      <c r="BD19" s="450">
        <v>6622226209.0737877</v>
      </c>
      <c r="BE19" s="450">
        <v>7049349096.6208258</v>
      </c>
      <c r="BF19" s="450">
        <v>7526274677.0012541</v>
      </c>
      <c r="BG19" s="450">
        <v>7993864921.8203497</v>
      </c>
      <c r="BH19" s="450">
        <v>7764251880.9694777</v>
      </c>
      <c r="BI19" s="450">
        <v>7802059443.6719828</v>
      </c>
      <c r="BJ19" s="450">
        <v>7990111828.1898184</v>
      </c>
      <c r="BK19" s="450">
        <v>8301036090.0707788</v>
      </c>
    </row>
    <row r="20" spans="1:63" x14ac:dyDescent="0.25">
      <c r="A20" s="450" t="s">
        <v>170</v>
      </c>
      <c r="B20" s="450" t="s">
        <v>371</v>
      </c>
      <c r="C20" s="450" t="s">
        <v>2295</v>
      </c>
      <c r="D20" s="450" t="s">
        <v>2296</v>
      </c>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v>186978038235.9212</v>
      </c>
      <c r="AJ20" s="450">
        <v>196844590909.29068</v>
      </c>
      <c r="AK20" s="450">
        <v>204412200671.51288</v>
      </c>
      <c r="AL20" s="450">
        <v>207242414243.08221</v>
      </c>
      <c r="AM20" s="450">
        <v>218498291340.92499</v>
      </c>
      <c r="AN20" s="450">
        <v>228399756075.18497</v>
      </c>
      <c r="AO20" s="450">
        <v>232496624669.73444</v>
      </c>
      <c r="AP20" s="450">
        <v>243611797187.72675</v>
      </c>
      <c r="AQ20" s="450">
        <v>250626433550.5882</v>
      </c>
      <c r="AR20" s="450">
        <v>262228511791.5108</v>
      </c>
      <c r="AS20" s="450">
        <v>286916840094.71228</v>
      </c>
      <c r="AT20" s="450">
        <v>297883567048.02209</v>
      </c>
      <c r="AU20" s="450">
        <v>314972060002.29016</v>
      </c>
      <c r="AV20" s="450">
        <v>322245645799.03406</v>
      </c>
      <c r="AW20" s="450">
        <v>335956254161.34314</v>
      </c>
      <c r="AX20" s="450">
        <v>349276733932.27985</v>
      </c>
      <c r="AY20" s="450">
        <v>373252610614.76709</v>
      </c>
      <c r="AZ20" s="450">
        <v>391797554735.4411</v>
      </c>
      <c r="BA20" s="450">
        <v>408408771079.8902</v>
      </c>
      <c r="BB20" s="450">
        <v>410362086512.49805</v>
      </c>
      <c r="BC20" s="450">
        <v>436389530012.34698</v>
      </c>
      <c r="BD20" s="450">
        <v>455705357904.87207</v>
      </c>
      <c r="BE20" s="450">
        <v>471332758408.8783</v>
      </c>
      <c r="BF20" s="450">
        <v>486673712361.97009</v>
      </c>
      <c r="BG20" s="450">
        <v>499974506819.42584</v>
      </c>
      <c r="BH20" s="450">
        <v>514017159633.10089</v>
      </c>
      <c r="BI20" s="450">
        <v>535003805213.39435</v>
      </c>
      <c r="BJ20" s="450">
        <v>562067818085.24927</v>
      </c>
      <c r="BK20" s="450">
        <v>575291632773.20264</v>
      </c>
    </row>
    <row r="21" spans="1:63" x14ac:dyDescent="0.25">
      <c r="A21" s="450" t="s">
        <v>2319</v>
      </c>
      <c r="B21" s="450" t="s">
        <v>2320</v>
      </c>
      <c r="C21" s="450" t="s">
        <v>2295</v>
      </c>
      <c r="D21" s="450" t="s">
        <v>2296</v>
      </c>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0"/>
      <c r="AI21" s="450">
        <v>4725432531.0925541</v>
      </c>
      <c r="AJ21" s="450">
        <v>5091675350.8421936</v>
      </c>
      <c r="AK21" s="450">
        <v>5361738968.5244856</v>
      </c>
      <c r="AL21" s="450">
        <v>5809107864.6147585</v>
      </c>
      <c r="AM21" s="450">
        <v>6053027795.3524609</v>
      </c>
      <c r="AN21" s="450">
        <v>6553539803.0145397</v>
      </c>
      <c r="AO21" s="450">
        <v>6962119839.2803431</v>
      </c>
      <c r="AP21" s="450">
        <v>7488314621.7190495</v>
      </c>
      <c r="AQ21" s="450">
        <v>7872548624.3905859</v>
      </c>
      <c r="AR21" s="450">
        <v>8412792261.3589745</v>
      </c>
      <c r="AS21" s="450">
        <v>9104867683.6268978</v>
      </c>
      <c r="AT21" s="450">
        <v>9800548296.3977318</v>
      </c>
      <c r="AU21" s="450">
        <v>10417953196.536734</v>
      </c>
      <c r="AV21" s="450">
        <v>10976886724.665291</v>
      </c>
      <c r="AW21" s="450">
        <v>11771733647.536882</v>
      </c>
      <c r="AX21" s="450">
        <v>12346174782.237005</v>
      </c>
      <c r="AY21" s="450">
        <v>13221847366.704716</v>
      </c>
      <c r="AZ21" s="450">
        <v>14389813650.552525</v>
      </c>
      <c r="BA21" s="450">
        <v>15387048652.921476</v>
      </c>
      <c r="BB21" s="450">
        <v>15865494870.689989</v>
      </c>
      <c r="BC21" s="450">
        <v>16389062381.186298</v>
      </c>
      <c r="BD21" s="450">
        <v>17227124154.802448</v>
      </c>
      <c r="BE21" s="450">
        <v>18403168244.250015</v>
      </c>
      <c r="BF21" s="450">
        <v>20072483846.073349</v>
      </c>
      <c r="BG21" s="450">
        <v>21751324915.288319</v>
      </c>
      <c r="BH21" s="450">
        <v>22444661751.14888</v>
      </c>
      <c r="BI21" s="450">
        <v>23589730505.570328</v>
      </c>
      <c r="BJ21" s="450">
        <v>25441421705.823868</v>
      </c>
      <c r="BK21" s="450">
        <v>27799325826.926903</v>
      </c>
    </row>
    <row r="22" spans="1:63" x14ac:dyDescent="0.25">
      <c r="A22" s="450" t="s">
        <v>2321</v>
      </c>
      <c r="B22" s="450" t="s">
        <v>2322</v>
      </c>
      <c r="C22" s="450" t="s">
        <v>2295</v>
      </c>
      <c r="D22" s="450" t="s">
        <v>2296</v>
      </c>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50"/>
      <c r="AI22" s="450">
        <v>4827699204.4272099</v>
      </c>
      <c r="AJ22" s="450">
        <v>5443639510.40137</v>
      </c>
      <c r="AK22" s="450">
        <v>5580651692.9500217</v>
      </c>
      <c r="AL22" s="450">
        <v>5910617497.1240244</v>
      </c>
      <c r="AM22" s="450">
        <v>6116216340.6597996</v>
      </c>
      <c r="AN22" s="450">
        <v>6601419932.8422909</v>
      </c>
      <c r="AO22" s="450">
        <v>7462737430.9826994</v>
      </c>
      <c r="AP22" s="450">
        <v>8070961929.861598</v>
      </c>
      <c r="AQ22" s="450">
        <v>8758243881.2787533</v>
      </c>
      <c r="AR22" s="450">
        <v>9542534476.5031891</v>
      </c>
      <c r="AS22" s="450">
        <v>9933435559.659771</v>
      </c>
      <c r="AT22" s="450">
        <v>10822665275.381664</v>
      </c>
      <c r="AU22" s="450">
        <v>11472417139.339281</v>
      </c>
      <c r="AV22" s="450">
        <v>12597222687.419462</v>
      </c>
      <c r="AW22" s="450">
        <v>13515718505.762897</v>
      </c>
      <c r="AX22" s="450">
        <v>15143905206.001743</v>
      </c>
      <c r="AY22" s="450">
        <v>16577820504.120104</v>
      </c>
      <c r="AZ22" s="450">
        <v>17985806825.924622</v>
      </c>
      <c r="BA22" s="450">
        <v>19673148440.324532</v>
      </c>
      <c r="BB22" s="450">
        <v>20410290546.114269</v>
      </c>
      <c r="BC22" s="450">
        <v>21757622183.419098</v>
      </c>
      <c r="BD22" s="450">
        <v>23684085089.357464</v>
      </c>
      <c r="BE22" s="450">
        <v>25695882514.048969</v>
      </c>
      <c r="BF22" s="450">
        <v>27661401713.817104</v>
      </c>
      <c r="BG22" s="450">
        <v>29404232590.350471</v>
      </c>
      <c r="BH22" s="450">
        <v>30876071962.018478</v>
      </c>
      <c r="BI22" s="450">
        <v>33065973361.137028</v>
      </c>
      <c r="BJ22" s="450">
        <v>35817942700.882233</v>
      </c>
      <c r="BK22" s="450">
        <v>39010009432.604309</v>
      </c>
    </row>
    <row r="23" spans="1:63" x14ac:dyDescent="0.25">
      <c r="A23" s="450" t="s">
        <v>2323</v>
      </c>
      <c r="B23" s="450" t="s">
        <v>2324</v>
      </c>
      <c r="C23" s="450" t="s">
        <v>2295</v>
      </c>
      <c r="D23" s="450" t="s">
        <v>2296</v>
      </c>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0">
        <v>88749600891.153107</v>
      </c>
      <c r="AJ23" s="450">
        <v>94948623287.021622</v>
      </c>
      <c r="AK23" s="450">
        <v>102397938820.37849</v>
      </c>
      <c r="AL23" s="450">
        <v>109762882002.29631</v>
      </c>
      <c r="AM23" s="450">
        <v>116467828998.51561</v>
      </c>
      <c r="AN23" s="450">
        <v>124999672500.42668</v>
      </c>
      <c r="AO23" s="450">
        <v>133045609060.22786</v>
      </c>
      <c r="AP23" s="450">
        <v>141416454198.22232</v>
      </c>
      <c r="AQ23" s="450">
        <v>150411694361.59988</v>
      </c>
      <c r="AR23" s="450">
        <v>159709224282.06476</v>
      </c>
      <c r="AS23" s="450">
        <v>171922347377.89783</v>
      </c>
      <c r="AT23" s="450">
        <v>184613791969.49966</v>
      </c>
      <c r="AU23" s="450">
        <v>194722353165.51712</v>
      </c>
      <c r="AV23" s="450">
        <v>207738921078.59302</v>
      </c>
      <c r="AW23" s="450">
        <v>224509277788.54388</v>
      </c>
      <c r="AX23" s="450">
        <v>246633495623.75189</v>
      </c>
      <c r="AY23" s="450">
        <v>271050249008.95679</v>
      </c>
      <c r="AZ23" s="450">
        <v>297977713992.38281</v>
      </c>
      <c r="BA23" s="450">
        <v>322042089167.17902</v>
      </c>
      <c r="BB23" s="450">
        <v>340868464524.03479</v>
      </c>
      <c r="BC23" s="450">
        <v>364054263430.39868</v>
      </c>
      <c r="BD23" s="450">
        <v>395684471605.03912</v>
      </c>
      <c r="BE23" s="450">
        <v>429572295870.22711</v>
      </c>
      <c r="BF23" s="450">
        <v>463397075801.85236</v>
      </c>
      <c r="BG23" s="450">
        <v>500782187753.78436</v>
      </c>
      <c r="BH23" s="450">
        <v>539302677651.43011</v>
      </c>
      <c r="BI23" s="450">
        <v>583982840524.2605</v>
      </c>
      <c r="BJ23" s="450">
        <v>638430000421.18542</v>
      </c>
      <c r="BK23" s="450">
        <v>704165060865.65784</v>
      </c>
    </row>
    <row r="24" spans="1:63" x14ac:dyDescent="0.25">
      <c r="A24" s="450" t="s">
        <v>171</v>
      </c>
      <c r="B24" s="450" t="s">
        <v>372</v>
      </c>
      <c r="C24" s="450" t="s">
        <v>2295</v>
      </c>
      <c r="D24" s="450" t="s">
        <v>2296</v>
      </c>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0"/>
      <c r="AI24" s="450">
        <v>65327943280.204842</v>
      </c>
      <c r="AJ24" s="450">
        <v>61833420386.453369</v>
      </c>
      <c r="AK24" s="450">
        <v>58643304016.636879</v>
      </c>
      <c r="AL24" s="450">
        <v>59144114905.034744</v>
      </c>
      <c r="AM24" s="450">
        <v>61505273006.316658</v>
      </c>
      <c r="AN24" s="450">
        <v>64590988897.771461</v>
      </c>
      <c r="AO24" s="450">
        <v>56694173468.14196</v>
      </c>
      <c r="AP24" s="450">
        <v>47351900363.815155</v>
      </c>
      <c r="AQ24" s="450">
        <v>50706678031.196335</v>
      </c>
      <c r="AR24" s="450">
        <v>47352047384.359749</v>
      </c>
      <c r="AS24" s="450">
        <v>52108029153.073051</v>
      </c>
      <c r="AT24" s="450">
        <v>55334810117.722366</v>
      </c>
      <c r="AU24" s="450">
        <v>60553048408.174484</v>
      </c>
      <c r="AV24" s="450">
        <v>64870632794.934868</v>
      </c>
      <c r="AW24" s="450">
        <v>70399752807.375031</v>
      </c>
      <c r="AX24" s="450">
        <v>78207906676.295441</v>
      </c>
      <c r="AY24" s="450">
        <v>85994548638.022217</v>
      </c>
      <c r="AZ24" s="450">
        <v>96586488489.661209</v>
      </c>
      <c r="BA24" s="450">
        <v>107360830580.20148</v>
      </c>
      <c r="BB24" s="450">
        <v>105309886462.33989</v>
      </c>
      <c r="BC24" s="450">
        <v>110446857165.53935</v>
      </c>
      <c r="BD24" s="450">
        <v>115193369520.72523</v>
      </c>
      <c r="BE24" s="450">
        <v>118415443134.43709</v>
      </c>
      <c r="BF24" s="450">
        <v>120390429621.99243</v>
      </c>
      <c r="BG24" s="450">
        <v>126666719594.03098</v>
      </c>
      <c r="BH24" s="450">
        <v>130542441643.18553</v>
      </c>
      <c r="BI24" s="450">
        <v>138994877282.15067</v>
      </c>
      <c r="BJ24" s="450">
        <v>148228312438.60715</v>
      </c>
      <c r="BK24" s="450">
        <v>154254381915.75006</v>
      </c>
    </row>
    <row r="25" spans="1:63" x14ac:dyDescent="0.25">
      <c r="A25" s="450" t="s">
        <v>2325</v>
      </c>
      <c r="B25" s="450" t="s">
        <v>2326</v>
      </c>
      <c r="C25" s="450" t="s">
        <v>2295</v>
      </c>
      <c r="D25" s="450" t="s">
        <v>2296</v>
      </c>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c r="AG25" s="450"/>
      <c r="AH25" s="450"/>
      <c r="AI25" s="450">
        <v>11300252756.753283</v>
      </c>
      <c r="AJ25" s="450">
        <v>12994333038.727867</v>
      </c>
      <c r="AK25" s="450">
        <v>14179593672.669031</v>
      </c>
      <c r="AL25" s="450">
        <v>16383699982.779526</v>
      </c>
      <c r="AM25" s="450">
        <v>16691719895.526981</v>
      </c>
      <c r="AN25" s="450">
        <v>17711455138.732323</v>
      </c>
      <c r="AO25" s="450">
        <v>18777028075.85294</v>
      </c>
      <c r="AP25" s="450">
        <v>19691605714.215244</v>
      </c>
      <c r="AQ25" s="450">
        <v>20867083451.805111</v>
      </c>
      <c r="AR25" s="450">
        <v>22078602509.924</v>
      </c>
      <c r="AS25" s="450">
        <v>23768487537.071709</v>
      </c>
      <c r="AT25" s="450">
        <v>24894899423.162434</v>
      </c>
      <c r="AU25" s="450">
        <v>26202648046.647682</v>
      </c>
      <c r="AV25" s="450">
        <v>28297003932.634182</v>
      </c>
      <c r="AW25" s="450">
        <v>31087400073.097443</v>
      </c>
      <c r="AX25" s="450">
        <v>34225589367.349419</v>
      </c>
      <c r="AY25" s="450">
        <v>37542228462.226974</v>
      </c>
      <c r="AZ25" s="450">
        <v>41747513994.208656</v>
      </c>
      <c r="BA25" s="450">
        <v>45217457170.389862</v>
      </c>
      <c r="BB25" s="450">
        <v>46719347961.499741</v>
      </c>
      <c r="BC25" s="450">
        <v>49312348549.905609</v>
      </c>
      <c r="BD25" s="450">
        <v>51341141014.899391</v>
      </c>
      <c r="BE25" s="450">
        <v>54278716543.584908</v>
      </c>
      <c r="BF25" s="450">
        <v>58222865662.316795</v>
      </c>
      <c r="BG25" s="450">
        <v>61904895937.402016</v>
      </c>
      <c r="BH25" s="450">
        <v>64357514489.745239</v>
      </c>
      <c r="BI25" s="450">
        <v>67319507670.325569</v>
      </c>
      <c r="BJ25" s="450">
        <v>71208283857.577728</v>
      </c>
      <c r="BK25" s="450">
        <v>74108660120.733185</v>
      </c>
    </row>
    <row r="26" spans="1:63" x14ac:dyDescent="0.25">
      <c r="A26" s="450" t="s">
        <v>2327</v>
      </c>
      <c r="B26" s="450" t="s">
        <v>2328</v>
      </c>
      <c r="C26" s="450" t="s">
        <v>2295</v>
      </c>
      <c r="D26" s="450" t="s">
        <v>2296</v>
      </c>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c r="AG26" s="450"/>
      <c r="AH26" s="450"/>
      <c r="AI26" s="450">
        <v>5155296043.0327568</v>
      </c>
      <c r="AJ26" s="450">
        <v>5106761670.7147017</v>
      </c>
      <c r="AK26" s="450">
        <v>5023324584.7614107</v>
      </c>
      <c r="AL26" s="450">
        <v>5158169673.0707207</v>
      </c>
      <c r="AM26" s="450">
        <v>5434210961.2148857</v>
      </c>
      <c r="AN26" s="450">
        <v>5791097245.0661983</v>
      </c>
      <c r="AO26" s="450">
        <v>6146201271.7278605</v>
      </c>
      <c r="AP26" s="450">
        <v>6381120871.3310232</v>
      </c>
      <c r="AQ26" s="450">
        <v>6757293537.7406425</v>
      </c>
      <c r="AR26" s="450">
        <v>7344574321.4526606</v>
      </c>
      <c r="AS26" s="450">
        <v>7820317117.5561132</v>
      </c>
      <c r="AT26" s="450">
        <v>8201690664.6776485</v>
      </c>
      <c r="AU26" s="450">
        <v>8556750414.2969179</v>
      </c>
      <c r="AV26" s="450">
        <v>8605428686.1353817</v>
      </c>
      <c r="AW26" s="450">
        <v>8915122572.8787422</v>
      </c>
      <c r="AX26" s="450">
        <v>9504952548.0604572</v>
      </c>
      <c r="AY26" s="450">
        <v>10039056626.196712</v>
      </c>
      <c r="AZ26" s="450">
        <v>10457854116.387617</v>
      </c>
      <c r="BA26" s="450">
        <v>10413508689.927797</v>
      </c>
      <c r="BB26" s="450">
        <v>10054790337.458652</v>
      </c>
      <c r="BC26" s="450">
        <v>10328477564.186441</v>
      </c>
      <c r="BD26" s="450">
        <v>10608854836.133514</v>
      </c>
      <c r="BE26" s="450">
        <v>11146059010.645805</v>
      </c>
      <c r="BF26" s="450">
        <v>11295113525.060663</v>
      </c>
      <c r="BG26" s="450">
        <v>11491773078.378872</v>
      </c>
      <c r="BH26" s="450">
        <v>11736027884.872816</v>
      </c>
      <c r="BI26" s="450">
        <v>11663909983.046373</v>
      </c>
      <c r="BJ26" s="450">
        <v>12056433992.896732</v>
      </c>
      <c r="BK26" s="450"/>
    </row>
    <row r="27" spans="1:63" x14ac:dyDescent="0.25">
      <c r="A27" s="450" t="s">
        <v>2329</v>
      </c>
      <c r="B27" s="450" t="s">
        <v>2330</v>
      </c>
      <c r="C27" s="450" t="s">
        <v>2295</v>
      </c>
      <c r="D27" s="450" t="s">
        <v>2296</v>
      </c>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0"/>
      <c r="AM27" s="450">
        <v>3751129099.9172463</v>
      </c>
      <c r="AN27" s="450">
        <v>4626379030.0291834</v>
      </c>
      <c r="AO27" s="450">
        <v>8901964625.0925846</v>
      </c>
      <c r="AP27" s="450">
        <v>12169606680.025906</v>
      </c>
      <c r="AQ27" s="450">
        <v>14226403824.174011</v>
      </c>
      <c r="AR27" s="450">
        <v>15817258391.707718</v>
      </c>
      <c r="AS27" s="450">
        <v>17060245929.464266</v>
      </c>
      <c r="AT27" s="450">
        <v>17842878263.301765</v>
      </c>
      <c r="AU27" s="450">
        <v>19310167688.688438</v>
      </c>
      <c r="AV27" s="450">
        <v>20214692237.110264</v>
      </c>
      <c r="AW27" s="450">
        <v>23340339277.178982</v>
      </c>
      <c r="AX27" s="450">
        <v>24398065391.985832</v>
      </c>
      <c r="AY27" s="450">
        <v>27888038434.151894</v>
      </c>
      <c r="AZ27" s="450">
        <v>30811911213.421806</v>
      </c>
      <c r="BA27" s="450">
        <v>33896807462.058937</v>
      </c>
      <c r="BB27" s="450">
        <v>33737254855.2883</v>
      </c>
      <c r="BC27" s="450">
        <v>34637208990.724808</v>
      </c>
      <c r="BD27" s="450">
        <v>36525637926.892944</v>
      </c>
      <c r="BE27" s="450">
        <v>37145690831.494476</v>
      </c>
      <c r="BF27" s="450">
        <v>39027401491.460991</v>
      </c>
      <c r="BG27" s="450">
        <v>39811454001.413544</v>
      </c>
      <c r="BH27" s="450">
        <v>41200284473.431007</v>
      </c>
      <c r="BI27" s="450">
        <v>43425610368.235954</v>
      </c>
      <c r="BJ27" s="450">
        <v>46033486453.812477</v>
      </c>
      <c r="BK27" s="450">
        <v>47691700461.986862</v>
      </c>
    </row>
    <row r="28" spans="1:63" x14ac:dyDescent="0.25">
      <c r="A28" s="450" t="s">
        <v>2331</v>
      </c>
      <c r="B28" s="450" t="s">
        <v>2332</v>
      </c>
      <c r="C28" s="450" t="s">
        <v>2295</v>
      </c>
      <c r="D28" s="450" t="s">
        <v>2296</v>
      </c>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c r="AG28" s="450"/>
      <c r="AH28" s="450"/>
      <c r="AI28" s="450">
        <v>55319352228.906349</v>
      </c>
      <c r="AJ28" s="450">
        <v>56503838684.240295</v>
      </c>
      <c r="AK28" s="450">
        <v>52243523689.240898</v>
      </c>
      <c r="AL28" s="450">
        <v>49416737946.844193</v>
      </c>
      <c r="AM28" s="450">
        <v>44566749717.567818</v>
      </c>
      <c r="AN28" s="450">
        <v>40769110154.389221</v>
      </c>
      <c r="AO28" s="450">
        <v>42678044012.495735</v>
      </c>
      <c r="AP28" s="450">
        <v>48363176502.134048</v>
      </c>
      <c r="AQ28" s="450">
        <v>53015740909.670441</v>
      </c>
      <c r="AR28" s="450">
        <v>55609743794.833092</v>
      </c>
      <c r="AS28" s="450">
        <v>60150354695.124191</v>
      </c>
      <c r="AT28" s="450">
        <v>64374339605.657738</v>
      </c>
      <c r="AU28" s="450">
        <v>68691820127.953705</v>
      </c>
      <c r="AV28" s="450">
        <v>74895437858.478561</v>
      </c>
      <c r="AW28" s="450">
        <v>85717983364.523743</v>
      </c>
      <c r="AX28" s="450">
        <v>96696527087.661377</v>
      </c>
      <c r="AY28" s="450">
        <v>109585032908.35849</v>
      </c>
      <c r="AZ28" s="450">
        <v>122206275992.87102</v>
      </c>
      <c r="BA28" s="450">
        <v>137290849971.45978</v>
      </c>
      <c r="BB28" s="450">
        <v>138614155233.50128</v>
      </c>
      <c r="BC28" s="450">
        <v>151164816889.99277</v>
      </c>
      <c r="BD28" s="450">
        <v>162623060502.26007</v>
      </c>
      <c r="BE28" s="450">
        <v>168538216172.83572</v>
      </c>
      <c r="BF28" s="450">
        <v>173216831420.38211</v>
      </c>
      <c r="BG28" s="450">
        <v>179540869626.23264</v>
      </c>
      <c r="BH28" s="450">
        <v>174511606528.89371</v>
      </c>
      <c r="BI28" s="450">
        <v>171962780146.17029</v>
      </c>
      <c r="BJ28" s="450">
        <v>179668590896.99173</v>
      </c>
      <c r="BK28" s="450">
        <v>189323967129.94006</v>
      </c>
    </row>
    <row r="29" spans="1:63" x14ac:dyDescent="0.25">
      <c r="A29" s="450" t="s">
        <v>2333</v>
      </c>
      <c r="B29" s="450" t="s">
        <v>2334</v>
      </c>
      <c r="C29" s="450" t="s">
        <v>2295</v>
      </c>
      <c r="D29" s="450" t="s">
        <v>2296</v>
      </c>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v>622635380.34110832</v>
      </c>
      <c r="AJ29" s="450">
        <v>717484402.75448608</v>
      </c>
      <c r="AK29" s="450">
        <v>822331671.67820418</v>
      </c>
      <c r="AL29" s="450">
        <v>894644730.55070078</v>
      </c>
      <c r="AM29" s="450">
        <v>915195826.56524515</v>
      </c>
      <c r="AN29" s="450">
        <v>940405611.52706182</v>
      </c>
      <c r="AO29" s="450">
        <v>971301622.97315693</v>
      </c>
      <c r="AP29" s="450">
        <v>1023073808.1249677</v>
      </c>
      <c r="AQ29" s="450">
        <v>1073289019.8050613</v>
      </c>
      <c r="AR29" s="450">
        <v>1184369651.6553988</v>
      </c>
      <c r="AS29" s="450">
        <v>1368492955.1642621</v>
      </c>
      <c r="AT29" s="450">
        <v>1468653273.8450127</v>
      </c>
      <c r="AU29" s="450">
        <v>1568266628.2561517</v>
      </c>
      <c r="AV29" s="450">
        <v>1746394672.0749488</v>
      </c>
      <c r="AW29" s="450">
        <v>1876770644.9630208</v>
      </c>
      <c r="AX29" s="450">
        <v>1985121393.2922471</v>
      </c>
      <c r="AY29" s="450">
        <v>2138897901.4083323</v>
      </c>
      <c r="AZ29" s="450">
        <v>2220637256.0967627</v>
      </c>
      <c r="BA29" s="450">
        <v>2336927430.5698857</v>
      </c>
      <c r="BB29" s="450">
        <v>2370538647.3245153</v>
      </c>
      <c r="BC29" s="450">
        <v>2479302472.9972124</v>
      </c>
      <c r="BD29" s="450">
        <v>2585830299.7141175</v>
      </c>
      <c r="BE29" s="450">
        <v>2712846398.9812689</v>
      </c>
      <c r="BF29" s="450">
        <v>2783971836.0168405</v>
      </c>
      <c r="BG29" s="450">
        <v>2941380900.1996155</v>
      </c>
      <c r="BH29" s="450">
        <v>3074860513.0574155</v>
      </c>
      <c r="BI29" s="450">
        <v>3090206268.1804514</v>
      </c>
      <c r="BJ29" s="450">
        <v>3194203641.9237437</v>
      </c>
      <c r="BK29" s="450">
        <v>3365851350.0769897</v>
      </c>
    </row>
    <row r="30" spans="1:63" x14ac:dyDescent="0.25">
      <c r="A30" s="450" t="s">
        <v>2335</v>
      </c>
      <c r="B30" s="450" t="s">
        <v>2336</v>
      </c>
      <c r="C30" s="450" t="s">
        <v>2295</v>
      </c>
      <c r="D30" s="450" t="s">
        <v>2296</v>
      </c>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v>1561225623.6117737</v>
      </c>
      <c r="AJ30" s="450">
        <v>1556976717.7622395</v>
      </c>
      <c r="AK30" s="450">
        <v>1591507501.0355234</v>
      </c>
      <c r="AL30" s="450">
        <v>1678230799.6086068</v>
      </c>
      <c r="AM30" s="450">
        <v>1724345156.7876701</v>
      </c>
      <c r="AN30" s="450">
        <v>1837948840.8821695</v>
      </c>
      <c r="AO30" s="450">
        <v>1920272819.3453617</v>
      </c>
      <c r="AP30" s="450">
        <v>2043241580.5843322</v>
      </c>
      <c r="AQ30" s="450">
        <v>2146821990.6484082</v>
      </c>
      <c r="AR30" s="450">
        <v>2251485808.4459677</v>
      </c>
      <c r="AS30" s="450">
        <v>2516281086.9237399</v>
      </c>
      <c r="AT30" s="450">
        <v>2757196886.0707169</v>
      </c>
      <c r="AU30" s="450">
        <v>2759419117.5994978</v>
      </c>
      <c r="AV30" s="450">
        <v>2906527654.466291</v>
      </c>
      <c r="AW30" s="450">
        <v>3054062184.9173374</v>
      </c>
      <c r="AX30" s="450">
        <v>3201918499.8920116</v>
      </c>
      <c r="AY30" s="450">
        <v>3481696993.1682558</v>
      </c>
      <c r="AZ30" s="450">
        <v>3676972060.776886</v>
      </c>
      <c r="BA30" s="450">
        <v>3805767023.39712</v>
      </c>
      <c r="BB30" s="450">
        <v>3632143704.0951052</v>
      </c>
      <c r="BC30" s="450">
        <v>3597519761.8371749</v>
      </c>
      <c r="BD30" s="450">
        <v>3550019929.1284299</v>
      </c>
      <c r="BE30" s="450">
        <v>3443185262.1417885</v>
      </c>
      <c r="BF30" s="450">
        <v>3415629198.2147355</v>
      </c>
      <c r="BG30" s="450"/>
      <c r="BH30" s="450"/>
      <c r="BI30" s="450"/>
      <c r="BJ30" s="450"/>
      <c r="BK30" s="450"/>
    </row>
    <row r="31" spans="1:63" x14ac:dyDescent="0.25">
      <c r="A31" s="450" t="s">
        <v>2337</v>
      </c>
      <c r="B31" s="450" t="s">
        <v>2338</v>
      </c>
      <c r="C31" s="450" t="s">
        <v>2295</v>
      </c>
      <c r="D31" s="450" t="s">
        <v>2296</v>
      </c>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0">
        <v>16494243220.527931</v>
      </c>
      <c r="AJ31" s="450">
        <v>17950088504.160267</v>
      </c>
      <c r="AK31" s="450">
        <v>18661437491.9771</v>
      </c>
      <c r="AL31" s="450">
        <v>19919167153.945919</v>
      </c>
      <c r="AM31" s="450">
        <v>21294050432.856255</v>
      </c>
      <c r="AN31" s="450">
        <v>22757632966.055351</v>
      </c>
      <c r="AO31" s="450">
        <v>24185044376.707485</v>
      </c>
      <c r="AP31" s="450">
        <v>25820927971.631954</v>
      </c>
      <c r="AQ31" s="450">
        <v>27424789530.832958</v>
      </c>
      <c r="AR31" s="450">
        <v>27939513459.690601</v>
      </c>
      <c r="AS31" s="450">
        <v>29280426643.622665</v>
      </c>
      <c r="AT31" s="450">
        <v>30426509155.88126</v>
      </c>
      <c r="AU31" s="450">
        <v>31676017446.845406</v>
      </c>
      <c r="AV31" s="450">
        <v>33139065567.534935</v>
      </c>
      <c r="AW31" s="450">
        <v>35451463293.471466</v>
      </c>
      <c r="AX31" s="450">
        <v>38172044836.823654</v>
      </c>
      <c r="AY31" s="450">
        <v>41213738856.944916</v>
      </c>
      <c r="AZ31" s="450">
        <v>44252540610.098434</v>
      </c>
      <c r="BA31" s="450">
        <v>47887101477.48967</v>
      </c>
      <c r="BB31" s="450">
        <v>49871994702.975594</v>
      </c>
      <c r="BC31" s="450">
        <v>52535187415.107735</v>
      </c>
      <c r="BD31" s="450">
        <v>56423688731.645576</v>
      </c>
      <c r="BE31" s="450">
        <v>60451415414.020905</v>
      </c>
      <c r="BF31" s="450">
        <v>65692669036.405609</v>
      </c>
      <c r="BG31" s="450">
        <v>70590561008.708359</v>
      </c>
      <c r="BH31" s="450">
        <v>74810796245.392258</v>
      </c>
      <c r="BI31" s="450">
        <v>78853625516.99321</v>
      </c>
      <c r="BJ31" s="450">
        <v>83723411343.199905</v>
      </c>
      <c r="BK31" s="450">
        <v>89227541281.109009</v>
      </c>
    </row>
    <row r="32" spans="1:63" x14ac:dyDescent="0.25">
      <c r="A32" s="450" t="s">
        <v>250</v>
      </c>
      <c r="B32" s="450" t="s">
        <v>251</v>
      </c>
      <c r="C32" s="450" t="s">
        <v>2295</v>
      </c>
      <c r="D32" s="450" t="s">
        <v>2296</v>
      </c>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0">
        <v>999955594632.63171</v>
      </c>
      <c r="AJ32" s="450">
        <v>1049401628213.7059</v>
      </c>
      <c r="AK32" s="450">
        <v>1068305073162.2699</v>
      </c>
      <c r="AL32" s="450">
        <v>1144635259044.0164</v>
      </c>
      <c r="AM32" s="450">
        <v>1231442603726.4292</v>
      </c>
      <c r="AN32" s="450">
        <v>1312793845189.594</v>
      </c>
      <c r="AO32" s="450">
        <v>1366342535887.2903</v>
      </c>
      <c r="AP32" s="450">
        <v>1437088711906.864</v>
      </c>
      <c r="AQ32" s="450">
        <v>1458176892196.6372</v>
      </c>
      <c r="AR32" s="450">
        <v>1486151973358.6997</v>
      </c>
      <c r="AS32" s="450">
        <v>1586043906219.5322</v>
      </c>
      <c r="AT32" s="450">
        <v>1643360489121.7119</v>
      </c>
      <c r="AU32" s="450">
        <v>1720327662105.6172</v>
      </c>
      <c r="AV32" s="450">
        <v>1772266254872.0771</v>
      </c>
      <c r="AW32" s="450">
        <v>1924809592995.9138</v>
      </c>
      <c r="AX32" s="450">
        <v>2048321126593.5105</v>
      </c>
      <c r="AY32" s="450">
        <v>2193917661561.9338</v>
      </c>
      <c r="AZ32" s="450">
        <v>2389597634116.583</v>
      </c>
      <c r="BA32" s="450">
        <v>2560177054159.7271</v>
      </c>
      <c r="BB32" s="450">
        <v>2576448998283.4028</v>
      </c>
      <c r="BC32" s="450">
        <v>2802692113712.3115</v>
      </c>
      <c r="BD32" s="450">
        <v>2974955344832.2764</v>
      </c>
      <c r="BE32" s="450">
        <v>3090260753911.6621</v>
      </c>
      <c r="BF32" s="450">
        <v>3238978641823.9741</v>
      </c>
      <c r="BG32" s="450">
        <v>3316888429290.3027</v>
      </c>
      <c r="BH32" s="450">
        <v>3233490641159.314</v>
      </c>
      <c r="BI32" s="450">
        <v>3160799350556.3896</v>
      </c>
      <c r="BJ32" s="450">
        <v>3255144799735.3604</v>
      </c>
      <c r="BK32" s="450">
        <v>3365757423619.2183</v>
      </c>
    </row>
    <row r="33" spans="1:63" x14ac:dyDescent="0.25">
      <c r="A33" s="450" t="s">
        <v>2339</v>
      </c>
      <c r="B33" s="450" t="s">
        <v>2340</v>
      </c>
      <c r="C33" s="450" t="s">
        <v>2295</v>
      </c>
      <c r="D33" s="450" t="s">
        <v>2296</v>
      </c>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v>2391403609.6851106</v>
      </c>
      <c r="AJ33" s="450">
        <v>2375532617.0997825</v>
      </c>
      <c r="AK33" s="450">
        <v>2259963062.5112185</v>
      </c>
      <c r="AL33" s="450">
        <v>2341775295.9315143</v>
      </c>
      <c r="AM33" s="450">
        <v>2482303650.5842133</v>
      </c>
      <c r="AN33" s="450">
        <v>2585629964.430274</v>
      </c>
      <c r="AO33" s="450">
        <v>2737404616.6604319</v>
      </c>
      <c r="AP33" s="450">
        <v>2916602739.7046156</v>
      </c>
      <c r="AQ33" s="450">
        <v>3059751879.0577869</v>
      </c>
      <c r="AR33" s="450">
        <v>3114043449.4021659</v>
      </c>
      <c r="AS33" s="450">
        <v>3325427238.9384098</v>
      </c>
      <c r="AT33" s="450">
        <v>3317576226.5249419</v>
      </c>
      <c r="AU33" s="450">
        <v>3397062704.5271335</v>
      </c>
      <c r="AV33" s="450">
        <v>3534925302.4679561</v>
      </c>
      <c r="AW33" s="450">
        <v>3681164942.9172997</v>
      </c>
      <c r="AX33" s="450">
        <v>3946723145.0018167</v>
      </c>
      <c r="AY33" s="450">
        <v>4296652986.9177847</v>
      </c>
      <c r="AZ33" s="450">
        <v>4489914586.3029213</v>
      </c>
      <c r="BA33" s="450">
        <v>4582888827.3705187</v>
      </c>
      <c r="BB33" s="450">
        <v>4434363566.0667105</v>
      </c>
      <c r="BC33" s="450">
        <v>4497943022.2693958</v>
      </c>
      <c r="BD33" s="450">
        <v>4622083018.2438717</v>
      </c>
      <c r="BE33" s="450">
        <v>4723971973.4544067</v>
      </c>
      <c r="BF33" s="450">
        <v>4807308437.3823986</v>
      </c>
      <c r="BG33" s="450">
        <v>4899143408.1836071</v>
      </c>
      <c r="BH33" s="450">
        <v>4996301718.2611847</v>
      </c>
      <c r="BI33" s="450">
        <v>5152318373.1229753</v>
      </c>
      <c r="BJ33" s="450">
        <v>5302755008.2712555</v>
      </c>
      <c r="BK33" s="450"/>
    </row>
    <row r="34" spans="1:63" x14ac:dyDescent="0.25">
      <c r="A34" s="450" t="s">
        <v>2341</v>
      </c>
      <c r="B34" s="450" t="s">
        <v>2342</v>
      </c>
      <c r="C34" s="450" t="s">
        <v>2295</v>
      </c>
      <c r="D34" s="450" t="s">
        <v>2296</v>
      </c>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c r="AF34" s="450"/>
      <c r="AG34" s="450"/>
      <c r="AH34" s="450"/>
      <c r="AI34" s="450">
        <v>14219219968.904499</v>
      </c>
      <c r="AJ34" s="450">
        <v>15162535120.127956</v>
      </c>
      <c r="AK34" s="450">
        <v>16246039709.038044</v>
      </c>
      <c r="AL34" s="450">
        <v>16681607297.566797</v>
      </c>
      <c r="AM34" s="450">
        <v>17573730027.633247</v>
      </c>
      <c r="AN34" s="450">
        <v>18745801084.950272</v>
      </c>
      <c r="AO34" s="450">
        <v>19638485783.231148</v>
      </c>
      <c r="AP34" s="450">
        <v>19683232219.072441</v>
      </c>
      <c r="AQ34" s="450">
        <v>19793601111.438354</v>
      </c>
      <c r="AR34" s="450">
        <v>20692236086.539642</v>
      </c>
      <c r="AS34" s="450">
        <v>21757595387.563709</v>
      </c>
      <c r="AT34" s="450">
        <v>22844964797.461975</v>
      </c>
      <c r="AU34" s="450">
        <v>24104889135.166359</v>
      </c>
      <c r="AV34" s="450">
        <v>25265534701.314987</v>
      </c>
      <c r="AW34" s="450">
        <v>26076585574.782066</v>
      </c>
      <c r="AX34" s="450">
        <v>26993052436.214485</v>
      </c>
      <c r="AY34" s="450">
        <v>29032919656.19104</v>
      </c>
      <c r="AZ34" s="450">
        <v>29858910044.915115</v>
      </c>
      <c r="BA34" s="450">
        <v>29849261766.590473</v>
      </c>
      <c r="BB34" s="450">
        <v>29546101473.287083</v>
      </c>
      <c r="BC34" s="450">
        <v>30667228516.622604</v>
      </c>
      <c r="BD34" s="450">
        <v>32480415591.342644</v>
      </c>
      <c r="BE34" s="450">
        <v>33405522009.597355</v>
      </c>
      <c r="BF34" s="450">
        <v>33269086248.644474</v>
      </c>
      <c r="BG34" s="450">
        <v>33101972264.662964</v>
      </c>
      <c r="BH34" s="450">
        <v>33266312257.879833</v>
      </c>
      <c r="BI34" s="450">
        <v>32800933005.485065</v>
      </c>
      <c r="BJ34" s="450">
        <v>33868533039.37035</v>
      </c>
      <c r="BK34" s="450">
        <v>34650499690.438194</v>
      </c>
    </row>
    <row r="35" spans="1:63" x14ac:dyDescent="0.25">
      <c r="A35" s="450" t="s">
        <v>2343</v>
      </c>
      <c r="B35" s="450" t="s">
        <v>2344</v>
      </c>
      <c r="C35" s="450" t="s">
        <v>2295</v>
      </c>
      <c r="D35" s="450" t="s">
        <v>2296</v>
      </c>
      <c r="E35" s="450"/>
      <c r="F35" s="450"/>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c r="AD35" s="450"/>
      <c r="AE35" s="450"/>
      <c r="AF35" s="450"/>
      <c r="AG35" s="450"/>
      <c r="AH35" s="450"/>
      <c r="AI35" s="450">
        <v>810706506.52604961</v>
      </c>
      <c r="AJ35" s="450">
        <v>834704118.04279113</v>
      </c>
      <c r="AK35" s="450">
        <v>893005278.47862232</v>
      </c>
      <c r="AL35" s="450">
        <v>932321706.31655562</v>
      </c>
      <c r="AM35" s="450">
        <v>999380024.36195326</v>
      </c>
      <c r="AN35" s="450">
        <v>1092515055.5906377</v>
      </c>
      <c r="AO35" s="450">
        <v>1174432967.8600767</v>
      </c>
      <c r="AP35" s="450">
        <v>1258885216.2032909</v>
      </c>
      <c r="AQ35" s="450">
        <v>1348343046.0250623</v>
      </c>
      <c r="AR35" s="450">
        <v>1477016074.1735001</v>
      </c>
      <c r="AS35" s="450">
        <v>1614725440.8704975</v>
      </c>
      <c r="AT35" s="450">
        <v>1785517257.5019808</v>
      </c>
      <c r="AU35" s="450">
        <v>2008337181.091614</v>
      </c>
      <c r="AV35" s="450">
        <v>2202418131.0318627</v>
      </c>
      <c r="AW35" s="450">
        <v>2395071664.6808481</v>
      </c>
      <c r="AX35" s="450">
        <v>2645580966.9215617</v>
      </c>
      <c r="AY35" s="450">
        <v>2912330832.5519519</v>
      </c>
      <c r="AZ35" s="450">
        <v>3526647456.3249063</v>
      </c>
      <c r="BA35" s="450">
        <v>3766679431.3754301</v>
      </c>
      <c r="BB35" s="450">
        <v>4048062631.4099021</v>
      </c>
      <c r="BC35" s="450">
        <v>4575638487.4483929</v>
      </c>
      <c r="BD35" s="450">
        <v>5039821055.2725334</v>
      </c>
      <c r="BE35" s="450">
        <v>5396984432.3035774</v>
      </c>
      <c r="BF35" s="450">
        <v>5609356380.213273</v>
      </c>
      <c r="BG35" s="450">
        <v>6043859606.2493773</v>
      </c>
      <c r="BH35" s="450">
        <v>6514371599.2988768</v>
      </c>
      <c r="BI35" s="450">
        <v>7113912041.3770943</v>
      </c>
      <c r="BJ35" s="450">
        <v>7584701339.0983696</v>
      </c>
      <c r="BK35" s="450">
        <v>7933416431.8502903</v>
      </c>
    </row>
    <row r="36" spans="1:63" x14ac:dyDescent="0.25">
      <c r="A36" s="450" t="s">
        <v>2345</v>
      </c>
      <c r="B36" s="450" t="s">
        <v>2346</v>
      </c>
      <c r="C36" s="450" t="s">
        <v>2295</v>
      </c>
      <c r="D36" s="450" t="s">
        <v>2296</v>
      </c>
      <c r="E36" s="450"/>
      <c r="F36" s="450"/>
      <c r="G36" s="450"/>
      <c r="H36" s="450"/>
      <c r="I36" s="450"/>
      <c r="J36" s="450"/>
      <c r="K36" s="450"/>
      <c r="L36" s="450"/>
      <c r="M36" s="450"/>
      <c r="N36" s="450"/>
      <c r="O36" s="450"/>
      <c r="P36" s="450"/>
      <c r="Q36" s="450"/>
      <c r="R36" s="450"/>
      <c r="S36" s="450"/>
      <c r="T36" s="450"/>
      <c r="U36" s="450"/>
      <c r="V36" s="450"/>
      <c r="W36" s="450"/>
      <c r="X36" s="450"/>
      <c r="Y36" s="450"/>
      <c r="Z36" s="450"/>
      <c r="AA36" s="450"/>
      <c r="AB36" s="450"/>
      <c r="AC36" s="450"/>
      <c r="AD36" s="450"/>
      <c r="AE36" s="450"/>
      <c r="AF36" s="450"/>
      <c r="AG36" s="450"/>
      <c r="AH36" s="450"/>
      <c r="AI36" s="450">
        <v>7099010654.5677195</v>
      </c>
      <c r="AJ36" s="450">
        <v>7886482616.8429728</v>
      </c>
      <c r="AK36" s="450">
        <v>8301505298.0607004</v>
      </c>
      <c r="AL36" s="450">
        <v>8661025674.5389538</v>
      </c>
      <c r="AM36" s="450">
        <v>9166895788.1854115</v>
      </c>
      <c r="AN36" s="450">
        <v>10017093964.037222</v>
      </c>
      <c r="AO36" s="450">
        <v>10795179387.213402</v>
      </c>
      <c r="AP36" s="450">
        <v>11895624092.511131</v>
      </c>
      <c r="AQ36" s="450">
        <v>12082882322.780092</v>
      </c>
      <c r="AR36" s="450">
        <v>13442281511.52314</v>
      </c>
      <c r="AS36" s="450">
        <v>14015944948.650949</v>
      </c>
      <c r="AT36" s="450">
        <v>14359264869.610668</v>
      </c>
      <c r="AU36" s="450">
        <v>15471720120.647972</v>
      </c>
      <c r="AV36" s="450">
        <v>16488041520.533924</v>
      </c>
      <c r="AW36" s="450">
        <v>17390082539.567406</v>
      </c>
      <c r="AX36" s="450">
        <v>18748860966.267761</v>
      </c>
      <c r="AY36" s="450">
        <v>20931825266.799828</v>
      </c>
      <c r="AZ36" s="450">
        <v>23273129382.7146</v>
      </c>
      <c r="BA36" s="450">
        <v>25207603788.570518</v>
      </c>
      <c r="BB36" s="450">
        <v>23456104459.106213</v>
      </c>
      <c r="BC36" s="450">
        <v>25761527575.072632</v>
      </c>
      <c r="BD36" s="450">
        <v>27890347804.021015</v>
      </c>
      <c r="BE36" s="450">
        <v>29691918901.7173</v>
      </c>
      <c r="BF36" s="450">
        <v>33640174364.599533</v>
      </c>
      <c r="BG36" s="450">
        <v>35698845804.383324</v>
      </c>
      <c r="BH36" s="450">
        <v>35467952448.882057</v>
      </c>
      <c r="BI36" s="450">
        <v>37398956043.655258</v>
      </c>
      <c r="BJ36" s="450">
        <v>39217883523.761276</v>
      </c>
      <c r="BK36" s="450">
        <v>41888348037.979424</v>
      </c>
    </row>
    <row r="37" spans="1:63" x14ac:dyDescent="0.25">
      <c r="A37" s="450" t="s">
        <v>2347</v>
      </c>
      <c r="B37" s="450" t="s">
        <v>2348</v>
      </c>
      <c r="C37" s="450" t="s">
        <v>2295</v>
      </c>
      <c r="D37" s="450" t="s">
        <v>2296</v>
      </c>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v>1789778509.6622918</v>
      </c>
      <c r="AJ37" s="450">
        <v>1840080718.1631618</v>
      </c>
      <c r="AK37" s="450">
        <v>1761112390.4267159</v>
      </c>
      <c r="AL37" s="450">
        <v>1808882556.6119776</v>
      </c>
      <c r="AM37" s="450">
        <v>1938036058.9579082</v>
      </c>
      <c r="AN37" s="450">
        <v>2121138791.6430469</v>
      </c>
      <c r="AO37" s="450">
        <v>2073576389.3713133</v>
      </c>
      <c r="AP37" s="450">
        <v>2221126252.4387851</v>
      </c>
      <c r="AQ37" s="450">
        <v>2351696577.9012322</v>
      </c>
      <c r="AR37" s="450">
        <v>2471533271.1140995</v>
      </c>
      <c r="AS37" s="450">
        <v>2463881190.1875148</v>
      </c>
      <c r="AT37" s="450">
        <v>2630343346.1696057</v>
      </c>
      <c r="AU37" s="450">
        <v>2768581312.3285122</v>
      </c>
      <c r="AV37" s="450">
        <v>2667787608.6542106</v>
      </c>
      <c r="AW37" s="450">
        <v>2903846564.5103092</v>
      </c>
      <c r="AX37" s="450">
        <v>3021494255.5261588</v>
      </c>
      <c r="AY37" s="450">
        <v>3261451445.7034783</v>
      </c>
      <c r="AZ37" s="450">
        <v>3503372377.360971</v>
      </c>
      <c r="BA37" s="450">
        <v>3644881234.2597103</v>
      </c>
      <c r="BB37" s="450">
        <v>3988049550.4094625</v>
      </c>
      <c r="BC37" s="450">
        <v>4221351630.1624579</v>
      </c>
      <c r="BD37" s="450">
        <v>4490299877.392539</v>
      </c>
      <c r="BE37" s="450">
        <v>4807698240.6230106</v>
      </c>
      <c r="BF37" s="450">
        <v>3129093438.7298465</v>
      </c>
      <c r="BG37" s="450">
        <v>3192031303.2742829</v>
      </c>
      <c r="BH37" s="450">
        <v>3373368753.7870846</v>
      </c>
      <c r="BI37" s="450">
        <v>3580984631.4527574</v>
      </c>
      <c r="BJ37" s="450">
        <v>3811699726.9057236</v>
      </c>
      <c r="BK37" s="450">
        <v>4066847512.4770384</v>
      </c>
    </row>
    <row r="38" spans="1:63" x14ac:dyDescent="0.25">
      <c r="A38" s="450" t="s">
        <v>252</v>
      </c>
      <c r="B38" s="450" t="s">
        <v>253</v>
      </c>
      <c r="C38" s="450" t="s">
        <v>2295</v>
      </c>
      <c r="D38" s="450" t="s">
        <v>2296</v>
      </c>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v>558639235991.03271</v>
      </c>
      <c r="AJ38" s="450">
        <v>565254822328.45996</v>
      </c>
      <c r="AK38" s="450">
        <v>583241220049.60681</v>
      </c>
      <c r="AL38" s="450">
        <v>612913183089.17773</v>
      </c>
      <c r="AM38" s="450">
        <v>654130180279.82764</v>
      </c>
      <c r="AN38" s="450">
        <v>685729009928.91846</v>
      </c>
      <c r="AO38" s="450">
        <v>709534832506.25476</v>
      </c>
      <c r="AP38" s="450">
        <v>752658535833.92383</v>
      </c>
      <c r="AQ38" s="450">
        <v>790676663567.94214</v>
      </c>
      <c r="AR38" s="450">
        <v>843508200300.63574</v>
      </c>
      <c r="AS38" s="450">
        <v>898020479483.85828</v>
      </c>
      <c r="AT38" s="450">
        <v>933966675428.9635</v>
      </c>
      <c r="AU38" s="450">
        <v>967558830682.9801</v>
      </c>
      <c r="AV38" s="450">
        <v>1019730451626.0577</v>
      </c>
      <c r="AW38" s="450">
        <v>1079498291362.0933</v>
      </c>
      <c r="AX38" s="450">
        <v>1167581267653.447</v>
      </c>
      <c r="AY38" s="450">
        <v>1237673297916.8999</v>
      </c>
      <c r="AZ38" s="450">
        <v>1297136794657.5701</v>
      </c>
      <c r="BA38" s="450">
        <v>1339060588630.8215</v>
      </c>
      <c r="BB38" s="450">
        <v>1304713188102.9875</v>
      </c>
      <c r="BC38" s="450">
        <v>1360616928113.1892</v>
      </c>
      <c r="BD38" s="450">
        <v>1427466965184.4016</v>
      </c>
      <c r="BE38" s="450">
        <v>1464565119752.6609</v>
      </c>
      <c r="BF38" s="450">
        <v>1550271241830.0654</v>
      </c>
      <c r="BG38" s="450">
        <v>1617561717808.9629</v>
      </c>
      <c r="BH38" s="450">
        <v>1591202432043.4871</v>
      </c>
      <c r="BI38" s="450">
        <v>1625347343803.7078</v>
      </c>
      <c r="BJ38" s="450">
        <v>1707282552959.0115</v>
      </c>
      <c r="BK38" s="450">
        <v>1782786420987.937</v>
      </c>
    </row>
    <row r="39" spans="1:63" x14ac:dyDescent="0.25">
      <c r="A39" s="450" t="s">
        <v>2349</v>
      </c>
      <c r="B39" s="450" t="s">
        <v>2350</v>
      </c>
      <c r="C39" s="450" t="s">
        <v>2295</v>
      </c>
      <c r="D39" s="450" t="s">
        <v>2296</v>
      </c>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v>784567523765.39197</v>
      </c>
      <c r="AJ39" s="450">
        <v>733674857467.77454</v>
      </c>
      <c r="AK39" s="450">
        <v>734869520102.59497</v>
      </c>
      <c r="AL39" s="450">
        <v>764233098974.73035</v>
      </c>
      <c r="AM39" s="450">
        <v>812680718042.224</v>
      </c>
      <c r="AN39" s="450">
        <v>874487626138.58911</v>
      </c>
      <c r="AO39" s="450">
        <v>917145639136.61963</v>
      </c>
      <c r="AP39" s="450">
        <v>949949916999.18542</v>
      </c>
      <c r="AQ39" s="450">
        <v>991523597461.63867</v>
      </c>
      <c r="AR39" s="450">
        <v>1022593794211.3787</v>
      </c>
      <c r="AS39" s="450">
        <v>1084709423917.7822</v>
      </c>
      <c r="AT39" s="450">
        <v>1161131609660.0144</v>
      </c>
      <c r="AU39" s="450">
        <v>1241751809203.5701</v>
      </c>
      <c r="AV39" s="450">
        <v>1311571376652.0645</v>
      </c>
      <c r="AW39" s="450">
        <v>1429599065231.4958</v>
      </c>
      <c r="AX39" s="450">
        <v>1514495112417.8115</v>
      </c>
      <c r="AY39" s="450">
        <v>1678865378765.8386</v>
      </c>
      <c r="AZ39" s="450">
        <v>1866639428219.6101</v>
      </c>
      <c r="BA39" s="450">
        <v>2062949260317.2229</v>
      </c>
      <c r="BB39" s="450">
        <v>2061031056027.8384</v>
      </c>
      <c r="BC39" s="450">
        <v>2164019036436.1873</v>
      </c>
      <c r="BD39" s="450">
        <v>2305755602635.644</v>
      </c>
      <c r="BE39" s="450">
        <v>2384892872731.3638</v>
      </c>
      <c r="BF39" s="450">
        <v>2484839203720.6606</v>
      </c>
      <c r="BG39" s="450">
        <v>2584260850527.4858</v>
      </c>
      <c r="BH39" s="450">
        <v>2688449752919.8965</v>
      </c>
      <c r="BI39" s="450">
        <v>2815031143184.0303</v>
      </c>
      <c r="BJ39" s="450">
        <v>3042910456242.4419</v>
      </c>
      <c r="BK39" s="450">
        <v>3196610371073.4775</v>
      </c>
    </row>
    <row r="40" spans="1:63" x14ac:dyDescent="0.25">
      <c r="A40" s="450" t="s">
        <v>200</v>
      </c>
      <c r="B40" s="450" t="s">
        <v>279</v>
      </c>
      <c r="C40" s="450" t="s">
        <v>2295</v>
      </c>
      <c r="D40" s="450" t="s">
        <v>2296</v>
      </c>
      <c r="E40" s="450"/>
      <c r="F40" s="450"/>
      <c r="G40" s="450"/>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0"/>
      <c r="AF40" s="450"/>
      <c r="AG40" s="450"/>
      <c r="AH40" s="450"/>
      <c r="AI40" s="450">
        <v>185312275839.25403</v>
      </c>
      <c r="AJ40" s="450">
        <v>189824592467.69272</v>
      </c>
      <c r="AK40" s="450">
        <v>194065583214.18707</v>
      </c>
      <c r="AL40" s="450">
        <v>198413237030.89261</v>
      </c>
      <c r="AM40" s="450">
        <v>205223343817.04001</v>
      </c>
      <c r="AN40" s="450">
        <v>210534072468.54288</v>
      </c>
      <c r="AO40" s="450">
        <v>215989021860.77585</v>
      </c>
      <c r="AP40" s="450">
        <v>225515933269.12103</v>
      </c>
      <c r="AQ40" s="450">
        <v>234051222601.64728</v>
      </c>
      <c r="AR40" s="450">
        <v>241567478128.90356</v>
      </c>
      <c r="AS40" s="450">
        <v>256869792227.49811</v>
      </c>
      <c r="AT40" s="450">
        <v>265899722913.99475</v>
      </c>
      <c r="AU40" s="450">
        <v>274768529150.2901</v>
      </c>
      <c r="AV40" s="450">
        <v>276778448197.04266</v>
      </c>
      <c r="AW40" s="450">
        <v>289451581924.34045</v>
      </c>
      <c r="AX40" s="450">
        <v>301740587045.25458</v>
      </c>
      <c r="AY40" s="450">
        <v>337573439807.86102</v>
      </c>
      <c r="AZ40" s="450">
        <v>375640549968.89697</v>
      </c>
      <c r="BA40" s="450">
        <v>402150962828.41351</v>
      </c>
      <c r="BB40" s="450">
        <v>400890773391.57416</v>
      </c>
      <c r="BC40" s="450">
        <v>415249818405.52893</v>
      </c>
      <c r="BD40" s="450">
        <v>444548844577.95294</v>
      </c>
      <c r="BE40" s="450">
        <v>462615082063.58307</v>
      </c>
      <c r="BF40" s="450">
        <v>486238586276.17859</v>
      </c>
      <c r="BG40" s="450">
        <v>506895080284.07794</v>
      </c>
      <c r="BH40" s="450">
        <v>529567951995.0528</v>
      </c>
      <c r="BI40" s="450">
        <v>537701102934.59094</v>
      </c>
      <c r="BJ40" s="450">
        <v>560353822653.80627</v>
      </c>
      <c r="BK40" s="450">
        <v>579940641862.27148</v>
      </c>
    </row>
    <row r="41" spans="1:63" x14ac:dyDescent="0.25">
      <c r="A41" s="450" t="s">
        <v>2351</v>
      </c>
      <c r="B41" s="450" t="s">
        <v>2352</v>
      </c>
      <c r="C41" s="450" t="s">
        <v>2295</v>
      </c>
      <c r="D41" s="450" t="s">
        <v>2296</v>
      </c>
      <c r="E41" s="450"/>
      <c r="F41" s="450"/>
      <c r="G41" s="450"/>
      <c r="H41" s="450"/>
      <c r="I41" s="450"/>
      <c r="J41" s="450"/>
      <c r="K41" s="450"/>
      <c r="L41" s="450"/>
      <c r="M41" s="450"/>
      <c r="N41" s="450"/>
      <c r="O41" s="450"/>
      <c r="P41" s="450"/>
      <c r="Q41" s="450"/>
      <c r="R41" s="450"/>
      <c r="S41" s="450"/>
      <c r="T41" s="450"/>
      <c r="U41" s="450"/>
      <c r="V41" s="450"/>
      <c r="W41" s="450"/>
      <c r="X41" s="450"/>
      <c r="Y41" s="450"/>
      <c r="Z41" s="450"/>
      <c r="AA41" s="450"/>
      <c r="AB41" s="450"/>
      <c r="AC41" s="450"/>
      <c r="AD41" s="450"/>
      <c r="AE41" s="450"/>
      <c r="AF41" s="450"/>
      <c r="AG41" s="450"/>
      <c r="AH41" s="450"/>
      <c r="AI41" s="450"/>
      <c r="AJ41" s="450"/>
      <c r="AK41" s="450"/>
      <c r="AL41" s="450"/>
      <c r="AM41" s="450"/>
      <c r="AN41" s="450"/>
      <c r="AO41" s="450"/>
      <c r="AP41" s="450"/>
      <c r="AQ41" s="450"/>
      <c r="AR41" s="450"/>
      <c r="AS41" s="450"/>
      <c r="AT41" s="450"/>
      <c r="AU41" s="450"/>
      <c r="AV41" s="450"/>
      <c r="AW41" s="450"/>
      <c r="AX41" s="450"/>
      <c r="AY41" s="450"/>
      <c r="AZ41" s="450"/>
      <c r="BA41" s="450"/>
      <c r="BB41" s="450"/>
      <c r="BC41" s="450"/>
      <c r="BD41" s="450"/>
      <c r="BE41" s="450"/>
      <c r="BF41" s="450"/>
      <c r="BG41" s="450"/>
      <c r="BH41" s="450"/>
      <c r="BI41" s="450"/>
      <c r="BJ41" s="450"/>
      <c r="BK41" s="450"/>
    </row>
    <row r="42" spans="1:63" x14ac:dyDescent="0.25">
      <c r="A42" s="450" t="s">
        <v>254</v>
      </c>
      <c r="B42" s="450" t="s">
        <v>255</v>
      </c>
      <c r="C42" s="450" t="s">
        <v>2295</v>
      </c>
      <c r="D42" s="450" t="s">
        <v>2296</v>
      </c>
      <c r="E42" s="450"/>
      <c r="F42" s="450"/>
      <c r="G42" s="450"/>
      <c r="H42" s="450"/>
      <c r="I42" s="450"/>
      <c r="J42" s="450"/>
      <c r="K42" s="450"/>
      <c r="L42" s="450"/>
      <c r="M42" s="450"/>
      <c r="N42" s="450"/>
      <c r="O42" s="450"/>
      <c r="P42" s="450"/>
      <c r="Q42" s="450"/>
      <c r="R42" s="450"/>
      <c r="S42" s="450"/>
      <c r="T42" s="450"/>
      <c r="U42" s="450"/>
      <c r="V42" s="450"/>
      <c r="W42" s="450"/>
      <c r="X42" s="450"/>
      <c r="Y42" s="450"/>
      <c r="Z42" s="450"/>
      <c r="AA42" s="450"/>
      <c r="AB42" s="450"/>
      <c r="AC42" s="450"/>
      <c r="AD42" s="450"/>
      <c r="AE42" s="450"/>
      <c r="AF42" s="450"/>
      <c r="AG42" s="450"/>
      <c r="AH42" s="450"/>
      <c r="AI42" s="450">
        <v>59884081815.821136</v>
      </c>
      <c r="AJ42" s="450">
        <v>66835784908.975159</v>
      </c>
      <c r="AK42" s="450">
        <v>77143487636.655716</v>
      </c>
      <c r="AL42" s="450">
        <v>85334370927.386719</v>
      </c>
      <c r="AM42" s="450">
        <v>93055582546.112488</v>
      </c>
      <c r="AN42" s="450">
        <v>105725664939.66174</v>
      </c>
      <c r="AO42" s="450">
        <v>116867753130.97084</v>
      </c>
      <c r="AP42" s="450">
        <v>127713472544.0845</v>
      </c>
      <c r="AQ42" s="450">
        <v>134736168100.90552</v>
      </c>
      <c r="AR42" s="450">
        <v>136118235740.12523</v>
      </c>
      <c r="AS42" s="450">
        <v>146574191533.22992</v>
      </c>
      <c r="AT42" s="450">
        <v>154736780240.43005</v>
      </c>
      <c r="AU42" s="450">
        <v>162067996130.36322</v>
      </c>
      <c r="AV42" s="450">
        <v>171831210849.52606</v>
      </c>
      <c r="AW42" s="450">
        <v>189179007135.44446</v>
      </c>
      <c r="AX42" s="450">
        <v>206274402670.14294</v>
      </c>
      <c r="AY42" s="450">
        <v>257648250741.94052</v>
      </c>
      <c r="AZ42" s="450">
        <v>280051852457.15344</v>
      </c>
      <c r="BA42" s="450">
        <v>275716447509.98602</v>
      </c>
      <c r="BB42" s="450">
        <v>272874099668.72729</v>
      </c>
      <c r="BC42" s="450">
        <v>309886433252.47638</v>
      </c>
      <c r="BD42" s="450">
        <v>350575241993.67279</v>
      </c>
      <c r="BE42" s="450">
        <v>374241571983.0285</v>
      </c>
      <c r="BF42" s="450">
        <v>394291936706.76593</v>
      </c>
      <c r="BG42" s="450">
        <v>404667282590.14441</v>
      </c>
      <c r="BH42" s="450">
        <v>407688861062.80243</v>
      </c>
      <c r="BI42" s="450">
        <v>416516942199.22992</v>
      </c>
      <c r="BJ42" s="450">
        <v>447887103478.78662</v>
      </c>
      <c r="BK42" s="450">
        <v>472396758342.68671</v>
      </c>
    </row>
    <row r="43" spans="1:63" x14ac:dyDescent="0.25">
      <c r="A43" s="450" t="s">
        <v>2353</v>
      </c>
      <c r="B43" s="450" t="s">
        <v>257</v>
      </c>
      <c r="C43" s="450" t="s">
        <v>2295</v>
      </c>
      <c r="D43" s="450" t="s">
        <v>2296</v>
      </c>
      <c r="E43" s="450"/>
      <c r="F43" s="450"/>
      <c r="G43" s="450"/>
      <c r="H43" s="450"/>
      <c r="I43" s="450"/>
      <c r="J43" s="450"/>
      <c r="K43" s="450"/>
      <c r="L43" s="450"/>
      <c r="M43" s="450"/>
      <c r="N43" s="450"/>
      <c r="O43" s="450"/>
      <c r="P43" s="450"/>
      <c r="Q43" s="450"/>
      <c r="R43" s="450"/>
      <c r="S43" s="450"/>
      <c r="T43" s="450"/>
      <c r="U43" s="450"/>
      <c r="V43" s="450"/>
      <c r="W43" s="450"/>
      <c r="X43" s="450"/>
      <c r="Y43" s="450"/>
      <c r="Z43" s="450"/>
      <c r="AA43" s="450"/>
      <c r="AB43" s="450"/>
      <c r="AC43" s="450"/>
      <c r="AD43" s="450"/>
      <c r="AE43" s="450"/>
      <c r="AF43" s="450"/>
      <c r="AG43" s="450"/>
      <c r="AH43" s="450"/>
      <c r="AI43" s="450">
        <v>1121155451519.3828</v>
      </c>
      <c r="AJ43" s="450">
        <v>1266795052919.9397</v>
      </c>
      <c r="AK43" s="450">
        <v>1479857886789.8567</v>
      </c>
      <c r="AL43" s="450">
        <v>1725002532033.6907</v>
      </c>
      <c r="AM43" s="450">
        <v>1991795744502.9685</v>
      </c>
      <c r="AN43" s="450">
        <v>2256219485935.3804</v>
      </c>
      <c r="AO43" s="450">
        <v>2525639051539.1631</v>
      </c>
      <c r="AP43" s="450">
        <v>2806347033018.5034</v>
      </c>
      <c r="AQ43" s="450">
        <v>3060359277394.5654</v>
      </c>
      <c r="AR43" s="450">
        <v>3342585396242.665</v>
      </c>
      <c r="AS43" s="450">
        <v>3707489039590.0913</v>
      </c>
      <c r="AT43" s="450">
        <v>4104793412249.0757</v>
      </c>
      <c r="AU43" s="450">
        <v>4550444024485.6807</v>
      </c>
      <c r="AV43" s="450">
        <v>5100095294900.248</v>
      </c>
      <c r="AW43" s="450">
        <v>5766965964817.2695</v>
      </c>
      <c r="AX43" s="450">
        <v>6624265255261.5215</v>
      </c>
      <c r="AY43" s="450">
        <v>7692799061856.7559</v>
      </c>
      <c r="AZ43" s="450">
        <v>9023650350683.5938</v>
      </c>
      <c r="BA43" s="450">
        <v>10087286946254.205</v>
      </c>
      <c r="BB43" s="450">
        <v>11119602000777.48</v>
      </c>
      <c r="BC43" s="450">
        <v>12445651088785.107</v>
      </c>
      <c r="BD43" s="450">
        <v>13919132452224.664</v>
      </c>
      <c r="BE43" s="450">
        <v>15301053470734.342</v>
      </c>
      <c r="BF43" s="450">
        <v>16779114378532.82</v>
      </c>
      <c r="BG43" s="450">
        <v>18344523394296.066</v>
      </c>
      <c r="BH43" s="450">
        <v>19820982315201.496</v>
      </c>
      <c r="BI43" s="450">
        <v>21387606580385.754</v>
      </c>
      <c r="BJ43" s="450">
        <v>23266768925141.953</v>
      </c>
      <c r="BK43" s="450">
        <v>25361744188574.344</v>
      </c>
    </row>
    <row r="44" spans="1:63" x14ac:dyDescent="0.25">
      <c r="A44" s="450" t="s">
        <v>2354</v>
      </c>
      <c r="B44" s="450" t="s">
        <v>2355</v>
      </c>
      <c r="C44" s="450" t="s">
        <v>2295</v>
      </c>
      <c r="D44" s="450" t="s">
        <v>2296</v>
      </c>
      <c r="E44" s="450"/>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0"/>
      <c r="AF44" s="450"/>
      <c r="AG44" s="450"/>
      <c r="AH44" s="450"/>
      <c r="AI44" s="450">
        <v>25425059803.19426</v>
      </c>
      <c r="AJ44" s="450">
        <v>26295630334.241013</v>
      </c>
      <c r="AK44" s="450">
        <v>26829109365.007923</v>
      </c>
      <c r="AL44" s="450">
        <v>27411900578.319027</v>
      </c>
      <c r="AM44" s="450">
        <v>28224364026.617092</v>
      </c>
      <c r="AN44" s="450">
        <v>30869548836.886772</v>
      </c>
      <c r="AO44" s="450">
        <v>33864476853.92144</v>
      </c>
      <c r="AP44" s="450">
        <v>35738028259.260796</v>
      </c>
      <c r="AQ44" s="450">
        <v>37922227855.082253</v>
      </c>
      <c r="AR44" s="450">
        <v>39092009045.225166</v>
      </c>
      <c r="AS44" s="450">
        <v>39139246186.846184</v>
      </c>
      <c r="AT44" s="450">
        <v>40046282349.589142</v>
      </c>
      <c r="AU44" s="450">
        <v>40001327483.591637</v>
      </c>
      <c r="AV44" s="450">
        <v>40190258306.752884</v>
      </c>
      <c r="AW44" s="450">
        <v>41780645868.340813</v>
      </c>
      <c r="AX44" s="450">
        <v>43823638218.356567</v>
      </c>
      <c r="AY44" s="450">
        <v>45834231464.65657</v>
      </c>
      <c r="AZ44" s="450">
        <v>47896189536.698845</v>
      </c>
      <c r="BA44" s="450">
        <v>50069447928.215836</v>
      </c>
      <c r="BB44" s="450">
        <v>52091548227.312088</v>
      </c>
      <c r="BC44" s="450">
        <v>53761811464.180023</v>
      </c>
      <c r="BD44" s="450">
        <v>52476906028.695274</v>
      </c>
      <c r="BE44" s="450">
        <v>59209529182.928078</v>
      </c>
      <c r="BF44" s="450">
        <v>65604358998.704391</v>
      </c>
      <c r="BG44" s="450">
        <v>72723969104.615677</v>
      </c>
      <c r="BH44" s="450">
        <v>80001283605.749329</v>
      </c>
      <c r="BI44" s="450">
        <v>87323360875.756363</v>
      </c>
      <c r="BJ44" s="450">
        <v>95836748084.139893</v>
      </c>
      <c r="BK44" s="450">
        <v>105282429485.13054</v>
      </c>
    </row>
    <row r="45" spans="1:63" x14ac:dyDescent="0.25">
      <c r="A45" s="450" t="s">
        <v>2356</v>
      </c>
      <c r="B45" s="450" t="s">
        <v>2357</v>
      </c>
      <c r="C45" s="450" t="s">
        <v>2295</v>
      </c>
      <c r="D45" s="450" t="s">
        <v>2296</v>
      </c>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v>22962697169.8325</v>
      </c>
      <c r="AJ45" s="450">
        <v>22835106958.10009</v>
      </c>
      <c r="AK45" s="450">
        <v>22631476932.088001</v>
      </c>
      <c r="AL45" s="450">
        <v>21330004245.391724</v>
      </c>
      <c r="AM45" s="450">
        <v>22248190165.736752</v>
      </c>
      <c r="AN45" s="450">
        <v>23502849952.959255</v>
      </c>
      <c r="AO45" s="450">
        <v>24976941699.511536</v>
      </c>
      <c r="AP45" s="450">
        <v>26736797080.650311</v>
      </c>
      <c r="AQ45" s="450">
        <v>28255042327.859486</v>
      </c>
      <c r="AR45" s="450">
        <v>29893209965.29184</v>
      </c>
      <c r="AS45" s="450">
        <v>31647428287.920944</v>
      </c>
      <c r="AT45" s="450">
        <v>33754298939.901859</v>
      </c>
      <c r="AU45" s="450">
        <v>35741073331.77774</v>
      </c>
      <c r="AV45" s="450">
        <v>38067498260.704262</v>
      </c>
      <c r="AW45" s="450">
        <v>41743191498.671906</v>
      </c>
      <c r="AX45" s="450">
        <v>43913230976.183365</v>
      </c>
      <c r="AY45" s="450">
        <v>46806458404.6931</v>
      </c>
      <c r="AZ45" s="450">
        <v>50419995349.46846</v>
      </c>
      <c r="BA45" s="450">
        <v>53193999850.843643</v>
      </c>
      <c r="BB45" s="450">
        <v>54777997801.28157</v>
      </c>
      <c r="BC45" s="450">
        <v>57312925777.622452</v>
      </c>
      <c r="BD45" s="450">
        <v>60926183398.952583</v>
      </c>
      <c r="BE45" s="450">
        <v>64915780366.799614</v>
      </c>
      <c r="BF45" s="450">
        <v>69624785205.847885</v>
      </c>
      <c r="BG45" s="450">
        <v>75116280437.579971</v>
      </c>
      <c r="BH45" s="450">
        <v>80210094836.232086</v>
      </c>
      <c r="BI45" s="450">
        <v>84856536734.200882</v>
      </c>
      <c r="BJ45" s="450">
        <v>89538347743.414017</v>
      </c>
      <c r="BK45" s="450">
        <v>95091741255.970093</v>
      </c>
    </row>
    <row r="46" spans="1:63" x14ac:dyDescent="0.25">
      <c r="A46" s="450" t="s">
        <v>2358</v>
      </c>
      <c r="B46" s="450" t="s">
        <v>2359</v>
      </c>
      <c r="C46" s="450" t="s">
        <v>2295</v>
      </c>
      <c r="D46" s="450" t="s">
        <v>2296</v>
      </c>
      <c r="E46" s="450"/>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0">
        <v>31151386976.174458</v>
      </c>
      <c r="AJ46" s="450">
        <v>29492863703.778114</v>
      </c>
      <c r="AK46" s="450">
        <v>26997653662.469055</v>
      </c>
      <c r="AL46" s="450">
        <v>23914821336.378967</v>
      </c>
      <c r="AM46" s="450">
        <v>23472899887.198952</v>
      </c>
      <c r="AN46" s="450">
        <v>24132842320.259911</v>
      </c>
      <c r="AO46" s="450">
        <v>24323280274.285778</v>
      </c>
      <c r="AP46" s="450">
        <v>23352899266.395901</v>
      </c>
      <c r="AQ46" s="450">
        <v>23232184907.754318</v>
      </c>
      <c r="AR46" s="450">
        <v>22561241765.219208</v>
      </c>
      <c r="AS46" s="450">
        <v>21471546215.128815</v>
      </c>
      <c r="AT46" s="450">
        <v>21481677905.352928</v>
      </c>
      <c r="AU46" s="450">
        <v>22464712750.779339</v>
      </c>
      <c r="AV46" s="450">
        <v>24158215792.077255</v>
      </c>
      <c r="AW46" s="450">
        <v>26480302860.533283</v>
      </c>
      <c r="AX46" s="450">
        <v>28980361192.755169</v>
      </c>
      <c r="AY46" s="450">
        <v>31446070586.93631</v>
      </c>
      <c r="AZ46" s="450">
        <v>34312035163.626446</v>
      </c>
      <c r="BA46" s="450">
        <v>37157232991.781151</v>
      </c>
      <c r="BB46" s="450">
        <v>38509451426.024467</v>
      </c>
      <c r="BC46" s="450">
        <v>41727321542.355507</v>
      </c>
      <c r="BD46" s="450">
        <v>45527503793.384384</v>
      </c>
      <c r="BE46" s="450">
        <v>49689019931.213661</v>
      </c>
      <c r="BF46" s="450">
        <v>54849584189.458038</v>
      </c>
      <c r="BG46" s="450">
        <v>61179964999.451263</v>
      </c>
      <c r="BH46" s="450">
        <v>66110756415.318741</v>
      </c>
      <c r="BI46" s="450">
        <v>68437288036.994759</v>
      </c>
      <c r="BJ46" s="450">
        <v>72337232184.112061</v>
      </c>
      <c r="BK46" s="450">
        <v>78227720766.147552</v>
      </c>
    </row>
    <row r="47" spans="1:63" x14ac:dyDescent="0.25">
      <c r="A47" s="450" t="s">
        <v>2360</v>
      </c>
      <c r="B47" s="450" t="s">
        <v>2361</v>
      </c>
      <c r="C47" s="450" t="s">
        <v>2295</v>
      </c>
      <c r="D47" s="450" t="s">
        <v>2296</v>
      </c>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s="450"/>
      <c r="AG47" s="450"/>
      <c r="AH47" s="450"/>
      <c r="AI47" s="450">
        <v>8140747524.4887066</v>
      </c>
      <c r="AJ47" s="450">
        <v>8617642983.6493073</v>
      </c>
      <c r="AK47" s="450">
        <v>9044249087.1477871</v>
      </c>
      <c r="AL47" s="450">
        <v>9167828406.7370358</v>
      </c>
      <c r="AM47" s="450">
        <v>8849246830.1267452</v>
      </c>
      <c r="AN47" s="450">
        <v>9394866715.7349625</v>
      </c>
      <c r="AO47" s="450">
        <v>9977355258.2094765</v>
      </c>
      <c r="AP47" s="450">
        <v>10085989172.424841</v>
      </c>
      <c r="AQ47" s="450">
        <v>10580721074.014219</v>
      </c>
      <c r="AR47" s="450">
        <v>10456325882.976738</v>
      </c>
      <c r="AS47" s="450">
        <v>11499952310.684593</v>
      </c>
      <c r="AT47" s="450">
        <v>12199084376.056555</v>
      </c>
      <c r="AU47" s="450">
        <v>12959832378.927917</v>
      </c>
      <c r="AV47" s="450">
        <v>13307863800.141363</v>
      </c>
      <c r="AW47" s="450">
        <v>14141261058.102266</v>
      </c>
      <c r="AX47" s="450">
        <v>15712678818.462608</v>
      </c>
      <c r="AY47" s="450">
        <v>17197670847.041683</v>
      </c>
      <c r="AZ47" s="450">
        <v>17380233271.723419</v>
      </c>
      <c r="BA47" s="450">
        <v>18705606803.349312</v>
      </c>
      <c r="BB47" s="450">
        <v>20255970883.399918</v>
      </c>
      <c r="BC47" s="450">
        <v>22285382189.01091</v>
      </c>
      <c r="BD47" s="450">
        <v>23529134688.797306</v>
      </c>
      <c r="BE47" s="450">
        <v>24891635828.056377</v>
      </c>
      <c r="BF47" s="450">
        <v>26199940823.5686</v>
      </c>
      <c r="BG47" s="450">
        <v>28505555552.638073</v>
      </c>
      <c r="BH47" s="450">
        <v>29572839900.616833</v>
      </c>
      <c r="BI47" s="450">
        <v>29059126466.751762</v>
      </c>
      <c r="BJ47" s="450">
        <v>28693520065.047035</v>
      </c>
      <c r="BK47" s="450">
        <v>29641549868.815071</v>
      </c>
    </row>
    <row r="48" spans="1:63" x14ac:dyDescent="0.25">
      <c r="A48" s="450" t="s">
        <v>2260</v>
      </c>
      <c r="B48" s="450" t="s">
        <v>2261</v>
      </c>
      <c r="C48" s="450" t="s">
        <v>2295</v>
      </c>
      <c r="D48" s="450" t="s">
        <v>2296</v>
      </c>
      <c r="E48" s="450"/>
      <c r="F48" s="450"/>
      <c r="G48" s="450"/>
      <c r="H48" s="450"/>
      <c r="I48" s="450"/>
      <c r="J48" s="450"/>
      <c r="K48" s="450"/>
      <c r="L48" s="450"/>
      <c r="M48" s="450"/>
      <c r="N48" s="450"/>
      <c r="O48" s="450"/>
      <c r="P48" s="450"/>
      <c r="Q48" s="450"/>
      <c r="R48" s="450"/>
      <c r="S48" s="450"/>
      <c r="T48" s="450"/>
      <c r="U48" s="450"/>
      <c r="V48" s="450"/>
      <c r="W48" s="450"/>
      <c r="X48" s="450"/>
      <c r="Y48" s="450"/>
      <c r="Z48" s="450"/>
      <c r="AA48" s="450"/>
      <c r="AB48" s="450"/>
      <c r="AC48" s="450"/>
      <c r="AD48" s="450"/>
      <c r="AE48" s="450"/>
      <c r="AF48" s="450"/>
      <c r="AG48" s="450"/>
      <c r="AH48" s="450"/>
      <c r="AI48" s="450">
        <v>166027502459.16281</v>
      </c>
      <c r="AJ48" s="450">
        <v>175077749195.32562</v>
      </c>
      <c r="AK48" s="450">
        <v>186310769189.03241</v>
      </c>
      <c r="AL48" s="450">
        <v>200996316247.02936</v>
      </c>
      <c r="AM48" s="450">
        <v>217225172274.10831</v>
      </c>
      <c r="AN48" s="450">
        <v>233317984619.17203</v>
      </c>
      <c r="AO48" s="450">
        <v>242474616341.73618</v>
      </c>
      <c r="AP48" s="450">
        <v>255116846204.4455</v>
      </c>
      <c r="AQ48" s="450">
        <v>259458214370.22244</v>
      </c>
      <c r="AR48" s="450">
        <v>252139132845.9379</v>
      </c>
      <c r="AS48" s="450">
        <v>265315219006.09335</v>
      </c>
      <c r="AT48" s="450">
        <v>275684074968.32043</v>
      </c>
      <c r="AU48" s="450">
        <v>287057009360.64771</v>
      </c>
      <c r="AV48" s="450">
        <v>303844485473.49182</v>
      </c>
      <c r="AW48" s="450">
        <v>328664965580.97107</v>
      </c>
      <c r="AX48" s="450">
        <v>354853334345.03711</v>
      </c>
      <c r="AY48" s="450">
        <v>390376881129.01691</v>
      </c>
      <c r="AZ48" s="450">
        <v>428317249549.03033</v>
      </c>
      <c r="BA48" s="450">
        <v>450870440367.25507</v>
      </c>
      <c r="BB48" s="450">
        <v>459783975917.60559</v>
      </c>
      <c r="BC48" s="450">
        <v>485363890526.36487</v>
      </c>
      <c r="BD48" s="450">
        <v>531984212804.64502</v>
      </c>
      <c r="BE48" s="450">
        <v>563348714125.82715</v>
      </c>
      <c r="BF48" s="450">
        <v>599413905803.51965</v>
      </c>
      <c r="BG48" s="450">
        <v>639632529286.50183</v>
      </c>
      <c r="BH48" s="450">
        <v>665581760432.43359</v>
      </c>
      <c r="BI48" s="450">
        <v>686905229479.97424</v>
      </c>
      <c r="BJ48" s="450">
        <v>709420539907.28247</v>
      </c>
      <c r="BK48" s="450">
        <v>744702661128.45618</v>
      </c>
    </row>
    <row r="49" spans="1:63" x14ac:dyDescent="0.25">
      <c r="A49" s="450" t="s">
        <v>2362</v>
      </c>
      <c r="B49" s="450" t="s">
        <v>2363</v>
      </c>
      <c r="C49" s="450" t="s">
        <v>2295</v>
      </c>
      <c r="D49" s="450" t="s">
        <v>2296</v>
      </c>
      <c r="E49" s="45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c r="AG49" s="450"/>
      <c r="AH49" s="450"/>
      <c r="AI49" s="450">
        <v>689235818.30880761</v>
      </c>
      <c r="AJ49" s="450">
        <v>674097796.09306347</v>
      </c>
      <c r="AK49" s="450">
        <v>748277562.95660818</v>
      </c>
      <c r="AL49" s="450">
        <v>789032976.32198286</v>
      </c>
      <c r="AM49" s="450">
        <v>763357183.95766628</v>
      </c>
      <c r="AN49" s="450">
        <v>807500127.1461153</v>
      </c>
      <c r="AO49" s="450">
        <v>811664330.20021963</v>
      </c>
      <c r="AP49" s="450">
        <v>858935988.25103235</v>
      </c>
      <c r="AQ49" s="450">
        <v>879743465.21572423</v>
      </c>
      <c r="AR49" s="450">
        <v>909619525.22458136</v>
      </c>
      <c r="AS49" s="450">
        <v>1030834100.3572834</v>
      </c>
      <c r="AT49" s="450">
        <v>1078020562.4160087</v>
      </c>
      <c r="AU49" s="450">
        <v>1120532119.8891256</v>
      </c>
      <c r="AV49" s="450">
        <v>1165353827.5484924</v>
      </c>
      <c r="AW49" s="450">
        <v>1219700723.7972951</v>
      </c>
      <c r="AX49" s="450">
        <v>1293381358.8333938</v>
      </c>
      <c r="AY49" s="450">
        <v>1367792982.4527612</v>
      </c>
      <c r="AZ49" s="450">
        <v>1415772596.7621558</v>
      </c>
      <c r="BA49" s="450">
        <v>1501043284.3290794</v>
      </c>
      <c r="BB49" s="450">
        <v>1560887766.00789</v>
      </c>
      <c r="BC49" s="450">
        <v>1639079857.1457775</v>
      </c>
      <c r="BD49" s="450">
        <v>1741922162.2301214</v>
      </c>
      <c r="BE49" s="450">
        <v>1832144991.2227404</v>
      </c>
      <c r="BF49" s="450">
        <v>1948188638.8634243</v>
      </c>
      <c r="BG49" s="450">
        <v>2026732349.1470671</v>
      </c>
      <c r="BH49" s="450">
        <v>2070936773.4742072</v>
      </c>
      <c r="BI49" s="450">
        <v>2139394723.3988161</v>
      </c>
      <c r="BJ49" s="450">
        <v>2239088440.9657707</v>
      </c>
      <c r="BK49" s="450">
        <v>2353695077.1711831</v>
      </c>
    </row>
    <row r="50" spans="1:63" x14ac:dyDescent="0.25">
      <c r="A50" s="450" t="s">
        <v>2364</v>
      </c>
      <c r="B50" s="450" t="s">
        <v>2365</v>
      </c>
      <c r="C50" s="450" t="s">
        <v>2295</v>
      </c>
      <c r="D50" s="450" t="s">
        <v>2296</v>
      </c>
      <c r="E50" s="450"/>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0"/>
      <c r="AF50" s="450"/>
      <c r="AG50" s="450"/>
      <c r="AH50" s="450"/>
      <c r="AI50" s="450">
        <v>367595865.21279728</v>
      </c>
      <c r="AJ50" s="450">
        <v>385363197.2303099</v>
      </c>
      <c r="AK50" s="450">
        <v>437255490.83228225</v>
      </c>
      <c r="AL50" s="450">
        <v>486595032.92288625</v>
      </c>
      <c r="AM50" s="450">
        <v>592320662.64523947</v>
      </c>
      <c r="AN50" s="450">
        <v>690684165.80209899</v>
      </c>
      <c r="AO50" s="450">
        <v>783134409.76266396</v>
      </c>
      <c r="AP50" s="450">
        <v>885212395.25975931</v>
      </c>
      <c r="AQ50" s="450">
        <v>1007227333.9260192</v>
      </c>
      <c r="AR50" s="450">
        <v>1136439340.7070889</v>
      </c>
      <c r="AS50" s="450">
        <v>1327812064.4099574</v>
      </c>
      <c r="AT50" s="450">
        <v>1387218767.996439</v>
      </c>
      <c r="AU50" s="450">
        <v>1483154807.6675224</v>
      </c>
      <c r="AV50" s="450">
        <v>1573789087.091444</v>
      </c>
      <c r="AW50" s="450">
        <v>1780959716.8490682</v>
      </c>
      <c r="AX50" s="450">
        <v>1963378423.4741509</v>
      </c>
      <c r="AY50" s="450">
        <v>2184289119.4228768</v>
      </c>
      <c r="AZ50" s="450">
        <v>2583238470.5522294</v>
      </c>
      <c r="BA50" s="450">
        <v>2808626379.8882942</v>
      </c>
      <c r="BB50" s="450">
        <v>2794084405.8065825</v>
      </c>
      <c r="BC50" s="450">
        <v>2868103401.7052145</v>
      </c>
      <c r="BD50" s="450">
        <v>3044224922.252461</v>
      </c>
      <c r="BE50" s="450">
        <v>3136176248.8183775</v>
      </c>
      <c r="BF50" s="450">
        <v>3216832485.1242733</v>
      </c>
      <c r="BG50" s="450">
        <v>3297725124.173872</v>
      </c>
      <c r="BH50" s="450">
        <v>3366547730.0669589</v>
      </c>
      <c r="BI50" s="450">
        <v>3563516895.3202872</v>
      </c>
      <c r="BJ50" s="450">
        <v>3776982884.8526578</v>
      </c>
      <c r="BK50" s="450">
        <v>4075378584.830214</v>
      </c>
    </row>
    <row r="51" spans="1:63" x14ac:dyDescent="0.25">
      <c r="A51" s="450" t="s">
        <v>2262</v>
      </c>
      <c r="B51" s="450" t="s">
        <v>2263</v>
      </c>
      <c r="C51" s="450" t="s">
        <v>2295</v>
      </c>
      <c r="D51" s="450" t="s">
        <v>2296</v>
      </c>
      <c r="E51" s="450"/>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0"/>
      <c r="AF51" s="450"/>
      <c r="AG51" s="450"/>
      <c r="AH51" s="450"/>
      <c r="AI51" s="450">
        <v>15676901531.770172</v>
      </c>
      <c r="AJ51" s="450">
        <v>16574252012.578344</v>
      </c>
      <c r="AK51" s="450">
        <v>18510961739.783329</v>
      </c>
      <c r="AL51" s="450">
        <v>20292590100.825233</v>
      </c>
      <c r="AM51" s="450">
        <v>21655940842.91111</v>
      </c>
      <c r="AN51" s="450">
        <v>23021293446.211216</v>
      </c>
      <c r="AO51" s="450">
        <v>23732999496.932411</v>
      </c>
      <c r="AP51" s="450">
        <v>25485752243.017925</v>
      </c>
      <c r="AQ51" s="450">
        <v>27566810723.060314</v>
      </c>
      <c r="AR51" s="450">
        <v>29067573061.754517</v>
      </c>
      <c r="AS51" s="450">
        <v>30856487585.441048</v>
      </c>
      <c r="AT51" s="450">
        <v>32633961885.250786</v>
      </c>
      <c r="AU51" s="450">
        <v>34241375058.98315</v>
      </c>
      <c r="AV51" s="450">
        <v>36361464139.409576</v>
      </c>
      <c r="AW51" s="450">
        <v>38959685914.226273</v>
      </c>
      <c r="AX51" s="450">
        <v>41728313582.309692</v>
      </c>
      <c r="AY51" s="450">
        <v>46102678508.067642</v>
      </c>
      <c r="AZ51" s="450">
        <v>51207898943.694031</v>
      </c>
      <c r="BA51" s="450">
        <v>54631234447.080429</v>
      </c>
      <c r="BB51" s="450">
        <v>54513450980.193459</v>
      </c>
      <c r="BC51" s="450">
        <v>57879556279.002022</v>
      </c>
      <c r="BD51" s="450">
        <v>61633610781.627342</v>
      </c>
      <c r="BE51" s="450">
        <v>65828866818.465919</v>
      </c>
      <c r="BF51" s="450">
        <v>68503995733.521118</v>
      </c>
      <c r="BG51" s="450">
        <v>72253723774.509033</v>
      </c>
      <c r="BH51" s="450">
        <v>75678484326.913208</v>
      </c>
      <c r="BI51" s="450">
        <v>79754486838.7883</v>
      </c>
      <c r="BJ51" s="450">
        <v>84031346801.300827</v>
      </c>
      <c r="BK51" s="450">
        <v>88215632572.031494</v>
      </c>
    </row>
    <row r="52" spans="1:63" x14ac:dyDescent="0.25">
      <c r="A52" s="450" t="s">
        <v>2366</v>
      </c>
      <c r="B52" s="450" t="s">
        <v>2367</v>
      </c>
      <c r="C52" s="450" t="s">
        <v>2295</v>
      </c>
      <c r="D52" s="450" t="s">
        <v>2296</v>
      </c>
      <c r="E52" s="450"/>
      <c r="F52" s="450"/>
      <c r="G52" s="450"/>
      <c r="H52" s="450"/>
      <c r="I52" s="450"/>
      <c r="J52" s="450"/>
      <c r="K52" s="450"/>
      <c r="L52" s="450"/>
      <c r="M52" s="450"/>
      <c r="N52" s="450"/>
      <c r="O52" s="450"/>
      <c r="P52" s="450"/>
      <c r="Q52" s="450"/>
      <c r="R52" s="450"/>
      <c r="S52" s="450"/>
      <c r="T52" s="450"/>
      <c r="U52" s="450"/>
      <c r="V52" s="450"/>
      <c r="W52" s="450"/>
      <c r="X52" s="450"/>
      <c r="Y52" s="450"/>
      <c r="Z52" s="450"/>
      <c r="AA52" s="450"/>
      <c r="AB52" s="450"/>
      <c r="AC52" s="450"/>
      <c r="AD52" s="450"/>
      <c r="AE52" s="450"/>
      <c r="AF52" s="450"/>
      <c r="AG52" s="450"/>
      <c r="AH52" s="450"/>
      <c r="AI52" s="450">
        <v>35528916698.585197</v>
      </c>
      <c r="AJ52" s="450">
        <v>37526392114.400566</v>
      </c>
      <c r="AK52" s="450">
        <v>39561795113.657631</v>
      </c>
      <c r="AL52" s="450">
        <v>41804828170.56768</v>
      </c>
      <c r="AM52" s="450">
        <v>43907666664.102699</v>
      </c>
      <c r="AN52" s="450">
        <v>46095390861.035385</v>
      </c>
      <c r="AO52" s="450">
        <v>48525704730.581268</v>
      </c>
      <c r="AP52" s="450">
        <v>50940129184.887733</v>
      </c>
      <c r="AQ52" s="450">
        <v>53012055463.908546</v>
      </c>
      <c r="AR52" s="450">
        <v>55987792800.404488</v>
      </c>
      <c r="AS52" s="450">
        <v>59437171945.519691</v>
      </c>
      <c r="AT52" s="450">
        <v>62108171411.127075</v>
      </c>
      <c r="AU52" s="450">
        <v>65599122032.082588</v>
      </c>
      <c r="AV52" s="450">
        <v>71291560062.2836</v>
      </c>
      <c r="AW52" s="450">
        <v>76434272878.60582</v>
      </c>
      <c r="AX52" s="450">
        <v>81796646188.254181</v>
      </c>
      <c r="AY52" s="450">
        <v>90494510562.027008</v>
      </c>
      <c r="AZ52" s="450">
        <v>96140535699.786896</v>
      </c>
      <c r="BA52" s="450">
        <v>99560379490.095673</v>
      </c>
      <c r="BB52" s="450">
        <v>96819713182.715073</v>
      </c>
      <c r="BC52" s="450">
        <v>99520880909.649948</v>
      </c>
      <c r="BD52" s="450">
        <v>102750755803.9971</v>
      </c>
      <c r="BE52" s="450">
        <v>106054167655.58217</v>
      </c>
      <c r="BF52" s="450">
        <v>109450172258.67522</v>
      </c>
      <c r="BG52" s="450">
        <v>111879579185.57545</v>
      </c>
      <c r="BH52" s="450">
        <v>114447753025.27914</v>
      </c>
      <c r="BI52" s="450">
        <v>112949329470.67088</v>
      </c>
      <c r="BJ52" s="450">
        <v>115234326539.25882</v>
      </c>
      <c r="BK52" s="450">
        <v>119726906932.84715</v>
      </c>
    </row>
    <row r="53" spans="1:63" x14ac:dyDescent="0.25">
      <c r="A53" s="450" t="s">
        <v>2368</v>
      </c>
      <c r="B53" s="450" t="s">
        <v>2369</v>
      </c>
      <c r="C53" s="450" t="s">
        <v>2295</v>
      </c>
      <c r="D53" s="450" t="s">
        <v>2296</v>
      </c>
      <c r="E53" s="450"/>
      <c r="F53" s="450"/>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0"/>
      <c r="AF53" s="450"/>
      <c r="AG53" s="450"/>
      <c r="AH53" s="450"/>
      <c r="AI53" s="450"/>
      <c r="AJ53" s="450"/>
      <c r="AK53" s="450"/>
      <c r="AL53" s="450"/>
      <c r="AM53" s="450"/>
      <c r="AN53" s="450"/>
      <c r="AO53" s="450"/>
      <c r="AP53" s="450"/>
      <c r="AQ53" s="450"/>
      <c r="AR53" s="450"/>
      <c r="AS53" s="450"/>
      <c r="AT53" s="450"/>
      <c r="AU53" s="450"/>
      <c r="AV53" s="450"/>
      <c r="AW53" s="450"/>
      <c r="AX53" s="450"/>
      <c r="AY53" s="450"/>
      <c r="AZ53" s="450"/>
      <c r="BA53" s="450"/>
      <c r="BB53" s="450"/>
      <c r="BC53" s="450"/>
      <c r="BD53" s="450"/>
      <c r="BE53" s="450"/>
      <c r="BF53" s="450"/>
      <c r="BG53" s="450"/>
      <c r="BH53" s="450"/>
      <c r="BI53" s="450"/>
      <c r="BJ53" s="450"/>
      <c r="BK53" s="450"/>
    </row>
    <row r="54" spans="1:63" x14ac:dyDescent="0.25">
      <c r="A54" s="450" t="s">
        <v>2370</v>
      </c>
      <c r="B54" s="450" t="s">
        <v>2371</v>
      </c>
      <c r="C54" s="450" t="s">
        <v>2295</v>
      </c>
      <c r="D54" s="450" t="s">
        <v>2296</v>
      </c>
      <c r="E54" s="450"/>
      <c r="F54" s="450"/>
      <c r="G54" s="450"/>
      <c r="H54" s="450"/>
      <c r="I54" s="450"/>
      <c r="J54" s="450"/>
      <c r="K54" s="450"/>
      <c r="L54" s="450"/>
      <c r="M54" s="450"/>
      <c r="N54" s="450"/>
      <c r="O54" s="450"/>
      <c r="P54" s="450"/>
      <c r="Q54" s="450"/>
      <c r="R54" s="450"/>
      <c r="S54" s="450"/>
      <c r="T54" s="450"/>
      <c r="U54" s="450"/>
      <c r="V54" s="450"/>
      <c r="W54" s="450"/>
      <c r="X54" s="450"/>
      <c r="Y54" s="450"/>
      <c r="Z54" s="450"/>
      <c r="AA54" s="450"/>
      <c r="AB54" s="450"/>
      <c r="AC54" s="450"/>
      <c r="AD54" s="450"/>
      <c r="AE54" s="450"/>
      <c r="AF54" s="450"/>
      <c r="AG54" s="450"/>
      <c r="AH54" s="450"/>
      <c r="AI54" s="450"/>
      <c r="AJ54" s="450"/>
      <c r="AK54" s="450"/>
      <c r="AL54" s="450"/>
      <c r="AM54" s="450"/>
      <c r="AN54" s="450"/>
      <c r="AO54" s="450"/>
      <c r="AP54" s="450"/>
      <c r="AQ54" s="450"/>
      <c r="AR54" s="450"/>
      <c r="AS54" s="450">
        <v>3115175199.9037523</v>
      </c>
      <c r="AT54" s="450">
        <v>3161354896.2574749</v>
      </c>
      <c r="AU54" s="450">
        <v>3224111265.666832</v>
      </c>
      <c r="AV54" s="450">
        <v>3293450054.089366</v>
      </c>
      <c r="AW54" s="450">
        <v>3389167123.2435508</v>
      </c>
      <c r="AX54" s="450">
        <v>3518377031.2480998</v>
      </c>
      <c r="AY54" s="450">
        <v>3684150509.4728303</v>
      </c>
      <c r="AZ54" s="450">
        <v>3876558560.1346345</v>
      </c>
      <c r="BA54" s="450">
        <v>4038433510.1718955</v>
      </c>
      <c r="BB54" s="450">
        <v>4047600334.5184245</v>
      </c>
      <c r="BC54" s="450">
        <v>4098135224.787467</v>
      </c>
      <c r="BD54" s="450">
        <v>4209371339.6424522</v>
      </c>
      <c r="BE54" s="450">
        <v>4284140996.0032787</v>
      </c>
      <c r="BF54" s="450">
        <v>4324706364.4224234</v>
      </c>
      <c r="BG54" s="450">
        <v>4356341928.2925634</v>
      </c>
      <c r="BH54" s="450">
        <v>4415196868.9831619</v>
      </c>
      <c r="BI54" s="450">
        <v>4419442805.9764452</v>
      </c>
      <c r="BJ54" s="450">
        <v>4425097204.4261189</v>
      </c>
      <c r="BK54" s="450"/>
    </row>
    <row r="55" spans="1:63" x14ac:dyDescent="0.25">
      <c r="A55" s="450" t="s">
        <v>2372</v>
      </c>
      <c r="B55" s="450" t="s">
        <v>2373</v>
      </c>
      <c r="C55" s="450" t="s">
        <v>2295</v>
      </c>
      <c r="D55" s="450" t="s">
        <v>2296</v>
      </c>
      <c r="E55" s="450"/>
      <c r="F55" s="450"/>
      <c r="G55" s="450"/>
      <c r="H55" s="450"/>
      <c r="I55" s="450"/>
      <c r="J55" s="450"/>
      <c r="K55" s="450"/>
      <c r="L55" s="450"/>
      <c r="M55" s="450"/>
      <c r="N55" s="450"/>
      <c r="O55" s="450"/>
      <c r="P55" s="450"/>
      <c r="Q55" s="450"/>
      <c r="R55" s="450"/>
      <c r="S55" s="450"/>
      <c r="T55" s="450"/>
      <c r="U55" s="450"/>
      <c r="V55" s="450"/>
      <c r="W55" s="450"/>
      <c r="X55" s="450"/>
      <c r="Y55" s="450"/>
      <c r="Z55" s="450"/>
      <c r="AA55" s="450"/>
      <c r="AB55" s="450"/>
      <c r="AC55" s="450"/>
      <c r="AD55" s="450"/>
      <c r="AE55" s="450"/>
      <c r="AF55" s="450"/>
      <c r="AG55" s="450"/>
      <c r="AH55" s="450"/>
      <c r="AI55" s="450"/>
      <c r="AJ55" s="450"/>
      <c r="AK55" s="450"/>
      <c r="AL55" s="450"/>
      <c r="AM55" s="450"/>
      <c r="AN55" s="450"/>
      <c r="AO55" s="450"/>
      <c r="AP55" s="450"/>
      <c r="AQ55" s="450">
        <v>2427211557.8893595</v>
      </c>
      <c r="AR55" s="450">
        <v>2545972363.4161034</v>
      </c>
      <c r="AS55" s="450">
        <v>2628915736.3629317</v>
      </c>
      <c r="AT55" s="450">
        <v>2702698531.6831884</v>
      </c>
      <c r="AU55" s="450">
        <v>2792121482.4094024</v>
      </c>
      <c r="AV55" s="450">
        <v>2900853332.149497</v>
      </c>
      <c r="AW55" s="450">
        <v>3005761013.328351</v>
      </c>
      <c r="AX55" s="450">
        <v>3300848941.7657218</v>
      </c>
      <c r="AY55" s="450">
        <v>3557173463.9415097</v>
      </c>
      <c r="AZ55" s="450">
        <v>3768251197.6975398</v>
      </c>
      <c r="BA55" s="450">
        <v>3827818900.4723749</v>
      </c>
      <c r="BB55" s="450">
        <v>3579277636.4654145</v>
      </c>
      <c r="BC55" s="450">
        <v>3522652381.4966698</v>
      </c>
      <c r="BD55" s="450">
        <v>3638279467.6544328</v>
      </c>
      <c r="BE55" s="450">
        <v>3753656131.6678629</v>
      </c>
      <c r="BF55" s="450">
        <v>3868394045.3917227</v>
      </c>
      <c r="BG55" s="450">
        <v>4046210248.5080047</v>
      </c>
      <c r="BH55" s="450">
        <v>4205337980.3857946</v>
      </c>
      <c r="BI55" s="450">
        <v>4382957430.4505472</v>
      </c>
      <c r="BJ55" s="450">
        <v>4602013095.0271473</v>
      </c>
      <c r="BK55" s="450"/>
    </row>
    <row r="56" spans="1:63" x14ac:dyDescent="0.25">
      <c r="A56" s="450" t="s">
        <v>182</v>
      </c>
      <c r="B56" s="450" t="s">
        <v>374</v>
      </c>
      <c r="C56" s="450" t="s">
        <v>2295</v>
      </c>
      <c r="D56" s="450" t="s">
        <v>2296</v>
      </c>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c r="AD56" s="450"/>
      <c r="AE56" s="450"/>
      <c r="AF56" s="450"/>
      <c r="AG56" s="450"/>
      <c r="AH56" s="450"/>
      <c r="AI56" s="450">
        <v>7721176550.8860054</v>
      </c>
      <c r="AJ56" s="450">
        <v>8041316991.7863283</v>
      </c>
      <c r="AK56" s="450">
        <v>8997680853.9706631</v>
      </c>
      <c r="AL56" s="450">
        <v>9275337204.4642239</v>
      </c>
      <c r="AM56" s="450">
        <v>10032331306.32268</v>
      </c>
      <c r="AN56" s="450">
        <v>11110062858.350147</v>
      </c>
      <c r="AO56" s="450">
        <v>11439242817.079622</v>
      </c>
      <c r="AP56" s="450">
        <v>11925397438.840794</v>
      </c>
      <c r="AQ56" s="450">
        <v>12737756601.303211</v>
      </c>
      <c r="AR56" s="450">
        <v>13501969376.47695</v>
      </c>
      <c r="AS56" s="450">
        <v>14776742190.658806</v>
      </c>
      <c r="AT56" s="450">
        <v>16045380452.565521</v>
      </c>
      <c r="AU56" s="450">
        <v>16716234007.169495</v>
      </c>
      <c r="AV56" s="450">
        <v>17420975645.784843</v>
      </c>
      <c r="AW56" s="450">
        <v>18870118140.065311</v>
      </c>
      <c r="AX56" s="450">
        <v>20504246715.698109</v>
      </c>
      <c r="AY56" s="450">
        <v>22517211527.702812</v>
      </c>
      <c r="AZ56" s="450">
        <v>25199886561.52512</v>
      </c>
      <c r="BA56" s="450">
        <v>27393788847.484688</v>
      </c>
      <c r="BB56" s="450">
        <v>27382780694.484879</v>
      </c>
      <c r="BC56" s="450">
        <v>27563187563.824657</v>
      </c>
      <c r="BD56" s="450">
        <v>28242719959.072983</v>
      </c>
      <c r="BE56" s="450">
        <v>27572497362.682144</v>
      </c>
      <c r="BF56" s="450">
        <v>26393311451.874912</v>
      </c>
      <c r="BG56" s="450">
        <v>25907990609.006527</v>
      </c>
      <c r="BH56" s="450">
        <v>26767837474.264866</v>
      </c>
      <c r="BI56" s="450">
        <v>28682597840.095032</v>
      </c>
      <c r="BJ56" s="450">
        <v>31076457365.81245</v>
      </c>
      <c r="BK56" s="450">
        <v>32864031110.018703</v>
      </c>
    </row>
    <row r="57" spans="1:63" x14ac:dyDescent="0.25">
      <c r="A57" s="450" t="s">
        <v>263</v>
      </c>
      <c r="B57" s="450" t="s">
        <v>375</v>
      </c>
      <c r="C57" s="450" t="s">
        <v>2295</v>
      </c>
      <c r="D57" s="450" t="s">
        <v>2296</v>
      </c>
      <c r="E57" s="45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450"/>
      <c r="AE57" s="450"/>
      <c r="AF57" s="450"/>
      <c r="AG57" s="450"/>
      <c r="AH57" s="450"/>
      <c r="AI57" s="450">
        <v>130818748127.79391</v>
      </c>
      <c r="AJ57" s="450">
        <v>119534341495.42419</v>
      </c>
      <c r="AK57" s="450">
        <v>121639136980.56395</v>
      </c>
      <c r="AL57" s="450">
        <v>124598186479.58893</v>
      </c>
      <c r="AM57" s="450">
        <v>130961184883.50066</v>
      </c>
      <c r="AN57" s="450">
        <v>142025691528.87149</v>
      </c>
      <c r="AO57" s="450">
        <v>150431627785.99838</v>
      </c>
      <c r="AP57" s="450">
        <v>151786186850.61902</v>
      </c>
      <c r="AQ57" s="450">
        <v>153452023333.63504</v>
      </c>
      <c r="AR57" s="450">
        <v>157590965153.0112</v>
      </c>
      <c r="AS57" s="450">
        <v>166037725579.31943</v>
      </c>
      <c r="AT57" s="450">
        <v>179347267060.43365</v>
      </c>
      <c r="AU57" s="450">
        <v>185474094813.63708</v>
      </c>
      <c r="AV57" s="450">
        <v>198029472927.06122</v>
      </c>
      <c r="AW57" s="450">
        <v>212091111159.58997</v>
      </c>
      <c r="AX57" s="450">
        <v>224201378156.88565</v>
      </c>
      <c r="AY57" s="450">
        <v>243445192193.80988</v>
      </c>
      <c r="AZ57" s="450">
        <v>269055804747.66733</v>
      </c>
      <c r="BA57" s="450">
        <v>289157145081.60083</v>
      </c>
      <c r="BB57" s="450">
        <v>288245331828.25769</v>
      </c>
      <c r="BC57" s="450">
        <v>289800035792.9151</v>
      </c>
      <c r="BD57" s="450">
        <v>302260233093.21143</v>
      </c>
      <c r="BE57" s="450">
        <v>305309362168.59772</v>
      </c>
      <c r="BF57" s="450">
        <v>320535090730.57587</v>
      </c>
      <c r="BG57" s="450">
        <v>339582593690.88599</v>
      </c>
      <c r="BH57" s="450">
        <v>355311747821.27405</v>
      </c>
      <c r="BI57" s="450">
        <v>372257396855.08984</v>
      </c>
      <c r="BJ57" s="450">
        <v>402796088543.73492</v>
      </c>
      <c r="BK57" s="450">
        <v>422303340925.2345</v>
      </c>
    </row>
    <row r="58" spans="1:63" x14ac:dyDescent="0.25">
      <c r="A58" s="450" t="s">
        <v>288</v>
      </c>
      <c r="B58" s="450" t="s">
        <v>380</v>
      </c>
      <c r="C58" s="450" t="s">
        <v>2295</v>
      </c>
      <c r="D58" s="450" t="s">
        <v>2296</v>
      </c>
      <c r="E58" s="45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50"/>
      <c r="AF58" s="450"/>
      <c r="AG58" s="450"/>
      <c r="AH58" s="450"/>
      <c r="AI58" s="450">
        <v>1542829292000.47</v>
      </c>
      <c r="AJ58" s="450">
        <v>1676480981735.717</v>
      </c>
      <c r="AK58" s="450">
        <v>1747673301417.2554</v>
      </c>
      <c r="AL58" s="450">
        <v>1771975516325.8274</v>
      </c>
      <c r="AM58" s="450">
        <v>1854286319257.5115</v>
      </c>
      <c r="AN58" s="450">
        <v>1926064473985.8359</v>
      </c>
      <c r="AO58" s="450">
        <v>1974932975184.1582</v>
      </c>
      <c r="AP58" s="450">
        <v>2021708476192.8254</v>
      </c>
      <c r="AQ58" s="450">
        <v>2083390109050.6687</v>
      </c>
      <c r="AR58" s="450">
        <v>2164174489764.9033</v>
      </c>
      <c r="AS58" s="450">
        <v>2244218683230.8149</v>
      </c>
      <c r="AT58" s="450">
        <v>2344986278734.7817</v>
      </c>
      <c r="AU58" s="450">
        <v>2419132839934.4326</v>
      </c>
      <c r="AV58" s="450">
        <v>2475198733457.4604</v>
      </c>
      <c r="AW58" s="450">
        <v>2592443321485.9434</v>
      </c>
      <c r="AX58" s="450">
        <v>2636421032609.5054</v>
      </c>
      <c r="AY58" s="450">
        <v>2820715300163.2378</v>
      </c>
      <c r="AZ58" s="450">
        <v>2998676789406.6792</v>
      </c>
      <c r="BA58" s="450">
        <v>3122546169495.1611</v>
      </c>
      <c r="BB58" s="450">
        <v>3033861937997.8789</v>
      </c>
      <c r="BC58" s="450">
        <v>3204625483632.5698</v>
      </c>
      <c r="BD58" s="450">
        <v>3427141297691.6318</v>
      </c>
      <c r="BE58" s="450">
        <v>3503682457579.9688</v>
      </c>
      <c r="BF58" s="450">
        <v>3647777961341.4834</v>
      </c>
      <c r="BG58" s="450">
        <v>3821626479152.3882</v>
      </c>
      <c r="BH58" s="450">
        <v>3919281462065.8096</v>
      </c>
      <c r="BI58" s="450">
        <v>4110955131099.104</v>
      </c>
      <c r="BJ58" s="450">
        <v>4345630753849.6016</v>
      </c>
      <c r="BK58" s="450">
        <v>4456148524246.2646</v>
      </c>
    </row>
    <row r="59" spans="1:63" x14ac:dyDescent="0.25">
      <c r="A59" s="450" t="s">
        <v>2374</v>
      </c>
      <c r="B59" s="450" t="s">
        <v>2375</v>
      </c>
      <c r="C59" s="450" t="s">
        <v>2295</v>
      </c>
      <c r="D59" s="450" t="s">
        <v>2296</v>
      </c>
      <c r="E59" s="450"/>
      <c r="F59" s="450"/>
      <c r="G59" s="450"/>
      <c r="H59" s="450"/>
      <c r="I59" s="450"/>
      <c r="J59" s="450"/>
      <c r="K59" s="450"/>
      <c r="L59" s="450"/>
      <c r="M59" s="450"/>
      <c r="N59" s="450"/>
      <c r="O59" s="450"/>
      <c r="P59" s="450"/>
      <c r="Q59" s="450"/>
      <c r="R59" s="450"/>
      <c r="S59" s="450"/>
      <c r="T59" s="450"/>
      <c r="U59" s="450"/>
      <c r="V59" s="450"/>
      <c r="W59" s="450"/>
      <c r="X59" s="450"/>
      <c r="Y59" s="450"/>
      <c r="Z59" s="450"/>
      <c r="AA59" s="450"/>
      <c r="AB59" s="450"/>
      <c r="AC59" s="450"/>
      <c r="AD59" s="450"/>
      <c r="AE59" s="450"/>
      <c r="AF59" s="450"/>
      <c r="AG59" s="450"/>
      <c r="AH59" s="450"/>
      <c r="AI59" s="450"/>
      <c r="AJ59" s="450"/>
      <c r="AK59" s="450"/>
      <c r="AL59" s="450"/>
      <c r="AM59" s="450"/>
      <c r="AN59" s="450"/>
      <c r="AO59" s="450"/>
      <c r="AP59" s="450"/>
      <c r="AQ59" s="450"/>
      <c r="AR59" s="450"/>
      <c r="AS59" s="450"/>
      <c r="AT59" s="450"/>
      <c r="AU59" s="450"/>
      <c r="AV59" s="450"/>
      <c r="AW59" s="450"/>
      <c r="AX59" s="450"/>
      <c r="AY59" s="450"/>
      <c r="AZ59" s="450"/>
      <c r="BA59" s="450"/>
      <c r="BB59" s="450"/>
      <c r="BC59" s="450"/>
      <c r="BD59" s="450">
        <v>2342710799.3719492</v>
      </c>
      <c r="BE59" s="450"/>
      <c r="BF59" s="450"/>
      <c r="BG59" s="450"/>
      <c r="BH59" s="450"/>
      <c r="BI59" s="450"/>
      <c r="BJ59" s="450"/>
      <c r="BK59" s="450"/>
    </row>
    <row r="60" spans="1:63" x14ac:dyDescent="0.25">
      <c r="A60" s="450" t="s">
        <v>2376</v>
      </c>
      <c r="B60" s="450" t="s">
        <v>2377</v>
      </c>
      <c r="C60" s="450" t="s">
        <v>2295</v>
      </c>
      <c r="D60" s="450" t="s">
        <v>2296</v>
      </c>
      <c r="E60" s="450"/>
      <c r="F60" s="450"/>
      <c r="G60" s="450"/>
      <c r="H60" s="450"/>
      <c r="I60" s="450"/>
      <c r="J60" s="450"/>
      <c r="K60" s="450"/>
      <c r="L60" s="450"/>
      <c r="M60" s="450"/>
      <c r="N60" s="450"/>
      <c r="O60" s="450"/>
      <c r="P60" s="450"/>
      <c r="Q60" s="450"/>
      <c r="R60" s="450"/>
      <c r="S60" s="450"/>
      <c r="T60" s="450"/>
      <c r="U60" s="450"/>
      <c r="V60" s="450"/>
      <c r="W60" s="450"/>
      <c r="X60" s="450"/>
      <c r="Y60" s="450"/>
      <c r="Z60" s="450"/>
      <c r="AA60" s="450"/>
      <c r="AB60" s="450"/>
      <c r="AC60" s="450"/>
      <c r="AD60" s="450"/>
      <c r="AE60" s="450"/>
      <c r="AF60" s="450"/>
      <c r="AG60" s="450"/>
      <c r="AH60" s="450"/>
      <c r="AI60" s="450">
        <v>304260248.48758554</v>
      </c>
      <c r="AJ60" s="450">
        <v>318784908.94415003</v>
      </c>
      <c r="AK60" s="450">
        <v>332668488.11244524</v>
      </c>
      <c r="AL60" s="450">
        <v>347913488.61905587</v>
      </c>
      <c r="AM60" s="450">
        <v>355463579.3708539</v>
      </c>
      <c r="AN60" s="450">
        <v>373914051.20953095</v>
      </c>
      <c r="AO60" s="450">
        <v>392582857.67640531</v>
      </c>
      <c r="AP60" s="450">
        <v>408079570.74680454</v>
      </c>
      <c r="AQ60" s="450">
        <v>428246222.84274441</v>
      </c>
      <c r="AR60" s="450">
        <v>435970525.81653178</v>
      </c>
      <c r="AS60" s="450">
        <v>456144106.71581119</v>
      </c>
      <c r="AT60" s="450">
        <v>465856534.85770124</v>
      </c>
      <c r="AU60" s="450">
        <v>459838312.81301939</v>
      </c>
      <c r="AV60" s="450">
        <v>498135833.24403036</v>
      </c>
      <c r="AW60" s="450">
        <v>527152434.78221297</v>
      </c>
      <c r="AX60" s="450">
        <v>547140034.71932733</v>
      </c>
      <c r="AY60" s="450">
        <v>589958927.84696996</v>
      </c>
      <c r="AZ60" s="450">
        <v>644298380.89228451</v>
      </c>
      <c r="BA60" s="450">
        <v>703602061.61395562</v>
      </c>
      <c r="BB60" s="450">
        <v>700672791.66108179</v>
      </c>
      <c r="BC60" s="450">
        <v>713604623.51380658</v>
      </c>
      <c r="BD60" s="450">
        <v>726881593.07852364</v>
      </c>
      <c r="BE60" s="450">
        <v>732978386.66189373</v>
      </c>
      <c r="BF60" s="450">
        <v>741309118.42068553</v>
      </c>
      <c r="BG60" s="450">
        <v>788484700.34958136</v>
      </c>
      <c r="BH60" s="450">
        <v>776590921.54090738</v>
      </c>
      <c r="BI60" s="450">
        <v>804883336.91379833</v>
      </c>
      <c r="BJ60" s="450">
        <v>742015639.06226575</v>
      </c>
      <c r="BK60" s="450">
        <v>762792505.1200428</v>
      </c>
    </row>
    <row r="61" spans="1:63" x14ac:dyDescent="0.25">
      <c r="A61" s="450" t="s">
        <v>173</v>
      </c>
      <c r="B61" s="450" t="s">
        <v>376</v>
      </c>
      <c r="C61" s="450" t="s">
        <v>2295</v>
      </c>
      <c r="D61" s="450" t="s">
        <v>2296</v>
      </c>
      <c r="E61" s="450"/>
      <c r="F61" s="450"/>
      <c r="G61" s="450"/>
      <c r="H61" s="450"/>
      <c r="I61" s="450"/>
      <c r="J61" s="450"/>
      <c r="K61" s="450"/>
      <c r="L61" s="450"/>
      <c r="M61" s="450"/>
      <c r="N61" s="450"/>
      <c r="O61" s="450"/>
      <c r="P61" s="450"/>
      <c r="Q61" s="450"/>
      <c r="R61" s="450"/>
      <c r="S61" s="450"/>
      <c r="T61" s="450"/>
      <c r="U61" s="450"/>
      <c r="V61" s="450"/>
      <c r="W61" s="450"/>
      <c r="X61" s="450"/>
      <c r="Y61" s="450"/>
      <c r="Z61" s="450"/>
      <c r="AA61" s="450"/>
      <c r="AB61" s="450"/>
      <c r="AC61" s="450"/>
      <c r="AD61" s="450"/>
      <c r="AE61" s="450"/>
      <c r="AF61" s="450"/>
      <c r="AG61" s="450"/>
      <c r="AH61" s="450"/>
      <c r="AI61" s="450">
        <v>93644820441.07431</v>
      </c>
      <c r="AJ61" s="450">
        <v>98160834393.42099</v>
      </c>
      <c r="AK61" s="450">
        <v>102362676369.12413</v>
      </c>
      <c r="AL61" s="450">
        <v>104799096245.53839</v>
      </c>
      <c r="AM61" s="450">
        <v>112744690921.76653</v>
      </c>
      <c r="AN61" s="450">
        <v>118593720594.21202</v>
      </c>
      <c r="AO61" s="450">
        <v>124792821701.54977</v>
      </c>
      <c r="AP61" s="450">
        <v>131732620555.64662</v>
      </c>
      <c r="AQ61" s="450">
        <v>136921193983.80896</v>
      </c>
      <c r="AR61" s="450">
        <v>141846293400.64151</v>
      </c>
      <c r="AS61" s="450">
        <v>153044579657.57712</v>
      </c>
      <c r="AT61" s="450">
        <v>157814119807.56595</v>
      </c>
      <c r="AU61" s="450">
        <v>164720383885.92047</v>
      </c>
      <c r="AV61" s="450">
        <v>165955553173.53409</v>
      </c>
      <c r="AW61" s="450">
        <v>177855722239.11023</v>
      </c>
      <c r="AX61" s="450">
        <v>185074466960.37711</v>
      </c>
      <c r="AY61" s="450">
        <v>202786644309.74304</v>
      </c>
      <c r="AZ61" s="450">
        <v>212824130797.99994</v>
      </c>
      <c r="BA61" s="450">
        <v>226767483101.98425</v>
      </c>
      <c r="BB61" s="450">
        <v>222799869047.98715</v>
      </c>
      <c r="BC61" s="450">
        <v>238548239439.03162</v>
      </c>
      <c r="BD61" s="450">
        <v>247352252302.68781</v>
      </c>
      <c r="BE61" s="450">
        <v>250524614311.53537</v>
      </c>
      <c r="BF61" s="450">
        <v>262368108591.26077</v>
      </c>
      <c r="BG61" s="450">
        <v>270330620655.25085</v>
      </c>
      <c r="BH61" s="450">
        <v>278823156813.1925</v>
      </c>
      <c r="BI61" s="450">
        <v>290376839797.33228</v>
      </c>
      <c r="BJ61" s="450">
        <v>313363852996.30927</v>
      </c>
      <c r="BK61" s="450">
        <v>319468472832.64105</v>
      </c>
    </row>
    <row r="62" spans="1:63" x14ac:dyDescent="0.25">
      <c r="A62" s="450" t="s">
        <v>2378</v>
      </c>
      <c r="B62" s="450" t="s">
        <v>2379</v>
      </c>
      <c r="C62" s="450" t="s">
        <v>2295</v>
      </c>
      <c r="D62" s="450" t="s">
        <v>2296</v>
      </c>
      <c r="E62" s="450"/>
      <c r="F62" s="450"/>
      <c r="G62" s="450"/>
      <c r="H62" s="450"/>
      <c r="I62" s="450"/>
      <c r="J62" s="450"/>
      <c r="K62" s="450"/>
      <c r="L62" s="450"/>
      <c r="M62" s="450"/>
      <c r="N62" s="450"/>
      <c r="O62" s="450"/>
      <c r="P62" s="450"/>
      <c r="Q62" s="450"/>
      <c r="R62" s="450"/>
      <c r="S62" s="450"/>
      <c r="T62" s="450"/>
      <c r="U62" s="450"/>
      <c r="V62" s="450"/>
      <c r="W62" s="450"/>
      <c r="X62" s="450"/>
      <c r="Y62" s="450"/>
      <c r="Z62" s="450"/>
      <c r="AA62" s="450"/>
      <c r="AB62" s="450"/>
      <c r="AC62" s="450"/>
      <c r="AD62" s="450"/>
      <c r="AE62" s="450"/>
      <c r="AF62" s="450"/>
      <c r="AG62" s="450"/>
      <c r="AH62" s="450"/>
      <c r="AI62" s="450">
        <v>25532153385.446663</v>
      </c>
      <c r="AJ62" s="450">
        <v>26644799446.472374</v>
      </c>
      <c r="AK62" s="450">
        <v>30309939727.315174</v>
      </c>
      <c r="AL62" s="450">
        <v>33313133202.28418</v>
      </c>
      <c r="AM62" s="450">
        <v>34909252168.185555</v>
      </c>
      <c r="AN62" s="450">
        <v>37667598313.513</v>
      </c>
      <c r="AO62" s="450">
        <v>40650236189.766327</v>
      </c>
      <c r="AP62" s="450">
        <v>45025371078.005768</v>
      </c>
      <c r="AQ62" s="450">
        <v>48589386276.723625</v>
      </c>
      <c r="AR62" s="450">
        <v>52218826453.412331</v>
      </c>
      <c r="AS62" s="450">
        <v>55874901056.712975</v>
      </c>
      <c r="AT62" s="450">
        <v>58504870831.719254</v>
      </c>
      <c r="AU62" s="450">
        <v>62101731740.51387</v>
      </c>
      <c r="AV62" s="450">
        <v>62403793304.861694</v>
      </c>
      <c r="AW62" s="450">
        <v>65730876425.620415</v>
      </c>
      <c r="AX62" s="450">
        <v>74168659266.349182</v>
      </c>
      <c r="AY62" s="450">
        <v>83423569069.898544</v>
      </c>
      <c r="AZ62" s="450">
        <v>92017401087.615479</v>
      </c>
      <c r="BA62" s="450">
        <v>96818008801.781143</v>
      </c>
      <c r="BB62" s="450">
        <v>98479132969.005997</v>
      </c>
      <c r="BC62" s="450">
        <v>107935177543.23625</v>
      </c>
      <c r="BD62" s="450">
        <v>113642553322.23692</v>
      </c>
      <c r="BE62" s="450">
        <v>118969356995.233</v>
      </c>
      <c r="BF62" s="450">
        <v>126958954245.21786</v>
      </c>
      <c r="BG62" s="450">
        <v>139238917584.06662</v>
      </c>
      <c r="BH62" s="450">
        <v>150625769740.08899</v>
      </c>
      <c r="BI62" s="450">
        <v>162341502096.47272</v>
      </c>
      <c r="BJ62" s="450">
        <v>172957195643.21808</v>
      </c>
      <c r="BK62" s="450">
        <v>189150841479.13644</v>
      </c>
    </row>
    <row r="63" spans="1:63" x14ac:dyDescent="0.25">
      <c r="A63" s="450" t="s">
        <v>2380</v>
      </c>
      <c r="B63" s="450" t="s">
        <v>2381</v>
      </c>
      <c r="C63" s="450" t="s">
        <v>2295</v>
      </c>
      <c r="D63" s="450" t="s">
        <v>2296</v>
      </c>
      <c r="E63" s="450"/>
      <c r="F63" s="450"/>
      <c r="G63" s="450"/>
      <c r="H63" s="450"/>
      <c r="I63" s="450"/>
      <c r="J63" s="450"/>
      <c r="K63" s="450"/>
      <c r="L63" s="450"/>
      <c r="M63" s="450"/>
      <c r="N63" s="450"/>
      <c r="O63" s="450"/>
      <c r="P63" s="450"/>
      <c r="Q63" s="450"/>
      <c r="R63" s="450"/>
      <c r="S63" s="450"/>
      <c r="T63" s="450"/>
      <c r="U63" s="450"/>
      <c r="V63" s="450"/>
      <c r="W63" s="450"/>
      <c r="X63" s="450"/>
      <c r="Y63" s="450"/>
      <c r="Z63" s="450"/>
      <c r="AA63" s="450"/>
      <c r="AB63" s="450"/>
      <c r="AC63" s="450"/>
      <c r="AD63" s="450"/>
      <c r="AE63" s="450"/>
      <c r="AF63" s="450"/>
      <c r="AG63" s="450"/>
      <c r="AH63" s="450"/>
      <c r="AI63" s="450">
        <v>172134481698.4111</v>
      </c>
      <c r="AJ63" s="450">
        <v>175820180467.41559</v>
      </c>
      <c r="AK63" s="450">
        <v>183063850732.39142</v>
      </c>
      <c r="AL63" s="450">
        <v>183465720939.06256</v>
      </c>
      <c r="AM63" s="450">
        <v>185696964725.38052</v>
      </c>
      <c r="AN63" s="450">
        <v>196795154105.67816</v>
      </c>
      <c r="AO63" s="450">
        <v>208614870916.42834</v>
      </c>
      <c r="AP63" s="450">
        <v>214546541260.70313</v>
      </c>
      <c r="AQ63" s="450">
        <v>228026340879.44504</v>
      </c>
      <c r="AR63" s="450">
        <v>238720791546.26035</v>
      </c>
      <c r="AS63" s="450">
        <v>253379539247.21521</v>
      </c>
      <c r="AT63" s="450">
        <v>266727086165.64581</v>
      </c>
      <c r="AU63" s="450">
        <v>286144317649.59998</v>
      </c>
      <c r="AV63" s="450">
        <v>312448743740.10394</v>
      </c>
      <c r="AW63" s="450">
        <v>334662740973.37805</v>
      </c>
      <c r="AX63" s="450">
        <v>365474329323.65759</v>
      </c>
      <c r="AY63" s="450">
        <v>382877007287.87909</v>
      </c>
      <c r="AZ63" s="450">
        <v>406423019925.99127</v>
      </c>
      <c r="BA63" s="450">
        <v>424107194086.41455</v>
      </c>
      <c r="BB63" s="450">
        <v>434315612164.14075</v>
      </c>
      <c r="BC63" s="450">
        <v>455344057034.2934</v>
      </c>
      <c r="BD63" s="450">
        <v>478298761774.96069</v>
      </c>
      <c r="BE63" s="450">
        <v>503922855646.79065</v>
      </c>
      <c r="BF63" s="450">
        <v>526957795985.93756</v>
      </c>
      <c r="BG63" s="450">
        <v>557272089521.50439</v>
      </c>
      <c r="BH63" s="450">
        <v>584428253448.62158</v>
      </c>
      <c r="BI63" s="450">
        <v>610316156105.87549</v>
      </c>
      <c r="BJ63" s="450">
        <v>631867579050.32068</v>
      </c>
      <c r="BK63" s="450">
        <v>659686582356.97046</v>
      </c>
    </row>
    <row r="64" spans="1:63" x14ac:dyDescent="0.25">
      <c r="A64" s="450" t="s">
        <v>2382</v>
      </c>
      <c r="B64" s="450" t="s">
        <v>2383</v>
      </c>
      <c r="C64" s="450" t="s">
        <v>2295</v>
      </c>
      <c r="D64" s="450" t="s">
        <v>2296</v>
      </c>
      <c r="E64" s="450"/>
      <c r="F64" s="450"/>
      <c r="G64" s="450"/>
      <c r="H64" s="450"/>
      <c r="I64" s="450"/>
      <c r="J64" s="450"/>
      <c r="K64" s="450"/>
      <c r="L64" s="450"/>
      <c r="M64" s="450"/>
      <c r="N64" s="450"/>
      <c r="O64" s="450"/>
      <c r="P64" s="450"/>
      <c r="Q64" s="450"/>
      <c r="R64" s="450"/>
      <c r="S64" s="450"/>
      <c r="T64" s="450"/>
      <c r="U64" s="450"/>
      <c r="V64" s="450"/>
      <c r="W64" s="450"/>
      <c r="X64" s="450"/>
      <c r="Y64" s="450"/>
      <c r="Z64" s="450"/>
      <c r="AA64" s="450"/>
      <c r="AB64" s="450"/>
      <c r="AC64" s="450"/>
      <c r="AD64" s="450"/>
      <c r="AE64" s="450"/>
      <c r="AF64" s="450"/>
      <c r="AG64" s="450"/>
      <c r="AH64" s="450"/>
      <c r="AI64" s="450">
        <v>2314967397591.8862</v>
      </c>
      <c r="AJ64" s="450">
        <v>2577809846310.1636</v>
      </c>
      <c r="AK64" s="450">
        <v>2907436774433.5029</v>
      </c>
      <c r="AL64" s="450">
        <v>3286618936123.6387</v>
      </c>
      <c r="AM64" s="450">
        <v>3701612947131.2617</v>
      </c>
      <c r="AN64" s="450">
        <v>4140752132240.7339</v>
      </c>
      <c r="AO64" s="450">
        <v>4586951799727.8643</v>
      </c>
      <c r="AP64" s="450">
        <v>4979347159777.8613</v>
      </c>
      <c r="AQ64" s="450">
        <v>5078809489501.1807</v>
      </c>
      <c r="AR64" s="450">
        <v>5453590802319.5771</v>
      </c>
      <c r="AS64" s="450">
        <v>5985444917150.6484</v>
      </c>
      <c r="AT64" s="450">
        <v>6513526998815.0781</v>
      </c>
      <c r="AU64" s="450">
        <v>7123246020360.0488</v>
      </c>
      <c r="AV64" s="450">
        <v>7873475418055.5537</v>
      </c>
      <c r="AW64" s="450">
        <v>8792553783364.9336</v>
      </c>
      <c r="AX64" s="450">
        <v>9922226450535.5742</v>
      </c>
      <c r="AY64" s="450">
        <v>11289284605687.227</v>
      </c>
      <c r="AZ64" s="450">
        <v>12957369696899.82</v>
      </c>
      <c r="BA64" s="450">
        <v>14294968771845.145</v>
      </c>
      <c r="BB64" s="450">
        <v>15471188741497.832</v>
      </c>
      <c r="BC64" s="450">
        <v>17153462530547.416</v>
      </c>
      <c r="BD64" s="450">
        <v>18957322899077.516</v>
      </c>
      <c r="BE64" s="450">
        <v>20758453681367</v>
      </c>
      <c r="BF64" s="450">
        <v>22621804885362.688</v>
      </c>
      <c r="BG64" s="450">
        <v>24582156723415.516</v>
      </c>
      <c r="BH64" s="450">
        <v>26443269652175.066</v>
      </c>
      <c r="BI64" s="450">
        <v>28416713353888.578</v>
      </c>
      <c r="BJ64" s="450">
        <v>30816418551453.656</v>
      </c>
      <c r="BK64" s="450">
        <v>33490540051347.391</v>
      </c>
    </row>
    <row r="65" spans="1:63" x14ac:dyDescent="0.25">
      <c r="A65" s="450" t="s">
        <v>2384</v>
      </c>
      <c r="B65" s="450" t="s">
        <v>2385</v>
      </c>
      <c r="C65" s="450" t="s">
        <v>2295</v>
      </c>
      <c r="D65" s="450" t="s">
        <v>2296</v>
      </c>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v>5601427600483.8301</v>
      </c>
      <c r="AJ65" s="450">
        <v>6070023983086.3047</v>
      </c>
      <c r="AK65" s="450">
        <v>6476643117576.5518</v>
      </c>
      <c r="AL65" s="450">
        <v>6957390142477.0381</v>
      </c>
      <c r="AM65" s="450">
        <v>7343147701223.7109</v>
      </c>
      <c r="AN65" s="450">
        <v>7762526173787.25</v>
      </c>
      <c r="AO65" s="450">
        <v>8353099112583.5264</v>
      </c>
      <c r="AP65" s="450">
        <v>8861870049626.2324</v>
      </c>
      <c r="AQ65" s="450">
        <v>9149955637050.75</v>
      </c>
      <c r="AR65" s="450">
        <v>9515518304802.4609</v>
      </c>
      <c r="AS65" s="450">
        <v>10182495031168.277</v>
      </c>
      <c r="AT65" s="450">
        <v>10595116445564.846</v>
      </c>
      <c r="AU65" s="450">
        <v>10982528168812.777</v>
      </c>
      <c r="AV65" s="450">
        <v>11786844026344.006</v>
      </c>
      <c r="AW65" s="450">
        <v>12915555081303.756</v>
      </c>
      <c r="AX65" s="450">
        <v>14136745154312.016</v>
      </c>
      <c r="AY65" s="450">
        <v>15554381100114.424</v>
      </c>
      <c r="AZ65" s="450">
        <v>16976973054608.877</v>
      </c>
      <c r="BA65" s="450">
        <v>18046452015303.895</v>
      </c>
      <c r="BB65" s="450">
        <v>18626177299140.285</v>
      </c>
      <c r="BC65" s="450">
        <v>20101171042553.352</v>
      </c>
      <c r="BD65" s="450">
        <v>21583195218666.156</v>
      </c>
      <c r="BE65" s="450">
        <v>22945829796850.938</v>
      </c>
      <c r="BF65" s="450">
        <v>24395726410508.082</v>
      </c>
      <c r="BG65" s="450">
        <v>26038255784681.887</v>
      </c>
      <c r="BH65" s="450">
        <v>27625676515894.266</v>
      </c>
      <c r="BI65" s="450">
        <v>29429870525189.031</v>
      </c>
      <c r="BJ65" s="450">
        <v>31490806308602.402</v>
      </c>
      <c r="BK65" s="450">
        <v>33605748537988.527</v>
      </c>
    </row>
    <row r="66" spans="1:63" x14ac:dyDescent="0.25">
      <c r="A66" s="450" t="s">
        <v>2386</v>
      </c>
      <c r="B66" s="450" t="s">
        <v>2387</v>
      </c>
      <c r="C66" s="450" t="s">
        <v>2295</v>
      </c>
      <c r="D66" s="450" t="s">
        <v>2296</v>
      </c>
      <c r="E66" s="450"/>
      <c r="F66" s="450"/>
      <c r="G66" s="450"/>
      <c r="H66" s="450"/>
      <c r="I66" s="450"/>
      <c r="J66" s="450"/>
      <c r="K66" s="450"/>
      <c r="L66" s="450"/>
      <c r="M66" s="450"/>
      <c r="N66" s="450"/>
      <c r="O66" s="450"/>
      <c r="P66" s="450"/>
      <c r="Q66" s="450"/>
      <c r="R66" s="450"/>
      <c r="S66" s="450"/>
      <c r="T66" s="450"/>
      <c r="U66" s="450"/>
      <c r="V66" s="450"/>
      <c r="W66" s="450"/>
      <c r="X66" s="450"/>
      <c r="Y66" s="450"/>
      <c r="Z66" s="450"/>
      <c r="AA66" s="450"/>
      <c r="AB66" s="450"/>
      <c r="AC66" s="450"/>
      <c r="AD66" s="450"/>
      <c r="AE66" s="450"/>
      <c r="AF66" s="450"/>
      <c r="AG66" s="450"/>
      <c r="AH66" s="450"/>
      <c r="AI66" s="450">
        <v>5838743857084.7295</v>
      </c>
      <c r="AJ66" s="450">
        <v>6375106637219.0645</v>
      </c>
      <c r="AK66" s="450">
        <v>6877130925700.0557</v>
      </c>
      <c r="AL66" s="450">
        <v>7417733847642.3955</v>
      </c>
      <c r="AM66" s="450">
        <v>8051783433398.6035</v>
      </c>
      <c r="AN66" s="450">
        <v>8760660602395.7637</v>
      </c>
      <c r="AO66" s="450">
        <v>9487479603299.668</v>
      </c>
      <c r="AP66" s="450">
        <v>10096735117731.789</v>
      </c>
      <c r="AQ66" s="450">
        <v>10205045885423.541</v>
      </c>
      <c r="AR66" s="450">
        <v>10787030309485.4</v>
      </c>
      <c r="AS66" s="450">
        <v>11708182962987.506</v>
      </c>
      <c r="AT66" s="450">
        <v>12427319602449.021</v>
      </c>
      <c r="AU66" s="450">
        <v>13307384873770.182</v>
      </c>
      <c r="AV66" s="450">
        <v>14284692123388.674</v>
      </c>
      <c r="AW66" s="450">
        <v>15619047809045.609</v>
      </c>
      <c r="AX66" s="450">
        <v>17122300767626.602</v>
      </c>
      <c r="AY66" s="450">
        <v>18935745262361.484</v>
      </c>
      <c r="AZ66" s="450">
        <v>21085095606524.141</v>
      </c>
      <c r="BA66" s="450">
        <v>22599160519140.934</v>
      </c>
      <c r="BB66" s="450">
        <v>23635282263869.16</v>
      </c>
      <c r="BC66" s="450">
        <v>25834497597450.422</v>
      </c>
      <c r="BD66" s="450">
        <v>27987022489476.152</v>
      </c>
      <c r="BE66" s="450">
        <v>30137304709727.715</v>
      </c>
      <c r="BF66" s="450">
        <v>32453998125008.309</v>
      </c>
      <c r="BG66" s="450">
        <v>34646684530544.93</v>
      </c>
      <c r="BH66" s="450">
        <v>36820576692961.867</v>
      </c>
      <c r="BI66" s="450">
        <v>39077399138936.188</v>
      </c>
      <c r="BJ66" s="450">
        <v>41877614678191.656</v>
      </c>
      <c r="BK66" s="450">
        <v>44914637225669.906</v>
      </c>
    </row>
    <row r="67" spans="1:63" x14ac:dyDescent="0.25">
      <c r="A67" s="450" t="s">
        <v>2388</v>
      </c>
      <c r="B67" s="450" t="s">
        <v>2389</v>
      </c>
      <c r="C67" s="450" t="s">
        <v>2295</v>
      </c>
      <c r="D67" s="450" t="s">
        <v>2296</v>
      </c>
      <c r="E67" s="450"/>
      <c r="F67" s="450"/>
      <c r="G67" s="450"/>
      <c r="H67" s="450"/>
      <c r="I67" s="450"/>
      <c r="J67" s="450"/>
      <c r="K67" s="450"/>
      <c r="L67" s="450"/>
      <c r="M67" s="450"/>
      <c r="N67" s="450"/>
      <c r="O67" s="450"/>
      <c r="P67" s="450"/>
      <c r="Q67" s="450"/>
      <c r="R67" s="450"/>
      <c r="S67" s="450"/>
      <c r="T67" s="450"/>
      <c r="U67" s="450"/>
      <c r="V67" s="450"/>
      <c r="W67" s="450"/>
      <c r="X67" s="450"/>
      <c r="Y67" s="450"/>
      <c r="Z67" s="450"/>
      <c r="AA67" s="450"/>
      <c r="AB67" s="450"/>
      <c r="AC67" s="450"/>
      <c r="AD67" s="450"/>
      <c r="AE67" s="450"/>
      <c r="AF67" s="450"/>
      <c r="AG67" s="450"/>
      <c r="AH67" s="450"/>
      <c r="AI67" s="450">
        <v>2503571572635.2974</v>
      </c>
      <c r="AJ67" s="450">
        <v>2443431509282.71</v>
      </c>
      <c r="AK67" s="450">
        <v>2243130429488.5752</v>
      </c>
      <c r="AL67" s="450">
        <v>2157348406151.3027</v>
      </c>
      <c r="AM67" s="450">
        <v>1958344031344.6387</v>
      </c>
      <c r="AN67" s="450">
        <v>1957947849729.9436</v>
      </c>
      <c r="AO67" s="450">
        <v>1979445343166.5498</v>
      </c>
      <c r="AP67" s="450">
        <v>2054272979531.479</v>
      </c>
      <c r="AQ67" s="450">
        <v>2072287244937.0779</v>
      </c>
      <c r="AR67" s="450">
        <v>2137799916335.1248</v>
      </c>
      <c r="AS67" s="450">
        <v>2388909865937.5137</v>
      </c>
      <c r="AT67" s="450">
        <v>2528498583751.0474</v>
      </c>
      <c r="AU67" s="450">
        <v>2708416678216.8149</v>
      </c>
      <c r="AV67" s="450">
        <v>2987826335761.8423</v>
      </c>
      <c r="AW67" s="450">
        <v>3352181780113.6655</v>
      </c>
      <c r="AX67" s="450">
        <v>3773948841222.2266</v>
      </c>
      <c r="AY67" s="450">
        <v>4522625788210.6201</v>
      </c>
      <c r="AZ67" s="450">
        <v>5056503084093.1689</v>
      </c>
      <c r="BA67" s="450">
        <v>5826274402951.7754</v>
      </c>
      <c r="BB67" s="450">
        <v>5657553389254.6426</v>
      </c>
      <c r="BC67" s="450">
        <v>6070878031677.6846</v>
      </c>
      <c r="BD67" s="450">
        <v>6934953332019.2246</v>
      </c>
      <c r="BE67" s="450">
        <v>7344769467725.6748</v>
      </c>
      <c r="BF67" s="450">
        <v>7680670173255.7109</v>
      </c>
      <c r="BG67" s="450">
        <v>7914970996659.3867</v>
      </c>
      <c r="BH67" s="450">
        <v>7866983735162.4775</v>
      </c>
      <c r="BI67" s="450">
        <v>8053301303849.9453</v>
      </c>
      <c r="BJ67" s="450">
        <v>8638733254986.5898</v>
      </c>
      <c r="BK67" s="450">
        <v>9091895163709.6758</v>
      </c>
    </row>
    <row r="68" spans="1:63" x14ac:dyDescent="0.25">
      <c r="A68" s="450" t="s">
        <v>2390</v>
      </c>
      <c r="B68" s="450" t="s">
        <v>2391</v>
      </c>
      <c r="C68" s="450" t="s">
        <v>2295</v>
      </c>
      <c r="D68" s="450" t="s">
        <v>2296</v>
      </c>
      <c r="E68" s="45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450"/>
      <c r="AE68" s="450"/>
      <c r="AF68" s="450"/>
      <c r="AG68" s="450"/>
      <c r="AH68" s="450"/>
      <c r="AI68" s="450">
        <v>9756998357677.5352</v>
      </c>
      <c r="AJ68" s="450">
        <v>10045032611784.314</v>
      </c>
      <c r="AK68" s="450">
        <v>10109356396259.379</v>
      </c>
      <c r="AL68" s="450">
        <v>10205571667737.197</v>
      </c>
      <c r="AM68" s="450">
        <v>10416481094910.973</v>
      </c>
      <c r="AN68" s="450">
        <v>10844166300846.342</v>
      </c>
      <c r="AO68" s="450">
        <v>11233108475897.082</v>
      </c>
      <c r="AP68" s="450">
        <v>11742786490254.154</v>
      </c>
      <c r="AQ68" s="450">
        <v>12195675842604.924</v>
      </c>
      <c r="AR68" s="450">
        <v>12679801899788.914</v>
      </c>
      <c r="AS68" s="450">
        <v>13677012177188.145</v>
      </c>
      <c r="AT68" s="450">
        <v>14377611201661.525</v>
      </c>
      <c r="AU68" s="450">
        <v>15105765827173.283</v>
      </c>
      <c r="AV68" s="450">
        <v>15711214124969.371</v>
      </c>
      <c r="AW68" s="450">
        <v>16729583551989.637</v>
      </c>
      <c r="AX68" s="450">
        <v>17697275604625.293</v>
      </c>
      <c r="AY68" s="450">
        <v>19639379810609.313</v>
      </c>
      <c r="AZ68" s="450">
        <v>21127716818028.297</v>
      </c>
      <c r="BA68" s="450">
        <v>22671076364228.18</v>
      </c>
      <c r="BB68" s="450">
        <v>22133840026764.48</v>
      </c>
      <c r="BC68" s="450">
        <v>23134222497087.871</v>
      </c>
      <c r="BD68" s="450">
        <v>24771511469786.438</v>
      </c>
      <c r="BE68" s="450">
        <v>25521324948318.215</v>
      </c>
      <c r="BF68" s="450">
        <v>26543190471800.414</v>
      </c>
      <c r="BG68" s="450">
        <v>27357598577774.113</v>
      </c>
      <c r="BH68" s="450">
        <v>27931792279816.605</v>
      </c>
      <c r="BI68" s="450">
        <v>28898038215744.16</v>
      </c>
      <c r="BJ68" s="450">
        <v>30705656943434.551</v>
      </c>
      <c r="BK68" s="450">
        <v>31802474677473.367</v>
      </c>
    </row>
    <row r="69" spans="1:63" x14ac:dyDescent="0.25">
      <c r="A69" s="450" t="s">
        <v>2392</v>
      </c>
      <c r="B69" s="450" t="s">
        <v>2393</v>
      </c>
      <c r="C69" s="450" t="s">
        <v>2295</v>
      </c>
      <c r="D69" s="450" t="s">
        <v>2296</v>
      </c>
      <c r="E69" s="450"/>
      <c r="F69" s="450"/>
      <c r="G69" s="450"/>
      <c r="H69" s="450"/>
      <c r="I69" s="450"/>
      <c r="J69" s="450"/>
      <c r="K69" s="450"/>
      <c r="L69" s="450"/>
      <c r="M69" s="450"/>
      <c r="N69" s="450"/>
      <c r="O69" s="450"/>
      <c r="P69" s="450"/>
      <c r="Q69" s="450"/>
      <c r="R69" s="450"/>
      <c r="S69" s="450"/>
      <c r="T69" s="450"/>
      <c r="U69" s="450"/>
      <c r="V69" s="450"/>
      <c r="W69" s="450"/>
      <c r="X69" s="450"/>
      <c r="Y69" s="450"/>
      <c r="Z69" s="450"/>
      <c r="AA69" s="450"/>
      <c r="AB69" s="450"/>
      <c r="AC69" s="450"/>
      <c r="AD69" s="450"/>
      <c r="AE69" s="450"/>
      <c r="AF69" s="450"/>
      <c r="AG69" s="450"/>
      <c r="AH69" s="450"/>
      <c r="AI69" s="450">
        <v>49545354106.956696</v>
      </c>
      <c r="AJ69" s="450">
        <v>53418919280.40802</v>
      </c>
      <c r="AK69" s="450">
        <v>55791468366.896019</v>
      </c>
      <c r="AL69" s="450">
        <v>58240295068.418571</v>
      </c>
      <c r="AM69" s="450">
        <v>62016921354.162262</v>
      </c>
      <c r="AN69" s="450">
        <v>64743564878.414085</v>
      </c>
      <c r="AO69" s="450">
        <v>67070764026.963371</v>
      </c>
      <c r="AP69" s="450">
        <v>71180112704.37001</v>
      </c>
      <c r="AQ69" s="450">
        <v>74332548420.386932</v>
      </c>
      <c r="AR69" s="450">
        <v>71831994216.972321</v>
      </c>
      <c r="AS69" s="450">
        <v>74239572929.723816</v>
      </c>
      <c r="AT69" s="450">
        <v>78914527137.948624</v>
      </c>
      <c r="AU69" s="450">
        <v>83446878515.717606</v>
      </c>
      <c r="AV69" s="450">
        <v>87310910246.975311</v>
      </c>
      <c r="AW69" s="450">
        <v>97023640961.350937</v>
      </c>
      <c r="AX69" s="450">
        <v>105339595418.89058</v>
      </c>
      <c r="AY69" s="450">
        <v>113306419435.86084</v>
      </c>
      <c r="AZ69" s="450">
        <v>118898290838.80954</v>
      </c>
      <c r="BA69" s="450">
        <v>128916562036.21683</v>
      </c>
      <c r="BB69" s="450">
        <v>130635226367.8394</v>
      </c>
      <c r="BC69" s="450">
        <v>136816399024.5038</v>
      </c>
      <c r="BD69" s="450">
        <v>150664137576.23663</v>
      </c>
      <c r="BE69" s="450">
        <v>162217086828.42648</v>
      </c>
      <c r="BF69" s="450">
        <v>173228762466.53387</v>
      </c>
      <c r="BG69" s="450">
        <v>183193645023.94531</v>
      </c>
      <c r="BH69" s="450">
        <v>185335676203.53439</v>
      </c>
      <c r="BI69" s="450">
        <v>185064586855.90976</v>
      </c>
      <c r="BJ69" s="450">
        <v>193048609623.35709</v>
      </c>
      <c r="BK69" s="450">
        <v>200120921432.82697</v>
      </c>
    </row>
    <row r="70" spans="1:63" x14ac:dyDescent="0.25">
      <c r="A70" s="450" t="s">
        <v>2394</v>
      </c>
      <c r="B70" s="450" t="s">
        <v>2395</v>
      </c>
      <c r="C70" s="450" t="s">
        <v>2295</v>
      </c>
      <c r="D70" s="450" t="s">
        <v>2296</v>
      </c>
      <c r="E70" s="450"/>
      <c r="F70" s="450"/>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450"/>
      <c r="AE70" s="450"/>
      <c r="AF70" s="450"/>
      <c r="AG70" s="450"/>
      <c r="AH70" s="450"/>
      <c r="AI70" s="450">
        <v>214842217644.07446</v>
      </c>
      <c r="AJ70" s="450">
        <v>224607266306.74127</v>
      </c>
      <c r="AK70" s="450">
        <v>240001174347.24011</v>
      </c>
      <c r="AL70" s="450">
        <v>252814354490.58142</v>
      </c>
      <c r="AM70" s="450">
        <v>268472141515.09406</v>
      </c>
      <c r="AN70" s="450">
        <v>286826600759.32153</v>
      </c>
      <c r="AO70" s="450">
        <v>306649492927.89795</v>
      </c>
      <c r="AP70" s="450">
        <v>329070034086.82422</v>
      </c>
      <c r="AQ70" s="450">
        <v>351327578474.47278</v>
      </c>
      <c r="AR70" s="450">
        <v>377974517395.86963</v>
      </c>
      <c r="AS70" s="450">
        <v>411039267233.54736</v>
      </c>
      <c r="AT70" s="450">
        <v>434905113116.75671</v>
      </c>
      <c r="AU70" s="450">
        <v>452343827000.28815</v>
      </c>
      <c r="AV70" s="450">
        <v>475457942629.83728</v>
      </c>
      <c r="AW70" s="450">
        <v>508238157433.22125</v>
      </c>
      <c r="AX70" s="450">
        <v>547504531133.49591</v>
      </c>
      <c r="AY70" s="450">
        <v>602677391626.54919</v>
      </c>
      <c r="AZ70" s="450">
        <v>662731211048.84729</v>
      </c>
      <c r="BA70" s="450">
        <v>723971647151.41882</v>
      </c>
      <c r="BB70" s="450">
        <v>763584327572.6261</v>
      </c>
      <c r="BC70" s="450">
        <v>812243460790.72192</v>
      </c>
      <c r="BD70" s="450">
        <v>843842460027.43945</v>
      </c>
      <c r="BE70" s="450">
        <v>879171983223.22876</v>
      </c>
      <c r="BF70" s="450">
        <v>914151905666.27869</v>
      </c>
      <c r="BG70" s="450">
        <v>958606829961.35339</v>
      </c>
      <c r="BH70" s="450">
        <v>1011216251785.0001</v>
      </c>
      <c r="BI70" s="450">
        <v>1066708771398.0193</v>
      </c>
      <c r="BJ70" s="450">
        <v>1132433757641.9756</v>
      </c>
      <c r="BK70" s="450">
        <v>1219509677235.7629</v>
      </c>
    </row>
    <row r="71" spans="1:63" x14ac:dyDescent="0.25">
      <c r="A71" s="450" t="s">
        <v>2396</v>
      </c>
      <c r="B71" s="450" t="s">
        <v>2397</v>
      </c>
      <c r="C71" s="450" t="s">
        <v>2295</v>
      </c>
      <c r="D71" s="450" t="s">
        <v>2296</v>
      </c>
      <c r="E71" s="450"/>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c r="AE71" s="450"/>
      <c r="AF71" s="450"/>
      <c r="AG71" s="450"/>
      <c r="AH71" s="450"/>
      <c r="AI71" s="450">
        <v>5283000084604.3887</v>
      </c>
      <c r="AJ71" s="450">
        <v>5607053568996.6309</v>
      </c>
      <c r="AK71" s="450">
        <v>5814052311996.459</v>
      </c>
      <c r="AL71" s="450">
        <v>5912060021953.4199</v>
      </c>
      <c r="AM71" s="450">
        <v>6188108763204.9404</v>
      </c>
      <c r="AN71" s="450">
        <v>6475703102182.8379</v>
      </c>
      <c r="AO71" s="450">
        <v>6695977717312.0352</v>
      </c>
      <c r="AP71" s="450">
        <v>6988381939670.8662</v>
      </c>
      <c r="AQ71" s="450">
        <v>7333259065547.7412</v>
      </c>
      <c r="AR71" s="450">
        <v>7636985717733.0117</v>
      </c>
      <c r="AS71" s="450">
        <v>8140100687998.5205</v>
      </c>
      <c r="AT71" s="450">
        <v>8550331935405.4844</v>
      </c>
      <c r="AU71" s="450">
        <v>8933206028699.7246</v>
      </c>
      <c r="AV71" s="450">
        <v>9117279702304.8926</v>
      </c>
      <c r="AW71" s="450">
        <v>9528694097411.3711</v>
      </c>
      <c r="AX71" s="450">
        <v>9922056562504.7461</v>
      </c>
      <c r="AY71" s="450">
        <v>10766581914459.066</v>
      </c>
      <c r="AZ71" s="450">
        <v>11455407985371.779</v>
      </c>
      <c r="BA71" s="450">
        <v>11958809656384.213</v>
      </c>
      <c r="BB71" s="450">
        <v>11696114156211.336</v>
      </c>
      <c r="BC71" s="450">
        <v>12045918210207.035</v>
      </c>
      <c r="BD71" s="450">
        <v>12564111120480.646</v>
      </c>
      <c r="BE71" s="450">
        <v>12720000145815.383</v>
      </c>
      <c r="BF71" s="450">
        <v>13161828712983.652</v>
      </c>
      <c r="BG71" s="450">
        <v>13531535519212.021</v>
      </c>
      <c r="BH71" s="450">
        <v>13953379285984.209</v>
      </c>
      <c r="BI71" s="450">
        <v>14568638293601.598</v>
      </c>
      <c r="BJ71" s="450">
        <v>15404059641164.117</v>
      </c>
      <c r="BK71" s="450">
        <v>15826024161555.404</v>
      </c>
    </row>
    <row r="72" spans="1:63" x14ac:dyDescent="0.25">
      <c r="A72" s="450" t="s">
        <v>2398</v>
      </c>
      <c r="B72" s="450" t="s">
        <v>2399</v>
      </c>
      <c r="C72" s="450" t="s">
        <v>2295</v>
      </c>
      <c r="D72" s="450" t="s">
        <v>2296</v>
      </c>
      <c r="E72" s="450"/>
      <c r="F72" s="450"/>
      <c r="G72" s="450"/>
      <c r="H72" s="450"/>
      <c r="I72" s="450"/>
      <c r="J72" s="450"/>
      <c r="K72" s="450"/>
      <c r="L72" s="450"/>
      <c r="M72" s="450"/>
      <c r="N72" s="450"/>
      <c r="O72" s="450"/>
      <c r="P72" s="450"/>
      <c r="Q72" s="450"/>
      <c r="R72" s="450"/>
      <c r="S72" s="450"/>
      <c r="T72" s="450"/>
      <c r="U72" s="450"/>
      <c r="V72" s="450"/>
      <c r="W72" s="450"/>
      <c r="X72" s="450"/>
      <c r="Y72" s="450"/>
      <c r="Z72" s="450"/>
      <c r="AA72" s="450"/>
      <c r="AB72" s="450"/>
      <c r="AC72" s="450"/>
      <c r="AD72" s="450"/>
      <c r="AE72" s="450"/>
      <c r="AF72" s="450"/>
      <c r="AG72" s="450"/>
      <c r="AH72" s="450"/>
      <c r="AI72" s="450"/>
      <c r="AJ72" s="450"/>
      <c r="AK72" s="450">
        <v>2377345803.220789</v>
      </c>
      <c r="AL72" s="450">
        <v>2761116548.0674553</v>
      </c>
      <c r="AM72" s="450">
        <v>3418536951.5609598</v>
      </c>
      <c r="AN72" s="450">
        <v>3589981560.202457</v>
      </c>
      <c r="AO72" s="450">
        <v>3994191994.4912834</v>
      </c>
      <c r="AP72" s="450">
        <v>4384402689.4264545</v>
      </c>
      <c r="AQ72" s="450">
        <v>4512341927.7309599</v>
      </c>
      <c r="AR72" s="450">
        <v>4578108331.5913267</v>
      </c>
      <c r="AS72" s="450">
        <v>4533391674.4003792</v>
      </c>
      <c r="AT72" s="450">
        <v>5038452509.8887186</v>
      </c>
      <c r="AU72" s="450">
        <v>5271971229.9367237</v>
      </c>
      <c r="AV72" s="450">
        <v>5227278826.8601704</v>
      </c>
      <c r="AW72" s="450">
        <v>5445937544.6301851</v>
      </c>
      <c r="AX72" s="450">
        <v>5760145512.6035757</v>
      </c>
      <c r="AY72" s="450">
        <v>5876941519.7770786</v>
      </c>
      <c r="AZ72" s="450">
        <v>6120918594.4561977</v>
      </c>
      <c r="BA72" s="450">
        <v>5629519551.8404083</v>
      </c>
      <c r="BB72" s="450">
        <v>5892328270.9405022</v>
      </c>
      <c r="BC72" s="450">
        <v>6091784107.7814407</v>
      </c>
      <c r="BD72" s="450">
        <v>6758835465.4946899</v>
      </c>
      <c r="BE72" s="450"/>
      <c r="BF72" s="450"/>
      <c r="BG72" s="450"/>
      <c r="BH72" s="450"/>
      <c r="BI72" s="450"/>
      <c r="BJ72" s="450"/>
      <c r="BK72" s="450"/>
    </row>
    <row r="73" spans="1:63" x14ac:dyDescent="0.25">
      <c r="A73" s="450" t="s">
        <v>178</v>
      </c>
      <c r="B73" s="450" t="s">
        <v>395</v>
      </c>
      <c r="C73" s="450" t="s">
        <v>2295</v>
      </c>
      <c r="D73" s="450" t="s">
        <v>2296</v>
      </c>
      <c r="E73" s="450"/>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450"/>
      <c r="AE73" s="450"/>
      <c r="AF73" s="450"/>
      <c r="AG73" s="450"/>
      <c r="AH73" s="450"/>
      <c r="AI73" s="450">
        <v>529657688852.40814</v>
      </c>
      <c r="AJ73" s="450">
        <v>561510863398.35791</v>
      </c>
      <c r="AK73" s="450">
        <v>579643052336.54944</v>
      </c>
      <c r="AL73" s="450">
        <v>587255665762.04492</v>
      </c>
      <c r="AM73" s="450">
        <v>614090462331.0874</v>
      </c>
      <c r="AN73" s="450">
        <v>644255813333.74475</v>
      </c>
      <c r="AO73" s="450">
        <v>674780761795.72058</v>
      </c>
      <c r="AP73" s="450">
        <v>715778522043.34058</v>
      </c>
      <c r="AQ73" s="450">
        <v>765424764725.7113</v>
      </c>
      <c r="AR73" s="450">
        <v>803988041287.32019</v>
      </c>
      <c r="AS73" s="450">
        <v>873584691416.76855</v>
      </c>
      <c r="AT73" s="450">
        <v>935914811747.50183</v>
      </c>
      <c r="AU73" s="450">
        <v>1009397665671.5775</v>
      </c>
      <c r="AV73" s="450">
        <v>1057052568983.7997</v>
      </c>
      <c r="AW73" s="450">
        <v>1123697811357.7722</v>
      </c>
      <c r="AX73" s="450">
        <v>1209299968291.4277</v>
      </c>
      <c r="AY73" s="450">
        <v>1368115304691.7522</v>
      </c>
      <c r="AZ73" s="450">
        <v>1474260623801.3525</v>
      </c>
      <c r="BA73" s="450">
        <v>1537792307628.7229</v>
      </c>
      <c r="BB73" s="450">
        <v>1501743134970.8364</v>
      </c>
      <c r="BC73" s="450">
        <v>1486880005282.1116</v>
      </c>
      <c r="BD73" s="450">
        <v>1498957471269.1965</v>
      </c>
      <c r="BE73" s="450">
        <v>1496188357583.571</v>
      </c>
      <c r="BF73" s="450">
        <v>1519995554238.293</v>
      </c>
      <c r="BG73" s="450">
        <v>1566854228598.0864</v>
      </c>
      <c r="BH73" s="450">
        <v>1626883571435.0205</v>
      </c>
      <c r="BI73" s="450">
        <v>1706683528932.5669</v>
      </c>
      <c r="BJ73" s="450">
        <v>1818877781763.1741</v>
      </c>
      <c r="BK73" s="450">
        <v>1865000447631.7195</v>
      </c>
    </row>
    <row r="74" spans="1:63" x14ac:dyDescent="0.25">
      <c r="A74" s="450" t="s">
        <v>175</v>
      </c>
      <c r="B74" s="450" t="s">
        <v>377</v>
      </c>
      <c r="C74" s="450" t="s">
        <v>2295</v>
      </c>
      <c r="D74" s="450" t="s">
        <v>2296</v>
      </c>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c r="AF74" s="450"/>
      <c r="AG74" s="450"/>
      <c r="AH74" s="450"/>
      <c r="AI74" s="450"/>
      <c r="AJ74" s="450"/>
      <c r="AK74" s="450"/>
      <c r="AL74" s="450"/>
      <c r="AM74" s="450"/>
      <c r="AN74" s="450">
        <v>9027693077.2178955</v>
      </c>
      <c r="AO74" s="450">
        <v>9662139485.1319466</v>
      </c>
      <c r="AP74" s="450">
        <v>10975243995.048067</v>
      </c>
      <c r="AQ74" s="450">
        <v>11596018391.142487</v>
      </c>
      <c r="AR74" s="450">
        <v>11633853161.79715</v>
      </c>
      <c r="AS74" s="450">
        <v>13161364174.424929</v>
      </c>
      <c r="AT74" s="450">
        <v>14301432322.896872</v>
      </c>
      <c r="AU74" s="450">
        <v>15987498483.274893</v>
      </c>
      <c r="AV74" s="450">
        <v>17908038066.175758</v>
      </c>
      <c r="AW74" s="450">
        <v>19647190138.008778</v>
      </c>
      <c r="AX74" s="450">
        <v>22375658814.927841</v>
      </c>
      <c r="AY74" s="450">
        <v>25936841590.387699</v>
      </c>
      <c r="AZ74" s="450">
        <v>29447082823.559269</v>
      </c>
      <c r="BA74" s="450">
        <v>30303860344.368919</v>
      </c>
      <c r="BB74" s="450">
        <v>27360698549.749138</v>
      </c>
      <c r="BC74" s="450">
        <v>28735483600.123405</v>
      </c>
      <c r="BD74" s="450">
        <v>32579424941.360435</v>
      </c>
      <c r="BE74" s="450">
        <v>34419815454.177322</v>
      </c>
      <c r="BF74" s="450">
        <v>36239295476.471222</v>
      </c>
      <c r="BG74" s="450">
        <v>38074717113.629036</v>
      </c>
      <c r="BH74" s="450">
        <v>38426917437.611176</v>
      </c>
      <c r="BI74" s="450">
        <v>40654683249.052666</v>
      </c>
      <c r="BJ74" s="450">
        <v>44063633072.852531</v>
      </c>
      <c r="BK74" s="450">
        <v>46825654423.506866</v>
      </c>
    </row>
    <row r="75" spans="1:63" x14ac:dyDescent="0.25">
      <c r="A75" s="450" t="s">
        <v>2400</v>
      </c>
      <c r="B75" s="450" t="s">
        <v>2401</v>
      </c>
      <c r="C75" s="450" t="s">
        <v>2295</v>
      </c>
      <c r="D75" s="450" t="s">
        <v>2296</v>
      </c>
      <c r="E75" s="450"/>
      <c r="F75" s="450"/>
      <c r="G75" s="450"/>
      <c r="H75" s="450"/>
      <c r="I75" s="450"/>
      <c r="J75" s="450"/>
      <c r="K75" s="450"/>
      <c r="L75" s="450"/>
      <c r="M75" s="450"/>
      <c r="N75" s="450"/>
      <c r="O75" s="450"/>
      <c r="P75" s="450"/>
      <c r="Q75" s="450"/>
      <c r="R75" s="450"/>
      <c r="S75" s="450"/>
      <c r="T75" s="450"/>
      <c r="U75" s="450"/>
      <c r="V75" s="450"/>
      <c r="W75" s="450"/>
      <c r="X75" s="450"/>
      <c r="Y75" s="450"/>
      <c r="Z75" s="450"/>
      <c r="AA75" s="450"/>
      <c r="AB75" s="450"/>
      <c r="AC75" s="450"/>
      <c r="AD75" s="450"/>
      <c r="AE75" s="450"/>
      <c r="AF75" s="450"/>
      <c r="AG75" s="450"/>
      <c r="AH75" s="450"/>
      <c r="AI75" s="450">
        <v>20343913832.155357</v>
      </c>
      <c r="AJ75" s="450">
        <v>19530748035.225464</v>
      </c>
      <c r="AK75" s="450">
        <v>18243435486.783569</v>
      </c>
      <c r="AL75" s="450">
        <v>21130186381.026947</v>
      </c>
      <c r="AM75" s="450">
        <v>22269834773.892353</v>
      </c>
      <c r="AN75" s="450">
        <v>24129995380.505077</v>
      </c>
      <c r="AO75" s="450">
        <v>27625160470.836231</v>
      </c>
      <c r="AP75" s="450">
        <v>28982201927.140072</v>
      </c>
      <c r="AQ75" s="450">
        <v>28294877194.059612</v>
      </c>
      <c r="AR75" s="450">
        <v>30185110941.085678</v>
      </c>
      <c r="AS75" s="450">
        <v>32734079688.815125</v>
      </c>
      <c r="AT75" s="450">
        <v>36229036694.107689</v>
      </c>
      <c r="AU75" s="450">
        <v>37359544975.784508</v>
      </c>
      <c r="AV75" s="450">
        <v>37230877572.103981</v>
      </c>
      <c r="AW75" s="450">
        <v>43422453872.481781</v>
      </c>
      <c r="AX75" s="450">
        <v>50066895250.425507</v>
      </c>
      <c r="AY75" s="450">
        <v>57170793257.762642</v>
      </c>
      <c r="AZ75" s="450">
        <v>65432081768.339333</v>
      </c>
      <c r="BA75" s="450">
        <v>73901286146.870972</v>
      </c>
      <c r="BB75" s="450">
        <v>81019465010.511551</v>
      </c>
      <c r="BC75" s="450">
        <v>92250410884.409271</v>
      </c>
      <c r="BD75" s="450">
        <v>104704865663.23148</v>
      </c>
      <c r="BE75" s="450">
        <v>115941281524.98434</v>
      </c>
      <c r="BF75" s="450">
        <v>130460487307.64262</v>
      </c>
      <c r="BG75" s="450">
        <v>146563805635.76782</v>
      </c>
      <c r="BH75" s="450">
        <v>163525540498.63083</v>
      </c>
      <c r="BI75" s="450">
        <v>180908576272.62769</v>
      </c>
      <c r="BJ75" s="450">
        <v>201867347380.1449</v>
      </c>
      <c r="BK75" s="450">
        <v>220477622179.80396</v>
      </c>
    </row>
    <row r="76" spans="1:63" x14ac:dyDescent="0.25">
      <c r="A76" s="450" t="s">
        <v>2402</v>
      </c>
      <c r="B76" s="450" t="s">
        <v>260</v>
      </c>
      <c r="C76" s="450" t="s">
        <v>2295</v>
      </c>
      <c r="D76" s="450" t="s">
        <v>2296</v>
      </c>
      <c r="E76" s="450"/>
      <c r="F76" s="450"/>
      <c r="G76" s="450"/>
      <c r="H76" s="450"/>
      <c r="I76" s="450"/>
      <c r="J76" s="450"/>
      <c r="K76" s="450"/>
      <c r="L76" s="450"/>
      <c r="M76" s="450"/>
      <c r="N76" s="450"/>
      <c r="O76" s="450"/>
      <c r="P76" s="450"/>
      <c r="Q76" s="450"/>
      <c r="R76" s="450"/>
      <c r="S76" s="450"/>
      <c r="T76" s="450"/>
      <c r="U76" s="450"/>
      <c r="V76" s="450"/>
      <c r="W76" s="450"/>
      <c r="X76" s="450"/>
      <c r="Y76" s="450"/>
      <c r="Z76" s="450"/>
      <c r="AA76" s="450"/>
      <c r="AB76" s="450"/>
      <c r="AC76" s="450"/>
      <c r="AD76" s="450"/>
      <c r="AE76" s="450"/>
      <c r="AF76" s="450"/>
      <c r="AG76" s="450"/>
      <c r="AH76" s="450"/>
      <c r="AI76" s="450">
        <v>7172263132296.3086</v>
      </c>
      <c r="AJ76" s="450">
        <v>7494045484923.3828</v>
      </c>
      <c r="AK76" s="450">
        <v>7735634280888.5215</v>
      </c>
      <c r="AL76" s="450">
        <v>7910949837418.458</v>
      </c>
      <c r="AM76" s="450">
        <v>8311025881807.6514</v>
      </c>
      <c r="AN76" s="450">
        <v>8738214947639.0107</v>
      </c>
      <c r="AO76" s="450">
        <v>9087016075099.6953</v>
      </c>
      <c r="AP76" s="450">
        <v>9489127464548.9473</v>
      </c>
      <c r="AQ76" s="450">
        <v>9917932320485.8379</v>
      </c>
      <c r="AR76" s="450">
        <v>10314389405335.277</v>
      </c>
      <c r="AS76" s="450">
        <v>11025377806269.84</v>
      </c>
      <c r="AT76" s="450">
        <v>11587296788424.424</v>
      </c>
      <c r="AU76" s="450">
        <v>12140475058173.805</v>
      </c>
      <c r="AV76" s="450">
        <v>12471554038063.354</v>
      </c>
      <c r="AW76" s="450">
        <v>13126582007141.695</v>
      </c>
      <c r="AX76" s="450">
        <v>13652440276837.982</v>
      </c>
      <c r="AY76" s="450">
        <v>14823096391888.473</v>
      </c>
      <c r="AZ76" s="450">
        <v>15777312945788.818</v>
      </c>
      <c r="BA76" s="450">
        <v>16559998431994.551</v>
      </c>
      <c r="BB76" s="450">
        <v>16213221122569.727</v>
      </c>
      <c r="BC76" s="450">
        <v>16780105298303.041</v>
      </c>
      <c r="BD76" s="450">
        <v>17519277466596.795</v>
      </c>
      <c r="BE76" s="450">
        <v>17841721404454.973</v>
      </c>
      <c r="BF76" s="450">
        <v>18508258851211.75</v>
      </c>
      <c r="BG76" s="450">
        <v>19089765791567.18</v>
      </c>
      <c r="BH76" s="450">
        <v>19735859826280.406</v>
      </c>
      <c r="BI76" s="450">
        <v>20565714361460.848</v>
      </c>
      <c r="BJ76" s="450">
        <v>21799159888985.996</v>
      </c>
      <c r="BK76" s="450">
        <v>22435251219981.496</v>
      </c>
    </row>
    <row r="77" spans="1:63" x14ac:dyDescent="0.25">
      <c r="A77" s="450" t="s">
        <v>2403</v>
      </c>
      <c r="B77" s="450" t="s">
        <v>2404</v>
      </c>
      <c r="C77" s="450" t="s">
        <v>2295</v>
      </c>
      <c r="D77" s="450" t="s">
        <v>2296</v>
      </c>
      <c r="E77" s="450"/>
      <c r="F77" s="450"/>
      <c r="G77" s="450"/>
      <c r="H77" s="450"/>
      <c r="I77" s="450"/>
      <c r="J77" s="450"/>
      <c r="K77" s="450"/>
      <c r="L77" s="450"/>
      <c r="M77" s="450"/>
      <c r="N77" s="450"/>
      <c r="O77" s="450"/>
      <c r="P77" s="450"/>
      <c r="Q77" s="450"/>
      <c r="R77" s="450"/>
      <c r="S77" s="450"/>
      <c r="T77" s="450"/>
      <c r="U77" s="450"/>
      <c r="V77" s="450"/>
      <c r="W77" s="450"/>
      <c r="X77" s="450"/>
      <c r="Y77" s="450"/>
      <c r="Z77" s="450"/>
      <c r="AA77" s="450"/>
      <c r="AB77" s="450"/>
      <c r="AC77" s="450"/>
      <c r="AD77" s="450"/>
      <c r="AE77" s="450"/>
      <c r="AF77" s="450"/>
      <c r="AG77" s="450"/>
      <c r="AH77" s="450"/>
      <c r="AI77" s="450">
        <v>477685634730.36572</v>
      </c>
      <c r="AJ77" s="450">
        <v>387240253911.81866</v>
      </c>
      <c r="AK77" s="450">
        <v>425223009885.21411</v>
      </c>
      <c r="AL77" s="450">
        <v>468069880120.8056</v>
      </c>
      <c r="AM77" s="450">
        <v>494649210916.17755</v>
      </c>
      <c r="AN77" s="450">
        <v>524241779157.25909</v>
      </c>
      <c r="AO77" s="450">
        <v>573332799492.36816</v>
      </c>
      <c r="AP77" s="450">
        <v>633445612162.0199</v>
      </c>
      <c r="AQ77" s="450">
        <v>723847627748.25647</v>
      </c>
      <c r="AR77" s="450">
        <v>791851758192.11804</v>
      </c>
      <c r="AS77" s="450">
        <v>828587647382.72803</v>
      </c>
      <c r="AT77" s="450">
        <v>873274058133.91223</v>
      </c>
      <c r="AU77" s="450">
        <v>882408969203.58667</v>
      </c>
      <c r="AV77" s="450">
        <v>849478476763.05359</v>
      </c>
      <c r="AW77" s="450">
        <v>1006974982253.723</v>
      </c>
      <c r="AX77" s="450">
        <v>1110132616420.7129</v>
      </c>
      <c r="AY77" s="450">
        <v>1226956407848.2397</v>
      </c>
      <c r="AZ77" s="450">
        <v>1329574340916.1125</v>
      </c>
      <c r="BA77" s="450">
        <v>1434189900288.4204</v>
      </c>
      <c r="BB77" s="450">
        <v>1514146913495.3872</v>
      </c>
      <c r="BC77" s="450">
        <v>1634241556610.1885</v>
      </c>
      <c r="BD77" s="450">
        <v>1583087269930.2039</v>
      </c>
      <c r="BE77" s="450">
        <v>1812976106231.6965</v>
      </c>
      <c r="BF77" s="450">
        <v>1922969788233.8179</v>
      </c>
      <c r="BG77" s="450">
        <v>1981552879145.7383</v>
      </c>
      <c r="BH77" s="450">
        <v>2042857404177.23</v>
      </c>
      <c r="BI77" s="450">
        <v>2178497734304.4893</v>
      </c>
      <c r="BJ77" s="450">
        <v>2284606654443.6724</v>
      </c>
      <c r="BK77" s="450">
        <v>2393520731809.334</v>
      </c>
    </row>
    <row r="78" spans="1:63" x14ac:dyDescent="0.25">
      <c r="A78" s="450" t="s">
        <v>195</v>
      </c>
      <c r="B78" s="450" t="s">
        <v>378</v>
      </c>
      <c r="C78" s="450" t="s">
        <v>2295</v>
      </c>
      <c r="D78" s="450" t="s">
        <v>2296</v>
      </c>
      <c r="E78" s="450"/>
      <c r="F78" s="450"/>
      <c r="G78" s="450"/>
      <c r="H78" s="450"/>
      <c r="I78" s="450"/>
      <c r="J78" s="450"/>
      <c r="K78" s="450"/>
      <c r="L78" s="450"/>
      <c r="M78" s="450"/>
      <c r="N78" s="450"/>
      <c r="O78" s="450"/>
      <c r="P78" s="450"/>
      <c r="Q78" s="450"/>
      <c r="R78" s="450"/>
      <c r="S78" s="450"/>
      <c r="T78" s="450"/>
      <c r="U78" s="450"/>
      <c r="V78" s="450"/>
      <c r="W78" s="450"/>
      <c r="X78" s="450"/>
      <c r="Y78" s="450"/>
      <c r="Z78" s="450"/>
      <c r="AA78" s="450"/>
      <c r="AB78" s="450"/>
      <c r="AC78" s="450"/>
      <c r="AD78" s="450"/>
      <c r="AE78" s="450"/>
      <c r="AF78" s="450"/>
      <c r="AG78" s="450"/>
      <c r="AH78" s="450"/>
      <c r="AI78" s="450">
        <v>90501022250.861145</v>
      </c>
      <c r="AJ78" s="450">
        <v>88027930206.875046</v>
      </c>
      <c r="AK78" s="450">
        <v>87040726098.472183</v>
      </c>
      <c r="AL78" s="450">
        <v>88448509904.401184</v>
      </c>
      <c r="AM78" s="450">
        <v>93895858850.011581</v>
      </c>
      <c r="AN78" s="450">
        <v>99897827620.599899</v>
      </c>
      <c r="AO78" s="450">
        <v>102786909020.59363</v>
      </c>
      <c r="AP78" s="450">
        <v>111938654002.8344</v>
      </c>
      <c r="AQ78" s="450">
        <v>121408998720.17395</v>
      </c>
      <c r="AR78" s="450">
        <v>127941800557.8421</v>
      </c>
      <c r="AS78" s="450">
        <v>138478455508.05042</v>
      </c>
      <c r="AT78" s="450">
        <v>144074077399.03186</v>
      </c>
      <c r="AU78" s="450">
        <v>148566373419.17358</v>
      </c>
      <c r="AV78" s="450">
        <v>151098629964.91922</v>
      </c>
      <c r="AW78" s="450">
        <v>162691022874.49518</v>
      </c>
      <c r="AX78" s="450">
        <v>167840485836.57333</v>
      </c>
      <c r="AY78" s="450">
        <v>180964991460.94839</v>
      </c>
      <c r="AZ78" s="450">
        <v>199401530372.33362</v>
      </c>
      <c r="BA78" s="450">
        <v>212373304097.57434</v>
      </c>
      <c r="BB78" s="450">
        <v>201969613463.07895</v>
      </c>
      <c r="BC78" s="450">
        <v>207762384681.32736</v>
      </c>
      <c r="BD78" s="450">
        <v>219213912532.23587</v>
      </c>
      <c r="BE78" s="450">
        <v>219916455236.40744</v>
      </c>
      <c r="BF78" s="450">
        <v>224594276070.10275</v>
      </c>
      <c r="BG78" s="450">
        <v>226490007826.19241</v>
      </c>
      <c r="BH78" s="450">
        <v>231351046386.57242</v>
      </c>
      <c r="BI78" s="450">
        <v>240309405045.90472</v>
      </c>
      <c r="BJ78" s="450">
        <v>255299984721.99734</v>
      </c>
      <c r="BK78" s="450">
        <v>264481193137.27277</v>
      </c>
    </row>
    <row r="79" spans="1:63" x14ac:dyDescent="0.25">
      <c r="A79" s="450" t="s">
        <v>2405</v>
      </c>
      <c r="B79" s="450" t="s">
        <v>2406</v>
      </c>
      <c r="C79" s="450" t="s">
        <v>2295</v>
      </c>
      <c r="D79" s="450" t="s">
        <v>2296</v>
      </c>
      <c r="E79" s="450"/>
      <c r="F79" s="450"/>
      <c r="G79" s="450"/>
      <c r="H79" s="450"/>
      <c r="I79" s="450"/>
      <c r="J79" s="450"/>
      <c r="K79" s="450"/>
      <c r="L79" s="450"/>
      <c r="M79" s="450"/>
      <c r="N79" s="450"/>
      <c r="O79" s="450"/>
      <c r="P79" s="450"/>
      <c r="Q79" s="450"/>
      <c r="R79" s="450"/>
      <c r="S79" s="450"/>
      <c r="T79" s="450"/>
      <c r="U79" s="450"/>
      <c r="V79" s="450"/>
      <c r="W79" s="450"/>
      <c r="X79" s="450"/>
      <c r="Y79" s="450"/>
      <c r="Z79" s="450"/>
      <c r="AA79" s="450"/>
      <c r="AB79" s="450"/>
      <c r="AC79" s="450"/>
      <c r="AD79" s="450"/>
      <c r="AE79" s="450"/>
      <c r="AF79" s="450"/>
      <c r="AG79" s="450"/>
      <c r="AH79" s="450"/>
      <c r="AI79" s="450">
        <v>2785550977.6722469</v>
      </c>
      <c r="AJ79" s="450">
        <v>2801998134.009696</v>
      </c>
      <c r="AK79" s="450">
        <v>3040670183.5697985</v>
      </c>
      <c r="AL79" s="450">
        <v>3179013936.3280301</v>
      </c>
      <c r="AM79" s="450">
        <v>3412489723.3510866</v>
      </c>
      <c r="AN79" s="450">
        <v>3571144920.8468561</v>
      </c>
      <c r="AO79" s="450">
        <v>3811087336.6906171</v>
      </c>
      <c r="AP79" s="450">
        <v>3791515638.2181959</v>
      </c>
      <c r="AQ79" s="450">
        <v>3884034465.6151977</v>
      </c>
      <c r="AR79" s="450">
        <v>4286842091.6874547</v>
      </c>
      <c r="AS79" s="450">
        <v>4308167966.6796789</v>
      </c>
      <c r="AT79" s="450">
        <v>4490717679.4822598</v>
      </c>
      <c r="AU79" s="450">
        <v>4707726220.0682144</v>
      </c>
      <c r="AV79" s="450">
        <v>4843104636.1941462</v>
      </c>
      <c r="AW79" s="450">
        <v>5237086339.0996342</v>
      </c>
      <c r="AX79" s="450">
        <v>5438020109.5829544</v>
      </c>
      <c r="AY79" s="450">
        <v>5706372680.3514252</v>
      </c>
      <c r="AZ79" s="450">
        <v>5809816343.5867414</v>
      </c>
      <c r="BA79" s="450">
        <v>5983995518.9932947</v>
      </c>
      <c r="BB79" s="450">
        <v>5946041790.7847862</v>
      </c>
      <c r="BC79" s="450">
        <v>6193061293.9727707</v>
      </c>
      <c r="BD79" s="450">
        <v>6493459112.285882</v>
      </c>
      <c r="BE79" s="450">
        <v>6711394504.7021608</v>
      </c>
      <c r="BF79" s="450">
        <v>7152481965.1734486</v>
      </c>
      <c r="BG79" s="450">
        <v>7696172031.9812727</v>
      </c>
      <c r="BH79" s="450">
        <v>8141243318.16008</v>
      </c>
      <c r="BI79" s="450">
        <v>8447984355.5986004</v>
      </c>
      <c r="BJ79" s="450">
        <v>9054463164.3128567</v>
      </c>
      <c r="BK79" s="450">
        <v>9721602101.0392132</v>
      </c>
    </row>
    <row r="80" spans="1:63" x14ac:dyDescent="0.25">
      <c r="A80" s="450" t="s">
        <v>179</v>
      </c>
      <c r="B80" s="450" t="s">
        <v>379</v>
      </c>
      <c r="C80" s="450" t="s">
        <v>2295</v>
      </c>
      <c r="D80" s="450" t="s">
        <v>2296</v>
      </c>
      <c r="E80" s="450"/>
      <c r="F80" s="450"/>
      <c r="G80" s="450"/>
      <c r="H80" s="450"/>
      <c r="I80" s="450"/>
      <c r="J80" s="450"/>
      <c r="K80" s="450"/>
      <c r="L80" s="450"/>
      <c r="M80" s="450"/>
      <c r="N80" s="450"/>
      <c r="O80" s="450"/>
      <c r="P80" s="450"/>
      <c r="Q80" s="450"/>
      <c r="R80" s="450"/>
      <c r="S80" s="450"/>
      <c r="T80" s="450"/>
      <c r="U80" s="450"/>
      <c r="V80" s="450"/>
      <c r="W80" s="450"/>
      <c r="X80" s="450"/>
      <c r="Y80" s="450"/>
      <c r="Z80" s="450"/>
      <c r="AA80" s="450"/>
      <c r="AB80" s="450"/>
      <c r="AC80" s="450"/>
      <c r="AD80" s="450"/>
      <c r="AE80" s="450"/>
      <c r="AF80" s="450"/>
      <c r="AG80" s="450"/>
      <c r="AH80" s="450"/>
      <c r="AI80" s="450">
        <v>1026359782091.9484</v>
      </c>
      <c r="AJ80" s="450">
        <v>1072190068562.1013</v>
      </c>
      <c r="AK80" s="450">
        <v>1114163586498.2229</v>
      </c>
      <c r="AL80" s="450">
        <v>1133390757774.3796</v>
      </c>
      <c r="AM80" s="450">
        <v>1184893317452.634</v>
      </c>
      <c r="AN80" s="450">
        <v>1235223978659.1394</v>
      </c>
      <c r="AO80" s="450">
        <v>1274620290657.5522</v>
      </c>
      <c r="AP80" s="450">
        <v>1333703010582.7419</v>
      </c>
      <c r="AQ80" s="450">
        <v>1405895021896.0037</v>
      </c>
      <c r="AR80" s="450">
        <v>1470523899441.7043</v>
      </c>
      <c r="AS80" s="450">
        <v>1589466159270.7258</v>
      </c>
      <c r="AT80" s="450">
        <v>1687423963351.0208</v>
      </c>
      <c r="AU80" s="450">
        <v>1762926373243.2678</v>
      </c>
      <c r="AV80" s="450">
        <v>1751662056556.6506</v>
      </c>
      <c r="AW80" s="450">
        <v>1820573965868.8923</v>
      </c>
      <c r="AX80" s="450">
        <v>1926880446239.7622</v>
      </c>
      <c r="AY80" s="450">
        <v>2063550602545.5078</v>
      </c>
      <c r="AZ80" s="450">
        <v>2182208128988.311</v>
      </c>
      <c r="BA80" s="450">
        <v>2259256991361.5776</v>
      </c>
      <c r="BB80" s="450">
        <v>2244374928284.8994</v>
      </c>
      <c r="BC80" s="450">
        <v>2334490464490.4644</v>
      </c>
      <c r="BD80" s="450">
        <v>2446475413050.9971</v>
      </c>
      <c r="BE80" s="450">
        <v>2474003939353.3823</v>
      </c>
      <c r="BF80" s="450">
        <v>2608522466158.1509</v>
      </c>
      <c r="BG80" s="450">
        <v>2662033396692.5264</v>
      </c>
      <c r="BH80" s="450">
        <v>2719223033898.2632</v>
      </c>
      <c r="BI80" s="450">
        <v>2811271869777.9302</v>
      </c>
      <c r="BJ80" s="450">
        <v>2959179910621.0366</v>
      </c>
      <c r="BK80" s="450">
        <v>3037362126717.5669</v>
      </c>
    </row>
    <row r="81" spans="1:63" x14ac:dyDescent="0.25">
      <c r="A81" s="450" t="s">
        <v>2407</v>
      </c>
      <c r="B81" s="450" t="s">
        <v>2408</v>
      </c>
      <c r="C81" s="450" t="s">
        <v>2295</v>
      </c>
      <c r="D81" s="450" t="s">
        <v>2296</v>
      </c>
      <c r="E81" s="45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0"/>
      <c r="AF81" s="450"/>
      <c r="AG81" s="450"/>
      <c r="AH81" s="450"/>
      <c r="AI81" s="450"/>
      <c r="AJ81" s="450"/>
      <c r="AK81" s="450"/>
      <c r="AL81" s="450"/>
      <c r="AM81" s="450"/>
      <c r="AN81" s="450"/>
      <c r="AO81" s="450"/>
      <c r="AP81" s="450"/>
      <c r="AQ81" s="450"/>
      <c r="AR81" s="450"/>
      <c r="AS81" s="450"/>
      <c r="AT81" s="450"/>
      <c r="AU81" s="450"/>
      <c r="AV81" s="450"/>
      <c r="AW81" s="450"/>
      <c r="AX81" s="450"/>
      <c r="AY81" s="450"/>
      <c r="AZ81" s="450"/>
      <c r="BA81" s="450"/>
      <c r="BB81" s="450"/>
      <c r="BC81" s="450"/>
      <c r="BD81" s="450"/>
      <c r="BE81" s="450"/>
      <c r="BF81" s="450"/>
      <c r="BG81" s="450"/>
      <c r="BH81" s="450"/>
      <c r="BI81" s="450"/>
      <c r="BJ81" s="450"/>
      <c r="BK81" s="450"/>
    </row>
    <row r="82" spans="1:63" x14ac:dyDescent="0.25">
      <c r="A82" s="450" t="s">
        <v>2409</v>
      </c>
      <c r="B82" s="450" t="s">
        <v>2410</v>
      </c>
      <c r="C82" s="450" t="s">
        <v>2295</v>
      </c>
      <c r="D82" s="450" t="s">
        <v>2296</v>
      </c>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c r="AH82" s="450"/>
      <c r="AI82" s="450">
        <v>170097736.19074404</v>
      </c>
      <c r="AJ82" s="450">
        <v>188911007.51611051</v>
      </c>
      <c r="AK82" s="450">
        <v>200960249.21204126</v>
      </c>
      <c r="AL82" s="450">
        <v>222468643.49538016</v>
      </c>
      <c r="AM82" s="450">
        <v>226004656.95696861</v>
      </c>
      <c r="AN82" s="450">
        <v>247089498.35412464</v>
      </c>
      <c r="AO82" s="450">
        <v>243784689.14460176</v>
      </c>
      <c r="AP82" s="450">
        <v>232946157.02750915</v>
      </c>
      <c r="AQ82" s="450">
        <v>242530750.44743392</v>
      </c>
      <c r="AR82" s="450">
        <v>249436893.02405933</v>
      </c>
      <c r="AS82" s="450">
        <v>266649767.96657032</v>
      </c>
      <c r="AT82" s="450">
        <v>277259607.72712648</v>
      </c>
      <c r="AU82" s="450">
        <v>283334785.86543626</v>
      </c>
      <c r="AV82" s="450">
        <v>294215063.6538958</v>
      </c>
      <c r="AW82" s="450">
        <v>292676807.46543062</v>
      </c>
      <c r="AX82" s="450">
        <v>308000665.74136353</v>
      </c>
      <c r="AY82" s="450">
        <v>316906606.65085971</v>
      </c>
      <c r="AZ82" s="450">
        <v>319033547.88928342</v>
      </c>
      <c r="BA82" s="450">
        <v>318026262.63271612</v>
      </c>
      <c r="BB82" s="450">
        <v>324223058.61096722</v>
      </c>
      <c r="BC82" s="450">
        <v>334698491.40698361</v>
      </c>
      <c r="BD82" s="450">
        <v>353126615.29690605</v>
      </c>
      <c r="BE82" s="450">
        <v>352738933.44491684</v>
      </c>
      <c r="BF82" s="450">
        <v>345079831.11154258</v>
      </c>
      <c r="BG82" s="450">
        <v>344027482.80307806</v>
      </c>
      <c r="BH82" s="450">
        <v>364853450.71031696</v>
      </c>
      <c r="BI82" s="450">
        <v>371425127.45110178</v>
      </c>
      <c r="BJ82" s="450">
        <v>390596546.27985603</v>
      </c>
      <c r="BK82" s="450">
        <v>404997358.12672365</v>
      </c>
    </row>
    <row r="83" spans="1:63" x14ac:dyDescent="0.25">
      <c r="A83" s="450" t="s">
        <v>2411</v>
      </c>
      <c r="B83" s="450" t="s">
        <v>2412</v>
      </c>
      <c r="C83" s="450" t="s">
        <v>2295</v>
      </c>
      <c r="D83" s="450" t="s">
        <v>2296</v>
      </c>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c r="AE83" s="450"/>
      <c r="AF83" s="450"/>
      <c r="AG83" s="450"/>
      <c r="AH83" s="450"/>
      <c r="AI83" s="450">
        <v>12049780680.242962</v>
      </c>
      <c r="AJ83" s="450">
        <v>13218726179.401823</v>
      </c>
      <c r="AK83" s="450">
        <v>13102182108.711298</v>
      </c>
      <c r="AL83" s="450">
        <v>13941945537.800375</v>
      </c>
      <c r="AM83" s="450">
        <v>14768342503.114195</v>
      </c>
      <c r="AN83" s="450">
        <v>15827966976.167578</v>
      </c>
      <c r="AO83" s="450">
        <v>16702059430.271309</v>
      </c>
      <c r="AP83" s="450">
        <v>17965020787.921749</v>
      </c>
      <c r="AQ83" s="450">
        <v>18799046473.21006</v>
      </c>
      <c r="AR83" s="450">
        <v>17366974798.183941</v>
      </c>
      <c r="AS83" s="450">
        <v>17420884454.891052</v>
      </c>
      <c r="AT83" s="450">
        <v>18183134124.29216</v>
      </c>
      <c r="AU83" s="450">
        <v>18424749923.96978</v>
      </c>
      <c r="AV83" s="450">
        <v>19188669585.598942</v>
      </c>
      <c r="AW83" s="450">
        <v>19841145591.152733</v>
      </c>
      <c r="AX83" s="450">
        <v>21006715249.670551</v>
      </c>
      <c r="AY83" s="450">
        <v>21035009927.656555</v>
      </c>
      <c r="AZ83" s="450">
        <v>22897824429.265121</v>
      </c>
      <c r="BA83" s="450">
        <v>22570923126.838741</v>
      </c>
      <c r="BB83" s="450">
        <v>22772633753.181915</v>
      </c>
      <c r="BC83" s="450">
        <v>24671359664.011219</v>
      </c>
      <c r="BD83" s="450">
        <v>26972900729.662666</v>
      </c>
      <c r="BE83" s="450">
        <v>28933731797.741226</v>
      </c>
      <c r="BF83" s="450">
        <v>31101611665.870132</v>
      </c>
      <c r="BG83" s="450">
        <v>33057433458.362247</v>
      </c>
      <c r="BH83" s="450">
        <v>34706906741.725586</v>
      </c>
      <c r="BI83" s="450">
        <v>35820248114.027855</v>
      </c>
      <c r="BJ83" s="450">
        <v>36676229904.771172</v>
      </c>
      <c r="BK83" s="450">
        <v>37961344943.556297</v>
      </c>
    </row>
    <row r="84" spans="1:63" x14ac:dyDescent="0.25">
      <c r="A84" s="450" t="s">
        <v>197</v>
      </c>
      <c r="B84" s="450" t="s">
        <v>397</v>
      </c>
      <c r="C84" s="450" t="s">
        <v>2295</v>
      </c>
      <c r="D84" s="450" t="s">
        <v>2296</v>
      </c>
      <c r="E84" s="45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450"/>
      <c r="AD84" s="450"/>
      <c r="AE84" s="450"/>
      <c r="AF84" s="450"/>
      <c r="AG84" s="450"/>
      <c r="AH84" s="450"/>
      <c r="AI84" s="450">
        <v>955939756230.10632</v>
      </c>
      <c r="AJ84" s="450">
        <v>977529225584.24768</v>
      </c>
      <c r="AK84" s="450">
        <v>1003545861047.0367</v>
      </c>
      <c r="AL84" s="450">
        <v>1053282177363.1855</v>
      </c>
      <c r="AM84" s="450">
        <v>1117513504110.4683</v>
      </c>
      <c r="AN84" s="450">
        <v>1185606384215.3694</v>
      </c>
      <c r="AO84" s="450">
        <v>1265713329027.5759</v>
      </c>
      <c r="AP84" s="450">
        <v>1338918314882.906</v>
      </c>
      <c r="AQ84" s="450">
        <v>1375334558951.0564</v>
      </c>
      <c r="AR84" s="450">
        <v>1420682015764.2607</v>
      </c>
      <c r="AS84" s="450">
        <v>1546230451062.7185</v>
      </c>
      <c r="AT84" s="450">
        <v>1626520754847.406</v>
      </c>
      <c r="AU84" s="450">
        <v>1714734655598.0271</v>
      </c>
      <c r="AV84" s="450">
        <v>1796952558673.6526</v>
      </c>
      <c r="AW84" s="450">
        <v>1906923643399.0298</v>
      </c>
      <c r="AX84" s="450">
        <v>1962571666391.0947</v>
      </c>
      <c r="AY84" s="450">
        <v>2102522765705.0735</v>
      </c>
      <c r="AZ84" s="450">
        <v>2171277488857.9622</v>
      </c>
      <c r="BA84" s="450">
        <v>2251412658848.4106</v>
      </c>
      <c r="BB84" s="450">
        <v>2165308312955.6799</v>
      </c>
      <c r="BC84" s="450">
        <v>2260384821849.3833</v>
      </c>
      <c r="BD84" s="450">
        <v>2329213712304.4761</v>
      </c>
      <c r="BE84" s="450">
        <v>2414958511132.585</v>
      </c>
      <c r="BF84" s="450">
        <v>2533408222677.3755</v>
      </c>
      <c r="BG84" s="450">
        <v>2640576767786.6802</v>
      </c>
      <c r="BH84" s="450">
        <v>2738207448383.4395</v>
      </c>
      <c r="BI84" s="450">
        <v>2819115070595.106</v>
      </c>
      <c r="BJ84" s="450">
        <v>2965796011801.6641</v>
      </c>
      <c r="BK84" s="450">
        <v>3024524982004.73</v>
      </c>
    </row>
    <row r="85" spans="1:63" x14ac:dyDescent="0.25">
      <c r="A85" s="450" t="s">
        <v>2413</v>
      </c>
      <c r="B85" s="450" t="s">
        <v>7</v>
      </c>
      <c r="C85" s="450" t="s">
        <v>2295</v>
      </c>
      <c r="D85" s="450" t="s">
        <v>2296</v>
      </c>
      <c r="E85" s="450"/>
      <c r="F85" s="450"/>
      <c r="G85" s="450"/>
      <c r="H85" s="450"/>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v>24880511275.078197</v>
      </c>
      <c r="AJ85" s="450">
        <v>20294586331.457851</v>
      </c>
      <c r="AK85" s="450">
        <v>11437151869.017418</v>
      </c>
      <c r="AL85" s="450">
        <v>8277647779.0412416</v>
      </c>
      <c r="AM85" s="450">
        <v>7575149118.6316481</v>
      </c>
      <c r="AN85" s="450">
        <v>7935070564.755002</v>
      </c>
      <c r="AO85" s="450">
        <v>8985365150.6079216</v>
      </c>
      <c r="AP85" s="450">
        <v>10101780704.911034</v>
      </c>
      <c r="AQ85" s="450">
        <v>10532659027.265051</v>
      </c>
      <c r="AR85" s="450">
        <v>10991302246.859539</v>
      </c>
      <c r="AS85" s="450">
        <v>11443584644.136143</v>
      </c>
      <c r="AT85" s="450">
        <v>12256569095.016323</v>
      </c>
      <c r="AU85" s="450">
        <v>13131955768.160864</v>
      </c>
      <c r="AV85" s="450">
        <v>14855024557.826406</v>
      </c>
      <c r="AW85" s="450">
        <v>16138901054.580097</v>
      </c>
      <c r="AX85" s="450">
        <v>18237478819.674831</v>
      </c>
      <c r="AY85" s="450">
        <v>20559299031.719818</v>
      </c>
      <c r="AZ85" s="450">
        <v>23767194702.166592</v>
      </c>
      <c r="BA85" s="450">
        <v>24815505855.589718</v>
      </c>
      <c r="BB85" s="450">
        <v>24091887268.277184</v>
      </c>
      <c r="BC85" s="450">
        <v>25895781909.102135</v>
      </c>
      <c r="BD85" s="450">
        <v>28345876391.981071</v>
      </c>
      <c r="BE85" s="450">
        <v>30724221719.235531</v>
      </c>
      <c r="BF85" s="450">
        <v>32322225839.082554</v>
      </c>
      <c r="BG85" s="450">
        <v>34456455395.141319</v>
      </c>
      <c r="BH85" s="450">
        <v>35828053479.954132</v>
      </c>
      <c r="BI85" s="450">
        <v>37250877580.89711</v>
      </c>
      <c r="BJ85" s="450">
        <v>39793370089.115639</v>
      </c>
      <c r="BK85" s="450">
        <v>42610369245.79377</v>
      </c>
    </row>
    <row r="86" spans="1:63" x14ac:dyDescent="0.25">
      <c r="A86" s="450" t="s">
        <v>2414</v>
      </c>
      <c r="B86" s="450" t="s">
        <v>2415</v>
      </c>
      <c r="C86" s="450" t="s">
        <v>2295</v>
      </c>
      <c r="D86" s="450" t="s">
        <v>2296</v>
      </c>
      <c r="E86" s="450"/>
      <c r="F86" s="450"/>
      <c r="G86" s="450"/>
      <c r="H86" s="450"/>
      <c r="I86" s="450"/>
      <c r="J86" s="450"/>
      <c r="K86" s="450"/>
      <c r="L86" s="450"/>
      <c r="M86" s="450"/>
      <c r="N86" s="450"/>
      <c r="O86" s="450"/>
      <c r="P86" s="450"/>
      <c r="Q86" s="450"/>
      <c r="R86" s="450"/>
      <c r="S86" s="450"/>
      <c r="T86" s="450"/>
      <c r="U86" s="450"/>
      <c r="V86" s="450"/>
      <c r="W86" s="450"/>
      <c r="X86" s="450"/>
      <c r="Y86" s="450"/>
      <c r="Z86" s="450"/>
      <c r="AA86" s="450"/>
      <c r="AB86" s="450"/>
      <c r="AC86" s="450"/>
      <c r="AD86" s="450"/>
      <c r="AE86" s="450"/>
      <c r="AF86" s="450"/>
      <c r="AG86" s="450"/>
      <c r="AH86" s="450"/>
      <c r="AI86" s="450">
        <v>18222107342.655209</v>
      </c>
      <c r="AJ86" s="450">
        <v>19833342608.002457</v>
      </c>
      <c r="AK86" s="450">
        <v>21072279132.39513</v>
      </c>
      <c r="AL86" s="450">
        <v>22617760321.479595</v>
      </c>
      <c r="AM86" s="450">
        <v>23863059383.151428</v>
      </c>
      <c r="AN86" s="450">
        <v>25365353677.137726</v>
      </c>
      <c r="AO86" s="450">
        <v>27018607674.378769</v>
      </c>
      <c r="AP86" s="450">
        <v>28637862590.018158</v>
      </c>
      <c r="AQ86" s="450">
        <v>30321429590.270859</v>
      </c>
      <c r="AR86" s="450">
        <v>32112615772.261971</v>
      </c>
      <c r="AS86" s="450">
        <v>34045213041.347004</v>
      </c>
      <c r="AT86" s="450">
        <v>36183648180.773376</v>
      </c>
      <c r="AU86" s="450">
        <v>38410007035.787987</v>
      </c>
      <c r="AV86" s="450">
        <v>41157729969.432907</v>
      </c>
      <c r="AW86" s="450">
        <v>44632667229.850433</v>
      </c>
      <c r="AX86" s="450">
        <v>48738304878.002197</v>
      </c>
      <c r="AY86" s="450">
        <v>53426828237.781868</v>
      </c>
      <c r="AZ86" s="450">
        <v>57246774710.575729</v>
      </c>
      <c r="BA86" s="450">
        <v>63700150022.304756</v>
      </c>
      <c r="BB86" s="450">
        <v>67295239298.378227</v>
      </c>
      <c r="BC86" s="450">
        <v>73457473695.312607</v>
      </c>
      <c r="BD86" s="450">
        <v>85526138706.105087</v>
      </c>
      <c r="BE86" s="450">
        <v>95266590975.880569</v>
      </c>
      <c r="BF86" s="450">
        <v>104027087005.96201</v>
      </c>
      <c r="BG86" s="450">
        <v>109066311516.9449</v>
      </c>
      <c r="BH86" s="450">
        <v>112633697077.27367</v>
      </c>
      <c r="BI86" s="450">
        <v>117791217595.87291</v>
      </c>
      <c r="BJ86" s="450">
        <v>129804758999.4841</v>
      </c>
      <c r="BK86" s="450">
        <v>141045907398.10669</v>
      </c>
    </row>
    <row r="87" spans="1:63" x14ac:dyDescent="0.25">
      <c r="A87" s="450" t="s">
        <v>2416</v>
      </c>
      <c r="B87" s="450" t="s">
        <v>2417</v>
      </c>
      <c r="C87" s="450" t="s">
        <v>2295</v>
      </c>
      <c r="D87" s="450" t="s">
        <v>2296</v>
      </c>
      <c r="E87" s="450"/>
      <c r="F87" s="450"/>
      <c r="G87" s="450"/>
      <c r="H87" s="450"/>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50"/>
      <c r="BI87" s="450"/>
      <c r="BJ87" s="450"/>
      <c r="BK87" s="450"/>
    </row>
    <row r="88" spans="1:63" x14ac:dyDescent="0.25">
      <c r="A88" s="450" t="s">
        <v>2418</v>
      </c>
      <c r="B88" s="450" t="s">
        <v>2419</v>
      </c>
      <c r="C88" s="450" t="s">
        <v>2295</v>
      </c>
      <c r="D88" s="450" t="s">
        <v>2296</v>
      </c>
      <c r="E88" s="450"/>
      <c r="F88" s="450"/>
      <c r="G88" s="450"/>
      <c r="H88" s="450"/>
      <c r="I88" s="450"/>
      <c r="J88" s="450"/>
      <c r="K88" s="450"/>
      <c r="L88" s="450"/>
      <c r="M88" s="450"/>
      <c r="N88" s="450"/>
      <c r="O88" s="450"/>
      <c r="P88" s="450"/>
      <c r="Q88" s="450"/>
      <c r="R88" s="450"/>
      <c r="S88" s="450"/>
      <c r="T88" s="450"/>
      <c r="U88" s="450"/>
      <c r="V88" s="450"/>
      <c r="W88" s="450"/>
      <c r="X88" s="450"/>
      <c r="Y88" s="450"/>
      <c r="Z88" s="450"/>
      <c r="AA88" s="450"/>
      <c r="AB88" s="450"/>
      <c r="AC88" s="450"/>
      <c r="AD88" s="450"/>
      <c r="AE88" s="450"/>
      <c r="AF88" s="450"/>
      <c r="AG88" s="450"/>
      <c r="AH88" s="450"/>
      <c r="AI88" s="450">
        <v>5535150404.532752</v>
      </c>
      <c r="AJ88" s="450">
        <v>5871884504.0969925</v>
      </c>
      <c r="AK88" s="450">
        <v>6202142633.5274754</v>
      </c>
      <c r="AL88" s="450">
        <v>6669345990.4622622</v>
      </c>
      <c r="AM88" s="450">
        <v>7082195480.6295614</v>
      </c>
      <c r="AN88" s="450">
        <v>7563864065.8152809</v>
      </c>
      <c r="AO88" s="450">
        <v>8046007358.3749161</v>
      </c>
      <c r="AP88" s="450">
        <v>8608853382.7268105</v>
      </c>
      <c r="AQ88" s="450">
        <v>9022995790.9135246</v>
      </c>
      <c r="AR88" s="450">
        <v>9502193138.5705204</v>
      </c>
      <c r="AS88" s="450">
        <v>9957774862.1261234</v>
      </c>
      <c r="AT88" s="450">
        <v>10548471551.687645</v>
      </c>
      <c r="AU88" s="450">
        <v>11268727977.749613</v>
      </c>
      <c r="AV88" s="450">
        <v>11621313424.40839</v>
      </c>
      <c r="AW88" s="450">
        <v>12213457735.45528</v>
      </c>
      <c r="AX88" s="450">
        <v>12971373408.12158</v>
      </c>
      <c r="AY88" s="450">
        <v>13521626664.415102</v>
      </c>
      <c r="AZ88" s="450">
        <v>14832840205.680431</v>
      </c>
      <c r="BA88" s="450">
        <v>15746871047.474293</v>
      </c>
      <c r="BB88" s="450">
        <v>15689582525.110422</v>
      </c>
      <c r="BC88" s="450">
        <v>16637568968.18339</v>
      </c>
      <c r="BD88" s="450">
        <v>17938333959.338417</v>
      </c>
      <c r="BE88" s="450">
        <v>19364115466.399567</v>
      </c>
      <c r="BF88" s="450">
        <v>20479246837.295094</v>
      </c>
      <c r="BG88" s="450">
        <v>21640314431.424644</v>
      </c>
      <c r="BH88" s="450">
        <v>22706118613.874214</v>
      </c>
      <c r="BI88" s="450">
        <v>25440105141.229271</v>
      </c>
      <c r="BJ88" s="450">
        <v>29387093922.895443</v>
      </c>
      <c r="BK88" s="450">
        <v>32651997368.262955</v>
      </c>
    </row>
    <row r="89" spans="1:63" x14ac:dyDescent="0.25">
      <c r="A89" s="450" t="s">
        <v>2420</v>
      </c>
      <c r="B89" s="450" t="s">
        <v>2421</v>
      </c>
      <c r="C89" s="450" t="s">
        <v>2295</v>
      </c>
      <c r="D89" s="450" t="s">
        <v>2296</v>
      </c>
      <c r="E89" s="450"/>
      <c r="F89" s="450"/>
      <c r="G89" s="450"/>
      <c r="H89" s="450"/>
      <c r="I89" s="450"/>
      <c r="J89" s="450"/>
      <c r="K89" s="450"/>
      <c r="L89" s="450"/>
      <c r="M89" s="450"/>
      <c r="N89" s="450"/>
      <c r="O89" s="450"/>
      <c r="P89" s="450"/>
      <c r="Q89" s="450"/>
      <c r="R89" s="450"/>
      <c r="S89" s="450"/>
      <c r="T89" s="450"/>
      <c r="U89" s="450"/>
      <c r="V89" s="450"/>
      <c r="W89" s="450"/>
      <c r="X89" s="450"/>
      <c r="Y89" s="450"/>
      <c r="Z89" s="450"/>
      <c r="AA89" s="450"/>
      <c r="AB89" s="450"/>
      <c r="AC89" s="450"/>
      <c r="AD89" s="450"/>
      <c r="AE89" s="450"/>
      <c r="AF89" s="450"/>
      <c r="AG89" s="450"/>
      <c r="AH89" s="450"/>
      <c r="AI89" s="450">
        <v>896220553.21325421</v>
      </c>
      <c r="AJ89" s="450">
        <v>955316150.12490046</v>
      </c>
      <c r="AK89" s="450">
        <v>1010099654.8166424</v>
      </c>
      <c r="AL89" s="450">
        <v>1065177828.7760628</v>
      </c>
      <c r="AM89" s="450">
        <v>1089602580.852349</v>
      </c>
      <c r="AN89" s="450">
        <v>1122259823.0948143</v>
      </c>
      <c r="AO89" s="450">
        <v>1168219620.9787745</v>
      </c>
      <c r="AP89" s="450">
        <v>1246594134.5297437</v>
      </c>
      <c r="AQ89" s="450">
        <v>1304746658.0387952</v>
      </c>
      <c r="AR89" s="450">
        <v>1408294041.4442229</v>
      </c>
      <c r="AS89" s="450">
        <v>1518963780.0268202</v>
      </c>
      <c r="AT89" s="450">
        <v>1642313428.6752162</v>
      </c>
      <c r="AU89" s="450">
        <v>1614071474.3615706</v>
      </c>
      <c r="AV89" s="450">
        <v>1756992292.6445799</v>
      </c>
      <c r="AW89" s="450">
        <v>1931496996.6105287</v>
      </c>
      <c r="AX89" s="450">
        <v>1972907012.5114179</v>
      </c>
      <c r="AY89" s="450">
        <v>2055459795.5837145</v>
      </c>
      <c r="AZ89" s="450">
        <v>2187314332.8504972</v>
      </c>
      <c r="BA89" s="450">
        <v>2357734992.8014603</v>
      </c>
      <c r="BB89" s="450">
        <v>2528935203.4319143</v>
      </c>
      <c r="BC89" s="450">
        <v>2725372662.9934044</v>
      </c>
      <c r="BD89" s="450">
        <v>2662799770.4092398</v>
      </c>
      <c r="BE89" s="450">
        <v>2865838393.9547729</v>
      </c>
      <c r="BF89" s="450">
        <v>3055782700.3120961</v>
      </c>
      <c r="BG89" s="450">
        <v>3084319662.7219391</v>
      </c>
      <c r="BH89" s="450">
        <v>3300232550.5100851</v>
      </c>
      <c r="BI89" s="450">
        <v>3349853438.4041905</v>
      </c>
      <c r="BJ89" s="450">
        <v>3569106095.7399635</v>
      </c>
      <c r="BK89" s="450">
        <v>3890473659.224947</v>
      </c>
    </row>
    <row r="90" spans="1:63" x14ac:dyDescent="0.25">
      <c r="A90" s="450" t="s">
        <v>2422</v>
      </c>
      <c r="B90" s="450" t="s">
        <v>2423</v>
      </c>
      <c r="C90" s="450" t="s">
        <v>2295</v>
      </c>
      <c r="D90" s="450" t="s">
        <v>2296</v>
      </c>
      <c r="E90" s="450"/>
      <c r="F90" s="450"/>
      <c r="G90" s="450"/>
      <c r="H90" s="450"/>
      <c r="I90" s="450"/>
      <c r="J90" s="450"/>
      <c r="K90" s="450"/>
      <c r="L90" s="450"/>
      <c r="M90" s="450"/>
      <c r="N90" s="450"/>
      <c r="O90" s="450"/>
      <c r="P90" s="450"/>
      <c r="Q90" s="450"/>
      <c r="R90" s="450"/>
      <c r="S90" s="450"/>
      <c r="T90" s="450"/>
      <c r="U90" s="450"/>
      <c r="V90" s="450"/>
      <c r="W90" s="450"/>
      <c r="X90" s="450"/>
      <c r="Y90" s="450"/>
      <c r="Z90" s="450"/>
      <c r="AA90" s="450"/>
      <c r="AB90" s="450"/>
      <c r="AC90" s="450"/>
      <c r="AD90" s="450"/>
      <c r="AE90" s="450"/>
      <c r="AF90" s="450"/>
      <c r="AG90" s="450"/>
      <c r="AH90" s="450"/>
      <c r="AI90" s="450">
        <v>1033867497.1689038</v>
      </c>
      <c r="AJ90" s="450">
        <v>1123340719.0177412</v>
      </c>
      <c r="AK90" s="450">
        <v>1161578971.3248773</v>
      </c>
      <c r="AL90" s="450">
        <v>1214071133.4461513</v>
      </c>
      <c r="AM90" s="450">
        <v>1279676027.3803959</v>
      </c>
      <c r="AN90" s="450">
        <v>1363995056.2448516</v>
      </c>
      <c r="AO90" s="450">
        <v>1550090772.7171421</v>
      </c>
      <c r="AP90" s="450">
        <v>1679313725.49703</v>
      </c>
      <c r="AQ90" s="450">
        <v>1221016745.6025174</v>
      </c>
      <c r="AR90" s="450">
        <v>1251348603.4320359</v>
      </c>
      <c r="AS90" s="450">
        <v>1348750834.4008183</v>
      </c>
      <c r="AT90" s="450">
        <v>1408505138.6640787</v>
      </c>
      <c r="AU90" s="450">
        <v>1416688586.0420611</v>
      </c>
      <c r="AV90" s="450">
        <v>1451201431.3865736</v>
      </c>
      <c r="AW90" s="450">
        <v>1531423221.2518494</v>
      </c>
      <c r="AX90" s="450">
        <v>1646493256.3455172</v>
      </c>
      <c r="AY90" s="450">
        <v>1735493602.1567442</v>
      </c>
      <c r="AZ90" s="450">
        <v>1840263379.4245706</v>
      </c>
      <c r="BA90" s="450">
        <v>1936159737.0949309</v>
      </c>
      <c r="BB90" s="450">
        <v>2016646058.5438173</v>
      </c>
      <c r="BC90" s="450">
        <v>2134215531.753051</v>
      </c>
      <c r="BD90" s="450">
        <v>2354948198.3388758</v>
      </c>
      <c r="BE90" s="450">
        <v>2359006229.0836358</v>
      </c>
      <c r="BF90" s="450">
        <v>2478559683.2076674</v>
      </c>
      <c r="BG90" s="450">
        <v>2549810850.436151</v>
      </c>
      <c r="BH90" s="450">
        <v>2735157083.1931505</v>
      </c>
      <c r="BI90" s="450">
        <v>2938237475.7827191</v>
      </c>
      <c r="BJ90" s="450">
        <v>3171312121.7506971</v>
      </c>
      <c r="BK90" s="450">
        <v>3366062514.6035719</v>
      </c>
    </row>
    <row r="91" spans="1:63" x14ac:dyDescent="0.25">
      <c r="A91" s="450" t="s">
        <v>2424</v>
      </c>
      <c r="B91" s="450" t="s">
        <v>2425</v>
      </c>
      <c r="C91" s="450" t="s">
        <v>2295</v>
      </c>
      <c r="D91" s="450" t="s">
        <v>2296</v>
      </c>
      <c r="E91" s="450"/>
      <c r="F91" s="450"/>
      <c r="G91" s="450"/>
      <c r="H91" s="450"/>
      <c r="I91" s="450"/>
      <c r="J91" s="450"/>
      <c r="K91" s="450"/>
      <c r="L91" s="450"/>
      <c r="M91" s="450"/>
      <c r="N91" s="450"/>
      <c r="O91" s="450"/>
      <c r="P91" s="450"/>
      <c r="Q91" s="450"/>
      <c r="R91" s="450"/>
      <c r="S91" s="450"/>
      <c r="T91" s="450"/>
      <c r="U91" s="450"/>
      <c r="V91" s="450"/>
      <c r="W91" s="450"/>
      <c r="X91" s="450"/>
      <c r="Y91" s="450"/>
      <c r="Z91" s="450"/>
      <c r="AA91" s="450"/>
      <c r="AB91" s="450"/>
      <c r="AC91" s="450"/>
      <c r="AD91" s="450"/>
      <c r="AE91" s="450"/>
      <c r="AF91" s="450"/>
      <c r="AG91" s="450"/>
      <c r="AH91" s="450"/>
      <c r="AI91" s="450">
        <v>276854018.50115573</v>
      </c>
      <c r="AJ91" s="450">
        <v>283290728.18174285</v>
      </c>
      <c r="AK91" s="450">
        <v>390420070.11419106</v>
      </c>
      <c r="AL91" s="450">
        <v>443766682.18117666</v>
      </c>
      <c r="AM91" s="450">
        <v>528793075.43179911</v>
      </c>
      <c r="AN91" s="450">
        <v>634285984.93748701</v>
      </c>
      <c r="AO91" s="450">
        <v>1075940130.406136</v>
      </c>
      <c r="AP91" s="450">
        <v>2735937951.8656907</v>
      </c>
      <c r="AQ91" s="450">
        <v>3424507582.3269205</v>
      </c>
      <c r="AR91" s="450">
        <v>4365505994.1576176</v>
      </c>
      <c r="AS91" s="450">
        <v>5275994205.1674623</v>
      </c>
      <c r="AT91" s="450">
        <v>8808984110.6852169</v>
      </c>
      <c r="AU91" s="450">
        <v>10689918298.519672</v>
      </c>
      <c r="AV91" s="450">
        <v>12407949352.063908</v>
      </c>
      <c r="AW91" s="450">
        <v>17583794559.092045</v>
      </c>
      <c r="AX91" s="450">
        <v>21168313557.773125</v>
      </c>
      <c r="AY91" s="450">
        <v>23489268597.184643</v>
      </c>
      <c r="AZ91" s="450">
        <v>27806340831.87693</v>
      </c>
      <c r="BA91" s="450">
        <v>33392761781.036674</v>
      </c>
      <c r="BB91" s="450">
        <v>34099335039.463642</v>
      </c>
      <c r="BC91" s="450">
        <v>31418133530.983585</v>
      </c>
      <c r="BD91" s="450">
        <v>34166939303.250095</v>
      </c>
      <c r="BE91" s="450">
        <v>37716935267.608505</v>
      </c>
      <c r="BF91" s="450">
        <v>36792562242.423622</v>
      </c>
      <c r="BG91" s="450">
        <v>37644240225.221909</v>
      </c>
      <c r="BH91" s="450">
        <v>34580707929.032501</v>
      </c>
      <c r="BI91" s="450">
        <v>31876738090.167793</v>
      </c>
      <c r="BJ91" s="450">
        <v>30960609959.451233</v>
      </c>
      <c r="BK91" s="450">
        <v>30725014158.543346</v>
      </c>
    </row>
    <row r="92" spans="1:63" x14ac:dyDescent="0.25">
      <c r="A92" s="450" t="s">
        <v>177</v>
      </c>
      <c r="B92" s="450" t="s">
        <v>381</v>
      </c>
      <c r="C92" s="450" t="s">
        <v>2295</v>
      </c>
      <c r="D92" s="450" t="s">
        <v>2296</v>
      </c>
      <c r="E92" s="450"/>
      <c r="F92" s="450"/>
      <c r="G92" s="450"/>
      <c r="H92" s="450"/>
      <c r="I92" s="450"/>
      <c r="J92" s="450"/>
      <c r="K92" s="450"/>
      <c r="L92" s="450"/>
      <c r="M92" s="450"/>
      <c r="N92" s="450"/>
      <c r="O92" s="450"/>
      <c r="P92" s="450"/>
      <c r="Q92" s="450"/>
      <c r="R92" s="450"/>
      <c r="S92" s="450"/>
      <c r="T92" s="450"/>
      <c r="U92" s="450"/>
      <c r="V92" s="450"/>
      <c r="W92" s="450"/>
      <c r="X92" s="450"/>
      <c r="Y92" s="450"/>
      <c r="Z92" s="450"/>
      <c r="AA92" s="450"/>
      <c r="AB92" s="450"/>
      <c r="AC92" s="450"/>
      <c r="AD92" s="450"/>
      <c r="AE92" s="450"/>
      <c r="AF92" s="450"/>
      <c r="AG92" s="450"/>
      <c r="AH92" s="450"/>
      <c r="AI92" s="450">
        <v>135526092507.49965</v>
      </c>
      <c r="AJ92" s="450">
        <v>144452445163.6102</v>
      </c>
      <c r="AK92" s="450">
        <v>148778560362.83835</v>
      </c>
      <c r="AL92" s="450">
        <v>149866698056.62067</v>
      </c>
      <c r="AM92" s="450">
        <v>156128375631.17661</v>
      </c>
      <c r="AN92" s="450">
        <v>162748964627.16611</v>
      </c>
      <c r="AO92" s="450">
        <v>171112020745.35132</v>
      </c>
      <c r="AP92" s="450">
        <v>182884622583.45319</v>
      </c>
      <c r="AQ92" s="450">
        <v>193328488592.83313</v>
      </c>
      <c r="AR92" s="450">
        <v>198711870544.20154</v>
      </c>
      <c r="AS92" s="450">
        <v>210917566897.62274</v>
      </c>
      <c r="AT92" s="450">
        <v>227708959857.5639</v>
      </c>
      <c r="AU92" s="450">
        <v>246559427995.66193</v>
      </c>
      <c r="AV92" s="450">
        <v>260854780481.19025</v>
      </c>
      <c r="AW92" s="450">
        <v>278668862269.41931</v>
      </c>
      <c r="AX92" s="450">
        <v>281028288404.68506</v>
      </c>
      <c r="AY92" s="450">
        <v>314295643229.54987</v>
      </c>
      <c r="AZ92" s="450">
        <v>323631027993.96948</v>
      </c>
      <c r="BA92" s="450">
        <v>341817992911.93884</v>
      </c>
      <c r="BB92" s="450">
        <v>337269013200.58441</v>
      </c>
      <c r="BC92" s="450">
        <v>313048204378.18719</v>
      </c>
      <c r="BD92" s="450">
        <v>290296713794.74255</v>
      </c>
      <c r="BE92" s="450">
        <v>279267183855.41498</v>
      </c>
      <c r="BF92" s="450">
        <v>286168672044.04974</v>
      </c>
      <c r="BG92" s="450">
        <v>292335538628.94452</v>
      </c>
      <c r="BH92" s="450">
        <v>291109078890.53668</v>
      </c>
      <c r="BI92" s="450">
        <v>293903128075.57739</v>
      </c>
      <c r="BJ92" s="450">
        <v>307366516011.51575</v>
      </c>
      <c r="BK92" s="450">
        <v>317454786563.04462</v>
      </c>
    </row>
    <row r="93" spans="1:63" x14ac:dyDescent="0.25">
      <c r="A93" s="450" t="s">
        <v>2426</v>
      </c>
      <c r="B93" s="450" t="s">
        <v>2427</v>
      </c>
      <c r="C93" s="450" t="s">
        <v>2295</v>
      </c>
      <c r="D93" s="450" t="s">
        <v>2296</v>
      </c>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s="450"/>
      <c r="AG93" s="450"/>
      <c r="AH93" s="450"/>
      <c r="AI93" s="450">
        <v>452461145.53269482</v>
      </c>
      <c r="AJ93" s="450">
        <v>474243336.61474788</v>
      </c>
      <c r="AK93" s="450">
        <v>480922402.9784925</v>
      </c>
      <c r="AL93" s="450">
        <v>482673224.36705881</v>
      </c>
      <c r="AM93" s="450">
        <v>501329020.50010628</v>
      </c>
      <c r="AN93" s="450">
        <v>522740572.00305152</v>
      </c>
      <c r="AO93" s="450">
        <v>555937374.13626969</v>
      </c>
      <c r="AP93" s="450">
        <v>593887729.70049131</v>
      </c>
      <c r="AQ93" s="450">
        <v>671160312.1812855</v>
      </c>
      <c r="AR93" s="450">
        <v>727818086.12452519</v>
      </c>
      <c r="AS93" s="450">
        <v>780458951.83907473</v>
      </c>
      <c r="AT93" s="450">
        <v>781435560.13603532</v>
      </c>
      <c r="AU93" s="450">
        <v>821081356.0840174</v>
      </c>
      <c r="AV93" s="450">
        <v>915479631.45491493</v>
      </c>
      <c r="AW93" s="450">
        <v>934039434.48607409</v>
      </c>
      <c r="AX93" s="450">
        <v>1090971645.0532634</v>
      </c>
      <c r="AY93" s="450">
        <v>1079109487.1885762</v>
      </c>
      <c r="AZ93" s="450">
        <v>1175951176.5939147</v>
      </c>
      <c r="BA93" s="450">
        <v>1210184353.9171102</v>
      </c>
      <c r="BB93" s="450">
        <v>1138767167.2515523</v>
      </c>
      <c r="BC93" s="450">
        <v>1146146723.534611</v>
      </c>
      <c r="BD93" s="450">
        <v>1179039532.5302639</v>
      </c>
      <c r="BE93" s="450">
        <v>1187770925.8185804</v>
      </c>
      <c r="BF93" s="450">
        <v>1237034912.0329781</v>
      </c>
      <c r="BG93" s="450">
        <v>1353005818.7239137</v>
      </c>
      <c r="BH93" s="450">
        <v>1455582393.6753824</v>
      </c>
      <c r="BI93" s="450">
        <v>1526469102.6173337</v>
      </c>
      <c r="BJ93" s="450">
        <v>1634179176.4831362</v>
      </c>
      <c r="BK93" s="450">
        <v>1751695438.7342587</v>
      </c>
    </row>
    <row r="94" spans="1:63" x14ac:dyDescent="0.25">
      <c r="A94" s="450" t="s">
        <v>2428</v>
      </c>
      <c r="B94" s="450" t="s">
        <v>2429</v>
      </c>
      <c r="C94" s="450" t="s">
        <v>2295</v>
      </c>
      <c r="D94" s="450" t="s">
        <v>2296</v>
      </c>
      <c r="E94" s="450"/>
      <c r="F94" s="450"/>
      <c r="G94" s="450"/>
      <c r="H94" s="450"/>
      <c r="I94" s="450"/>
      <c r="J94" s="450"/>
      <c r="K94" s="450"/>
      <c r="L94" s="450"/>
      <c r="M94" s="450"/>
      <c r="N94" s="450"/>
      <c r="O94" s="450"/>
      <c r="P94" s="450"/>
      <c r="Q94" s="450"/>
      <c r="R94" s="450"/>
      <c r="S94" s="450"/>
      <c r="T94" s="450"/>
      <c r="U94" s="450"/>
      <c r="V94" s="450"/>
      <c r="W94" s="450"/>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50"/>
      <c r="BI94" s="450"/>
      <c r="BJ94" s="450"/>
      <c r="BK94" s="450"/>
    </row>
    <row r="95" spans="1:63" x14ac:dyDescent="0.25">
      <c r="A95" s="450" t="s">
        <v>2430</v>
      </c>
      <c r="B95" s="450" t="s">
        <v>2431</v>
      </c>
      <c r="C95" s="450" t="s">
        <v>2295</v>
      </c>
      <c r="D95" s="450" t="s">
        <v>2296</v>
      </c>
      <c r="E95" s="450"/>
      <c r="F95" s="450"/>
      <c r="G95" s="450"/>
      <c r="H95" s="450"/>
      <c r="I95" s="450"/>
      <c r="J95" s="450"/>
      <c r="K95" s="450"/>
      <c r="L95" s="450"/>
      <c r="M95" s="450"/>
      <c r="N95" s="450"/>
      <c r="O95" s="450"/>
      <c r="P95" s="450"/>
      <c r="Q95" s="450"/>
      <c r="R95" s="450"/>
      <c r="S95" s="450"/>
      <c r="T95" s="450"/>
      <c r="U95" s="450"/>
      <c r="V95" s="450"/>
      <c r="W95" s="450"/>
      <c r="X95" s="450"/>
      <c r="Y95" s="450"/>
      <c r="Z95" s="450"/>
      <c r="AA95" s="450"/>
      <c r="AB95" s="450"/>
      <c r="AC95" s="450"/>
      <c r="AD95" s="450"/>
      <c r="AE95" s="450"/>
      <c r="AF95" s="450"/>
      <c r="AG95" s="450"/>
      <c r="AH95" s="450"/>
      <c r="AI95" s="450">
        <v>30663425162.70446</v>
      </c>
      <c r="AJ95" s="450">
        <v>32860066303.189644</v>
      </c>
      <c r="AK95" s="450">
        <v>35235030386.72245</v>
      </c>
      <c r="AL95" s="450">
        <v>37486357512.587585</v>
      </c>
      <c r="AM95" s="450">
        <v>39831225093.257019</v>
      </c>
      <c r="AN95" s="450">
        <v>42678815723.364067</v>
      </c>
      <c r="AO95" s="450">
        <v>44745737371.696281</v>
      </c>
      <c r="AP95" s="450">
        <v>47503746036.20797</v>
      </c>
      <c r="AQ95" s="450">
        <v>50437221793.194008</v>
      </c>
      <c r="AR95" s="450">
        <v>53133802258.179214</v>
      </c>
      <c r="AS95" s="450">
        <v>56281989867.770798</v>
      </c>
      <c r="AT95" s="450">
        <v>58858109397.850655</v>
      </c>
      <c r="AU95" s="450">
        <v>62100925306.686104</v>
      </c>
      <c r="AV95" s="450">
        <v>64855029511.693222</v>
      </c>
      <c r="AW95" s="450">
        <v>68700384534.615547</v>
      </c>
      <c r="AX95" s="450">
        <v>73149836363.071335</v>
      </c>
      <c r="AY95" s="450">
        <v>79417888184.777359</v>
      </c>
      <c r="AZ95" s="450">
        <v>86692312537.731918</v>
      </c>
      <c r="BA95" s="450">
        <v>91278364404.307175</v>
      </c>
      <c r="BB95" s="450">
        <v>92458048959.885025</v>
      </c>
      <c r="BC95" s="450">
        <v>96219404214.270554</v>
      </c>
      <c r="BD95" s="450">
        <v>102317687977.72296</v>
      </c>
      <c r="BE95" s="450">
        <v>107376953644.62683</v>
      </c>
      <c r="BF95" s="450">
        <v>113301359873.08832</v>
      </c>
      <c r="BG95" s="450">
        <v>120263763755.53745</v>
      </c>
      <c r="BH95" s="450">
        <v>126582009683.24977</v>
      </c>
      <c r="BI95" s="450">
        <v>131923549054.75494</v>
      </c>
      <c r="BJ95" s="450">
        <v>138141876243.57703</v>
      </c>
      <c r="BK95" s="450">
        <v>145699938617.86847</v>
      </c>
    </row>
    <row r="96" spans="1:63" x14ac:dyDescent="0.25">
      <c r="A96" s="450" t="s">
        <v>2432</v>
      </c>
      <c r="B96" s="450" t="s">
        <v>2433</v>
      </c>
      <c r="C96" s="450" t="s">
        <v>2295</v>
      </c>
      <c r="D96" s="450" t="s">
        <v>2296</v>
      </c>
      <c r="E96" s="450"/>
      <c r="F96" s="450"/>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50"/>
      <c r="BI96" s="450"/>
      <c r="BJ96" s="450"/>
      <c r="BK96" s="450"/>
    </row>
    <row r="97" spans="1:63" x14ac:dyDescent="0.25">
      <c r="A97" s="450" t="s">
        <v>2434</v>
      </c>
      <c r="B97" s="450" t="s">
        <v>2435</v>
      </c>
      <c r="C97" s="450" t="s">
        <v>2295</v>
      </c>
      <c r="D97" s="450" t="s">
        <v>2296</v>
      </c>
      <c r="E97" s="450"/>
      <c r="F97" s="450"/>
      <c r="G97" s="450"/>
      <c r="H97" s="450"/>
      <c r="I97" s="450"/>
      <c r="J97" s="450"/>
      <c r="K97" s="450"/>
      <c r="L97" s="450"/>
      <c r="M97" s="450"/>
      <c r="N97" s="450"/>
      <c r="O97" s="450"/>
      <c r="P97" s="450"/>
      <c r="Q97" s="450"/>
      <c r="R97" s="450"/>
      <c r="S97" s="450"/>
      <c r="T97" s="450"/>
      <c r="U97" s="450"/>
      <c r="V97" s="450"/>
      <c r="W97" s="450"/>
      <c r="X97" s="450"/>
      <c r="Y97" s="450"/>
      <c r="Z97" s="450"/>
      <c r="AA97" s="450"/>
      <c r="AB97" s="450"/>
      <c r="AC97" s="450"/>
      <c r="AD97" s="450"/>
      <c r="AE97" s="450"/>
      <c r="AF97" s="450"/>
      <c r="AG97" s="450"/>
      <c r="AH97" s="450"/>
      <c r="AI97" s="450">
        <v>1386911826.3697534</v>
      </c>
      <c r="AJ97" s="450">
        <v>1520672316.8219228</v>
      </c>
      <c r="AK97" s="450">
        <v>1675987541.1039171</v>
      </c>
      <c r="AL97" s="450">
        <v>1855956372.455816</v>
      </c>
      <c r="AM97" s="450">
        <v>2057327666.6926324</v>
      </c>
      <c r="AN97" s="450">
        <v>2206150198.3492827</v>
      </c>
      <c r="AO97" s="450">
        <v>2425269809.3861146</v>
      </c>
      <c r="AP97" s="450">
        <v>2619573586.9512281</v>
      </c>
      <c r="AQ97" s="450">
        <v>2604576981.1006427</v>
      </c>
      <c r="AR97" s="450">
        <v>2720394549.288168</v>
      </c>
      <c r="AS97" s="450">
        <v>2743278046.195785</v>
      </c>
      <c r="AT97" s="450">
        <v>2867355047.8971257</v>
      </c>
      <c r="AU97" s="450">
        <v>2945699946.0211225</v>
      </c>
      <c r="AV97" s="450">
        <v>2981435078.6985002</v>
      </c>
      <c r="AW97" s="450">
        <v>3109566812.7292337</v>
      </c>
      <c r="AX97" s="450">
        <v>3143871975.4198799</v>
      </c>
      <c r="AY97" s="450">
        <v>3405160636.3768659</v>
      </c>
      <c r="AZ97" s="450">
        <v>3742083794.6071734</v>
      </c>
      <c r="BA97" s="450">
        <v>3890278814.5427599</v>
      </c>
      <c r="BB97" s="450">
        <v>4059178697.7186389</v>
      </c>
      <c r="BC97" s="450">
        <v>4276422568.3467002</v>
      </c>
      <c r="BD97" s="450">
        <v>4592610458.1914396</v>
      </c>
      <c r="BE97" s="450">
        <v>4927657315.3019228</v>
      </c>
      <c r="BF97" s="450">
        <v>5264868556.460186</v>
      </c>
      <c r="BG97" s="450">
        <v>5570841384.9734011</v>
      </c>
      <c r="BH97" s="450">
        <v>5808469322.7619228</v>
      </c>
      <c r="BI97" s="450">
        <v>6066709211.6845779</v>
      </c>
      <c r="BJ97" s="450">
        <v>6310620920.4411268</v>
      </c>
      <c r="BK97" s="450">
        <v>6675097046.073637</v>
      </c>
    </row>
    <row r="98" spans="1:63" x14ac:dyDescent="0.25">
      <c r="A98" s="450" t="s">
        <v>2436</v>
      </c>
      <c r="B98" s="450" t="s">
        <v>2437</v>
      </c>
      <c r="C98" s="450" t="s">
        <v>2295</v>
      </c>
      <c r="D98" s="450" t="s">
        <v>2296</v>
      </c>
      <c r="E98" s="450"/>
      <c r="F98" s="450"/>
      <c r="G98" s="450"/>
      <c r="H98" s="450"/>
      <c r="I98" s="450"/>
      <c r="J98" s="450"/>
      <c r="K98" s="450"/>
      <c r="L98" s="450"/>
      <c r="M98" s="450"/>
      <c r="N98" s="450"/>
      <c r="O98" s="450"/>
      <c r="P98" s="450"/>
      <c r="Q98" s="450"/>
      <c r="R98" s="450"/>
      <c r="S98" s="450"/>
      <c r="T98" s="450"/>
      <c r="U98" s="450"/>
      <c r="V98" s="450"/>
      <c r="W98" s="450"/>
      <c r="X98" s="450"/>
      <c r="Y98" s="450"/>
      <c r="Z98" s="450"/>
      <c r="AA98" s="450"/>
      <c r="AB98" s="450"/>
      <c r="AC98" s="450"/>
      <c r="AD98" s="450"/>
      <c r="AE98" s="450"/>
      <c r="AF98" s="450"/>
      <c r="AG98" s="450"/>
      <c r="AH98" s="450"/>
      <c r="AI98" s="450">
        <v>18270074935882.254</v>
      </c>
      <c r="AJ98" s="450">
        <v>19216995958056.703</v>
      </c>
      <c r="AK98" s="450">
        <v>20112854842150.344</v>
      </c>
      <c r="AL98" s="450">
        <v>20886414699689.047</v>
      </c>
      <c r="AM98" s="450">
        <v>22051201982871.137</v>
      </c>
      <c r="AN98" s="450">
        <v>23202771036630.75</v>
      </c>
      <c r="AO98" s="450">
        <v>24385284786291.691</v>
      </c>
      <c r="AP98" s="450">
        <v>25665230692734.535</v>
      </c>
      <c r="AQ98" s="450">
        <v>26697840735974.543</v>
      </c>
      <c r="AR98" s="450">
        <v>27960127363287.688</v>
      </c>
      <c r="AS98" s="450">
        <v>29912888420385.746</v>
      </c>
      <c r="AT98" s="450">
        <v>31081626743365.066</v>
      </c>
      <c r="AU98" s="450">
        <v>32318835786514.285</v>
      </c>
      <c r="AV98" s="450">
        <v>33611469898330.922</v>
      </c>
      <c r="AW98" s="450">
        <v>35714420922013.883</v>
      </c>
      <c r="AX98" s="450">
        <v>37722001227519.102</v>
      </c>
      <c r="AY98" s="450">
        <v>40450010847874.734</v>
      </c>
      <c r="AZ98" s="450">
        <v>42762868396288.547</v>
      </c>
      <c r="BA98" s="450">
        <v>44190702967739.344</v>
      </c>
      <c r="BB98" s="450">
        <v>43363603389124.766</v>
      </c>
      <c r="BC98" s="450">
        <v>45258939525048.531</v>
      </c>
      <c r="BD98" s="450">
        <v>47328073505065.055</v>
      </c>
      <c r="BE98" s="450">
        <v>48953423307698.953</v>
      </c>
      <c r="BF98" s="450">
        <v>50967594372753.086</v>
      </c>
      <c r="BG98" s="450">
        <v>52771502360935.336</v>
      </c>
      <c r="BH98" s="450">
        <v>54562068413774.453</v>
      </c>
      <c r="BI98" s="450">
        <v>56296017725025.594</v>
      </c>
      <c r="BJ98" s="450">
        <v>58890923556481.469</v>
      </c>
      <c r="BK98" s="450">
        <v>61171592261571.492</v>
      </c>
    </row>
    <row r="99" spans="1:63" x14ac:dyDescent="0.25">
      <c r="A99" s="450" t="s">
        <v>2438</v>
      </c>
      <c r="B99" s="450" t="s">
        <v>2439</v>
      </c>
      <c r="C99" s="450" t="s">
        <v>2295</v>
      </c>
      <c r="D99" s="450" t="s">
        <v>2296</v>
      </c>
      <c r="E99" s="450"/>
      <c r="F99" s="450"/>
      <c r="G99" s="450"/>
      <c r="H99" s="450"/>
      <c r="I99" s="450"/>
      <c r="J99" s="450"/>
      <c r="K99" s="450"/>
      <c r="L99" s="450"/>
      <c r="M99" s="450"/>
      <c r="N99" s="450"/>
      <c r="O99" s="450"/>
      <c r="P99" s="450"/>
      <c r="Q99" s="450"/>
      <c r="R99" s="450"/>
      <c r="S99" s="450"/>
      <c r="T99" s="450"/>
      <c r="U99" s="450"/>
      <c r="V99" s="450"/>
      <c r="W99" s="450"/>
      <c r="X99" s="450"/>
      <c r="Y99" s="450"/>
      <c r="Z99" s="450"/>
      <c r="AA99" s="450"/>
      <c r="AB99" s="450"/>
      <c r="AC99" s="450"/>
      <c r="AD99" s="450"/>
      <c r="AE99" s="450"/>
      <c r="AF99" s="450"/>
      <c r="AG99" s="450"/>
      <c r="AH99" s="450"/>
      <c r="AI99" s="450">
        <v>99853493682.716278</v>
      </c>
      <c r="AJ99" s="450">
        <v>109116494048.49768</v>
      </c>
      <c r="AK99" s="450">
        <v>118561644088.92584</v>
      </c>
      <c r="AL99" s="450">
        <v>128897051090.26251</v>
      </c>
      <c r="AM99" s="450">
        <v>139595893556.74844</v>
      </c>
      <c r="AN99" s="450">
        <v>145906111524.0043</v>
      </c>
      <c r="AO99" s="450">
        <v>154904805568.9946</v>
      </c>
      <c r="AP99" s="450">
        <v>165611839676.94354</v>
      </c>
      <c r="AQ99" s="450">
        <v>157623866499.18436</v>
      </c>
      <c r="AR99" s="450">
        <v>163907735890.02985</v>
      </c>
      <c r="AS99" s="450">
        <v>180413696667.88055</v>
      </c>
      <c r="AT99" s="450">
        <v>185404955870.0036</v>
      </c>
      <c r="AU99" s="450">
        <v>191457629185.01959</v>
      </c>
      <c r="AV99" s="450">
        <v>200973332309.29544</v>
      </c>
      <c r="AW99" s="450">
        <v>224339539977.08813</v>
      </c>
      <c r="AX99" s="450">
        <v>248418481271.61453</v>
      </c>
      <c r="AY99" s="450">
        <v>273935062334.8689</v>
      </c>
      <c r="AZ99" s="450">
        <v>299478782733.93414</v>
      </c>
      <c r="BA99" s="450">
        <v>311800601124.51074</v>
      </c>
      <c r="BB99" s="450">
        <v>306451571363.26117</v>
      </c>
      <c r="BC99" s="450">
        <v>331003847480.74109</v>
      </c>
      <c r="BD99" s="450">
        <v>354187869989.88361</v>
      </c>
      <c r="BE99" s="450">
        <v>367118331084.37335</v>
      </c>
      <c r="BF99" s="450">
        <v>385147001916.03638</v>
      </c>
      <c r="BG99" s="450">
        <v>403274127524.70026</v>
      </c>
      <c r="BH99" s="450">
        <v>417318889179.59973</v>
      </c>
      <c r="BI99" s="450">
        <v>431064193125.16919</v>
      </c>
      <c r="BJ99" s="450">
        <v>456118262215.60675</v>
      </c>
      <c r="BK99" s="450">
        <v>480497078281.39948</v>
      </c>
    </row>
    <row r="100" spans="1:63" x14ac:dyDescent="0.25">
      <c r="A100" s="450" t="s">
        <v>2440</v>
      </c>
      <c r="B100" s="450" t="s">
        <v>2441</v>
      </c>
      <c r="C100" s="450" t="s">
        <v>2295</v>
      </c>
      <c r="D100" s="450" t="s">
        <v>2296</v>
      </c>
      <c r="E100" s="450"/>
      <c r="F100" s="450"/>
      <c r="G100" s="450"/>
      <c r="H100" s="450"/>
      <c r="I100" s="450"/>
      <c r="J100" s="450"/>
      <c r="K100" s="450"/>
      <c r="L100" s="450"/>
      <c r="M100" s="450"/>
      <c r="N100" s="450"/>
      <c r="O100" s="450"/>
      <c r="P100" s="450"/>
      <c r="Q100" s="450"/>
      <c r="R100" s="450"/>
      <c r="S100" s="450"/>
      <c r="T100" s="450"/>
      <c r="U100" s="450"/>
      <c r="V100" s="450"/>
      <c r="W100" s="450"/>
      <c r="X100" s="450"/>
      <c r="Y100" s="450"/>
      <c r="Z100" s="450"/>
      <c r="AA100" s="450"/>
      <c r="AB100" s="450"/>
      <c r="AC100" s="450"/>
      <c r="AD100" s="450"/>
      <c r="AE100" s="450"/>
      <c r="AF100" s="450"/>
      <c r="AG100" s="450"/>
      <c r="AH100" s="450"/>
      <c r="AI100" s="450">
        <v>10314496197.926483</v>
      </c>
      <c r="AJ100" s="450">
        <v>10309359202.275356</v>
      </c>
      <c r="AK100" s="450">
        <v>11184727926.947075</v>
      </c>
      <c r="AL100" s="450">
        <v>12193467382.200951</v>
      </c>
      <c r="AM100" s="450">
        <v>12480234223.680811</v>
      </c>
      <c r="AN100" s="450">
        <v>13530560140.20384</v>
      </c>
      <c r="AO100" s="450">
        <v>14036070206.376226</v>
      </c>
      <c r="AP100" s="450">
        <v>14934626164.311312</v>
      </c>
      <c r="AQ100" s="450">
        <v>15644941219.388775</v>
      </c>
      <c r="AR100" s="450">
        <v>15754069530.798208</v>
      </c>
      <c r="AS100" s="450">
        <v>17280600656.801743</v>
      </c>
      <c r="AT100" s="450">
        <v>18140543797.447018</v>
      </c>
      <c r="AU100" s="450">
        <v>19119314225.130192</v>
      </c>
      <c r="AV100" s="450">
        <v>20359885474.641445</v>
      </c>
      <c r="AW100" s="450">
        <v>22211067728.726044</v>
      </c>
      <c r="AX100" s="450">
        <v>24288694167.306129</v>
      </c>
      <c r="AY100" s="450">
        <v>26667088382.159138</v>
      </c>
      <c r="AZ100" s="450">
        <v>29078017643.225639</v>
      </c>
      <c r="BA100" s="450">
        <v>30898022996.308762</v>
      </c>
      <c r="BB100" s="450">
        <v>30376521403.422264</v>
      </c>
      <c r="BC100" s="450">
        <v>31877081470.759384</v>
      </c>
      <c r="BD100" s="450">
        <v>33791210423.410065</v>
      </c>
      <c r="BE100" s="450">
        <v>35861164937.040237</v>
      </c>
      <c r="BF100" s="450">
        <v>37509152230.390724</v>
      </c>
      <c r="BG100" s="450">
        <v>39387545838.901466</v>
      </c>
      <c r="BH100" s="450">
        <v>41337420468.372269</v>
      </c>
      <c r="BI100" s="450">
        <v>43416307561.308159</v>
      </c>
      <c r="BJ100" s="450">
        <v>46359852556.780907</v>
      </c>
      <c r="BK100" s="450">
        <v>49181017018.215866</v>
      </c>
    </row>
    <row r="101" spans="1:63" x14ac:dyDescent="0.25">
      <c r="A101" s="450" t="s">
        <v>2442</v>
      </c>
      <c r="B101" s="450" t="s">
        <v>2443</v>
      </c>
      <c r="C101" s="450" t="s">
        <v>2295</v>
      </c>
      <c r="D101" s="450" t="s">
        <v>2296</v>
      </c>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v>347906616892.53308</v>
      </c>
      <c r="AJ101" s="450">
        <v>362456322180.29028</v>
      </c>
      <c r="AK101" s="450">
        <v>368319332314.12659</v>
      </c>
      <c r="AL101" s="450">
        <v>380949436602.25049</v>
      </c>
      <c r="AM101" s="450">
        <v>390137589714.73029</v>
      </c>
      <c r="AN101" s="450">
        <v>417924156064.15356</v>
      </c>
      <c r="AO101" s="450">
        <v>448688082836.09326</v>
      </c>
      <c r="AP101" s="450">
        <v>475963814413.90698</v>
      </c>
      <c r="AQ101" s="450">
        <v>498063201162.86859</v>
      </c>
      <c r="AR101" s="450">
        <v>521609611076.40247</v>
      </c>
      <c r="AS101" s="450">
        <v>548608565176.63116</v>
      </c>
      <c r="AT101" s="450">
        <v>585643648172.10388</v>
      </c>
      <c r="AU101" s="450">
        <v>615209827556.69934</v>
      </c>
      <c r="AV101" s="450">
        <v>655038328710.88416</v>
      </c>
      <c r="AW101" s="450">
        <v>710477909557.81311</v>
      </c>
      <c r="AX101" s="450">
        <v>778006843107.04602</v>
      </c>
      <c r="AY101" s="450">
        <v>851716520853.3363</v>
      </c>
      <c r="AZ101" s="450">
        <v>933234189354.77588</v>
      </c>
      <c r="BA101" s="450">
        <v>1009678748735.4629</v>
      </c>
      <c r="BB101" s="450">
        <v>1062463632341.4965</v>
      </c>
      <c r="BC101" s="450">
        <v>1139490805456.8008</v>
      </c>
      <c r="BD101" s="450">
        <v>1218305004835.4377</v>
      </c>
      <c r="BE101" s="450">
        <v>1313654454166.9209</v>
      </c>
      <c r="BF101" s="450">
        <v>1415760105547.3337</v>
      </c>
      <c r="BG101" s="450">
        <v>1523673182217.1174</v>
      </c>
      <c r="BH101" s="450">
        <v>1616449108081.8396</v>
      </c>
      <c r="BI101" s="450">
        <v>1713209820053.8423</v>
      </c>
      <c r="BJ101" s="450">
        <v>1838971155586.1287</v>
      </c>
      <c r="BK101" s="450">
        <v>1959197041475.2664</v>
      </c>
    </row>
    <row r="102" spans="1:63" x14ac:dyDescent="0.25">
      <c r="A102" s="450" t="s">
        <v>180</v>
      </c>
      <c r="B102" s="450" t="s">
        <v>373</v>
      </c>
      <c r="C102" s="450" t="s">
        <v>2295</v>
      </c>
      <c r="D102" s="450" t="s">
        <v>2296</v>
      </c>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c r="AH102" s="450"/>
      <c r="AI102" s="450"/>
      <c r="AJ102" s="450"/>
      <c r="AK102" s="450"/>
      <c r="AL102" s="450"/>
      <c r="AM102" s="450"/>
      <c r="AN102" s="450">
        <v>36731955450.259109</v>
      </c>
      <c r="AO102" s="450">
        <v>39524934061.204124</v>
      </c>
      <c r="AP102" s="450">
        <v>42858699703.904282</v>
      </c>
      <c r="AQ102" s="450">
        <v>44286672124.202911</v>
      </c>
      <c r="AR102" s="450">
        <v>44395487830.621017</v>
      </c>
      <c r="AS102" s="450">
        <v>47601114280.141266</v>
      </c>
      <c r="AT102" s="450">
        <v>50170507576.675522</v>
      </c>
      <c r="AU102" s="450">
        <v>54519342266.80381</v>
      </c>
      <c r="AV102" s="450">
        <v>58279394726.793068</v>
      </c>
      <c r="AW102" s="450">
        <v>62458206525.468544</v>
      </c>
      <c r="AX102" s="450">
        <v>65904349439.054047</v>
      </c>
      <c r="AY102" s="450">
        <v>75073977845.314499</v>
      </c>
      <c r="AZ102" s="450">
        <v>83339518346.076019</v>
      </c>
      <c r="BA102" s="450">
        <v>89802391572.580795</v>
      </c>
      <c r="BB102" s="450">
        <v>86253163915.455612</v>
      </c>
      <c r="BC102" s="450">
        <v>84966348993.197052</v>
      </c>
      <c r="BD102" s="450">
        <v>88859537137.823029</v>
      </c>
      <c r="BE102" s="450">
        <v>90286946691.822784</v>
      </c>
      <c r="BF102" s="450">
        <v>92804341770.258072</v>
      </c>
      <c r="BG102" s="450">
        <v>93571465314.530334</v>
      </c>
      <c r="BH102" s="450">
        <v>96717400686.061722</v>
      </c>
      <c r="BI102" s="450">
        <v>102373755466.92741</v>
      </c>
      <c r="BJ102" s="450">
        <v>108457018712.52275</v>
      </c>
      <c r="BK102" s="450">
        <v>112477617058.27959</v>
      </c>
    </row>
    <row r="103" spans="1:63" x14ac:dyDescent="0.25">
      <c r="A103" s="450" t="s">
        <v>2444</v>
      </c>
      <c r="B103" s="450" t="s">
        <v>2445</v>
      </c>
      <c r="C103" s="450" t="s">
        <v>2295</v>
      </c>
      <c r="D103" s="450" t="s">
        <v>2296</v>
      </c>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v>9653304369.4876499</v>
      </c>
      <c r="AJ103" s="450">
        <v>10167429304.908361</v>
      </c>
      <c r="AK103" s="450">
        <v>9846948573.2914066</v>
      </c>
      <c r="AL103" s="450">
        <v>9533266160.1542568</v>
      </c>
      <c r="AM103" s="450">
        <v>8573224144.144186</v>
      </c>
      <c r="AN103" s="450">
        <v>9619335554.8675613</v>
      </c>
      <c r="AO103" s="450">
        <v>10201076705.494799</v>
      </c>
      <c r="AP103" s="450">
        <v>10657650868.244894</v>
      </c>
      <c r="AQ103" s="450">
        <v>11012755038.910734</v>
      </c>
      <c r="AR103" s="450">
        <v>11474539908.977051</v>
      </c>
      <c r="AS103" s="450">
        <v>11833117401.484669</v>
      </c>
      <c r="AT103" s="450">
        <v>11966375259.623669</v>
      </c>
      <c r="AU103" s="450">
        <v>12125087813.511364</v>
      </c>
      <c r="AV103" s="450">
        <v>12395192524.401823</v>
      </c>
      <c r="AW103" s="450">
        <v>12280472569.578011</v>
      </c>
      <c r="AX103" s="450">
        <v>12891570832.669264</v>
      </c>
      <c r="AY103" s="450">
        <v>13580430905.488924</v>
      </c>
      <c r="AZ103" s="450">
        <v>14411467355.697744</v>
      </c>
      <c r="BA103" s="450">
        <v>14815779941.86619</v>
      </c>
      <c r="BB103" s="450">
        <v>15389017726.176111</v>
      </c>
      <c r="BC103" s="450">
        <v>14712423411.66716</v>
      </c>
      <c r="BD103" s="450">
        <v>15849403538.343792</v>
      </c>
      <c r="BE103" s="450">
        <v>16619411331.577703</v>
      </c>
      <c r="BF103" s="450">
        <v>17627091615.135185</v>
      </c>
      <c r="BG103" s="450">
        <v>18465295865.417812</v>
      </c>
      <c r="BH103" s="450">
        <v>18888799730.141685</v>
      </c>
      <c r="BI103" s="450">
        <v>19372753029.952629</v>
      </c>
      <c r="BJ103" s="450">
        <v>19972602910.543262</v>
      </c>
      <c r="BK103" s="450">
        <v>20726099562.206966</v>
      </c>
    </row>
    <row r="104" spans="1:63" x14ac:dyDescent="0.25">
      <c r="A104" s="450" t="s">
        <v>186</v>
      </c>
      <c r="B104" s="450" t="s">
        <v>382</v>
      </c>
      <c r="C104" s="450" t="s">
        <v>2295</v>
      </c>
      <c r="D104" s="450" t="s">
        <v>2296</v>
      </c>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c r="AH104" s="450"/>
      <c r="AI104" s="450"/>
      <c r="AJ104" s="450">
        <v>86215466284.408981</v>
      </c>
      <c r="AK104" s="450">
        <v>85478237119.591125</v>
      </c>
      <c r="AL104" s="450">
        <v>86999339753.09111</v>
      </c>
      <c r="AM104" s="450">
        <v>91475861702.646927</v>
      </c>
      <c r="AN104" s="450">
        <v>94785082748.390625</v>
      </c>
      <c r="AO104" s="450">
        <v>96312466725.716965</v>
      </c>
      <c r="AP104" s="450">
        <v>101077346922.33762</v>
      </c>
      <c r="AQ104" s="450">
        <v>106890675687.82242</v>
      </c>
      <c r="AR104" s="450">
        <v>111535353333.80846</v>
      </c>
      <c r="AS104" s="450">
        <v>121285632203.89508</v>
      </c>
      <c r="AT104" s="450">
        <v>134791608686.41016</v>
      </c>
      <c r="AU104" s="450">
        <v>147803542541.54782</v>
      </c>
      <c r="AV104" s="450">
        <v>156686939970.1181</v>
      </c>
      <c r="AW104" s="450">
        <v>164196249613.79102</v>
      </c>
      <c r="AX104" s="450">
        <v>172304968126.27545</v>
      </c>
      <c r="AY104" s="450">
        <v>184285437703.49533</v>
      </c>
      <c r="AZ104" s="450">
        <v>191362817323.64832</v>
      </c>
      <c r="BA104" s="450">
        <v>207576476549.37463</v>
      </c>
      <c r="BB104" s="450">
        <v>206985380730.50259</v>
      </c>
      <c r="BC104" s="450">
        <v>215349169517.9198</v>
      </c>
      <c r="BD104" s="450">
        <v>227766313841.215</v>
      </c>
      <c r="BE104" s="450">
        <v>229105535641.0397</v>
      </c>
      <c r="BF104" s="450">
        <v>242025703877.41879</v>
      </c>
      <c r="BG104" s="450">
        <v>251774759851.20547</v>
      </c>
      <c r="BH104" s="450">
        <v>259425934088.90088</v>
      </c>
      <c r="BI104" s="450">
        <v>263522465090.64355</v>
      </c>
      <c r="BJ104" s="450">
        <v>281880134196.44226</v>
      </c>
      <c r="BK104" s="450">
        <v>299638720311.03278</v>
      </c>
    </row>
    <row r="105" spans="1:63" x14ac:dyDescent="0.25">
      <c r="A105" s="450" t="s">
        <v>2446</v>
      </c>
      <c r="B105" s="450" t="s">
        <v>2447</v>
      </c>
      <c r="C105" s="450" t="s">
        <v>2295</v>
      </c>
      <c r="D105" s="450" t="s">
        <v>2296</v>
      </c>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v>9960299564889.1797</v>
      </c>
      <c r="AJ105" s="450">
        <v>10419168247666.695</v>
      </c>
      <c r="AK105" s="450">
        <v>10884517128339.68</v>
      </c>
      <c r="AL105" s="450">
        <v>11648656116810.234</v>
      </c>
      <c r="AM105" s="450">
        <v>12300863497366.168</v>
      </c>
      <c r="AN105" s="450">
        <v>13107674167707.307</v>
      </c>
      <c r="AO105" s="450">
        <v>14073571265521.008</v>
      </c>
      <c r="AP105" s="450">
        <v>15026419591481.053</v>
      </c>
      <c r="AQ105" s="450">
        <v>15565955963184.074</v>
      </c>
      <c r="AR105" s="450">
        <v>16393171822558.133</v>
      </c>
      <c r="AS105" s="450">
        <v>17721466982284.211</v>
      </c>
      <c r="AT105" s="450">
        <v>18787503062165.234</v>
      </c>
      <c r="AU105" s="450">
        <v>19941925643846.902</v>
      </c>
      <c r="AV105" s="450">
        <v>21532070669192.344</v>
      </c>
      <c r="AW105" s="450">
        <v>23858633450555.789</v>
      </c>
      <c r="AX105" s="450">
        <v>26413464246417.879</v>
      </c>
      <c r="AY105" s="450">
        <v>29800902811026.617</v>
      </c>
      <c r="AZ105" s="450">
        <v>33300083320573.691</v>
      </c>
      <c r="BA105" s="450">
        <v>36316312177483.75</v>
      </c>
      <c r="BB105" s="450">
        <v>37798485345225.109</v>
      </c>
      <c r="BC105" s="450">
        <v>41199609585819.758</v>
      </c>
      <c r="BD105" s="450">
        <v>45027844673169.523</v>
      </c>
      <c r="BE105" s="450">
        <v>48285496768465.664</v>
      </c>
      <c r="BF105" s="450">
        <v>51555094097376.313</v>
      </c>
      <c r="BG105" s="450">
        <v>54878676100081.266</v>
      </c>
      <c r="BH105" s="450">
        <v>57622315297082.141</v>
      </c>
      <c r="BI105" s="450">
        <v>61054372585980.914</v>
      </c>
      <c r="BJ105" s="450">
        <v>65569562298329.93</v>
      </c>
      <c r="BK105" s="450">
        <v>70312208426339.531</v>
      </c>
    </row>
    <row r="106" spans="1:63" x14ac:dyDescent="0.25">
      <c r="A106" s="450" t="s">
        <v>2448</v>
      </c>
      <c r="B106" s="450" t="s">
        <v>2449</v>
      </c>
      <c r="C106" s="450" t="s">
        <v>2295</v>
      </c>
      <c r="D106" s="450" t="s">
        <v>2296</v>
      </c>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c r="AH106" s="450"/>
      <c r="AI106" s="450">
        <v>11071090566207.676</v>
      </c>
      <c r="AJ106" s="450">
        <v>11588031259817.734</v>
      </c>
      <c r="AK106" s="450">
        <v>12107350742029.596</v>
      </c>
      <c r="AL106" s="450">
        <v>12913327711250.275</v>
      </c>
      <c r="AM106" s="450">
        <v>13606262635024.145</v>
      </c>
      <c r="AN106" s="450">
        <v>14488943904250.193</v>
      </c>
      <c r="AO106" s="450">
        <v>15547845781670.313</v>
      </c>
      <c r="AP106" s="450">
        <v>16574573673206.346</v>
      </c>
      <c r="AQ106" s="450">
        <v>17182214590644.842</v>
      </c>
      <c r="AR106" s="450">
        <v>18086674317065.145</v>
      </c>
      <c r="AS106" s="450">
        <v>19526061448223.027</v>
      </c>
      <c r="AT106" s="450">
        <v>20712952198327</v>
      </c>
      <c r="AU106" s="450">
        <v>22004703956589.371</v>
      </c>
      <c r="AV106" s="450">
        <v>23742845505913.316</v>
      </c>
      <c r="AW106" s="450">
        <v>26287173486559.578</v>
      </c>
      <c r="AX106" s="450">
        <v>29088030334521.449</v>
      </c>
      <c r="AY106" s="450">
        <v>32737320611653.074</v>
      </c>
      <c r="AZ106" s="450">
        <v>36513797023200.602</v>
      </c>
      <c r="BA106" s="450">
        <v>39764486844860.789</v>
      </c>
      <c r="BB106" s="450">
        <v>41448129217159.008</v>
      </c>
      <c r="BC106" s="450">
        <v>45112479078472.375</v>
      </c>
      <c r="BD106" s="450">
        <v>49202440042444.516</v>
      </c>
      <c r="BE106" s="450">
        <v>52742188687893.086</v>
      </c>
      <c r="BF106" s="450">
        <v>56358388700944.664</v>
      </c>
      <c r="BG106" s="450">
        <v>60046780141456.047</v>
      </c>
      <c r="BH106" s="450">
        <v>63067975554501.672</v>
      </c>
      <c r="BI106" s="450">
        <v>66755247714789.055</v>
      </c>
      <c r="BJ106" s="450">
        <v>71646952279990.703</v>
      </c>
      <c r="BK106" s="450">
        <v>76813067523199.781</v>
      </c>
    </row>
    <row r="107" spans="1:63" x14ac:dyDescent="0.25">
      <c r="A107" s="450" t="s">
        <v>2450</v>
      </c>
      <c r="B107" s="450" t="s">
        <v>2451</v>
      </c>
      <c r="C107" s="450" t="s">
        <v>2295</v>
      </c>
      <c r="D107" s="450" t="s">
        <v>2296</v>
      </c>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c r="AF107" s="450"/>
      <c r="AG107" s="450"/>
      <c r="AH107" s="450"/>
      <c r="AI107" s="450">
        <v>1132886574294.4417</v>
      </c>
      <c r="AJ107" s="450">
        <v>1192517758394.8284</v>
      </c>
      <c r="AK107" s="450">
        <v>1247683404543.1663</v>
      </c>
      <c r="AL107" s="450">
        <v>1287902456543.7029</v>
      </c>
      <c r="AM107" s="450">
        <v>1327915540472.9414</v>
      </c>
      <c r="AN107" s="450">
        <v>1404606900060.1863</v>
      </c>
      <c r="AO107" s="450">
        <v>1498757222844.3174</v>
      </c>
      <c r="AP107" s="450">
        <v>1572598373405.7002</v>
      </c>
      <c r="AQ107" s="450">
        <v>1642399113641.9863</v>
      </c>
      <c r="AR107" s="450">
        <v>1720466616840.1936</v>
      </c>
      <c r="AS107" s="450">
        <v>1831897771882.3711</v>
      </c>
      <c r="AT107" s="450">
        <v>1955185296720.1372</v>
      </c>
      <c r="AU107" s="450">
        <v>2095561488725.0715</v>
      </c>
      <c r="AV107" s="450">
        <v>2245267727933.2275</v>
      </c>
      <c r="AW107" s="450">
        <v>2465601876559.8999</v>
      </c>
      <c r="AX107" s="450">
        <v>2714827150579.0249</v>
      </c>
      <c r="AY107" s="450">
        <v>2977390663877.1924</v>
      </c>
      <c r="AZ107" s="450">
        <v>3255795208589.6943</v>
      </c>
      <c r="BA107" s="450">
        <v>3490961443365.2808</v>
      </c>
      <c r="BB107" s="450">
        <v>3696925137028.7847</v>
      </c>
      <c r="BC107" s="450">
        <v>3961456392294.6309</v>
      </c>
      <c r="BD107" s="450">
        <v>4222180887104.8291</v>
      </c>
      <c r="BE107" s="450">
        <v>4506792241382.5107</v>
      </c>
      <c r="BF107" s="450">
        <v>4858874772658.9443</v>
      </c>
      <c r="BG107" s="450">
        <v>5229835902711.7285</v>
      </c>
      <c r="BH107" s="450">
        <v>5511189144508.4229</v>
      </c>
      <c r="BI107" s="450">
        <v>5767744840273.0713</v>
      </c>
      <c r="BJ107" s="450">
        <v>6147380437050.8691</v>
      </c>
      <c r="BK107" s="450">
        <v>6575661612043.4824</v>
      </c>
    </row>
    <row r="108" spans="1:63" x14ac:dyDescent="0.25">
      <c r="A108" s="450" t="s">
        <v>2452</v>
      </c>
      <c r="B108" s="450" t="s">
        <v>2453</v>
      </c>
      <c r="C108" s="450" t="s">
        <v>2295</v>
      </c>
      <c r="D108" s="450" t="s">
        <v>2296</v>
      </c>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c r="AF108" s="450"/>
      <c r="AG108" s="450"/>
      <c r="AH108" s="450"/>
      <c r="AI108" s="450">
        <v>575985868824.35559</v>
      </c>
      <c r="AJ108" s="450">
        <v>608255837995.79736</v>
      </c>
      <c r="AK108" s="450">
        <v>644081122574.50476</v>
      </c>
      <c r="AL108" s="450">
        <v>658186044013.07092</v>
      </c>
      <c r="AM108" s="450">
        <v>680147346252.02759</v>
      </c>
      <c r="AN108" s="450">
        <v>711768800552.57239</v>
      </c>
      <c r="AO108" s="450">
        <v>757159764978.72437</v>
      </c>
      <c r="AP108" s="450">
        <v>785326298613.995</v>
      </c>
      <c r="AQ108" s="450">
        <v>815005945480.9231</v>
      </c>
      <c r="AR108" s="450">
        <v>845775211853.72522</v>
      </c>
      <c r="AS108" s="450">
        <v>898041526872.2074</v>
      </c>
      <c r="AT108" s="450">
        <v>951083486780.60059</v>
      </c>
      <c r="AU108" s="450">
        <v>1032701993471.5309</v>
      </c>
      <c r="AV108" s="450">
        <v>1104214927275.6255</v>
      </c>
      <c r="AW108" s="450">
        <v>1221302218437.5366</v>
      </c>
      <c r="AX108" s="450">
        <v>1343300000258.166</v>
      </c>
      <c r="AY108" s="450">
        <v>1467991314167.4863</v>
      </c>
      <c r="AZ108" s="450">
        <v>1594314969725.063</v>
      </c>
      <c r="BA108" s="450">
        <v>1690065391989.9524</v>
      </c>
      <c r="BB108" s="450">
        <v>1790743417217.8618</v>
      </c>
      <c r="BC108" s="450">
        <v>1910569561339.3254</v>
      </c>
      <c r="BD108" s="450">
        <v>2042647749582.7148</v>
      </c>
      <c r="BE108" s="450">
        <v>2174450492509.6472</v>
      </c>
      <c r="BF108" s="450">
        <v>2338068004785.5317</v>
      </c>
      <c r="BG108" s="450">
        <v>2515453809751.9976</v>
      </c>
      <c r="BH108" s="450">
        <v>2645985415759.0718</v>
      </c>
      <c r="BI108" s="450">
        <v>2736732051392.835</v>
      </c>
      <c r="BJ108" s="450">
        <v>2880734458722.7104</v>
      </c>
      <c r="BK108" s="450">
        <v>3061855079301.0493</v>
      </c>
    </row>
    <row r="109" spans="1:63" x14ac:dyDescent="0.25">
      <c r="A109" s="450" t="s">
        <v>2454</v>
      </c>
      <c r="B109" s="450" t="s">
        <v>2282</v>
      </c>
      <c r="C109" s="450" t="s">
        <v>2295</v>
      </c>
      <c r="D109" s="450" t="s">
        <v>2296</v>
      </c>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c r="AH109" s="450"/>
      <c r="AI109" s="450">
        <v>544587207778.54523</v>
      </c>
      <c r="AJ109" s="450">
        <v>601918543740.79138</v>
      </c>
      <c r="AK109" s="450">
        <v>655636686624.56799</v>
      </c>
      <c r="AL109" s="450">
        <v>714772535898.55176</v>
      </c>
      <c r="AM109" s="450">
        <v>785080112660.33765</v>
      </c>
      <c r="AN109" s="450">
        <v>867428722910.50415</v>
      </c>
      <c r="AO109" s="450">
        <v>952370564587.39294</v>
      </c>
      <c r="AP109" s="450">
        <v>1014325262273.6782</v>
      </c>
      <c r="AQ109" s="450">
        <v>891095403081.82153</v>
      </c>
      <c r="AR109" s="450">
        <v>911112540760.64978</v>
      </c>
      <c r="AS109" s="450">
        <v>977309686746.93384</v>
      </c>
      <c r="AT109" s="450">
        <v>1035135229408.5957</v>
      </c>
      <c r="AU109" s="450">
        <v>1098820986935.6735</v>
      </c>
      <c r="AV109" s="450">
        <v>1172730327317.1519</v>
      </c>
      <c r="AW109" s="450">
        <v>1264889666904.1885</v>
      </c>
      <c r="AX109" s="450">
        <v>1378537903254.6785</v>
      </c>
      <c r="AY109" s="450">
        <v>1498382839652.5491</v>
      </c>
      <c r="AZ109" s="450">
        <v>1636260223868.1819</v>
      </c>
      <c r="BA109" s="450">
        <v>1768401487476.9697</v>
      </c>
      <c r="BB109" s="450">
        <v>1864363959861.3899</v>
      </c>
      <c r="BC109" s="450">
        <v>2003475867231.9629</v>
      </c>
      <c r="BD109" s="450">
        <v>2171518784772.0808</v>
      </c>
      <c r="BE109" s="450">
        <v>2346620221000.9155</v>
      </c>
      <c r="BF109" s="450">
        <v>2520497850591.356</v>
      </c>
      <c r="BG109" s="450">
        <v>2696763333835.252</v>
      </c>
      <c r="BH109" s="450">
        <v>2858510034444.2466</v>
      </c>
      <c r="BI109" s="450">
        <v>3035212619678.3633</v>
      </c>
      <c r="BJ109" s="450">
        <v>3249635337373.9268</v>
      </c>
      <c r="BK109" s="450">
        <v>3494761838591.2241</v>
      </c>
    </row>
    <row r="110" spans="1:63" x14ac:dyDescent="0.25">
      <c r="A110" s="450" t="s">
        <v>2455</v>
      </c>
      <c r="B110" s="450" t="s">
        <v>2456</v>
      </c>
      <c r="C110" s="450" t="s">
        <v>2295</v>
      </c>
      <c r="D110" s="450" t="s">
        <v>2296</v>
      </c>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c r="AH110" s="450"/>
      <c r="AI110" s="450">
        <v>549064784694.07965</v>
      </c>
      <c r="AJ110" s="450">
        <v>575691344339.29333</v>
      </c>
      <c r="AK110" s="450">
        <v>593366383648.42542</v>
      </c>
      <c r="AL110" s="450">
        <v>620212765685.31396</v>
      </c>
      <c r="AM110" s="450">
        <v>637765293950.30579</v>
      </c>
      <c r="AN110" s="450">
        <v>683290491277.67981</v>
      </c>
      <c r="AO110" s="450">
        <v>731747959075.1759</v>
      </c>
      <c r="AP110" s="450">
        <v>778269629996.64453</v>
      </c>
      <c r="AQ110" s="450">
        <v>818746079624.16516</v>
      </c>
      <c r="AR110" s="450">
        <v>866795413133.20093</v>
      </c>
      <c r="AS110" s="450">
        <v>925815242024.47156</v>
      </c>
      <c r="AT110" s="450">
        <v>996523511338.53796</v>
      </c>
      <c r="AU110" s="450">
        <v>1052931465451.6504</v>
      </c>
      <c r="AV110" s="450">
        <v>1130670449130.1851</v>
      </c>
      <c r="AW110" s="450">
        <v>1231915240572.6475</v>
      </c>
      <c r="AX110" s="450">
        <v>1358054541617.1279</v>
      </c>
      <c r="AY110" s="450">
        <v>1495212414314.2703</v>
      </c>
      <c r="AZ110" s="450">
        <v>1647199478759.2273</v>
      </c>
      <c r="BA110" s="450">
        <v>1787770082686.6431</v>
      </c>
      <c r="BB110" s="450">
        <v>1892194224834.4958</v>
      </c>
      <c r="BC110" s="450">
        <v>2036648024707.6873</v>
      </c>
      <c r="BD110" s="450">
        <v>2164092103628.4348</v>
      </c>
      <c r="BE110" s="450">
        <v>2316410252665.8477</v>
      </c>
      <c r="BF110" s="450">
        <v>2504215356528.6777</v>
      </c>
      <c r="BG110" s="450">
        <v>2696628550508.5264</v>
      </c>
      <c r="BH110" s="450">
        <v>2846943125189.4702</v>
      </c>
      <c r="BI110" s="450">
        <v>3014932808130.8354</v>
      </c>
      <c r="BJ110" s="450">
        <v>3253167466896.5298</v>
      </c>
      <c r="BK110" s="450">
        <v>3501372045299.9468</v>
      </c>
    </row>
    <row r="111" spans="1:63" x14ac:dyDescent="0.25">
      <c r="A111" s="450" t="s">
        <v>2457</v>
      </c>
      <c r="B111" s="450" t="s">
        <v>2458</v>
      </c>
      <c r="C111" s="450" t="s">
        <v>2295</v>
      </c>
      <c r="D111" s="450" t="s">
        <v>2296</v>
      </c>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c r="BB111" s="450"/>
      <c r="BC111" s="450"/>
      <c r="BD111" s="450"/>
      <c r="BE111" s="450"/>
      <c r="BF111" s="450"/>
      <c r="BG111" s="450"/>
      <c r="BH111" s="450"/>
      <c r="BI111" s="450"/>
      <c r="BJ111" s="450"/>
      <c r="BK111" s="450"/>
    </row>
    <row r="112" spans="1:63" x14ac:dyDescent="0.25">
      <c r="A112" s="450" t="s">
        <v>261</v>
      </c>
      <c r="B112" s="450" t="s">
        <v>262</v>
      </c>
      <c r="C112" s="450" t="s">
        <v>2295</v>
      </c>
      <c r="D112" s="450" t="s">
        <v>2296</v>
      </c>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c r="AF112" s="450"/>
      <c r="AG112" s="450"/>
      <c r="AH112" s="450"/>
      <c r="AI112" s="450">
        <v>1079957466044.7732</v>
      </c>
      <c r="AJ112" s="450">
        <v>1128278289821.094</v>
      </c>
      <c r="AK112" s="450">
        <v>1217257059532.0349</v>
      </c>
      <c r="AL112" s="450">
        <v>1305296584699.938</v>
      </c>
      <c r="AM112" s="450">
        <v>1421944362511.6763</v>
      </c>
      <c r="AN112" s="450">
        <v>1561723589611.9592</v>
      </c>
      <c r="AO112" s="450">
        <v>1710380734426.926</v>
      </c>
      <c r="AP112" s="450">
        <v>1810336182691.4958</v>
      </c>
      <c r="AQ112" s="450">
        <v>1943930721844.095</v>
      </c>
      <c r="AR112" s="450">
        <v>2146435317354.4548</v>
      </c>
      <c r="AS112" s="450">
        <v>2278705743585.7876</v>
      </c>
      <c r="AT112" s="450">
        <v>2441022549933.1631</v>
      </c>
      <c r="AU112" s="450">
        <v>2573958397225.8584</v>
      </c>
      <c r="AV112" s="450">
        <v>2827839533967.3237</v>
      </c>
      <c r="AW112" s="450">
        <v>3134050949827.4438</v>
      </c>
      <c r="AX112" s="450">
        <v>3487734279803.8623</v>
      </c>
      <c r="AY112" s="450">
        <v>3882924836890.9844</v>
      </c>
      <c r="AZ112" s="450">
        <v>4292685783700.0615</v>
      </c>
      <c r="BA112" s="450">
        <v>4511263827336.1953</v>
      </c>
      <c r="BB112" s="450">
        <v>4903029530747.5518</v>
      </c>
      <c r="BC112" s="450">
        <v>5381656193514.1982</v>
      </c>
      <c r="BD112" s="450">
        <v>5782035485240.7129</v>
      </c>
      <c r="BE112" s="450">
        <v>6214467086727.5684</v>
      </c>
      <c r="BF112" s="450">
        <v>6727352830917.3066</v>
      </c>
      <c r="BG112" s="450">
        <v>7362570498022.5088</v>
      </c>
      <c r="BH112" s="450">
        <v>8036326886987.3926</v>
      </c>
      <c r="BI112" s="450">
        <v>8787915340599.4639</v>
      </c>
      <c r="BJ112" s="450">
        <v>9596835216102.6465</v>
      </c>
      <c r="BK112" s="450">
        <v>10498468291043.52</v>
      </c>
    </row>
    <row r="113" spans="1:63" x14ac:dyDescent="0.25">
      <c r="A113" s="450" t="s">
        <v>2459</v>
      </c>
      <c r="B113" s="450" t="s">
        <v>2460</v>
      </c>
      <c r="C113" s="450" t="s">
        <v>2295</v>
      </c>
      <c r="D113" s="450" t="s">
        <v>2296</v>
      </c>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c r="AH113" s="450"/>
      <c r="AI113" s="450"/>
      <c r="AJ113" s="450"/>
      <c r="AK113" s="450"/>
      <c r="AL113" s="450"/>
      <c r="AM113" s="450"/>
      <c r="AN113" s="450"/>
      <c r="AO113" s="450"/>
      <c r="AP113" s="450"/>
      <c r="AQ113" s="450"/>
      <c r="AR113" s="450"/>
      <c r="AS113" s="450"/>
      <c r="AT113" s="450"/>
      <c r="AU113" s="450"/>
      <c r="AV113" s="450"/>
      <c r="AW113" s="450"/>
      <c r="AX113" s="450"/>
      <c r="AY113" s="450"/>
      <c r="AZ113" s="450"/>
      <c r="BA113" s="450"/>
      <c r="BB113" s="450"/>
      <c r="BC113" s="450"/>
      <c r="BD113" s="450"/>
      <c r="BE113" s="450"/>
      <c r="BF113" s="450"/>
      <c r="BG113" s="450"/>
      <c r="BH113" s="450"/>
      <c r="BI113" s="450"/>
      <c r="BJ113" s="450"/>
      <c r="BK113" s="450"/>
    </row>
    <row r="114" spans="1:63" x14ac:dyDescent="0.25">
      <c r="A114" s="450" t="s">
        <v>176</v>
      </c>
      <c r="B114" s="450" t="s">
        <v>383</v>
      </c>
      <c r="C114" s="450" t="s">
        <v>2295</v>
      </c>
      <c r="D114" s="450" t="s">
        <v>2296</v>
      </c>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c r="AH114" s="450"/>
      <c r="AI114" s="450">
        <v>48275909474.225937</v>
      </c>
      <c r="AJ114" s="450">
        <v>50871587670.58252</v>
      </c>
      <c r="AK114" s="450">
        <v>53770420207.864677</v>
      </c>
      <c r="AL114" s="450">
        <v>56526508523.236137</v>
      </c>
      <c r="AM114" s="450">
        <v>61056614848.893135</v>
      </c>
      <c r="AN114" s="450">
        <v>68342626757.982445</v>
      </c>
      <c r="AO114" s="450">
        <v>74493175990.034393</v>
      </c>
      <c r="AP114" s="450">
        <v>83130237880.690598</v>
      </c>
      <c r="AQ114" s="450">
        <v>93038154877.17868</v>
      </c>
      <c r="AR114" s="450">
        <v>101361429156.06172</v>
      </c>
      <c r="AS114" s="450">
        <v>114831886020.39799</v>
      </c>
      <c r="AT114" s="450">
        <v>125831098351.77591</v>
      </c>
      <c r="AU114" s="450">
        <v>138452090179.50156</v>
      </c>
      <c r="AV114" s="450">
        <v>144825013904.79468</v>
      </c>
      <c r="AW114" s="450">
        <v>157393792185.11856</v>
      </c>
      <c r="AX114" s="450">
        <v>168217664600.5217</v>
      </c>
      <c r="AY114" s="450">
        <v>188914076924.33377</v>
      </c>
      <c r="AZ114" s="450">
        <v>205693273524.35907</v>
      </c>
      <c r="BA114" s="450">
        <v>198813754821.60458</v>
      </c>
      <c r="BB114" s="450">
        <v>188770100732.54993</v>
      </c>
      <c r="BC114" s="450">
        <v>197431992419.69467</v>
      </c>
      <c r="BD114" s="450">
        <v>205441154978.936</v>
      </c>
      <c r="BE114" s="450">
        <v>212758615042.18341</v>
      </c>
      <c r="BF114" s="450">
        <v>221468263546.13007</v>
      </c>
      <c r="BG114" s="450">
        <v>237861357856.3222</v>
      </c>
      <c r="BH114" s="450">
        <v>324698559055.38074</v>
      </c>
      <c r="BI114" s="450">
        <v>335356809190.58972</v>
      </c>
      <c r="BJ114" s="450">
        <v>373035786124.91071</v>
      </c>
      <c r="BK114" s="450">
        <v>403828175285.63739</v>
      </c>
    </row>
    <row r="115" spans="1:63" x14ac:dyDescent="0.25">
      <c r="A115" s="450" t="s">
        <v>2461</v>
      </c>
      <c r="B115" s="450" t="s">
        <v>2462</v>
      </c>
      <c r="C115" s="450" t="s">
        <v>2295</v>
      </c>
      <c r="D115" s="450" t="s">
        <v>2296</v>
      </c>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c r="AH115" s="450"/>
      <c r="AI115" s="450">
        <v>415675977617.08087</v>
      </c>
      <c r="AJ115" s="450">
        <v>482948618805.14691</v>
      </c>
      <c r="AK115" s="450">
        <v>507956842639.22485</v>
      </c>
      <c r="AL115" s="450">
        <v>525399667255.04327</v>
      </c>
      <c r="AM115" s="450">
        <v>528507473889.34314</v>
      </c>
      <c r="AN115" s="450">
        <v>551906380681.03784</v>
      </c>
      <c r="AO115" s="450">
        <v>591086428515.62622</v>
      </c>
      <c r="AP115" s="450">
        <v>604177517025.8125</v>
      </c>
      <c r="AQ115" s="450">
        <v>624283671207.66821</v>
      </c>
      <c r="AR115" s="450">
        <v>638714694746.55286</v>
      </c>
      <c r="AS115" s="450">
        <v>691245763034.88379</v>
      </c>
      <c r="AT115" s="450">
        <v>711908086913.51965</v>
      </c>
      <c r="AU115" s="450">
        <v>775710983562.63391</v>
      </c>
      <c r="AV115" s="450">
        <v>859130083142.30225</v>
      </c>
      <c r="AW115" s="450">
        <v>920854219275.09155</v>
      </c>
      <c r="AX115" s="450">
        <v>979826708679.59607</v>
      </c>
      <c r="AY115" s="450">
        <v>1059950116825.3746</v>
      </c>
      <c r="AZ115" s="450">
        <v>1177192674767.5342</v>
      </c>
      <c r="BA115" s="450">
        <v>1203101129193.8547</v>
      </c>
      <c r="BB115" s="450">
        <v>1224485232107.6028</v>
      </c>
      <c r="BC115" s="450">
        <v>1310575719665.2896</v>
      </c>
      <c r="BD115" s="450">
        <v>1373350831357.519</v>
      </c>
      <c r="BE115" s="450">
        <v>1295488934143.5459</v>
      </c>
      <c r="BF115" s="450">
        <v>1315665351034.0601</v>
      </c>
      <c r="BG115" s="450">
        <v>1402267731490.0569</v>
      </c>
      <c r="BH115" s="450">
        <v>1398545752986.3047</v>
      </c>
      <c r="BI115" s="450">
        <v>1603240562739.001</v>
      </c>
      <c r="BJ115" s="450">
        <v>1695063643475.3608</v>
      </c>
      <c r="BK115" s="450"/>
    </row>
    <row r="116" spans="1:63" x14ac:dyDescent="0.25">
      <c r="A116" s="450" t="s">
        <v>2463</v>
      </c>
      <c r="B116" s="450" t="s">
        <v>2464</v>
      </c>
      <c r="C116" s="450" t="s">
        <v>2295</v>
      </c>
      <c r="D116" s="450" t="s">
        <v>2296</v>
      </c>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c r="AF116" s="450"/>
      <c r="AG116" s="450"/>
      <c r="AH116" s="450"/>
      <c r="AI116" s="450">
        <v>130611293398.99722</v>
      </c>
      <c r="AJ116" s="450">
        <v>48546562177.117569</v>
      </c>
      <c r="AK116" s="450">
        <v>65835868208.718002</v>
      </c>
      <c r="AL116" s="450">
        <v>87809749927.623642</v>
      </c>
      <c r="AM116" s="450">
        <v>93141750136.221146</v>
      </c>
      <c r="AN116" s="450">
        <v>97110805291.350098</v>
      </c>
      <c r="AO116" s="450">
        <v>109787273289.19133</v>
      </c>
      <c r="AP116" s="450">
        <v>135399053869.23982</v>
      </c>
      <c r="AQ116" s="450">
        <v>184650376932.52686</v>
      </c>
      <c r="AR116" s="450">
        <v>220250827786.27722</v>
      </c>
      <c r="AS116" s="450">
        <v>228341500831.45367</v>
      </c>
      <c r="AT116" s="450">
        <v>238729457652.03079</v>
      </c>
      <c r="AU116" s="450">
        <v>225772267878.5563</v>
      </c>
      <c r="AV116" s="450">
        <v>153844708708.05289</v>
      </c>
      <c r="AW116" s="450">
        <v>243548525438.55713</v>
      </c>
      <c r="AX116" s="450">
        <v>262186408661.42535</v>
      </c>
      <c r="AY116" s="450">
        <v>297560105122.06244</v>
      </c>
      <c r="AZ116" s="450">
        <v>309762697298.81494</v>
      </c>
      <c r="BA116" s="450">
        <v>341771363894.22552</v>
      </c>
      <c r="BB116" s="450">
        <v>356014381880.01398</v>
      </c>
      <c r="BC116" s="450">
        <v>383222500874.75452</v>
      </c>
      <c r="BD116" s="450">
        <v>420751532114.54694</v>
      </c>
      <c r="BE116" s="450">
        <v>488583238053.93781</v>
      </c>
      <c r="BF116" s="450">
        <v>534941429375.17822</v>
      </c>
      <c r="BG116" s="450">
        <v>548877373277.6488</v>
      </c>
      <c r="BH116" s="450">
        <v>568491511571.4165</v>
      </c>
      <c r="BI116" s="450">
        <v>652708753241.52661</v>
      </c>
      <c r="BJ116" s="450">
        <v>653999308119.47095</v>
      </c>
      <c r="BK116" s="450">
        <v>672978507594.86011</v>
      </c>
    </row>
    <row r="117" spans="1:63" x14ac:dyDescent="0.25">
      <c r="A117" s="450" t="s">
        <v>198</v>
      </c>
      <c r="B117" s="450" t="s">
        <v>2251</v>
      </c>
      <c r="C117" s="450" t="s">
        <v>2295</v>
      </c>
      <c r="D117" s="450" t="s">
        <v>2296</v>
      </c>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c r="AH117" s="450"/>
      <c r="AI117" s="450">
        <v>5602193312.2091789</v>
      </c>
      <c r="AJ117" s="450">
        <v>5778699933.5832338</v>
      </c>
      <c r="AK117" s="450">
        <v>5710980926.0633116</v>
      </c>
      <c r="AL117" s="450">
        <v>5923078124.4957457</v>
      </c>
      <c r="AM117" s="450">
        <v>6267878176.0666504</v>
      </c>
      <c r="AN117" s="450">
        <v>6406765590.3992767</v>
      </c>
      <c r="AO117" s="450">
        <v>6664915895.8559637</v>
      </c>
      <c r="AP117" s="450">
        <v>7296172763.9076414</v>
      </c>
      <c r="AQ117" s="450">
        <v>7861923152.8538065</v>
      </c>
      <c r="AR117" s="450">
        <v>8189172392.969409</v>
      </c>
      <c r="AS117" s="450">
        <v>8354755649.6129179</v>
      </c>
      <c r="AT117" s="450">
        <v>9054903348.8615799</v>
      </c>
      <c r="AU117" s="450">
        <v>9351404737.0599155</v>
      </c>
      <c r="AV117" s="450">
        <v>9443989360.3446712</v>
      </c>
      <c r="AW117" s="450">
        <v>10400191278.280188</v>
      </c>
      <c r="AX117" s="450">
        <v>11048355266.524914</v>
      </c>
      <c r="AY117" s="450">
        <v>11876038913.913984</v>
      </c>
      <c r="AZ117" s="450">
        <v>12824130249.055244</v>
      </c>
      <c r="BA117" s="450">
        <v>13749851618.836128</v>
      </c>
      <c r="BB117" s="450">
        <v>13346817176.506886</v>
      </c>
      <c r="BC117" s="450">
        <v>12587099509.773907</v>
      </c>
      <c r="BD117" s="450">
        <v>13005319157.531693</v>
      </c>
      <c r="BE117" s="450">
        <v>13446448680.188543</v>
      </c>
      <c r="BF117" s="450">
        <v>14296625814.700357</v>
      </c>
      <c r="BG117" s="450">
        <v>14966416225.427473</v>
      </c>
      <c r="BH117" s="450">
        <v>16119986191.182325</v>
      </c>
      <c r="BI117" s="450">
        <v>17638152067.497326</v>
      </c>
      <c r="BJ117" s="450">
        <v>18997605752.189297</v>
      </c>
      <c r="BK117" s="450">
        <v>20263802910.357666</v>
      </c>
    </row>
    <row r="118" spans="1:63" x14ac:dyDescent="0.25">
      <c r="A118" s="450" t="s">
        <v>2264</v>
      </c>
      <c r="B118" s="450" t="s">
        <v>2265</v>
      </c>
      <c r="C118" s="450" t="s">
        <v>2295</v>
      </c>
      <c r="D118" s="450" t="s">
        <v>2296</v>
      </c>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c r="AH118" s="450"/>
      <c r="AI118" s="450">
        <v>70595327487.096725</v>
      </c>
      <c r="AJ118" s="450">
        <v>78621436954.210587</v>
      </c>
      <c r="AK118" s="450">
        <v>86652635782.076584</v>
      </c>
      <c r="AL118" s="450">
        <v>92357454587.838989</v>
      </c>
      <c r="AM118" s="450">
        <v>101336316848.33269</v>
      </c>
      <c r="AN118" s="450">
        <v>110292657368.20914</v>
      </c>
      <c r="AO118" s="450">
        <v>117987958869.41708</v>
      </c>
      <c r="AP118" s="450">
        <v>124904946463.88029</v>
      </c>
      <c r="AQ118" s="450">
        <v>131594049710.8752</v>
      </c>
      <c r="AR118" s="450">
        <v>138214548679.87906</v>
      </c>
      <c r="AS118" s="450">
        <v>156673631626.84525</v>
      </c>
      <c r="AT118" s="450">
        <v>160342723015.10516</v>
      </c>
      <c r="AU118" s="450">
        <v>165616055934.77414</v>
      </c>
      <c r="AV118" s="450">
        <v>159161753975.94244</v>
      </c>
      <c r="AW118" s="450">
        <v>171580903768.85269</v>
      </c>
      <c r="AX118" s="450">
        <v>171942403947.12097</v>
      </c>
      <c r="AY118" s="450">
        <v>181069089214.82288</v>
      </c>
      <c r="AZ118" s="450">
        <v>197127493792.58246</v>
      </c>
      <c r="BA118" s="450">
        <v>200368912767.74829</v>
      </c>
      <c r="BB118" s="450">
        <v>205847422398.67896</v>
      </c>
      <c r="BC118" s="450">
        <v>219784814926.58932</v>
      </c>
      <c r="BD118" s="450">
        <v>237392421471.20117</v>
      </c>
      <c r="BE118" s="450">
        <v>250963185329.87405</v>
      </c>
      <c r="BF118" s="450">
        <v>275461481323.67041</v>
      </c>
      <c r="BG118" s="450">
        <v>281491371710.44366</v>
      </c>
      <c r="BH118" s="450">
        <v>297615438197.16199</v>
      </c>
      <c r="BI118" s="450">
        <v>320589444918.82367</v>
      </c>
      <c r="BJ118" s="450">
        <v>338666467124.07788</v>
      </c>
      <c r="BK118" s="450">
        <v>353775018069.93866</v>
      </c>
    </row>
    <row r="119" spans="1:63" x14ac:dyDescent="0.25">
      <c r="A119" s="450" t="s">
        <v>181</v>
      </c>
      <c r="B119" s="450" t="s">
        <v>384</v>
      </c>
      <c r="C119" s="450" t="s">
        <v>2295</v>
      </c>
      <c r="D119" s="450" t="s">
        <v>2296</v>
      </c>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c r="AF119" s="450"/>
      <c r="AG119" s="450"/>
      <c r="AH119" s="450"/>
      <c r="AI119" s="450">
        <v>1051994753957.275</v>
      </c>
      <c r="AJ119" s="450">
        <v>1104303306861.9709</v>
      </c>
      <c r="AK119" s="450">
        <v>1138891430075.0366</v>
      </c>
      <c r="AL119" s="450">
        <v>1155932425171.0845</v>
      </c>
      <c r="AM119" s="450">
        <v>1206011560769.2817</v>
      </c>
      <c r="AN119" s="450">
        <v>1266845014012.6995</v>
      </c>
      <c r="AO119" s="450">
        <v>1305974561257.4385</v>
      </c>
      <c r="AP119" s="450">
        <v>1355069937460.3689</v>
      </c>
      <c r="AQ119" s="450">
        <v>1419647657174.0061</v>
      </c>
      <c r="AR119" s="450">
        <v>1453166048109.7952</v>
      </c>
      <c r="AS119" s="450">
        <v>1538985208302.0283</v>
      </c>
      <c r="AT119" s="450">
        <v>1591435905289.9194</v>
      </c>
      <c r="AU119" s="450">
        <v>1634258866845.823</v>
      </c>
      <c r="AV119" s="450">
        <v>1666742091209.3655</v>
      </c>
      <c r="AW119" s="450">
        <v>1698680216738.6001</v>
      </c>
      <c r="AX119" s="450">
        <v>1742085789561.697</v>
      </c>
      <c r="AY119" s="450">
        <v>1879908849866.9412</v>
      </c>
      <c r="AZ119" s="450">
        <v>1986697508158.842</v>
      </c>
      <c r="BA119" s="450">
        <v>2082637866310.0649</v>
      </c>
      <c r="BB119" s="450">
        <v>2039615827502.3213</v>
      </c>
      <c r="BC119" s="450">
        <v>2075187858094.3882</v>
      </c>
      <c r="BD119" s="450">
        <v>2158285168982.7295</v>
      </c>
      <c r="BE119" s="450">
        <v>2157547299764.22</v>
      </c>
      <c r="BF119" s="450">
        <v>2176320732837.0171</v>
      </c>
      <c r="BG119" s="450">
        <v>2192713251239.7856</v>
      </c>
      <c r="BH119" s="450">
        <v>2237097610681.1826</v>
      </c>
      <c r="BI119" s="450">
        <v>2367210855002.3394</v>
      </c>
      <c r="BJ119" s="450">
        <v>2480871919342.793</v>
      </c>
      <c r="BK119" s="450">
        <v>2515781432564.3198</v>
      </c>
    </row>
    <row r="120" spans="1:63" x14ac:dyDescent="0.25">
      <c r="A120" s="450" t="s">
        <v>2465</v>
      </c>
      <c r="B120" s="450" t="s">
        <v>2466</v>
      </c>
      <c r="C120" s="450" t="s">
        <v>2295</v>
      </c>
      <c r="D120" s="450" t="s">
        <v>2296</v>
      </c>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450"/>
      <c r="AG120" s="450"/>
      <c r="AH120" s="450"/>
      <c r="AI120" s="450">
        <v>11465164402.553308</v>
      </c>
      <c r="AJ120" s="450">
        <v>12426359282.889704</v>
      </c>
      <c r="AK120" s="450">
        <v>12958085172.762388</v>
      </c>
      <c r="AL120" s="450">
        <v>14514286462.747562</v>
      </c>
      <c r="AM120" s="450">
        <v>15029298217.993198</v>
      </c>
      <c r="AN120" s="450">
        <v>15705024925.984772</v>
      </c>
      <c r="AO120" s="450">
        <v>15974400213.023071</v>
      </c>
      <c r="AP120" s="450">
        <v>16064538195.32342</v>
      </c>
      <c r="AQ120" s="450">
        <v>15866091511.031593</v>
      </c>
      <c r="AR120" s="450">
        <v>16263791538.423182</v>
      </c>
      <c r="AS120" s="450">
        <v>16773469677.615692</v>
      </c>
      <c r="AT120" s="450">
        <v>17371922742.587532</v>
      </c>
      <c r="AU120" s="450">
        <v>17999161438.931583</v>
      </c>
      <c r="AV120" s="450">
        <v>19005584515.5019</v>
      </c>
      <c r="AW120" s="450">
        <v>19775609971.587154</v>
      </c>
      <c r="AX120" s="450">
        <v>20573868598.800838</v>
      </c>
      <c r="AY120" s="450">
        <v>21810988375.173359</v>
      </c>
      <c r="AZ120" s="450">
        <v>22717605549.673637</v>
      </c>
      <c r="BA120" s="450">
        <v>22971498803.344505</v>
      </c>
      <c r="BB120" s="450">
        <v>22142833994.307266</v>
      </c>
      <c r="BC120" s="450">
        <v>22074283000.661274</v>
      </c>
      <c r="BD120" s="450">
        <v>22924301243.072323</v>
      </c>
      <c r="BE120" s="450">
        <v>23220285437.257298</v>
      </c>
      <c r="BF120" s="450">
        <v>23746822771.580772</v>
      </c>
      <c r="BG120" s="450">
        <v>24362584364.61174</v>
      </c>
      <c r="BH120" s="450">
        <v>24845904794.257927</v>
      </c>
      <c r="BI120" s="450">
        <v>25464389344.895</v>
      </c>
      <c r="BJ120" s="450">
        <v>26202330525.713223</v>
      </c>
      <c r="BK120" s="450">
        <v>27290627429.959064</v>
      </c>
    </row>
    <row r="121" spans="1:63" x14ac:dyDescent="0.25">
      <c r="A121" s="450" t="s">
        <v>2467</v>
      </c>
      <c r="B121" s="450" t="s">
        <v>2468</v>
      </c>
      <c r="C121" s="450" t="s">
        <v>2295</v>
      </c>
      <c r="D121" s="450" t="s">
        <v>2296</v>
      </c>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c r="AF121" s="450"/>
      <c r="AG121" s="450"/>
      <c r="AH121" s="450"/>
      <c r="AI121" s="450">
        <v>14543608498.304537</v>
      </c>
      <c r="AJ121" s="450">
        <v>15309668613.229647</v>
      </c>
      <c r="AK121" s="450">
        <v>18581206768.75251</v>
      </c>
      <c r="AL121" s="450">
        <v>19902314704.26775</v>
      </c>
      <c r="AM121" s="450">
        <v>21340913342.698315</v>
      </c>
      <c r="AN121" s="450">
        <v>23136301073.294586</v>
      </c>
      <c r="AO121" s="450">
        <v>24051711576.125938</v>
      </c>
      <c r="AP121" s="450">
        <v>25275781366.717609</v>
      </c>
      <c r="AQ121" s="450">
        <v>26325524033.379585</v>
      </c>
      <c r="AR121" s="450">
        <v>27616133903.630772</v>
      </c>
      <c r="AS121" s="450">
        <v>29432066825.140759</v>
      </c>
      <c r="AT121" s="450">
        <v>31662312616.937649</v>
      </c>
      <c r="AU121" s="450">
        <v>34023605717.239826</v>
      </c>
      <c r="AV121" s="450">
        <v>36097487442.773567</v>
      </c>
      <c r="AW121" s="450">
        <v>40245146452.037888</v>
      </c>
      <c r="AX121" s="450">
        <v>44879490570.96772</v>
      </c>
      <c r="AY121" s="450">
        <v>49979800788.536057</v>
      </c>
      <c r="AZ121" s="450">
        <v>55518372637.075623</v>
      </c>
      <c r="BA121" s="450">
        <v>60691696796.268684</v>
      </c>
      <c r="BB121" s="450">
        <v>64503549121.559784</v>
      </c>
      <c r="BC121" s="450">
        <v>66763480331.229942</v>
      </c>
      <c r="BD121" s="450">
        <v>69921208378.250793</v>
      </c>
      <c r="BE121" s="450">
        <v>73151473819.012466</v>
      </c>
      <c r="BF121" s="450">
        <v>76540819363.043411</v>
      </c>
      <c r="BG121" s="450">
        <v>80403682024.812088</v>
      </c>
      <c r="BH121" s="450">
        <v>83207047279.893997</v>
      </c>
      <c r="BI121" s="450">
        <v>85802416871.453812</v>
      </c>
      <c r="BJ121" s="450">
        <v>89283185655.473801</v>
      </c>
      <c r="BK121" s="450">
        <v>93068215794.777863</v>
      </c>
    </row>
    <row r="122" spans="1:63" x14ac:dyDescent="0.25">
      <c r="A122" s="450" t="s">
        <v>264</v>
      </c>
      <c r="B122" s="450" t="s">
        <v>265</v>
      </c>
      <c r="C122" s="450" t="s">
        <v>2295</v>
      </c>
      <c r="D122" s="450" t="s">
        <v>2296</v>
      </c>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v>2416532179883.4766</v>
      </c>
      <c r="AJ122" s="450">
        <v>2583631119477.0269</v>
      </c>
      <c r="AK122" s="450">
        <v>2664920025532.3315</v>
      </c>
      <c r="AL122" s="450">
        <v>2713930291842.0137</v>
      </c>
      <c r="AM122" s="450">
        <v>2799409615122.5034</v>
      </c>
      <c r="AN122" s="450">
        <v>2936481868854.4185</v>
      </c>
      <c r="AO122" s="450">
        <v>3082947477929.6426</v>
      </c>
      <c r="AP122" s="450">
        <v>3169854587770.3633</v>
      </c>
      <c r="AQ122" s="450">
        <v>3169360892413.4048</v>
      </c>
      <c r="AR122" s="450">
        <v>3207019636532.0391</v>
      </c>
      <c r="AS122" s="450">
        <v>3404300128237.9497</v>
      </c>
      <c r="AT122" s="450">
        <v>3493106893652.6831</v>
      </c>
      <c r="AU122" s="450">
        <v>3588864914954.668</v>
      </c>
      <c r="AV122" s="450">
        <v>3694202556176.8359</v>
      </c>
      <c r="AW122" s="450">
        <v>3877296189990.9023</v>
      </c>
      <c r="AX122" s="450">
        <v>4045734392815.6084</v>
      </c>
      <c r="AY122" s="450">
        <v>4230713952095.2476</v>
      </c>
      <c r="AZ122" s="450">
        <v>4416227655350.2773</v>
      </c>
      <c r="BA122" s="450">
        <v>4456434357160.625</v>
      </c>
      <c r="BB122" s="450">
        <v>4250983197430.5317</v>
      </c>
      <c r="BC122" s="450">
        <v>4480784390768.5654</v>
      </c>
      <c r="BD122" s="450">
        <v>4573186804907.2891</v>
      </c>
      <c r="BE122" s="450">
        <v>4746699396854.2793</v>
      </c>
      <c r="BF122" s="450">
        <v>4967051560426.249</v>
      </c>
      <c r="BG122" s="450">
        <v>4986566209495.8672</v>
      </c>
      <c r="BH122" s="450">
        <v>5136018757862.6953</v>
      </c>
      <c r="BI122" s="450">
        <v>5221770213717.4746</v>
      </c>
      <c r="BJ122" s="450">
        <v>5319800458212.4746</v>
      </c>
      <c r="BK122" s="450">
        <v>5414680004832.4336</v>
      </c>
    </row>
    <row r="123" spans="1:63" x14ac:dyDescent="0.25">
      <c r="A123" s="450" t="s">
        <v>2266</v>
      </c>
      <c r="B123" s="450" t="s">
        <v>2267</v>
      </c>
      <c r="C123" s="450" t="s">
        <v>2295</v>
      </c>
      <c r="D123" s="450" t="s">
        <v>2296</v>
      </c>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c r="AH123" s="450"/>
      <c r="AI123" s="450">
        <v>138447837856.31769</v>
      </c>
      <c r="AJ123" s="450">
        <v>127385526863.73279</v>
      </c>
      <c r="AK123" s="450">
        <v>123383234415.548</v>
      </c>
      <c r="AL123" s="450">
        <v>114686328375.05524</v>
      </c>
      <c r="AM123" s="450">
        <v>102376266056.04211</v>
      </c>
      <c r="AN123" s="450">
        <v>95952043874.88092</v>
      </c>
      <c r="AO123" s="450">
        <v>98197500176.914719</v>
      </c>
      <c r="AP123" s="450">
        <v>101588952851.85196</v>
      </c>
      <c r="AQ123" s="450">
        <v>100780442485.24094</v>
      </c>
      <c r="AR123" s="450">
        <v>104995872833.6259</v>
      </c>
      <c r="AS123" s="450">
        <v>117862645517.65337</v>
      </c>
      <c r="AT123" s="450">
        <v>136708337728.19368</v>
      </c>
      <c r="AU123" s="450">
        <v>152480072127.17905</v>
      </c>
      <c r="AV123" s="450">
        <v>169755767050.32764</v>
      </c>
      <c r="AW123" s="450">
        <v>191061243825.0416</v>
      </c>
      <c r="AX123" s="450">
        <v>216122922474.01312</v>
      </c>
      <c r="AY123" s="450">
        <v>246488211556.76263</v>
      </c>
      <c r="AZ123" s="450">
        <v>275636324216.08545</v>
      </c>
      <c r="BA123" s="450">
        <v>290270741724.59674</v>
      </c>
      <c r="BB123" s="450">
        <v>295993424133.87354</v>
      </c>
      <c r="BC123" s="450">
        <v>321301790829.39142</v>
      </c>
      <c r="BD123" s="450">
        <v>352286473300.14209</v>
      </c>
      <c r="BE123" s="450">
        <v>376276850134.48212</v>
      </c>
      <c r="BF123" s="450">
        <v>405853003346.81714</v>
      </c>
      <c r="BG123" s="450">
        <v>430899615620.33661</v>
      </c>
      <c r="BH123" s="450">
        <v>440733493577.17169</v>
      </c>
      <c r="BI123" s="450">
        <v>450454109670.01031</v>
      </c>
      <c r="BJ123" s="450">
        <v>477835906053.26044</v>
      </c>
      <c r="BK123" s="450">
        <v>508645664097.07941</v>
      </c>
    </row>
    <row r="124" spans="1:63" x14ac:dyDescent="0.25">
      <c r="A124" s="450" t="s">
        <v>2469</v>
      </c>
      <c r="B124" s="450" t="s">
        <v>2470</v>
      </c>
      <c r="C124" s="450" t="s">
        <v>2295</v>
      </c>
      <c r="D124" s="450" t="s">
        <v>2296</v>
      </c>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c r="AH124" s="450"/>
      <c r="AI124" s="450">
        <v>36150054424.862061</v>
      </c>
      <c r="AJ124" s="450">
        <v>37910107972.322388</v>
      </c>
      <c r="AK124" s="450">
        <v>38464048454.636482</v>
      </c>
      <c r="AL124" s="450">
        <v>39514442292.335831</v>
      </c>
      <c r="AM124" s="450">
        <v>41420770399.696724</v>
      </c>
      <c r="AN124" s="450">
        <v>44152651929.019432</v>
      </c>
      <c r="AO124" s="450">
        <v>46825565181.115822</v>
      </c>
      <c r="AP124" s="450">
        <v>47859231175.756706</v>
      </c>
      <c r="AQ124" s="450">
        <v>49990290836.890678</v>
      </c>
      <c r="AR124" s="450">
        <v>51881162236.847397</v>
      </c>
      <c r="AS124" s="450">
        <v>53359036489.192238</v>
      </c>
      <c r="AT124" s="450">
        <v>56590588475.273315</v>
      </c>
      <c r="AU124" s="450">
        <v>57800083593.948204</v>
      </c>
      <c r="AV124" s="450">
        <v>60599936758.945724</v>
      </c>
      <c r="AW124" s="450">
        <v>65407893610.897972</v>
      </c>
      <c r="AX124" s="450">
        <v>71429081139.104004</v>
      </c>
      <c r="AY124" s="450">
        <v>78353823319.720566</v>
      </c>
      <c r="AZ124" s="450">
        <v>85970628524.797607</v>
      </c>
      <c r="BA124" s="450">
        <v>87846449780.05983</v>
      </c>
      <c r="BB124" s="450">
        <v>91443322892.361588</v>
      </c>
      <c r="BC124" s="450">
        <v>100284883802.7124</v>
      </c>
      <c r="BD124" s="450">
        <v>108633362952.27415</v>
      </c>
      <c r="BE124" s="450">
        <v>115769025350.46266</v>
      </c>
      <c r="BF124" s="450">
        <v>124725799550.78677</v>
      </c>
      <c r="BG124" s="450">
        <v>133893604721.27708</v>
      </c>
      <c r="BH124" s="450">
        <v>143063976600.36966</v>
      </c>
      <c r="BI124" s="450">
        <v>153131048896.89117</v>
      </c>
      <c r="BJ124" s="450">
        <v>163629318214.75479</v>
      </c>
      <c r="BK124" s="450">
        <v>177893890060.96426</v>
      </c>
    </row>
    <row r="125" spans="1:63" x14ac:dyDescent="0.25">
      <c r="A125" s="450" t="s">
        <v>2471</v>
      </c>
      <c r="B125" s="450" t="s">
        <v>2472</v>
      </c>
      <c r="C125" s="450" t="s">
        <v>2295</v>
      </c>
      <c r="D125" s="450" t="s">
        <v>2296</v>
      </c>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v>9901280756.7491322</v>
      </c>
      <c r="AJ125" s="450">
        <v>9432473536.2436333</v>
      </c>
      <c r="AK125" s="450">
        <v>8307527367.2110233</v>
      </c>
      <c r="AL125" s="450">
        <v>7189639973.208396</v>
      </c>
      <c r="AM125" s="450">
        <v>5868279477.9034185</v>
      </c>
      <c r="AN125" s="450">
        <v>5666368460.5440378</v>
      </c>
      <c r="AO125" s="450">
        <v>6178905806.2504883</v>
      </c>
      <c r="AP125" s="450">
        <v>6908667667.1393623</v>
      </c>
      <c r="AQ125" s="450">
        <v>7134666595.6400328</v>
      </c>
      <c r="AR125" s="450">
        <v>7502271402.861021</v>
      </c>
      <c r="AS125" s="450">
        <v>8086207708.9399052</v>
      </c>
      <c r="AT125" s="450">
        <v>8703325621.2561169</v>
      </c>
      <c r="AU125" s="450">
        <v>8839457414.4452019</v>
      </c>
      <c r="AV125" s="450">
        <v>9636595320.4519176</v>
      </c>
      <c r="AW125" s="450">
        <v>10591413258.212055</v>
      </c>
      <c r="AX125" s="450">
        <v>10902157473.573828</v>
      </c>
      <c r="AY125" s="450">
        <v>11580599104.545113</v>
      </c>
      <c r="AZ125" s="450">
        <v>12907578173.300756</v>
      </c>
      <c r="BA125" s="450">
        <v>14264186608.596596</v>
      </c>
      <c r="BB125" s="450">
        <v>14787774739.625559</v>
      </c>
      <c r="BC125" s="450">
        <v>14889542543.648582</v>
      </c>
      <c r="BD125" s="450">
        <v>16105958461.36694</v>
      </c>
      <c r="BE125" s="450">
        <v>16382016732.922071</v>
      </c>
      <c r="BF125" s="450">
        <v>18486483622.915657</v>
      </c>
      <c r="BG125" s="450">
        <v>19589676908.823704</v>
      </c>
      <c r="BH125" s="450">
        <v>20571324626.872341</v>
      </c>
      <c r="BI125" s="450">
        <v>21690517215.182468</v>
      </c>
      <c r="BJ125" s="450">
        <v>23141637561.877987</v>
      </c>
      <c r="BK125" s="450">
        <v>24491775713.208252</v>
      </c>
    </row>
    <row r="126" spans="1:63" x14ac:dyDescent="0.25">
      <c r="A126" s="450" t="s">
        <v>2473</v>
      </c>
      <c r="B126" s="450" t="s">
        <v>2474</v>
      </c>
      <c r="C126" s="450" t="s">
        <v>2295</v>
      </c>
      <c r="D126" s="450" t="s">
        <v>2296</v>
      </c>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v>11469194004.313055</v>
      </c>
      <c r="AM126" s="450">
        <v>7636584332.1862745</v>
      </c>
      <c r="AN126" s="450">
        <v>8568855431.935586</v>
      </c>
      <c r="AO126" s="450">
        <v>9240355639.1754265</v>
      </c>
      <c r="AP126" s="450">
        <v>9776305687.3153954</v>
      </c>
      <c r="AQ126" s="450">
        <v>10349182073.319773</v>
      </c>
      <c r="AR126" s="450">
        <v>11832491559.424742</v>
      </c>
      <c r="AS126" s="450">
        <v>13392834307.169422</v>
      </c>
      <c r="AT126" s="450">
        <v>14705783150.797405</v>
      </c>
      <c r="AU126" s="450">
        <v>15921181678.705696</v>
      </c>
      <c r="AV126" s="450">
        <v>17596241774.053047</v>
      </c>
      <c r="AW126" s="450">
        <v>19938500368.984348</v>
      </c>
      <c r="AX126" s="450">
        <v>23283734472.115883</v>
      </c>
      <c r="AY126" s="450">
        <v>26572152953.967312</v>
      </c>
      <c r="AZ126" s="450">
        <v>30072553412.669628</v>
      </c>
      <c r="BA126" s="450">
        <v>32708974841.605629</v>
      </c>
      <c r="BB126" s="450">
        <v>32986905578.389778</v>
      </c>
      <c r="BC126" s="450">
        <v>35361241662.055168</v>
      </c>
      <c r="BD126" s="450">
        <v>38652011936.302963</v>
      </c>
      <c r="BE126" s="450">
        <v>42274267237.132904</v>
      </c>
      <c r="BF126" s="450">
        <v>46180698758.955696</v>
      </c>
      <c r="BG126" s="450">
        <v>50415280452.266243</v>
      </c>
      <c r="BH126" s="450">
        <v>54539587495.103485</v>
      </c>
      <c r="BI126" s="450">
        <v>59012585011.82505</v>
      </c>
      <c r="BJ126" s="450">
        <v>64352721029.147079</v>
      </c>
      <c r="BK126" s="450">
        <v>70752827801.278748</v>
      </c>
    </row>
    <row r="127" spans="1:63" x14ac:dyDescent="0.25">
      <c r="A127" s="450" t="s">
        <v>2475</v>
      </c>
      <c r="B127" s="450" t="s">
        <v>2476</v>
      </c>
      <c r="C127" s="450" t="s">
        <v>2295</v>
      </c>
      <c r="D127" s="450" t="s">
        <v>2296</v>
      </c>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v>91329588.969130382</v>
      </c>
      <c r="AJ127" s="450">
        <v>94418132.525499091</v>
      </c>
      <c r="AK127" s="450">
        <v>97416939.076565385</v>
      </c>
      <c r="AL127" s="450">
        <v>100592193.47957247</v>
      </c>
      <c r="AM127" s="450">
        <v>104511600.85850456</v>
      </c>
      <c r="AN127" s="450">
        <v>106703032.78496484</v>
      </c>
      <c r="AO127" s="450">
        <v>110498438.87942576</v>
      </c>
      <c r="AP127" s="450">
        <v>114277261.82311866</v>
      </c>
      <c r="AQ127" s="450">
        <v>123141408.59037597</v>
      </c>
      <c r="AR127" s="450">
        <v>122997492.63467668</v>
      </c>
      <c r="AS127" s="450">
        <v>133606261.98934585</v>
      </c>
      <c r="AT127" s="450">
        <v>134528921.25001335</v>
      </c>
      <c r="AU127" s="450">
        <v>141832677.16182861</v>
      </c>
      <c r="AV127" s="450">
        <v>147365114.89508912</v>
      </c>
      <c r="AW127" s="450">
        <v>148866744.91400534</v>
      </c>
      <c r="AX127" s="450">
        <v>161104803.77483362</v>
      </c>
      <c r="AY127" s="450">
        <v>165898344.38150296</v>
      </c>
      <c r="AZ127" s="450">
        <v>173821467.62698573</v>
      </c>
      <c r="BA127" s="450">
        <v>173496445.45133975</v>
      </c>
      <c r="BB127" s="450">
        <v>176222458.50878143</v>
      </c>
      <c r="BC127" s="450">
        <v>176628828.05792364</v>
      </c>
      <c r="BD127" s="450">
        <v>183193721.9304024</v>
      </c>
      <c r="BE127" s="450">
        <v>195507202.42311162</v>
      </c>
      <c r="BF127" s="450">
        <v>207322984.00411573</v>
      </c>
      <c r="BG127" s="450">
        <v>209771180.38407925</v>
      </c>
      <c r="BH127" s="450">
        <v>234075309.09040096</v>
      </c>
      <c r="BI127" s="450">
        <v>248773766.34321737</v>
      </c>
      <c r="BJ127" s="450">
        <v>254335004.93869004</v>
      </c>
      <c r="BK127" s="450">
        <v>265275142.77300745</v>
      </c>
    </row>
    <row r="128" spans="1:63" x14ac:dyDescent="0.25">
      <c r="A128" s="450" t="s">
        <v>2477</v>
      </c>
      <c r="B128" s="450" t="s">
        <v>2478</v>
      </c>
      <c r="C128" s="450" t="s">
        <v>2295</v>
      </c>
      <c r="D128" s="450" t="s">
        <v>2296</v>
      </c>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c r="AG128" s="450"/>
      <c r="AH128" s="450"/>
      <c r="AI128" s="450">
        <v>404444974.2608304</v>
      </c>
      <c r="AJ128" s="450">
        <v>410327622.72442532</v>
      </c>
      <c r="AK128" s="450">
        <v>437594058.40013027</v>
      </c>
      <c r="AL128" s="450">
        <v>478432873.6550743</v>
      </c>
      <c r="AM128" s="450">
        <v>514553257.65434176</v>
      </c>
      <c r="AN128" s="450">
        <v>553622313.94343448</v>
      </c>
      <c r="AO128" s="450">
        <v>596699937.51729834</v>
      </c>
      <c r="AP128" s="450">
        <v>648408044.0210247</v>
      </c>
      <c r="AQ128" s="450">
        <v>652517536.95549881</v>
      </c>
      <c r="AR128" s="450">
        <v>683249009.44902968</v>
      </c>
      <c r="AS128" s="450">
        <v>771219491.88504279</v>
      </c>
      <c r="AT128" s="450">
        <v>831619076.6858182</v>
      </c>
      <c r="AU128" s="450">
        <v>865636663.2718389</v>
      </c>
      <c r="AV128" s="450">
        <v>851343943.58872759</v>
      </c>
      <c r="AW128" s="450">
        <v>909740716.79788315</v>
      </c>
      <c r="AX128" s="450">
        <v>1029027544.7897615</v>
      </c>
      <c r="AY128" s="450">
        <v>1091100571.2761178</v>
      </c>
      <c r="AZ128" s="450">
        <v>1119837377.2712729</v>
      </c>
      <c r="BA128" s="450">
        <v>1215686307.9998903</v>
      </c>
      <c r="BB128" s="450">
        <v>1183691765.6182253</v>
      </c>
      <c r="BC128" s="450">
        <v>1179929005.0038722</v>
      </c>
      <c r="BD128" s="450">
        <v>1226065007.9028862</v>
      </c>
      <c r="BE128" s="450">
        <v>1241385936.1938627</v>
      </c>
      <c r="BF128" s="450">
        <v>1332215823.7023971</v>
      </c>
      <c r="BG128" s="450">
        <v>1439619514.1916857</v>
      </c>
      <c r="BH128" s="450">
        <v>1486248117.606153</v>
      </c>
      <c r="BI128" s="450">
        <v>1537321198.2515779</v>
      </c>
      <c r="BJ128" s="450">
        <v>1584879613.2046874</v>
      </c>
      <c r="BK128" s="450">
        <v>1669265697.1303074</v>
      </c>
    </row>
    <row r="129" spans="1:63" x14ac:dyDescent="0.25">
      <c r="A129" s="450" t="s">
        <v>2479</v>
      </c>
      <c r="B129" s="450" t="s">
        <v>267</v>
      </c>
      <c r="C129" s="450" t="s">
        <v>2295</v>
      </c>
      <c r="D129" s="450" t="s">
        <v>2296</v>
      </c>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c r="AG129" s="450"/>
      <c r="AH129" s="450"/>
      <c r="AI129" s="450">
        <v>354674985103.23187</v>
      </c>
      <c r="AJ129" s="450">
        <v>404633979976.15265</v>
      </c>
      <c r="AK129" s="450">
        <v>439412870062.15588</v>
      </c>
      <c r="AL129" s="450">
        <v>480622075988.70319</v>
      </c>
      <c r="AM129" s="450">
        <v>536076762054.54352</v>
      </c>
      <c r="AN129" s="450">
        <v>599698967063.17139</v>
      </c>
      <c r="AO129" s="450">
        <v>657057761634.10303</v>
      </c>
      <c r="AP129" s="450">
        <v>707970980797.63013</v>
      </c>
      <c r="AQ129" s="450">
        <v>676768831322.46887</v>
      </c>
      <c r="AR129" s="450">
        <v>764178264900.25464</v>
      </c>
      <c r="AS129" s="450">
        <v>850045546523.21606</v>
      </c>
      <c r="AT129" s="450">
        <v>908001494022.32471</v>
      </c>
      <c r="AU129" s="450">
        <v>989824399774.37988</v>
      </c>
      <c r="AV129" s="450">
        <v>1023783139567.3131</v>
      </c>
      <c r="AW129" s="450">
        <v>1102859681000.3477</v>
      </c>
      <c r="AX129" s="450">
        <v>1165894061000.2305</v>
      </c>
      <c r="AY129" s="450">
        <v>1250723763680.0442</v>
      </c>
      <c r="AZ129" s="450">
        <v>1354489639000.9912</v>
      </c>
      <c r="BA129" s="450">
        <v>1405710904231.5984</v>
      </c>
      <c r="BB129" s="450">
        <v>1396654746282.3635</v>
      </c>
      <c r="BC129" s="450">
        <v>1504724405182.624</v>
      </c>
      <c r="BD129" s="450">
        <v>1559446833866.6597</v>
      </c>
      <c r="BE129" s="450">
        <v>1611272914641.1853</v>
      </c>
      <c r="BF129" s="450">
        <v>1644777306032.4375</v>
      </c>
      <c r="BG129" s="450">
        <v>1704457641238.2122</v>
      </c>
      <c r="BH129" s="450">
        <v>1824331972258.9375</v>
      </c>
      <c r="BI129" s="450">
        <v>1903410732086.2866</v>
      </c>
      <c r="BJ129" s="450">
        <v>1998129726322.3752</v>
      </c>
      <c r="BK129" s="450">
        <v>2071181809851.1172</v>
      </c>
    </row>
    <row r="130" spans="1:63" x14ac:dyDescent="0.25">
      <c r="A130" s="450" t="s">
        <v>2480</v>
      </c>
      <c r="B130" s="450" t="s">
        <v>2481</v>
      </c>
      <c r="C130" s="450" t="s">
        <v>2295</v>
      </c>
      <c r="D130" s="450" t="s">
        <v>2296</v>
      </c>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v>58769537590.76487</v>
      </c>
      <c r="AL130" s="450">
        <v>80611281358.140457</v>
      </c>
      <c r="AM130" s="450">
        <v>89278355304.642242</v>
      </c>
      <c r="AN130" s="450">
        <v>95578722287.795197</v>
      </c>
      <c r="AO130" s="450">
        <v>97917760992.81575</v>
      </c>
      <c r="AP130" s="450">
        <v>102069832548.45131</v>
      </c>
      <c r="AQ130" s="450">
        <v>106998573184.87883</v>
      </c>
      <c r="AR130" s="450">
        <v>106601570146.5697</v>
      </c>
      <c r="AS130" s="450">
        <v>114100993353.12872</v>
      </c>
      <c r="AT130" s="450">
        <v>117453785325.98547</v>
      </c>
      <c r="AU130" s="450">
        <v>122890974640.2039</v>
      </c>
      <c r="AV130" s="450">
        <v>146853171775.06665</v>
      </c>
      <c r="AW130" s="450">
        <v>167036888348.25211</v>
      </c>
      <c r="AX130" s="450">
        <v>189594808203.82263</v>
      </c>
      <c r="AY130" s="450">
        <v>210021813534.0087</v>
      </c>
      <c r="AZ130" s="450">
        <v>228585416570.19598</v>
      </c>
      <c r="BA130" s="450">
        <v>238810526421.13382</v>
      </c>
      <c r="BB130" s="450">
        <v>223603794986.54642</v>
      </c>
      <c r="BC130" s="450">
        <v>220854824240.27753</v>
      </c>
      <c r="BD130" s="450">
        <v>247177337169.86615</v>
      </c>
      <c r="BE130" s="450">
        <v>268610878023.55627</v>
      </c>
      <c r="BF130" s="450">
        <v>276465380440.8858</v>
      </c>
      <c r="BG130" s="450">
        <v>283106754347.85736</v>
      </c>
      <c r="BH130" s="450">
        <v>287830964351.92804</v>
      </c>
      <c r="BI130" s="450">
        <v>299492851598.20172</v>
      </c>
      <c r="BJ130" s="450">
        <v>294560359598.42053</v>
      </c>
      <c r="BK130" s="450">
        <v>304938677377.79486</v>
      </c>
    </row>
    <row r="131" spans="1:63" x14ac:dyDescent="0.25">
      <c r="A131" s="450" t="s">
        <v>2482</v>
      </c>
      <c r="B131" s="450" t="s">
        <v>2483</v>
      </c>
      <c r="C131" s="450" t="s">
        <v>2295</v>
      </c>
      <c r="D131" s="450" t="s">
        <v>2296</v>
      </c>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c r="AG131" s="450"/>
      <c r="AH131" s="450"/>
      <c r="AI131" s="450">
        <v>2470044373906.0796</v>
      </c>
      <c r="AJ131" s="450">
        <v>2648341276364.3335</v>
      </c>
      <c r="AK131" s="450">
        <v>2780284072891.1934</v>
      </c>
      <c r="AL131" s="450">
        <v>3069187902181.5747</v>
      </c>
      <c r="AM131" s="450">
        <v>3283323908098.6636</v>
      </c>
      <c r="AN131" s="450">
        <v>3387228287050.0889</v>
      </c>
      <c r="AO131" s="450">
        <v>3569925419831.2119</v>
      </c>
      <c r="AP131" s="450">
        <v>3819067190443.2822</v>
      </c>
      <c r="AQ131" s="450">
        <v>3946983830612.2085</v>
      </c>
      <c r="AR131" s="450">
        <v>4001019191313.0181</v>
      </c>
      <c r="AS131" s="450">
        <v>4241070730050.9121</v>
      </c>
      <c r="AT131" s="450">
        <v>4356342587645.4287</v>
      </c>
      <c r="AU131" s="450">
        <v>4432446264707.4346</v>
      </c>
      <c r="AV131" s="450">
        <v>4601932200680.0586</v>
      </c>
      <c r="AW131" s="450">
        <v>5014079988065.5361</v>
      </c>
      <c r="AX131" s="450">
        <v>5402543172246.5762</v>
      </c>
      <c r="AY131" s="450">
        <v>5906106425388.5361</v>
      </c>
      <c r="AZ131" s="450">
        <v>6406106310246.1094</v>
      </c>
      <c r="BA131" s="450">
        <v>6835717892991.5234</v>
      </c>
      <c r="BB131" s="450">
        <v>6804700838000.959</v>
      </c>
      <c r="BC131" s="450">
        <v>7304445332220.8066</v>
      </c>
      <c r="BD131" s="450">
        <v>7864356227795.6582</v>
      </c>
      <c r="BE131" s="450">
        <v>8227560609113.1787</v>
      </c>
      <c r="BF131" s="450">
        <v>8593724688289.1768</v>
      </c>
      <c r="BG131" s="450">
        <v>8872061481504.2422</v>
      </c>
      <c r="BH131" s="450">
        <v>8964194772930.0449</v>
      </c>
      <c r="BI131" s="450">
        <v>9055166592633.7324</v>
      </c>
      <c r="BJ131" s="450">
        <v>9415816242236.7793</v>
      </c>
      <c r="BK131" s="450">
        <v>9749915672057.8184</v>
      </c>
    </row>
    <row r="132" spans="1:63" x14ac:dyDescent="0.25">
      <c r="A132" s="450" t="s">
        <v>2484</v>
      </c>
      <c r="B132" s="450" t="s">
        <v>2485</v>
      </c>
      <c r="C132" s="450" t="s">
        <v>2295</v>
      </c>
      <c r="D132" s="450" t="s">
        <v>2296</v>
      </c>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v>4720034922.9472666</v>
      </c>
      <c r="AJ132" s="450">
        <v>5089312453.0660143</v>
      </c>
      <c r="AK132" s="450">
        <v>5494700120.4512377</v>
      </c>
      <c r="AL132" s="450">
        <v>5957459471.4063253</v>
      </c>
      <c r="AM132" s="450">
        <v>6581123456.8001966</v>
      </c>
      <c r="AN132" s="450">
        <v>7191556822.3922329</v>
      </c>
      <c r="AO132" s="450">
        <v>7830613974.4499283</v>
      </c>
      <c r="AP132" s="450">
        <v>8513050734.7374582</v>
      </c>
      <c r="AQ132" s="450">
        <v>8950432958.2544003</v>
      </c>
      <c r="AR132" s="450">
        <v>9743053692.9128895</v>
      </c>
      <c r="AS132" s="450">
        <v>10538465589.799545</v>
      </c>
      <c r="AT132" s="450">
        <v>11389024217.095377</v>
      </c>
      <c r="AU132" s="450">
        <v>12253921201.555325</v>
      </c>
      <c r="AV132" s="450">
        <v>13238740360.059841</v>
      </c>
      <c r="AW132" s="450">
        <v>14459493909.300716</v>
      </c>
      <c r="AX132" s="450">
        <v>15969630059.085705</v>
      </c>
      <c r="AY132" s="450">
        <v>17871023319.640823</v>
      </c>
      <c r="AZ132" s="450">
        <v>19745189643.954895</v>
      </c>
      <c r="BA132" s="450">
        <v>21704354586.6408</v>
      </c>
      <c r="BB132" s="450">
        <v>23510442230.927387</v>
      </c>
      <c r="BC132" s="450">
        <v>25812470914.44812</v>
      </c>
      <c r="BD132" s="450">
        <v>28469987707.977551</v>
      </c>
      <c r="BE132" s="450">
        <v>31344851732.648796</v>
      </c>
      <c r="BF132" s="450">
        <v>34454910108.045952</v>
      </c>
      <c r="BG132" s="450">
        <v>37779073254.721161</v>
      </c>
      <c r="BH132" s="450">
        <v>40958813258.125427</v>
      </c>
      <c r="BI132" s="450">
        <v>44314739459.867111</v>
      </c>
      <c r="BJ132" s="450">
        <v>48250969277.200134</v>
      </c>
      <c r="BK132" s="450">
        <v>52546649232.604523</v>
      </c>
    </row>
    <row r="133" spans="1:63" x14ac:dyDescent="0.25">
      <c r="A133" s="450" t="s">
        <v>2486</v>
      </c>
      <c r="B133" s="450" t="s">
        <v>2487</v>
      </c>
      <c r="C133" s="450" t="s">
        <v>2295</v>
      </c>
      <c r="D133" s="450" t="s">
        <v>2296</v>
      </c>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c r="AG133" s="450"/>
      <c r="AH133" s="450"/>
      <c r="AI133" s="450">
        <v>10156274894.780241</v>
      </c>
      <c r="AJ133" s="450">
        <v>15691579222.899454</v>
      </c>
      <c r="AK133" s="450">
        <v>18687394960.173386</v>
      </c>
      <c r="AL133" s="450">
        <v>21189640688.612495</v>
      </c>
      <c r="AM133" s="450">
        <v>23396265947.570015</v>
      </c>
      <c r="AN133" s="450">
        <v>25427276048.795994</v>
      </c>
      <c r="AO133" s="450">
        <v>28815108549.367443</v>
      </c>
      <c r="AP133" s="450">
        <v>29621225470.591358</v>
      </c>
      <c r="AQ133" s="450">
        <v>31052671987.055996</v>
      </c>
      <c r="AR133" s="450">
        <v>31335447050.42535</v>
      </c>
      <c r="AS133" s="450">
        <v>32465824176.995464</v>
      </c>
      <c r="AT133" s="450">
        <v>34451860876.212601</v>
      </c>
      <c r="AU133" s="450">
        <v>36194800828.189453</v>
      </c>
      <c r="AV133" s="450">
        <v>38056706176.997513</v>
      </c>
      <c r="AW133" s="450">
        <v>41540961026.265625</v>
      </c>
      <c r="AX133" s="450">
        <v>44012210900.571869</v>
      </c>
      <c r="AY133" s="450">
        <v>46115610582.195282</v>
      </c>
      <c r="AZ133" s="450">
        <v>51777746034.131821</v>
      </c>
      <c r="BA133" s="450">
        <v>57666882744.366043</v>
      </c>
      <c r="BB133" s="450">
        <v>63948811733.731346</v>
      </c>
      <c r="BC133" s="450">
        <v>69893591748.350967</v>
      </c>
      <c r="BD133" s="450">
        <v>72008412770.457306</v>
      </c>
      <c r="BE133" s="450">
        <v>75385729003.766769</v>
      </c>
      <c r="BF133" s="450">
        <v>78717808903.442886</v>
      </c>
      <c r="BG133" s="450">
        <v>81718394488.375275</v>
      </c>
      <c r="BH133" s="450">
        <v>82935026543.10463</v>
      </c>
      <c r="BI133" s="450">
        <v>85188045149.650375</v>
      </c>
      <c r="BJ133" s="450">
        <v>87286452030.873901</v>
      </c>
      <c r="BK133" s="450">
        <v>89433526962.211838</v>
      </c>
    </row>
    <row r="134" spans="1:63" x14ac:dyDescent="0.25">
      <c r="A134" s="450" t="s">
        <v>2488</v>
      </c>
      <c r="B134" s="450" t="s">
        <v>2489</v>
      </c>
      <c r="C134" s="450" t="s">
        <v>2295</v>
      </c>
      <c r="D134" s="450" t="s">
        <v>2296</v>
      </c>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v>2987160906.1768527</v>
      </c>
      <c r="AT134" s="450">
        <v>3141828699.2127552</v>
      </c>
      <c r="AU134" s="450">
        <v>3311622651.9266834</v>
      </c>
      <c r="AV134" s="450">
        <v>2356290345.9152865</v>
      </c>
      <c r="AW134" s="450">
        <v>2483119833.7380948</v>
      </c>
      <c r="AX134" s="450">
        <v>2695691308.0276766</v>
      </c>
      <c r="AY134" s="450">
        <v>3000669313.621592</v>
      </c>
      <c r="AZ134" s="450">
        <v>3375083916.7721906</v>
      </c>
      <c r="BA134" s="450">
        <v>3686597878.2658854</v>
      </c>
      <c r="BB134" s="450">
        <v>3911601933.760592</v>
      </c>
      <c r="BC134" s="450">
        <v>4198563170.2278914</v>
      </c>
      <c r="BD134" s="450">
        <v>4637773844.2195168</v>
      </c>
      <c r="BE134" s="450">
        <v>5104564576.5121422</v>
      </c>
      <c r="BF134" s="450">
        <v>5646245256.1997938</v>
      </c>
      <c r="BG134" s="450">
        <v>5793403351.1280184</v>
      </c>
      <c r="BH134" s="450">
        <v>5855354626.6608953</v>
      </c>
      <c r="BI134" s="450">
        <v>5824698887.6544724</v>
      </c>
      <c r="BJ134" s="450">
        <v>6081936621.1753693</v>
      </c>
      <c r="BK134" s="450">
        <v>6295134390.5162725</v>
      </c>
    </row>
    <row r="135" spans="1:63" x14ac:dyDescent="0.25">
      <c r="A135" s="450" t="s">
        <v>2490</v>
      </c>
      <c r="B135" s="450" t="s">
        <v>2491</v>
      </c>
      <c r="C135" s="450" t="s">
        <v>2295</v>
      </c>
      <c r="D135" s="450" t="s">
        <v>2296</v>
      </c>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c r="AG135" s="450"/>
      <c r="AH135" s="450"/>
      <c r="AI135" s="450"/>
      <c r="AJ135" s="450"/>
      <c r="AK135" s="450"/>
      <c r="AL135" s="450"/>
      <c r="AM135" s="450"/>
      <c r="AN135" s="450"/>
      <c r="AO135" s="450"/>
      <c r="AP135" s="450"/>
      <c r="AQ135" s="450"/>
      <c r="AR135" s="450">
        <v>88140288252.559372</v>
      </c>
      <c r="AS135" s="450">
        <v>93426004554.170731</v>
      </c>
      <c r="AT135" s="450">
        <v>93792122152.968002</v>
      </c>
      <c r="AU135" s="450">
        <v>94362140869.758621</v>
      </c>
      <c r="AV135" s="450">
        <v>108624804656.89693</v>
      </c>
      <c r="AW135" s="450">
        <v>116526128031.29144</v>
      </c>
      <c r="AX135" s="450">
        <v>134419224947.94392</v>
      </c>
      <c r="AY135" s="450">
        <v>147489440299.25873</v>
      </c>
      <c r="AZ135" s="450">
        <v>161072092120.13455</v>
      </c>
      <c r="BA135" s="450">
        <v>168585092270.41019</v>
      </c>
      <c r="BB135" s="450">
        <v>168528084393.77264</v>
      </c>
      <c r="BC135" s="450">
        <v>179052749029.1767</v>
      </c>
      <c r="BD135" s="450">
        <v>69322560014.465393</v>
      </c>
      <c r="BE135" s="450">
        <v>157652696981.99167</v>
      </c>
      <c r="BF135" s="450">
        <v>138602334848.56168</v>
      </c>
      <c r="BG135" s="450">
        <v>107330650619.85704</v>
      </c>
      <c r="BH135" s="450">
        <v>98864985069.33194</v>
      </c>
      <c r="BI135" s="450">
        <v>97152136717.044876</v>
      </c>
      <c r="BJ135" s="450">
        <v>125407569401.58728</v>
      </c>
      <c r="BK135" s="450">
        <v>138287328575.93231</v>
      </c>
    </row>
    <row r="136" spans="1:63" x14ac:dyDescent="0.25">
      <c r="A136" s="450" t="s">
        <v>2492</v>
      </c>
      <c r="B136" s="450" t="s">
        <v>2493</v>
      </c>
      <c r="C136" s="450" t="s">
        <v>2295</v>
      </c>
      <c r="D136" s="450" t="s">
        <v>2296</v>
      </c>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c r="AG136" s="450"/>
      <c r="AH136" s="450"/>
      <c r="AI136" s="450">
        <v>862760260.35408771</v>
      </c>
      <c r="AJ136" s="450">
        <v>895287502.91748643</v>
      </c>
      <c r="AK136" s="450">
        <v>988515839.76300621</v>
      </c>
      <c r="AL136" s="450">
        <v>1017838167.5034537</v>
      </c>
      <c r="AM136" s="450">
        <v>1056191068.8986849</v>
      </c>
      <c r="AN136" s="450">
        <v>1097189363.1243362</v>
      </c>
      <c r="AO136" s="450">
        <v>1149932717.5073655</v>
      </c>
      <c r="AP136" s="450">
        <v>1161642376.8785043</v>
      </c>
      <c r="AQ136" s="450">
        <v>1248565148.6191602</v>
      </c>
      <c r="AR136" s="450">
        <v>1300417642.0130875</v>
      </c>
      <c r="AS136" s="450">
        <v>1330136250.1496918</v>
      </c>
      <c r="AT136" s="450">
        <v>1312985576.7606089</v>
      </c>
      <c r="AU136" s="450">
        <v>1339308321.1224074</v>
      </c>
      <c r="AV136" s="450">
        <v>1422357545.5517473</v>
      </c>
      <c r="AW136" s="450">
        <v>1566801867.4631715</v>
      </c>
      <c r="AX136" s="450">
        <v>1608977942.8663979</v>
      </c>
      <c r="AY136" s="450">
        <v>1760365743.2448118</v>
      </c>
      <c r="AZ136" s="450">
        <v>1845033099.0433795</v>
      </c>
      <c r="BA136" s="450">
        <v>1974536081.5510561</v>
      </c>
      <c r="BB136" s="450">
        <v>1960659611.3843989</v>
      </c>
      <c r="BC136" s="450">
        <v>1989532460.7795944</v>
      </c>
      <c r="BD136" s="450">
        <v>2115166407.0242884</v>
      </c>
      <c r="BE136" s="450">
        <v>2148968974.4014091</v>
      </c>
      <c r="BF136" s="450">
        <v>2143039742.7306864</v>
      </c>
      <c r="BG136" s="450">
        <v>2183686457.6521049</v>
      </c>
      <c r="BH136" s="450">
        <v>2213051712.5150752</v>
      </c>
      <c r="BI136" s="450">
        <v>2324287360.0208979</v>
      </c>
      <c r="BJ136" s="450">
        <v>2455433714.4803638</v>
      </c>
      <c r="BK136" s="450">
        <v>2525816614.6645799</v>
      </c>
    </row>
    <row r="137" spans="1:63" x14ac:dyDescent="0.25">
      <c r="A137" s="450" t="s">
        <v>2494</v>
      </c>
      <c r="B137" s="450" t="s">
        <v>2495</v>
      </c>
      <c r="C137" s="450" t="s">
        <v>2295</v>
      </c>
      <c r="D137" s="450" t="s">
        <v>2296</v>
      </c>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c r="AG137" s="450"/>
      <c r="AH137" s="450"/>
      <c r="AI137" s="450">
        <v>2639200063298.3394</v>
      </c>
      <c r="AJ137" s="450">
        <v>2831702568481.7617</v>
      </c>
      <c r="AK137" s="450">
        <v>2983124483115.1782</v>
      </c>
      <c r="AL137" s="450">
        <v>3288210431620.5015</v>
      </c>
      <c r="AM137" s="450">
        <v>3519238457640.2217</v>
      </c>
      <c r="AN137" s="450">
        <v>3642853121574.709</v>
      </c>
      <c r="AO137" s="450">
        <v>3845189172754.2334</v>
      </c>
      <c r="AP137" s="450">
        <v>4117509033580.8247</v>
      </c>
      <c r="AQ137" s="450">
        <v>4263853614053.7256</v>
      </c>
      <c r="AR137" s="450">
        <v>4328732045625.0605</v>
      </c>
      <c r="AS137" s="450">
        <v>4588919643698.4639</v>
      </c>
      <c r="AT137" s="450">
        <v>4722616696586.1543</v>
      </c>
      <c r="AU137" s="450">
        <v>4810239001222.7559</v>
      </c>
      <c r="AV137" s="450">
        <v>4998506395501.8223</v>
      </c>
      <c r="AW137" s="450">
        <v>5450687479387.0879</v>
      </c>
      <c r="AX137" s="450">
        <v>5869623295554.9531</v>
      </c>
      <c r="AY137" s="450">
        <v>6441577505518.7217</v>
      </c>
      <c r="AZ137" s="450">
        <v>6980582625712.8301</v>
      </c>
      <c r="BA137" s="450">
        <v>7418466830976</v>
      </c>
      <c r="BB137" s="450">
        <v>7383664718336.5</v>
      </c>
      <c r="BC137" s="450">
        <v>7932523842438.1094</v>
      </c>
      <c r="BD137" s="450">
        <v>8549149058570.8262</v>
      </c>
      <c r="BE137" s="450">
        <v>8952336343421.9316</v>
      </c>
      <c r="BF137" s="450">
        <v>9353759618279.7285</v>
      </c>
      <c r="BG137" s="450">
        <v>9654049110467.0977</v>
      </c>
      <c r="BH137" s="450">
        <v>9758436723109.0566</v>
      </c>
      <c r="BI137" s="450">
        <v>9864066442667.3379</v>
      </c>
      <c r="BJ137" s="450">
        <v>10267761544091.373</v>
      </c>
      <c r="BK137" s="450">
        <v>10635438843822.363</v>
      </c>
    </row>
    <row r="138" spans="1:63" x14ac:dyDescent="0.25">
      <c r="A138" s="450" t="s">
        <v>2496</v>
      </c>
      <c r="B138" s="450" t="s">
        <v>2497</v>
      </c>
      <c r="C138" s="450" t="s">
        <v>2295</v>
      </c>
      <c r="D138" s="450" t="s">
        <v>2296</v>
      </c>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c r="AG138" s="450"/>
      <c r="AH138" s="450"/>
      <c r="AI138" s="450">
        <v>450498594126.90393</v>
      </c>
      <c r="AJ138" s="450">
        <v>474622296673.65082</v>
      </c>
      <c r="AK138" s="450">
        <v>490829152088.82281</v>
      </c>
      <c r="AL138" s="450">
        <v>505403921155.43884</v>
      </c>
      <c r="AM138" s="450">
        <v>522273280941.9812</v>
      </c>
      <c r="AN138" s="450">
        <v>563818019742.10229</v>
      </c>
      <c r="AO138" s="450">
        <v>607686251643.89758</v>
      </c>
      <c r="AP138" s="450">
        <v>647712032069.95972</v>
      </c>
      <c r="AQ138" s="450">
        <v>681464800028.70996</v>
      </c>
      <c r="AR138" s="450">
        <v>722108166035.74463</v>
      </c>
      <c r="AS138" s="450">
        <v>773014885541.90662</v>
      </c>
      <c r="AT138" s="450">
        <v>833630915411.08594</v>
      </c>
      <c r="AU138" s="450">
        <v>889195777461.71411</v>
      </c>
      <c r="AV138" s="450">
        <v>956041480083.3761</v>
      </c>
      <c r="AW138" s="450">
        <v>1048935235487.9214</v>
      </c>
      <c r="AX138" s="450">
        <v>1169323583837.522</v>
      </c>
      <c r="AY138" s="450">
        <v>1297524569136.9238</v>
      </c>
      <c r="AZ138" s="450">
        <v>1441392519050.2136</v>
      </c>
      <c r="BA138" s="450">
        <v>1572472743761.7124</v>
      </c>
      <c r="BB138" s="450">
        <v>1664102239881.5298</v>
      </c>
      <c r="BC138" s="450">
        <v>1792371705586.6653</v>
      </c>
      <c r="BD138" s="450">
        <v>1899981268534.3193</v>
      </c>
      <c r="BE138" s="450">
        <v>2033352543062.5918</v>
      </c>
      <c r="BF138" s="450">
        <v>2192494746981.085</v>
      </c>
      <c r="BG138" s="450">
        <v>2359028713725.6606</v>
      </c>
      <c r="BH138" s="450">
        <v>2484373170335.8745</v>
      </c>
      <c r="BI138" s="450">
        <v>2614731292678.7358</v>
      </c>
      <c r="BJ138" s="450">
        <v>2804543519663.2251</v>
      </c>
      <c r="BK138" s="450">
        <v>3003931173722.313</v>
      </c>
    </row>
    <row r="139" spans="1:63" x14ac:dyDescent="0.25">
      <c r="A139" s="450" t="s">
        <v>2498</v>
      </c>
      <c r="B139" s="450" t="s">
        <v>2499</v>
      </c>
      <c r="C139" s="450" t="s">
        <v>2295</v>
      </c>
      <c r="D139" s="450" t="s">
        <v>2296</v>
      </c>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c r="AG139" s="450"/>
      <c r="AH139" s="450"/>
      <c r="AI139" s="450">
        <v>307976262618.33411</v>
      </c>
      <c r="AJ139" s="450">
        <v>319624934031.8222</v>
      </c>
      <c r="AK139" s="450">
        <v>317869708055.263</v>
      </c>
      <c r="AL139" s="450">
        <v>326166067284.35968</v>
      </c>
      <c r="AM139" s="450">
        <v>335741108693.76984</v>
      </c>
      <c r="AN139" s="450">
        <v>357209571960.2702</v>
      </c>
      <c r="AO139" s="450">
        <v>382238240990.27509</v>
      </c>
      <c r="AP139" s="450">
        <v>403323723638.284</v>
      </c>
      <c r="AQ139" s="450">
        <v>421329767390.36646</v>
      </c>
      <c r="AR139" s="450">
        <v>442981456904.10004</v>
      </c>
      <c r="AS139" s="450">
        <v>467526995771.38287</v>
      </c>
      <c r="AT139" s="450">
        <v>502084602300.65973</v>
      </c>
      <c r="AU139" s="450">
        <v>527666073204.67523</v>
      </c>
      <c r="AV139" s="450">
        <v>561920723143.35669</v>
      </c>
      <c r="AW139" s="450">
        <v>612473433904.93152</v>
      </c>
      <c r="AX139" s="450">
        <v>673450994511.98694</v>
      </c>
      <c r="AY139" s="450">
        <v>732778870464.86926</v>
      </c>
      <c r="AZ139" s="450">
        <v>800877185341.14856</v>
      </c>
      <c r="BA139" s="450">
        <v>865605465812.57483</v>
      </c>
      <c r="BB139" s="450">
        <v>918773172615.36389</v>
      </c>
      <c r="BC139" s="450">
        <v>994913976590.87976</v>
      </c>
      <c r="BD139" s="450">
        <v>1047112996923.1248</v>
      </c>
      <c r="BE139" s="450">
        <v>1104891177440.3928</v>
      </c>
      <c r="BF139" s="450">
        <v>1193728792719.1628</v>
      </c>
      <c r="BG139" s="450">
        <v>1285412733579.6182</v>
      </c>
      <c r="BH139" s="450">
        <v>1331663758648.0586</v>
      </c>
      <c r="BI139" s="450">
        <v>1386866893816.1067</v>
      </c>
      <c r="BJ139" s="450">
        <v>1484394744115.1589</v>
      </c>
      <c r="BK139" s="450">
        <v>1591997385863.4668</v>
      </c>
    </row>
    <row r="140" spans="1:63" x14ac:dyDescent="0.25">
      <c r="A140" s="450" t="s">
        <v>2500</v>
      </c>
      <c r="B140" s="450" t="s">
        <v>2501</v>
      </c>
      <c r="C140" s="450" t="s">
        <v>2295</v>
      </c>
      <c r="D140" s="450" t="s">
        <v>2296</v>
      </c>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450"/>
      <c r="BF140" s="450"/>
      <c r="BG140" s="450"/>
      <c r="BH140" s="450"/>
      <c r="BI140" s="450"/>
      <c r="BJ140" s="450"/>
      <c r="BK140" s="450"/>
    </row>
    <row r="141" spans="1:63" x14ac:dyDescent="0.25">
      <c r="A141" s="450" t="s">
        <v>2502</v>
      </c>
      <c r="B141" s="450" t="s">
        <v>2503</v>
      </c>
      <c r="C141" s="450" t="s">
        <v>2295</v>
      </c>
      <c r="D141" s="450" t="s">
        <v>2296</v>
      </c>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c r="AG141" s="450"/>
      <c r="AH141" s="450"/>
      <c r="AI141" s="450">
        <v>40623250291.64341</v>
      </c>
      <c r="AJ141" s="450">
        <v>43928887356.840675</v>
      </c>
      <c r="AK141" s="450">
        <v>46906901924.749687</v>
      </c>
      <c r="AL141" s="450">
        <v>51331548066.845665</v>
      </c>
      <c r="AM141" s="450">
        <v>55363577999.425163</v>
      </c>
      <c r="AN141" s="450">
        <v>59633352226.270203</v>
      </c>
      <c r="AO141" s="450">
        <v>63032797164.215462</v>
      </c>
      <c r="AP141" s="450">
        <v>68226854020.773026</v>
      </c>
      <c r="AQ141" s="450">
        <v>72236426963.923141</v>
      </c>
      <c r="AR141" s="450">
        <v>76430788334.822144</v>
      </c>
      <c r="AS141" s="450">
        <v>82827767703.604431</v>
      </c>
      <c r="AT141" s="450">
        <v>83336429452.513885</v>
      </c>
      <c r="AU141" s="450">
        <v>88010895174.053726</v>
      </c>
      <c r="AV141" s="450">
        <v>94970515774.415268</v>
      </c>
      <c r="AW141" s="450">
        <v>102837746042.89354</v>
      </c>
      <c r="AX141" s="450">
        <v>112659899734.22566</v>
      </c>
      <c r="AY141" s="450">
        <v>124969745367.91312</v>
      </c>
      <c r="AZ141" s="450">
        <v>137048929406.27618</v>
      </c>
      <c r="BA141" s="450">
        <v>148027860136.5845</v>
      </c>
      <c r="BB141" s="450">
        <v>154434862574.6629</v>
      </c>
      <c r="BC141" s="450">
        <v>168758115434.1911</v>
      </c>
      <c r="BD141" s="450">
        <v>186763262332.06183</v>
      </c>
      <c r="BE141" s="450">
        <v>207751344863.9548</v>
      </c>
      <c r="BF141" s="450">
        <v>218575689876.05203</v>
      </c>
      <c r="BG141" s="450">
        <v>233758925469.70953</v>
      </c>
      <c r="BH141" s="450">
        <v>248089689863.25784</v>
      </c>
      <c r="BI141" s="450">
        <v>262055210365.90854</v>
      </c>
      <c r="BJ141" s="450">
        <v>276168455465.57849</v>
      </c>
      <c r="BK141" s="450">
        <v>291459375064.40588</v>
      </c>
    </row>
    <row r="142" spans="1:63" x14ac:dyDescent="0.25">
      <c r="A142" s="450" t="s">
        <v>2504</v>
      </c>
      <c r="B142" s="450" t="s">
        <v>2505</v>
      </c>
      <c r="C142" s="450" t="s">
        <v>2295</v>
      </c>
      <c r="D142" s="450" t="s">
        <v>2296</v>
      </c>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c r="AG142" s="450"/>
      <c r="AH142" s="450"/>
      <c r="AI142" s="450">
        <v>3413956156301.2451</v>
      </c>
      <c r="AJ142" s="450">
        <v>3581386017154.9849</v>
      </c>
      <c r="AK142" s="450">
        <v>3782873192766.7646</v>
      </c>
      <c r="AL142" s="450">
        <v>3950358348687.7959</v>
      </c>
      <c r="AM142" s="450">
        <v>4162337920602.2407</v>
      </c>
      <c r="AN142" s="450">
        <v>4468687216016.3975</v>
      </c>
      <c r="AO142" s="450">
        <v>4826163709748.4902</v>
      </c>
      <c r="AP142" s="450">
        <v>5099794800458.6748</v>
      </c>
      <c r="AQ142" s="450">
        <v>5209916898192.2686</v>
      </c>
      <c r="AR142" s="450">
        <v>5547756763007.5303</v>
      </c>
      <c r="AS142" s="450">
        <v>5922270409871.2861</v>
      </c>
      <c r="AT142" s="450">
        <v>6322266626999.8994</v>
      </c>
      <c r="AU142" s="450">
        <v>6709017061411.4854</v>
      </c>
      <c r="AV142" s="450">
        <v>7257722184045.2061</v>
      </c>
      <c r="AW142" s="450">
        <v>7976699727659.793</v>
      </c>
      <c r="AX142" s="450">
        <v>8776338704544.4063</v>
      </c>
      <c r="AY142" s="450">
        <v>9679135087396.4746</v>
      </c>
      <c r="AZ142" s="450">
        <v>10639822859808.34</v>
      </c>
      <c r="BA142" s="450">
        <v>11332444208454.467</v>
      </c>
      <c r="BB142" s="450">
        <v>12007029070405.375</v>
      </c>
      <c r="BC142" s="450">
        <v>12979086847778.666</v>
      </c>
      <c r="BD142" s="450">
        <v>13905941522291.111</v>
      </c>
      <c r="BE142" s="450">
        <v>14900750174342.074</v>
      </c>
      <c r="BF142" s="450">
        <v>16018305645481.168</v>
      </c>
      <c r="BG142" s="450">
        <v>17262360870041.863</v>
      </c>
      <c r="BH142" s="450">
        <v>18466143279360.102</v>
      </c>
      <c r="BI142" s="450">
        <v>19775619936408.988</v>
      </c>
      <c r="BJ142" s="450">
        <v>21319592197638.289</v>
      </c>
      <c r="BK142" s="450">
        <v>23063723014236.598</v>
      </c>
    </row>
    <row r="143" spans="1:63" x14ac:dyDescent="0.25">
      <c r="A143" s="450" t="s">
        <v>2506</v>
      </c>
      <c r="B143" s="450" t="s">
        <v>2507</v>
      </c>
      <c r="C143" s="450" t="s">
        <v>2295</v>
      </c>
      <c r="D143" s="450" t="s">
        <v>2296</v>
      </c>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c r="AG143" s="450"/>
      <c r="AH143" s="450"/>
      <c r="AI143" s="450">
        <v>10753147489324.531</v>
      </c>
      <c r="AJ143" s="450">
        <v>11269770344332.902</v>
      </c>
      <c r="AK143" s="450">
        <v>11763531070796.289</v>
      </c>
      <c r="AL143" s="450">
        <v>12545274668160.695</v>
      </c>
      <c r="AM143" s="450">
        <v>13208619271957.033</v>
      </c>
      <c r="AN143" s="450">
        <v>14053706504596.721</v>
      </c>
      <c r="AO143" s="450">
        <v>15075533556201.777</v>
      </c>
      <c r="AP143" s="450">
        <v>16060842755763.689</v>
      </c>
      <c r="AQ143" s="450">
        <v>16636849771892.713</v>
      </c>
      <c r="AR143" s="450">
        <v>17520335787259.504</v>
      </c>
      <c r="AS143" s="450">
        <v>18928002315642.164</v>
      </c>
      <c r="AT143" s="450">
        <v>20089876337326.859</v>
      </c>
      <c r="AU143" s="450">
        <v>21347493678506.047</v>
      </c>
      <c r="AV143" s="450">
        <v>23056256380749.418</v>
      </c>
      <c r="AW143" s="450">
        <v>25540707501361.871</v>
      </c>
      <c r="AX143" s="450">
        <v>28302562711203.32</v>
      </c>
      <c r="AY143" s="450">
        <v>31845791224497.805</v>
      </c>
      <c r="AZ143" s="450">
        <v>35532216907812.805</v>
      </c>
      <c r="BA143" s="450">
        <v>38724838727248.023</v>
      </c>
      <c r="BB143" s="450">
        <v>40384950434326.734</v>
      </c>
      <c r="BC143" s="450">
        <v>43952774791018.391</v>
      </c>
      <c r="BD143" s="450">
        <v>47934754268456.898</v>
      </c>
      <c r="BE143" s="450">
        <v>51415287962010.289</v>
      </c>
      <c r="BF143" s="450">
        <v>54978864883901.75</v>
      </c>
      <c r="BG143" s="450">
        <v>58628456990047.117</v>
      </c>
      <c r="BH143" s="450">
        <v>61601876084388.156</v>
      </c>
      <c r="BI143" s="450">
        <v>65253188165760.859</v>
      </c>
      <c r="BJ143" s="450">
        <v>70034022775138.102</v>
      </c>
      <c r="BK143" s="450">
        <v>75130315121227.234</v>
      </c>
    </row>
    <row r="144" spans="1:63" x14ac:dyDescent="0.25">
      <c r="A144" s="450" t="s">
        <v>2508</v>
      </c>
      <c r="B144" s="450" t="s">
        <v>2509</v>
      </c>
      <c r="C144" s="450" t="s">
        <v>2295</v>
      </c>
      <c r="D144" s="450" t="s">
        <v>2296</v>
      </c>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c r="AF144" s="450"/>
      <c r="AG144" s="450"/>
      <c r="AH144" s="450"/>
      <c r="AI144" s="450">
        <v>1435692895.1446185</v>
      </c>
      <c r="AJ144" s="450">
        <v>1587646005.4616451</v>
      </c>
      <c r="AK144" s="450">
        <v>1736786335.9207952</v>
      </c>
      <c r="AL144" s="450">
        <v>1840337062.1928201</v>
      </c>
      <c r="AM144" s="450">
        <v>1992035030.4895763</v>
      </c>
      <c r="AN144" s="450">
        <v>2100735904.8816867</v>
      </c>
      <c r="AO144" s="450">
        <v>2258932873.8079004</v>
      </c>
      <c r="AP144" s="450">
        <v>2382990288.2895317</v>
      </c>
      <c r="AQ144" s="450">
        <v>2446865930.7070861</v>
      </c>
      <c r="AR144" s="450">
        <v>2494009730.5364656</v>
      </c>
      <c r="AS144" s="450">
        <v>2648579926.1585774</v>
      </c>
      <c r="AT144" s="450">
        <v>2803074988.1535196</v>
      </c>
      <c r="AU144" s="450">
        <v>2868023590.5962448</v>
      </c>
      <c r="AV144" s="450">
        <v>3054489618.8113036</v>
      </c>
      <c r="AW144" s="450">
        <v>3189808048.9507289</v>
      </c>
      <c r="AX144" s="450">
        <v>3403175347.3297086</v>
      </c>
      <c r="AY144" s="450">
        <v>3654476393.138319</v>
      </c>
      <c r="AZ144" s="450">
        <v>3934009831.5936127</v>
      </c>
      <c r="BA144" s="450">
        <v>4280822624.1335039</v>
      </c>
      <c r="BB144" s="450">
        <v>4406382649.0128078</v>
      </c>
      <c r="BC144" s="450">
        <v>4728403001.9034891</v>
      </c>
      <c r="BD144" s="450">
        <v>5160314264.6900463</v>
      </c>
      <c r="BE144" s="450">
        <v>5574736768.1770458</v>
      </c>
      <c r="BF144" s="450">
        <v>5777157498.2559586</v>
      </c>
      <c r="BG144" s="450">
        <v>6070213186.1667461</v>
      </c>
      <c r="BH144" s="450">
        <v>6304862520.9919319</v>
      </c>
      <c r="BI144" s="450">
        <v>6576430280.2790918</v>
      </c>
      <c r="BJ144" s="450">
        <v>6548218773.5223198</v>
      </c>
      <c r="BK144" s="450">
        <v>6794553407.894743</v>
      </c>
    </row>
    <row r="145" spans="1:63" x14ac:dyDescent="0.25">
      <c r="A145" s="450" t="s">
        <v>2510</v>
      </c>
      <c r="B145" s="450" t="s">
        <v>2511</v>
      </c>
      <c r="C145" s="450" t="s">
        <v>2295</v>
      </c>
      <c r="D145" s="450" t="s">
        <v>2296</v>
      </c>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c r="AF145" s="450"/>
      <c r="AG145" s="450"/>
      <c r="AH145" s="450"/>
      <c r="AI145" s="450">
        <v>5280332965095.3955</v>
      </c>
      <c r="AJ145" s="450">
        <v>5530085513087.4336</v>
      </c>
      <c r="AK145" s="450">
        <v>5710130510362.9443</v>
      </c>
      <c r="AL145" s="450">
        <v>6111314247031.709</v>
      </c>
      <c r="AM145" s="450">
        <v>6530568275641.4043</v>
      </c>
      <c r="AN145" s="450">
        <v>7049769332876.1484</v>
      </c>
      <c r="AO145" s="450">
        <v>7551601586897.5752</v>
      </c>
      <c r="AP145" s="450">
        <v>8086089106150.1592</v>
      </c>
      <c r="AQ145" s="450">
        <v>8383299524343.5684</v>
      </c>
      <c r="AR145" s="450">
        <v>8878531872075.8105</v>
      </c>
      <c r="AS145" s="450">
        <v>9720106783332.5801</v>
      </c>
      <c r="AT145" s="450">
        <v>10450901765335.195</v>
      </c>
      <c r="AU145" s="450">
        <v>11293618326246.98</v>
      </c>
      <c r="AV145" s="450">
        <v>12350444219175.771</v>
      </c>
      <c r="AW145" s="450">
        <v>13724419109538.266</v>
      </c>
      <c r="AX145" s="450">
        <v>15304179342137.236</v>
      </c>
      <c r="AY145" s="450">
        <v>17531345166011.6</v>
      </c>
      <c r="AZ145" s="450">
        <v>19849079468028.246</v>
      </c>
      <c r="BA145" s="450">
        <v>21998332880266.148</v>
      </c>
      <c r="BB145" s="450">
        <v>23002918916632.637</v>
      </c>
      <c r="BC145" s="450">
        <v>25167241238971.434</v>
      </c>
      <c r="BD145" s="450">
        <v>27874146491335.676</v>
      </c>
      <c r="BE145" s="450">
        <v>30068251543799.629</v>
      </c>
      <c r="BF145" s="450">
        <v>32198059412346.754</v>
      </c>
      <c r="BG145" s="450">
        <v>34254959790006.309</v>
      </c>
      <c r="BH145" s="450">
        <v>35866953508222.992</v>
      </c>
      <c r="BI145" s="450">
        <v>37749139160381.484</v>
      </c>
      <c r="BJ145" s="450">
        <v>40548527181990.672</v>
      </c>
      <c r="BK145" s="450">
        <v>43596802461113.055</v>
      </c>
    </row>
    <row r="146" spans="1:63" x14ac:dyDescent="0.25">
      <c r="A146" s="450" t="s">
        <v>184</v>
      </c>
      <c r="B146" s="450" t="s">
        <v>386</v>
      </c>
      <c r="C146" s="450" t="s">
        <v>2295</v>
      </c>
      <c r="D146" s="450" t="s">
        <v>2296</v>
      </c>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c r="AG146" s="450"/>
      <c r="AH146" s="450"/>
      <c r="AI146" s="450"/>
      <c r="AJ146" s="450"/>
      <c r="AK146" s="450"/>
      <c r="AL146" s="450"/>
      <c r="AM146" s="450"/>
      <c r="AN146" s="450">
        <v>21498921271.112423</v>
      </c>
      <c r="AO146" s="450">
        <v>22976159143.22879</v>
      </c>
      <c r="AP146" s="450">
        <v>25276081839.841202</v>
      </c>
      <c r="AQ146" s="450">
        <v>27553461195.437885</v>
      </c>
      <c r="AR146" s="450">
        <v>27565324035.070164</v>
      </c>
      <c r="AS146" s="450">
        <v>29597706377.612923</v>
      </c>
      <c r="AT146" s="450">
        <v>32804910174.931271</v>
      </c>
      <c r="AU146" s="450">
        <v>36132756325.615692</v>
      </c>
      <c r="AV146" s="450">
        <v>41213626476.468292</v>
      </c>
      <c r="AW146" s="450">
        <v>44008354695.981277</v>
      </c>
      <c r="AX146" s="450">
        <v>48263315520.717506</v>
      </c>
      <c r="AY146" s="450">
        <v>53903115808.382484</v>
      </c>
      <c r="AZ146" s="450">
        <v>61702970254.134293</v>
      </c>
      <c r="BA146" s="450">
        <v>66344511733.072548</v>
      </c>
      <c r="BB146" s="450">
        <v>57393808543.679466</v>
      </c>
      <c r="BC146" s="450">
        <v>62227058440.366562</v>
      </c>
      <c r="BD146" s="450">
        <v>69205473268.766235</v>
      </c>
      <c r="BE146" s="450">
        <v>73672519083.383224</v>
      </c>
      <c r="BF146" s="450">
        <v>78854078064.995804</v>
      </c>
      <c r="BG146" s="450">
        <v>82617257229.159683</v>
      </c>
      <c r="BH146" s="450">
        <v>83982033229.149597</v>
      </c>
      <c r="BI146" s="450">
        <v>86907166786.656769</v>
      </c>
      <c r="BJ146" s="450">
        <v>94052437740.353668</v>
      </c>
      <c r="BK146" s="450">
        <v>98591635655.7453</v>
      </c>
    </row>
    <row r="147" spans="1:63" x14ac:dyDescent="0.25">
      <c r="A147" s="450" t="s">
        <v>185</v>
      </c>
      <c r="B147" s="450" t="s">
        <v>387</v>
      </c>
      <c r="C147" s="450" t="s">
        <v>2295</v>
      </c>
      <c r="D147" s="450" t="s">
        <v>2296</v>
      </c>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c r="AF147" s="450"/>
      <c r="AG147" s="450"/>
      <c r="AH147" s="450"/>
      <c r="AI147" s="450">
        <v>11327502020.717785</v>
      </c>
      <c r="AJ147" s="450">
        <v>12722856911.980305</v>
      </c>
      <c r="AK147" s="450">
        <v>13249581332.781456</v>
      </c>
      <c r="AL147" s="450">
        <v>14133257898.198553</v>
      </c>
      <c r="AM147" s="450">
        <v>14986601656.478012</v>
      </c>
      <c r="AN147" s="450">
        <v>16196147615.537657</v>
      </c>
      <c r="AO147" s="450">
        <v>17125607235.698133</v>
      </c>
      <c r="AP147" s="450">
        <v>17971798930.006748</v>
      </c>
      <c r="AQ147" s="450">
        <v>18855205923.615555</v>
      </c>
      <c r="AR147" s="450">
        <v>21794057203.721687</v>
      </c>
      <c r="AS147" s="450">
        <v>24148724521.826477</v>
      </c>
      <c r="AT147" s="450">
        <v>24678953580.961063</v>
      </c>
      <c r="AU147" s="450">
        <v>26222378149.960922</v>
      </c>
      <c r="AV147" s="450">
        <v>27115548491.641514</v>
      </c>
      <c r="AW147" s="450">
        <v>29341697511.543194</v>
      </c>
      <c r="AX147" s="450">
        <v>31733108754.251804</v>
      </c>
      <c r="AY147" s="450">
        <v>36842699176.041229</v>
      </c>
      <c r="AZ147" s="450">
        <v>40310645347.708847</v>
      </c>
      <c r="BA147" s="450">
        <v>42362971851.407433</v>
      </c>
      <c r="BB147" s="450">
        <v>40956687933.364349</v>
      </c>
      <c r="BC147" s="450">
        <v>43402064572.998947</v>
      </c>
      <c r="BD147" s="450">
        <v>47690524461.964935</v>
      </c>
      <c r="BE147" s="450">
        <v>48646428610.813972</v>
      </c>
      <c r="BF147" s="450">
        <v>51940075107.176285</v>
      </c>
      <c r="BG147" s="450">
        <v>56353766041.04789</v>
      </c>
      <c r="BH147" s="450">
        <v>58544150279.50399</v>
      </c>
      <c r="BI147" s="450">
        <v>61159237905.099564</v>
      </c>
      <c r="BJ147" s="450">
        <v>64189940522.068588</v>
      </c>
      <c r="BK147" s="450">
        <v>67520485805.255821</v>
      </c>
    </row>
    <row r="148" spans="1:63" x14ac:dyDescent="0.25">
      <c r="A148" s="450" t="s">
        <v>183</v>
      </c>
      <c r="B148" s="450" t="s">
        <v>385</v>
      </c>
      <c r="C148" s="450" t="s">
        <v>2295</v>
      </c>
      <c r="D148" s="450" t="s">
        <v>2296</v>
      </c>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c r="AF148" s="450"/>
      <c r="AG148" s="450"/>
      <c r="AH148" s="450"/>
      <c r="AI148" s="450"/>
      <c r="AJ148" s="450"/>
      <c r="AK148" s="450"/>
      <c r="AL148" s="450"/>
      <c r="AM148" s="450">
        <v>13652937815.700785</v>
      </c>
      <c r="AN148" s="450">
        <v>13688479863.813507</v>
      </c>
      <c r="AO148" s="450">
        <v>14243264810.232561</v>
      </c>
      <c r="AP148" s="450">
        <v>15775989544.476522</v>
      </c>
      <c r="AQ148" s="450">
        <v>17055002659.322474</v>
      </c>
      <c r="AR148" s="450">
        <v>17702141636.148796</v>
      </c>
      <c r="AS148" s="450">
        <v>18986034071.282387</v>
      </c>
      <c r="AT148" s="450">
        <v>21116737604.966316</v>
      </c>
      <c r="AU148" s="450">
        <v>23263488312.965458</v>
      </c>
      <c r="AV148" s="450">
        <v>25228335232.981476</v>
      </c>
      <c r="AW148" s="450">
        <v>27642740301.417046</v>
      </c>
      <c r="AX148" s="450">
        <v>31001979412.344631</v>
      </c>
      <c r="AY148" s="450">
        <v>34944894561.435478</v>
      </c>
      <c r="AZ148" s="450">
        <v>39890048546.579269</v>
      </c>
      <c r="BA148" s="450">
        <v>42310392283.710098</v>
      </c>
      <c r="BB148" s="450">
        <v>36133768430.016235</v>
      </c>
      <c r="BC148" s="450">
        <v>36830352456.225433</v>
      </c>
      <c r="BD148" s="450">
        <v>40727375358.7929</v>
      </c>
      <c r="BE148" s="450">
        <v>43234798732.36454</v>
      </c>
      <c r="BF148" s="450">
        <v>45639805375.418243</v>
      </c>
      <c r="BG148" s="450">
        <v>47467829944.540108</v>
      </c>
      <c r="BH148" s="450">
        <v>48891483484.158676</v>
      </c>
      <c r="BI148" s="450">
        <v>50634264344.804588</v>
      </c>
      <c r="BJ148" s="450">
        <v>55086300806.129028</v>
      </c>
      <c r="BK148" s="450">
        <v>59129881085.826103</v>
      </c>
    </row>
    <row r="149" spans="1:63" x14ac:dyDescent="0.25">
      <c r="A149" s="450" t="s">
        <v>2512</v>
      </c>
      <c r="B149" s="450" t="s">
        <v>2513</v>
      </c>
      <c r="C149" s="450" t="s">
        <v>2295</v>
      </c>
      <c r="D149" s="450" t="s">
        <v>2296</v>
      </c>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c r="AG149" s="450"/>
      <c r="AH149" s="450"/>
      <c r="AI149" s="450">
        <v>9009104584.9811115</v>
      </c>
      <c r="AJ149" s="450">
        <v>9654576291.1477852</v>
      </c>
      <c r="AK149" s="450">
        <v>11187861219.109297</v>
      </c>
      <c r="AL149" s="450">
        <v>12046878160.43202</v>
      </c>
      <c r="AM149" s="450">
        <v>12827459880.412973</v>
      </c>
      <c r="AN149" s="450">
        <v>13528038276.821695</v>
      </c>
      <c r="AO149" s="450">
        <v>13718091955.219059</v>
      </c>
      <c r="AP149" s="450">
        <v>13915675501.106699</v>
      </c>
      <c r="AQ149" s="450">
        <v>13428963026.648563</v>
      </c>
      <c r="AR149" s="450">
        <v>13301616017.23366</v>
      </c>
      <c r="AS149" s="450">
        <v>14380518742.629736</v>
      </c>
      <c r="AT149" s="450">
        <v>15120337512.906311</v>
      </c>
      <c r="AU149" s="450">
        <v>16733723103.430672</v>
      </c>
      <c r="AV149" s="450">
        <v>19030909150.382702</v>
      </c>
      <c r="AW149" s="450">
        <v>24771950619.101303</v>
      </c>
      <c r="AX149" s="450">
        <v>27602442971.66869</v>
      </c>
      <c r="AY149" s="450">
        <v>32223921011.925137</v>
      </c>
      <c r="AZ149" s="450">
        <v>37870196304.906456</v>
      </c>
      <c r="BA149" s="450">
        <v>39917039003.850281</v>
      </c>
      <c r="BB149" s="450">
        <v>40752723036.079819</v>
      </c>
      <c r="BC149" s="450">
        <v>51643284624.91214</v>
      </c>
      <c r="BD149" s="450">
        <v>64148218365.291939</v>
      </c>
      <c r="BE149" s="450">
        <v>71417756201.31842</v>
      </c>
      <c r="BF149" s="450">
        <v>80810287675.87381</v>
      </c>
      <c r="BG149" s="450">
        <v>81350166703.191147</v>
      </c>
      <c r="BH149" s="450">
        <v>64465073325.76593</v>
      </c>
      <c r="BI149" s="450">
        <v>64610842538.61898</v>
      </c>
      <c r="BJ149" s="450">
        <v>72227957950.205811</v>
      </c>
      <c r="BK149" s="450">
        <v>77334249935.762482</v>
      </c>
    </row>
    <row r="150" spans="1:63" x14ac:dyDescent="0.25">
      <c r="A150" s="450" t="s">
        <v>2514</v>
      </c>
      <c r="B150" s="450" t="s">
        <v>2515</v>
      </c>
      <c r="C150" s="450" t="s">
        <v>2295</v>
      </c>
      <c r="D150" s="450" t="s">
        <v>2296</v>
      </c>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c r="AG150" s="450"/>
      <c r="AH150" s="450"/>
      <c r="AI150" s="450"/>
      <c r="AJ150" s="450"/>
      <c r="AK150" s="450"/>
      <c r="AL150" s="450"/>
      <c r="AM150" s="450"/>
      <c r="AN150" s="450"/>
      <c r="AO150" s="450"/>
      <c r="AP150" s="450"/>
      <c r="AQ150" s="450"/>
      <c r="AR150" s="450"/>
      <c r="AS150" s="450"/>
      <c r="AT150" s="450"/>
      <c r="AU150" s="450"/>
      <c r="AV150" s="450"/>
      <c r="AW150" s="450"/>
      <c r="AX150" s="450"/>
      <c r="AY150" s="450"/>
      <c r="AZ150" s="450"/>
      <c r="BA150" s="450"/>
      <c r="BB150" s="450"/>
      <c r="BC150" s="450"/>
      <c r="BD150" s="450"/>
      <c r="BE150" s="450"/>
      <c r="BF150" s="450"/>
      <c r="BG150" s="450"/>
      <c r="BH150" s="450"/>
      <c r="BI150" s="450"/>
      <c r="BJ150" s="450"/>
      <c r="BK150" s="450"/>
    </row>
    <row r="151" spans="1:63" x14ac:dyDescent="0.25">
      <c r="A151" s="450" t="s">
        <v>2516</v>
      </c>
      <c r="B151" s="450" t="s">
        <v>2517</v>
      </c>
      <c r="C151" s="450" t="s">
        <v>2295</v>
      </c>
      <c r="D151" s="450" t="s">
        <v>2296</v>
      </c>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c r="AF151" s="450"/>
      <c r="AG151" s="450"/>
      <c r="AH151" s="450"/>
      <c r="AI151" s="450">
        <v>63709713550.171776</v>
      </c>
      <c r="AJ151" s="450">
        <v>70617040613.659164</v>
      </c>
      <c r="AK151" s="450">
        <v>70711218375.03743</v>
      </c>
      <c r="AL151" s="450">
        <v>71850476434.72821</v>
      </c>
      <c r="AM151" s="450">
        <v>81154734516.955002</v>
      </c>
      <c r="AN151" s="450">
        <v>78377652191.451965</v>
      </c>
      <c r="AO151" s="450">
        <v>89687906612.047714</v>
      </c>
      <c r="AP151" s="450">
        <v>89810578231.660614</v>
      </c>
      <c r="AQ151" s="450">
        <v>97395570591.923767</v>
      </c>
      <c r="AR151" s="450">
        <v>99870146892.748795</v>
      </c>
      <c r="AS151" s="450">
        <v>104055813783.99704</v>
      </c>
      <c r="AT151" s="450">
        <v>114122122031.00035</v>
      </c>
      <c r="AU151" s="450">
        <v>119545874709.82967</v>
      </c>
      <c r="AV151" s="450">
        <v>129024621466.04614</v>
      </c>
      <c r="AW151" s="450">
        <v>138854202773.68063</v>
      </c>
      <c r="AX151" s="450">
        <v>147892382104.97263</v>
      </c>
      <c r="AY151" s="450">
        <v>163909216044.9552</v>
      </c>
      <c r="AZ151" s="450">
        <v>174256381118.18399</v>
      </c>
      <c r="BA151" s="450">
        <v>188168357105.35919</v>
      </c>
      <c r="BB151" s="450">
        <v>197649143741.06219</v>
      </c>
      <c r="BC151" s="450">
        <v>207581865350.97546</v>
      </c>
      <c r="BD151" s="450">
        <v>223034630236.89285</v>
      </c>
      <c r="BE151" s="450">
        <v>234154103762.43094</v>
      </c>
      <c r="BF151" s="450">
        <v>249069562873.01523</v>
      </c>
      <c r="BG151" s="450">
        <v>260556375001.77048</v>
      </c>
      <c r="BH151" s="450">
        <v>275288829663.24878</v>
      </c>
      <c r="BI151" s="450">
        <v>281432769051.5791</v>
      </c>
      <c r="BJ151" s="450">
        <v>298504421064.19135</v>
      </c>
      <c r="BK151" s="450">
        <v>314241266658.60339</v>
      </c>
    </row>
    <row r="152" spans="1:63" x14ac:dyDescent="0.25">
      <c r="A152" s="450" t="s">
        <v>2518</v>
      </c>
      <c r="B152" s="450" t="s">
        <v>2519</v>
      </c>
      <c r="C152" s="450" t="s">
        <v>2295</v>
      </c>
      <c r="D152" s="450" t="s">
        <v>2296</v>
      </c>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c r="AF152" s="450"/>
      <c r="AG152" s="450"/>
      <c r="AH152" s="450"/>
      <c r="AI152" s="450"/>
      <c r="AJ152" s="450"/>
      <c r="AK152" s="450"/>
      <c r="AL152" s="450"/>
      <c r="AM152" s="450"/>
      <c r="AN152" s="450"/>
      <c r="AO152" s="450"/>
      <c r="AP152" s="450"/>
      <c r="AQ152" s="450"/>
      <c r="AR152" s="450"/>
      <c r="AS152" s="450"/>
      <c r="AT152" s="450"/>
      <c r="AU152" s="450"/>
      <c r="AV152" s="450"/>
      <c r="AW152" s="450"/>
      <c r="AX152" s="450"/>
      <c r="AY152" s="450"/>
      <c r="AZ152" s="450"/>
      <c r="BA152" s="450"/>
      <c r="BB152" s="450"/>
      <c r="BC152" s="450"/>
      <c r="BD152" s="450"/>
      <c r="BE152" s="450"/>
      <c r="BF152" s="450"/>
      <c r="BG152" s="450"/>
      <c r="BH152" s="450"/>
      <c r="BI152" s="450"/>
      <c r="BJ152" s="450"/>
      <c r="BK152" s="450"/>
    </row>
    <row r="153" spans="1:63" x14ac:dyDescent="0.25">
      <c r="A153" s="450" t="s">
        <v>2520</v>
      </c>
      <c r="B153" s="450" t="s">
        <v>2521</v>
      </c>
      <c r="C153" s="450" t="s">
        <v>2295</v>
      </c>
      <c r="D153" s="450" t="s">
        <v>2296</v>
      </c>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c r="AG153" s="450"/>
      <c r="AH153" s="450"/>
      <c r="AI153" s="450"/>
      <c r="AJ153" s="450"/>
      <c r="AK153" s="450"/>
      <c r="AL153" s="450"/>
      <c r="AM153" s="450"/>
      <c r="AN153" s="450">
        <v>8490306687.0054522</v>
      </c>
      <c r="AO153" s="450">
        <v>8137649904.050334</v>
      </c>
      <c r="AP153" s="450">
        <v>8414318393.8455906</v>
      </c>
      <c r="AQ153" s="450">
        <v>7952346625.4272013</v>
      </c>
      <c r="AR153" s="450">
        <v>7795440305.9024153</v>
      </c>
      <c r="AS153" s="450">
        <v>8137684138.6775484</v>
      </c>
      <c r="AT153" s="450">
        <v>8823465056.1589184</v>
      </c>
      <c r="AU153" s="450">
        <v>9662147789.5874252</v>
      </c>
      <c r="AV153" s="450">
        <v>10491127546.255413</v>
      </c>
      <c r="AW153" s="450">
        <v>11570815187.445353</v>
      </c>
      <c r="AX153" s="450">
        <v>12826082376.137123</v>
      </c>
      <c r="AY153" s="450">
        <v>13848508702.296213</v>
      </c>
      <c r="AZ153" s="450">
        <v>14647133840.579996</v>
      </c>
      <c r="BA153" s="450">
        <v>16096739017.531952</v>
      </c>
      <c r="BB153" s="450">
        <v>15246285312.948605</v>
      </c>
      <c r="BC153" s="450">
        <v>16519042684.228033</v>
      </c>
      <c r="BD153" s="450">
        <v>17845291549.270981</v>
      </c>
      <c r="BE153" s="450">
        <v>18080279180.328163</v>
      </c>
      <c r="BF153" s="450">
        <v>20061424595.860939</v>
      </c>
      <c r="BG153" s="450">
        <v>21462936653.868118</v>
      </c>
      <c r="BH153" s="450">
        <v>21619077258.494923</v>
      </c>
      <c r="BI153" s="450">
        <v>22819071049.769989</v>
      </c>
      <c r="BJ153" s="450">
        <v>24343552148.796513</v>
      </c>
      <c r="BK153" s="450">
        <v>25888275718.541004</v>
      </c>
    </row>
    <row r="154" spans="1:63" x14ac:dyDescent="0.25">
      <c r="A154" s="450" t="s">
        <v>2522</v>
      </c>
      <c r="B154" s="450" t="s">
        <v>2523</v>
      </c>
      <c r="C154" s="450" t="s">
        <v>2295</v>
      </c>
      <c r="D154" s="450" t="s">
        <v>2296</v>
      </c>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c r="AG154" s="450"/>
      <c r="AH154" s="450"/>
      <c r="AI154" s="450">
        <v>12442746505.478003</v>
      </c>
      <c r="AJ154" s="450">
        <v>12051900954.990355</v>
      </c>
      <c r="AK154" s="450">
        <v>12472764422.759604</v>
      </c>
      <c r="AL154" s="450">
        <v>13035973780.562855</v>
      </c>
      <c r="AM154" s="450">
        <v>13304807025.616375</v>
      </c>
      <c r="AN154" s="450">
        <v>13816369759.767736</v>
      </c>
      <c r="AO154" s="450">
        <v>14371690169.189398</v>
      </c>
      <c r="AP154" s="450">
        <v>15159484990.730776</v>
      </c>
      <c r="AQ154" s="450">
        <v>15932939518.900694</v>
      </c>
      <c r="AR154" s="450">
        <v>16916031775.912056</v>
      </c>
      <c r="AS154" s="450">
        <v>18117399817.861347</v>
      </c>
      <c r="AT154" s="450">
        <v>19628979095.059429</v>
      </c>
      <c r="AU154" s="450">
        <v>17412377725.841316</v>
      </c>
      <c r="AV154" s="450">
        <v>19471165396.103931</v>
      </c>
      <c r="AW154" s="450">
        <v>21046527818.055405</v>
      </c>
      <c r="AX154" s="450">
        <v>22701041669.573582</v>
      </c>
      <c r="AY154" s="450">
        <v>24562710061.376251</v>
      </c>
      <c r="AZ154" s="450">
        <v>26796564905.972328</v>
      </c>
      <c r="BA154" s="450">
        <v>29265145998.119949</v>
      </c>
      <c r="BB154" s="450">
        <v>28304631638.218433</v>
      </c>
      <c r="BC154" s="450">
        <v>28709791863.200077</v>
      </c>
      <c r="BD154" s="450">
        <v>29735787033.419006</v>
      </c>
      <c r="BE154" s="450">
        <v>31223593388.590946</v>
      </c>
      <c r="BF154" s="450">
        <v>32488054225.893566</v>
      </c>
      <c r="BG154" s="450">
        <v>34200329915.976589</v>
      </c>
      <c r="BH154" s="450">
        <v>35643338838.612381</v>
      </c>
      <c r="BI154" s="450">
        <v>37539288198.730652</v>
      </c>
      <c r="BJ154" s="450">
        <v>39900329808.816299</v>
      </c>
      <c r="BK154" s="450">
        <v>42916802575.05513</v>
      </c>
    </row>
    <row r="155" spans="1:63" x14ac:dyDescent="0.25">
      <c r="A155" s="450" t="s">
        <v>2524</v>
      </c>
      <c r="B155" s="450" t="s">
        <v>2525</v>
      </c>
      <c r="C155" s="450" t="s">
        <v>2295</v>
      </c>
      <c r="D155" s="450" t="s">
        <v>2296</v>
      </c>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c r="AG155" s="450"/>
      <c r="AH155" s="450"/>
      <c r="AI155" s="450"/>
      <c r="AJ155" s="450"/>
      <c r="AK155" s="450"/>
      <c r="AL155" s="450"/>
      <c r="AM155" s="450"/>
      <c r="AN155" s="450">
        <v>1447688547.5837758</v>
      </c>
      <c r="AO155" s="450">
        <v>1590048043.6110816</v>
      </c>
      <c r="AP155" s="450">
        <v>1753300585.6031711</v>
      </c>
      <c r="AQ155" s="450">
        <v>1905917645.7739565</v>
      </c>
      <c r="AR155" s="450">
        <v>2052837662.7615473</v>
      </c>
      <c r="AS155" s="450">
        <v>2179441435.355638</v>
      </c>
      <c r="AT155" s="450">
        <v>2139411423.3605995</v>
      </c>
      <c r="AU155" s="450">
        <v>2331212181.2624516</v>
      </c>
      <c r="AV155" s="450">
        <v>2701000632.8350835</v>
      </c>
      <c r="AW155" s="450">
        <v>2941076579.2028098</v>
      </c>
      <c r="AX155" s="450">
        <v>2634526004.7034163</v>
      </c>
      <c r="AY155" s="450">
        <v>3422983927.7655592</v>
      </c>
      <c r="AZ155" s="450">
        <v>3786072228.2780261</v>
      </c>
      <c r="BA155" s="450">
        <v>4225823254.0055108</v>
      </c>
      <c r="BB155" s="450">
        <v>3950231941.408874</v>
      </c>
      <c r="BC155" s="450">
        <v>4286595635.8218741</v>
      </c>
      <c r="BD155" s="450">
        <v>4751030617.6278076</v>
      </c>
      <c r="BE155" s="450">
        <v>4964043672.6713428</v>
      </c>
      <c r="BF155" s="450">
        <v>5418937040.9013281</v>
      </c>
      <c r="BG155" s="450">
        <v>5926158535.9855042</v>
      </c>
      <c r="BH155" s="450">
        <v>6162301438.5934696</v>
      </c>
      <c r="BI155" s="450">
        <v>6683781320.9490528</v>
      </c>
      <c r="BJ155" s="450">
        <v>7281568558.8488722</v>
      </c>
      <c r="BK155" s="450">
        <v>7896501121.4241066</v>
      </c>
    </row>
    <row r="156" spans="1:63" x14ac:dyDescent="0.25">
      <c r="A156" s="450" t="s">
        <v>2526</v>
      </c>
      <c r="B156" s="450" t="s">
        <v>2527</v>
      </c>
      <c r="C156" s="450" t="s">
        <v>2295</v>
      </c>
      <c r="D156" s="450" t="s">
        <v>2296</v>
      </c>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c r="AF156" s="450"/>
      <c r="AG156" s="450"/>
      <c r="AH156" s="450"/>
      <c r="AI156" s="450">
        <v>1969564591667.4961</v>
      </c>
      <c r="AJ156" s="450">
        <v>2103339863494.3203</v>
      </c>
      <c r="AK156" s="450">
        <v>2250979543899.2241</v>
      </c>
      <c r="AL156" s="450">
        <v>2365063283782.3418</v>
      </c>
      <c r="AM156" s="450">
        <v>2467289085594.9404</v>
      </c>
      <c r="AN156" s="450">
        <v>2587346355475.1548</v>
      </c>
      <c r="AO156" s="450">
        <v>2759787897805.7227</v>
      </c>
      <c r="AP156" s="450">
        <v>2900552360234.4297</v>
      </c>
      <c r="AQ156" s="450">
        <v>3079562139115.7134</v>
      </c>
      <c r="AR156" s="450">
        <v>3187531069774.0332</v>
      </c>
      <c r="AS156" s="450">
        <v>3442548884836.6221</v>
      </c>
      <c r="AT156" s="450">
        <v>3567418456937.6802</v>
      </c>
      <c r="AU156" s="450">
        <v>3691389735697.2695</v>
      </c>
      <c r="AV156" s="450">
        <v>3941169655573.4443</v>
      </c>
      <c r="AW156" s="450">
        <v>4372932767043.9458</v>
      </c>
      <c r="AX156" s="450">
        <v>4721572895928.8008</v>
      </c>
      <c r="AY156" s="450">
        <v>5139528979508.1289</v>
      </c>
      <c r="AZ156" s="450">
        <v>5553315735494.1523</v>
      </c>
      <c r="BA156" s="450">
        <v>5910046561809.2588</v>
      </c>
      <c r="BB156" s="450">
        <v>6010360543802.5059</v>
      </c>
      <c r="BC156" s="450">
        <v>6389481398742.5449</v>
      </c>
      <c r="BD156" s="450">
        <v>6727926520725.5488</v>
      </c>
      <c r="BE156" s="450">
        <v>7110774748287.2852</v>
      </c>
      <c r="BF156" s="450">
        <v>7424131487438.8633</v>
      </c>
      <c r="BG156" s="450">
        <v>7767273875944.752</v>
      </c>
      <c r="BH156" s="450">
        <v>8038366330370.165</v>
      </c>
      <c r="BI156" s="450">
        <v>8556897214898.083</v>
      </c>
      <c r="BJ156" s="450">
        <v>8868673593250.9473</v>
      </c>
      <c r="BK156" s="450">
        <v>9290706212042.8633</v>
      </c>
    </row>
    <row r="157" spans="1:63" x14ac:dyDescent="0.25">
      <c r="A157" s="450" t="s">
        <v>268</v>
      </c>
      <c r="B157" s="450" t="s">
        <v>269</v>
      </c>
      <c r="C157" s="450" t="s">
        <v>2295</v>
      </c>
      <c r="D157" s="450" t="s">
        <v>2296</v>
      </c>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c r="AG157" s="450"/>
      <c r="AH157" s="450"/>
      <c r="AI157" s="450">
        <v>545539459079.81659</v>
      </c>
      <c r="AJ157" s="450">
        <v>588613053434.06873</v>
      </c>
      <c r="AK157" s="450">
        <v>625706437346.76563</v>
      </c>
      <c r="AL157" s="450">
        <v>758247409111.74194</v>
      </c>
      <c r="AM157" s="450">
        <v>812704221638.17102</v>
      </c>
      <c r="AN157" s="450">
        <v>777544178691.37451</v>
      </c>
      <c r="AO157" s="450">
        <v>845410743583.0874</v>
      </c>
      <c r="AP157" s="450">
        <v>918870686638.60034</v>
      </c>
      <c r="AQ157" s="450">
        <v>977196844446.24133</v>
      </c>
      <c r="AR157" s="450">
        <v>1018601794034.7943</v>
      </c>
      <c r="AS157" s="450">
        <v>1096780829250.7965</v>
      </c>
      <c r="AT157" s="450">
        <v>1116305299601.2053</v>
      </c>
      <c r="AU157" s="450">
        <v>1137595954619.2019</v>
      </c>
      <c r="AV157" s="450">
        <v>1183622615606.0562</v>
      </c>
      <c r="AW157" s="450">
        <v>1263142572213.8228</v>
      </c>
      <c r="AX157" s="450">
        <v>1341775400309.4209</v>
      </c>
      <c r="AY157" s="450">
        <v>1485209697967.4546</v>
      </c>
      <c r="AZ157" s="450">
        <v>1560053813909.2046</v>
      </c>
      <c r="BA157" s="450">
        <v>1653898166712.4524</v>
      </c>
      <c r="BB157" s="450">
        <v>1637276799538.6514</v>
      </c>
      <c r="BC157" s="450">
        <v>1741129416219.6621</v>
      </c>
      <c r="BD157" s="450">
        <v>1911319122227.4744</v>
      </c>
      <c r="BE157" s="450">
        <v>2012767821886.2439</v>
      </c>
      <c r="BF157" s="450">
        <v>2064490858166.1492</v>
      </c>
      <c r="BG157" s="450">
        <v>2171926769954.8979</v>
      </c>
      <c r="BH157" s="450">
        <v>2228163971080.5869</v>
      </c>
      <c r="BI157" s="450">
        <v>2316428094330.9902</v>
      </c>
      <c r="BJ157" s="450">
        <v>2424699686101.0308</v>
      </c>
      <c r="BK157" s="450">
        <v>2509672653824.833</v>
      </c>
    </row>
    <row r="158" spans="1:63" x14ac:dyDescent="0.25">
      <c r="A158" s="450" t="s">
        <v>2528</v>
      </c>
      <c r="B158" s="450" t="s">
        <v>2529</v>
      </c>
      <c r="C158" s="450" t="s">
        <v>2295</v>
      </c>
      <c r="D158" s="450" t="s">
        <v>2296</v>
      </c>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c r="AG158" s="450"/>
      <c r="AH158" s="450"/>
      <c r="AI158" s="450">
        <v>89251238.101712674</v>
      </c>
      <c r="AJ158" s="450">
        <v>92350591.416394845</v>
      </c>
      <c r="AK158" s="450">
        <v>101200032.87455954</v>
      </c>
      <c r="AL158" s="450">
        <v>109820080.50175066</v>
      </c>
      <c r="AM158" s="450">
        <v>118757904.31042536</v>
      </c>
      <c r="AN158" s="450">
        <v>131206436.24695179</v>
      </c>
      <c r="AO158" s="450">
        <v>119843234.124576</v>
      </c>
      <c r="AP158" s="450">
        <v>114051895.62814826</v>
      </c>
      <c r="AQ158" s="450">
        <v>112055184.27177712</v>
      </c>
      <c r="AR158" s="450">
        <v>110948122.11896031</v>
      </c>
      <c r="AS158" s="450">
        <v>120110055.71051617</v>
      </c>
      <c r="AT158" s="450">
        <v>129327815.67337194</v>
      </c>
      <c r="AU158" s="450">
        <v>134810012.95263618</v>
      </c>
      <c r="AV158" s="450">
        <v>137547179.0447605</v>
      </c>
      <c r="AW158" s="450">
        <v>141417679.22897547</v>
      </c>
      <c r="AX158" s="450">
        <v>150074154.00914234</v>
      </c>
      <c r="AY158" s="450">
        <v>156837074.08658361</v>
      </c>
      <c r="AZ158" s="450">
        <v>166933594.74403867</v>
      </c>
      <c r="BA158" s="450">
        <v>167381414.88099399</v>
      </c>
      <c r="BB158" s="450">
        <v>165898265.75132737</v>
      </c>
      <c r="BC158" s="450">
        <v>178662626.43100068</v>
      </c>
      <c r="BD158" s="450">
        <v>184595346.92918515</v>
      </c>
      <c r="BE158" s="450">
        <v>194641085.58006728</v>
      </c>
      <c r="BF158" s="450">
        <v>203721456.09582248</v>
      </c>
      <c r="BG158" s="450">
        <v>206004415.65016067</v>
      </c>
      <c r="BH158" s="450">
        <v>207448294.00550112</v>
      </c>
      <c r="BI158" s="450">
        <v>213723422.67561233</v>
      </c>
      <c r="BJ158" s="450">
        <v>225626056.28113088</v>
      </c>
      <c r="BK158" s="450">
        <v>236482470.74258503</v>
      </c>
    </row>
    <row r="159" spans="1:63" x14ac:dyDescent="0.25">
      <c r="A159" s="450" t="s">
        <v>2530</v>
      </c>
      <c r="B159" s="450" t="s">
        <v>2531</v>
      </c>
      <c r="C159" s="450" t="s">
        <v>2295</v>
      </c>
      <c r="D159" s="450" t="s">
        <v>2296</v>
      </c>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c r="AG159" s="450"/>
      <c r="AH159" s="450"/>
      <c r="AI159" s="450">
        <v>10472499802066.271</v>
      </c>
      <c r="AJ159" s="450">
        <v>10977889369259.143</v>
      </c>
      <c r="AK159" s="450">
        <v>11470127111616.061</v>
      </c>
      <c r="AL159" s="450">
        <v>12241639672310.623</v>
      </c>
      <c r="AM159" s="450">
        <v>12894466004989.189</v>
      </c>
      <c r="AN159" s="450">
        <v>13719462549881.984</v>
      </c>
      <c r="AO159" s="450">
        <v>14717665321693.963</v>
      </c>
      <c r="AP159" s="450">
        <v>15682385693362.277</v>
      </c>
      <c r="AQ159" s="450">
        <v>16242274560810.467</v>
      </c>
      <c r="AR159" s="450">
        <v>17105326390349.193</v>
      </c>
      <c r="AS159" s="450">
        <v>18487546776537.266</v>
      </c>
      <c r="AT159" s="450">
        <v>19618159957223.898</v>
      </c>
      <c r="AU159" s="450">
        <v>20850464642959.371</v>
      </c>
      <c r="AV159" s="450">
        <v>22525485391084.332</v>
      </c>
      <c r="AW159" s="450">
        <v>24960311050751.121</v>
      </c>
      <c r="AX159" s="450">
        <v>27663381052990.242</v>
      </c>
      <c r="AY159" s="450">
        <v>31145501499222.828</v>
      </c>
      <c r="AZ159" s="450">
        <v>34763525240512.023</v>
      </c>
      <c r="BA159" s="450">
        <v>37892553460625.836</v>
      </c>
      <c r="BB159" s="450">
        <v>39504212272383.789</v>
      </c>
      <c r="BC159" s="450">
        <v>42998227015280.648</v>
      </c>
      <c r="BD159" s="450">
        <v>46923909189662.82</v>
      </c>
      <c r="BE159" s="450">
        <v>50345444678693.406</v>
      </c>
      <c r="BF159" s="450">
        <v>53825201020296.875</v>
      </c>
      <c r="BG159" s="450">
        <v>57388395528194.617</v>
      </c>
      <c r="BH159" s="450">
        <v>60314008452636.367</v>
      </c>
      <c r="BI159" s="450">
        <v>63907883582372.352</v>
      </c>
      <c r="BJ159" s="450">
        <v>68593346010628.492</v>
      </c>
      <c r="BK159" s="450">
        <v>73585134935868.469</v>
      </c>
    </row>
    <row r="160" spans="1:63" x14ac:dyDescent="0.25">
      <c r="A160" s="450" t="s">
        <v>201</v>
      </c>
      <c r="B160" s="450" t="s">
        <v>2252</v>
      </c>
      <c r="C160" s="450" t="s">
        <v>2295</v>
      </c>
      <c r="D160" s="450" t="s">
        <v>2296</v>
      </c>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c r="AF160" s="450"/>
      <c r="AG160" s="450"/>
      <c r="AH160" s="450"/>
      <c r="AI160" s="450">
        <v>11034512509.680538</v>
      </c>
      <c r="AJ160" s="450">
        <v>10703731782.391899</v>
      </c>
      <c r="AK160" s="450">
        <v>10228924391.836197</v>
      </c>
      <c r="AL160" s="450">
        <v>9689148243.8658028</v>
      </c>
      <c r="AM160" s="450">
        <v>9722059281.8289928</v>
      </c>
      <c r="AN160" s="450">
        <v>9815267543.4423218</v>
      </c>
      <c r="AO160" s="450">
        <v>10113439112.904333</v>
      </c>
      <c r="AP160" s="450">
        <v>10435977248.13397</v>
      </c>
      <c r="AQ160" s="450">
        <v>10937048449.129049</v>
      </c>
      <c r="AR160" s="450">
        <v>11547043505.284986</v>
      </c>
      <c r="AS160" s="450">
        <v>12467407789.514021</v>
      </c>
      <c r="AT160" s="450">
        <v>12316010280.185122</v>
      </c>
      <c r="AU160" s="450">
        <v>12919253620.386719</v>
      </c>
      <c r="AV160" s="450">
        <v>13352712835.155121</v>
      </c>
      <c r="AW160" s="450">
        <v>14564126409.644098</v>
      </c>
      <c r="AX160" s="450">
        <v>15987103630.081472</v>
      </c>
      <c r="AY160" s="450">
        <v>17711677563.544056</v>
      </c>
      <c r="AZ160" s="450">
        <v>19090677171.111485</v>
      </c>
      <c r="BA160" s="450">
        <v>21537380834.994858</v>
      </c>
      <c r="BB160" s="450">
        <v>22582362015.739792</v>
      </c>
      <c r="BC160" s="450">
        <v>23345237910.424866</v>
      </c>
      <c r="BD160" s="450">
        <v>24064167064.415169</v>
      </c>
      <c r="BE160" s="450">
        <v>24558656811.486</v>
      </c>
      <c r="BF160" s="450">
        <v>26269714220.993946</v>
      </c>
      <c r="BG160" s="450">
        <v>27776001083.086967</v>
      </c>
      <c r="BH160" s="450">
        <v>28759659627.816212</v>
      </c>
      <c r="BI160" s="450">
        <v>30822819448.977348</v>
      </c>
      <c r="BJ160" s="450">
        <v>31852356726.214123</v>
      </c>
      <c r="BK160" s="450">
        <v>34074405984.672432</v>
      </c>
    </row>
    <row r="161" spans="1:63" x14ac:dyDescent="0.25">
      <c r="A161" s="450" t="s">
        <v>2532</v>
      </c>
      <c r="B161" s="450" t="s">
        <v>2533</v>
      </c>
      <c r="C161" s="450" t="s">
        <v>2295</v>
      </c>
      <c r="D161" s="450" t="s">
        <v>2296</v>
      </c>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c r="AG161" s="450"/>
      <c r="AH161" s="450"/>
      <c r="AI161" s="450">
        <v>6986316433.6762877</v>
      </c>
      <c r="AJ161" s="450">
        <v>8070882925.1885548</v>
      </c>
      <c r="AK161" s="450">
        <v>7989116448.6244202</v>
      </c>
      <c r="AL161" s="450">
        <v>8437833642.9369183</v>
      </c>
      <c r="AM161" s="450">
        <v>8943768569.7403755</v>
      </c>
      <c r="AN161" s="450">
        <v>9215405663.5885696</v>
      </c>
      <c r="AO161" s="450">
        <v>10046267546.844574</v>
      </c>
      <c r="AP161" s="450">
        <v>10713006845.995901</v>
      </c>
      <c r="AQ161" s="450">
        <v>11653866895.363897</v>
      </c>
      <c r="AR161" s="450">
        <v>12496098555.92976</v>
      </c>
      <c r="AS161" s="450">
        <v>12767673702.656502</v>
      </c>
      <c r="AT161" s="450">
        <v>15053972239.713907</v>
      </c>
      <c r="AU161" s="450">
        <v>15767109869.90641</v>
      </c>
      <c r="AV161" s="450">
        <v>17524430970.288139</v>
      </c>
      <c r="AW161" s="450">
        <v>18276966707.450691</v>
      </c>
      <c r="AX161" s="450">
        <v>20077843590.654171</v>
      </c>
      <c r="AY161" s="450">
        <v>21649834107.476807</v>
      </c>
      <c r="AZ161" s="450">
        <v>23008089267.856457</v>
      </c>
      <c r="BA161" s="450">
        <v>24575253760.475624</v>
      </c>
      <c r="BB161" s="450">
        <v>25921261677.116001</v>
      </c>
      <c r="BC161" s="450">
        <v>27642895641.364674</v>
      </c>
      <c r="BD161" s="450">
        <v>29134739169.079201</v>
      </c>
      <c r="BE161" s="450">
        <v>29445208707.823593</v>
      </c>
      <c r="BF161" s="450">
        <v>30652146179.571556</v>
      </c>
      <c r="BG161" s="450">
        <v>33431836098.574188</v>
      </c>
      <c r="BH161" s="450">
        <v>35804053416.111061</v>
      </c>
      <c r="BI161" s="450">
        <v>38294923471.999146</v>
      </c>
      <c r="BJ161" s="450">
        <v>41130057353.646973</v>
      </c>
      <c r="BK161" s="450">
        <v>44118488193.152176</v>
      </c>
    </row>
    <row r="162" spans="1:63" x14ac:dyDescent="0.25">
      <c r="A162" s="450" t="s">
        <v>187</v>
      </c>
      <c r="B162" s="450" t="s">
        <v>388</v>
      </c>
      <c r="C162" s="450" t="s">
        <v>2295</v>
      </c>
      <c r="D162" s="450" t="s">
        <v>2296</v>
      </c>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c r="AG162" s="450"/>
      <c r="AH162" s="450"/>
      <c r="AI162" s="450">
        <v>3307411813.6060596</v>
      </c>
      <c r="AJ162" s="450">
        <v>3633186156.4614544</v>
      </c>
      <c r="AK162" s="450">
        <v>3890297398.4297218</v>
      </c>
      <c r="AL162" s="450">
        <v>4160913921.5248337</v>
      </c>
      <c r="AM162" s="450">
        <v>4489923874.9258614</v>
      </c>
      <c r="AN162" s="450">
        <v>4874814330.1279755</v>
      </c>
      <c r="AO162" s="450">
        <v>5195228008.2429132</v>
      </c>
      <c r="AP162" s="450">
        <v>5791708480.0512228</v>
      </c>
      <c r="AQ162" s="450">
        <v>6113977454.9550505</v>
      </c>
      <c r="AR162" s="450">
        <v>6574177721.9375257</v>
      </c>
      <c r="AS162" s="450">
        <v>7577717668.8794909</v>
      </c>
      <c r="AT162" s="450">
        <v>7711737802.9755802</v>
      </c>
      <c r="AU162" s="450">
        <v>8141793441.7822142</v>
      </c>
      <c r="AV162" s="450">
        <v>8345352005.9401407</v>
      </c>
      <c r="AW162" s="450">
        <v>8587594279.8520746</v>
      </c>
      <c r="AX162" s="450">
        <v>8978232493.926445</v>
      </c>
      <c r="AY162" s="450">
        <v>9412863720.6831589</v>
      </c>
      <c r="AZ162" s="450">
        <v>10124662344.80995</v>
      </c>
      <c r="BA162" s="450">
        <v>10722939000.566113</v>
      </c>
      <c r="BB162" s="450">
        <v>10781945915.986</v>
      </c>
      <c r="BC162" s="450">
        <v>11527097115.824486</v>
      </c>
      <c r="BD162" s="450">
        <v>11904210433.449203</v>
      </c>
      <c r="BE162" s="450">
        <v>12367220457.927006</v>
      </c>
      <c r="BF162" s="450">
        <v>13240178515.316586</v>
      </c>
      <c r="BG162" s="450">
        <v>14501339327.509371</v>
      </c>
      <c r="BH162" s="450">
        <v>16095520212.514395</v>
      </c>
      <c r="BI162" s="450">
        <v>17457840946.54319</v>
      </c>
      <c r="BJ162" s="450">
        <v>19444751558.401585</v>
      </c>
      <c r="BK162" s="450">
        <v>20582520805.688953</v>
      </c>
    </row>
    <row r="163" spans="1:63" x14ac:dyDescent="0.25">
      <c r="A163" s="450" t="s">
        <v>2534</v>
      </c>
      <c r="B163" s="450" t="s">
        <v>2535</v>
      </c>
      <c r="C163" s="450" t="s">
        <v>2295</v>
      </c>
      <c r="D163" s="450" t="s">
        <v>2296</v>
      </c>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c r="AG163" s="450"/>
      <c r="AH163" s="450"/>
      <c r="AI163" s="450">
        <v>19587246271.975723</v>
      </c>
      <c r="AJ163" s="450">
        <v>20117891508.307678</v>
      </c>
      <c r="AK163" s="450">
        <v>22564230104.893337</v>
      </c>
      <c r="AL163" s="450">
        <v>24493873660.500313</v>
      </c>
      <c r="AM163" s="450">
        <v>26887664790.771908</v>
      </c>
      <c r="AN163" s="450">
        <v>29358794880.538223</v>
      </c>
      <c r="AO163" s="450">
        <v>31822501069.228279</v>
      </c>
      <c r="AP163" s="450">
        <v>34200733226.834095</v>
      </c>
      <c r="AQ163" s="450">
        <v>36614538558.523697</v>
      </c>
      <c r="AR163" s="450">
        <v>41208549905.009476</v>
      </c>
      <c r="AS163" s="450">
        <v>47920883563.843674</v>
      </c>
      <c r="AT163" s="450">
        <v>54527373746.805832</v>
      </c>
      <c r="AU163" s="450">
        <v>62050783539.915131</v>
      </c>
      <c r="AV163" s="450">
        <v>71952964415.927521</v>
      </c>
      <c r="AW163" s="450">
        <v>83913031639.3759</v>
      </c>
      <c r="AX163" s="450">
        <v>98267662507.17688</v>
      </c>
      <c r="AY163" s="450">
        <v>114479876815.52945</v>
      </c>
      <c r="AZ163" s="450">
        <v>131651672299.99879</v>
      </c>
      <c r="BA163" s="450">
        <v>147976369527.89877</v>
      </c>
      <c r="BB163" s="450">
        <v>164835002230.80774</v>
      </c>
      <c r="BC163" s="450">
        <v>182821724085.24832</v>
      </c>
      <c r="BD163" s="450">
        <v>197076675497.92352</v>
      </c>
      <c r="BE163" s="450">
        <v>215584439740.99536</v>
      </c>
      <c r="BF163" s="450">
        <v>237851695155.27856</v>
      </c>
      <c r="BG163" s="450">
        <v>261717701724.80237</v>
      </c>
      <c r="BH163" s="450">
        <v>283013564605.7522</v>
      </c>
      <c r="BI163" s="450">
        <v>302881416752.16669</v>
      </c>
      <c r="BJ163" s="450">
        <v>329498250574.88788</v>
      </c>
      <c r="BK163" s="450">
        <v>357819228580.7818</v>
      </c>
    </row>
    <row r="164" spans="1:63" x14ac:dyDescent="0.25">
      <c r="A164" s="450" t="s">
        <v>2536</v>
      </c>
      <c r="B164" s="450" t="s">
        <v>2537</v>
      </c>
      <c r="C164" s="450" t="s">
        <v>2295</v>
      </c>
      <c r="D164" s="450" t="s">
        <v>2296</v>
      </c>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c r="AF164" s="450"/>
      <c r="AG164" s="450"/>
      <c r="AH164" s="450"/>
      <c r="AI164" s="450">
        <v>1189409988466.6282</v>
      </c>
      <c r="AJ164" s="450">
        <v>1207804250644.145</v>
      </c>
      <c r="AK164" s="450">
        <v>1293510379067.4229</v>
      </c>
      <c r="AL164" s="450">
        <v>1361141940847.3977</v>
      </c>
      <c r="AM164" s="450">
        <v>1410047471757.1714</v>
      </c>
      <c r="AN164" s="450">
        <v>1479327258109.8657</v>
      </c>
      <c r="AO164" s="450">
        <v>1595397563670.6521</v>
      </c>
      <c r="AP164" s="450">
        <v>1679417294540.6636</v>
      </c>
      <c r="AQ164" s="450">
        <v>1813926760739.7312</v>
      </c>
      <c r="AR164" s="450">
        <v>1922335038658.0469</v>
      </c>
      <c r="AS164" s="450">
        <v>2056648506298.5928</v>
      </c>
      <c r="AT164" s="450">
        <v>2149972895296.7434</v>
      </c>
      <c r="AU164" s="450">
        <v>2256695739712.3086</v>
      </c>
      <c r="AV164" s="450">
        <v>2358689890305.4902</v>
      </c>
      <c r="AW164" s="450">
        <v>2613450318717.2275</v>
      </c>
      <c r="AX164" s="450">
        <v>2816675359081.5684</v>
      </c>
      <c r="AY164" s="450">
        <v>3063301199100.207</v>
      </c>
      <c r="AZ164" s="450">
        <v>3337774870471.2661</v>
      </c>
      <c r="BA164" s="450">
        <v>3527173811404.9624</v>
      </c>
      <c r="BB164" s="450">
        <v>3646660064834.7319</v>
      </c>
      <c r="BC164" s="450">
        <v>3883457062363.0542</v>
      </c>
      <c r="BD164" s="450">
        <v>3942143142242.5244</v>
      </c>
      <c r="BE164" s="450">
        <v>4118863551125.1499</v>
      </c>
      <c r="BF164" s="450">
        <v>4264987422390.8398</v>
      </c>
      <c r="BG164" s="450">
        <v>4443229230447.373</v>
      </c>
      <c r="BH164" s="450">
        <v>4540743226670.9531</v>
      </c>
      <c r="BI164" s="450">
        <v>4930573096880.4033</v>
      </c>
      <c r="BJ164" s="450">
        <v>5175545321047.7676</v>
      </c>
      <c r="BK164" s="450"/>
    </row>
    <row r="165" spans="1:63" x14ac:dyDescent="0.25">
      <c r="A165" s="450" t="s">
        <v>2538</v>
      </c>
      <c r="B165" s="450" t="s">
        <v>2539</v>
      </c>
      <c r="C165" s="450" t="s">
        <v>2295</v>
      </c>
      <c r="D165" s="450" t="s">
        <v>2296</v>
      </c>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c r="AF165" s="450"/>
      <c r="AG165" s="450"/>
      <c r="AH165" s="450"/>
      <c r="AI165" s="450"/>
      <c r="AJ165" s="450"/>
      <c r="AK165" s="450"/>
      <c r="AL165" s="450"/>
      <c r="AM165" s="450"/>
      <c r="AN165" s="450"/>
      <c r="AO165" s="450"/>
      <c r="AP165" s="450"/>
      <c r="AQ165" s="450"/>
      <c r="AR165" s="450"/>
      <c r="AS165" s="450">
        <v>3631289211.9206839</v>
      </c>
      <c r="AT165" s="450">
        <v>4113933298.2817683</v>
      </c>
      <c r="AU165" s="450">
        <v>4329951243.6007824</v>
      </c>
      <c r="AV165" s="450">
        <v>4489587682.5629549</v>
      </c>
      <c r="AW165" s="450">
        <v>4805718460.4992447</v>
      </c>
      <c r="AX165" s="450">
        <v>5106755188.7755432</v>
      </c>
      <c r="AY165" s="450">
        <v>6425720155.0636015</v>
      </c>
      <c r="AZ165" s="450">
        <v>7665970111.0064774</v>
      </c>
      <c r="BA165" s="450">
        <v>8524424967.1020985</v>
      </c>
      <c r="BB165" s="450">
        <v>8053138393.4173918</v>
      </c>
      <c r="BC165" s="450">
        <v>8445898899.9793444</v>
      </c>
      <c r="BD165" s="450">
        <v>8974067442.6528492</v>
      </c>
      <c r="BE165" s="450">
        <v>8603938446.3389759</v>
      </c>
      <c r="BF165" s="450">
        <v>9237489066.3918858</v>
      </c>
      <c r="BG165" s="450">
        <v>9557907981.2682648</v>
      </c>
      <c r="BH165" s="450">
        <v>10164369481.238621</v>
      </c>
      <c r="BI165" s="450">
        <v>11118359282.729633</v>
      </c>
      <c r="BJ165" s="450">
        <v>12046041759.835445</v>
      </c>
      <c r="BK165" s="450">
        <v>12754677216.580938</v>
      </c>
    </row>
    <row r="166" spans="1:63" x14ac:dyDescent="0.25">
      <c r="A166" s="450" t="s">
        <v>2540</v>
      </c>
      <c r="B166" s="450" t="s">
        <v>2541</v>
      </c>
      <c r="C166" s="450" t="s">
        <v>2295</v>
      </c>
      <c r="D166" s="450" t="s">
        <v>2296</v>
      </c>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c r="AG166" s="450"/>
      <c r="AH166" s="450"/>
      <c r="AI166" s="450">
        <v>7260406892.1714354</v>
      </c>
      <c r="AJ166" s="450">
        <v>6853404200.5553665</v>
      </c>
      <c r="AK166" s="450">
        <v>6360746986.1119213</v>
      </c>
      <c r="AL166" s="450">
        <v>6305116603.6005335</v>
      </c>
      <c r="AM166" s="450">
        <v>6577203733.4000015</v>
      </c>
      <c r="AN166" s="450">
        <v>7143301098.1672106</v>
      </c>
      <c r="AO166" s="450">
        <v>7436680042.3306646</v>
      </c>
      <c r="AP166" s="450">
        <v>7859700655.9998693</v>
      </c>
      <c r="AQ166" s="450">
        <v>8213626804.2680235</v>
      </c>
      <c r="AR166" s="450">
        <v>8588045189.2506828</v>
      </c>
      <c r="AS166" s="450">
        <v>8880653326.7993851</v>
      </c>
      <c r="AT166" s="450">
        <v>9343415414.0962486</v>
      </c>
      <c r="AU166" s="450">
        <v>9940422843.7134666</v>
      </c>
      <c r="AV166" s="450">
        <v>10834247028.540897</v>
      </c>
      <c r="AW166" s="450">
        <v>12308102951.145452</v>
      </c>
      <c r="AX166" s="450">
        <v>13612091722.111279</v>
      </c>
      <c r="AY166" s="450">
        <v>15223949681.993305</v>
      </c>
      <c r="AZ166" s="450">
        <v>17234970334.615353</v>
      </c>
      <c r="BA166" s="450">
        <v>19134026839.364902</v>
      </c>
      <c r="BB166" s="450">
        <v>19035310545.587345</v>
      </c>
      <c r="BC166" s="450">
        <v>20482866404.30772</v>
      </c>
      <c r="BD166" s="450">
        <v>24526362242.088566</v>
      </c>
      <c r="BE166" s="450">
        <v>28076294275.866646</v>
      </c>
      <c r="BF166" s="450">
        <v>31896989568.726025</v>
      </c>
      <c r="BG166" s="450">
        <v>35063179381.72049</v>
      </c>
      <c r="BH166" s="450">
        <v>36281493743.682083</v>
      </c>
      <c r="BI166" s="450">
        <v>37106787270.71019</v>
      </c>
      <c r="BJ166" s="450">
        <v>39816777183.618027</v>
      </c>
      <c r="BK166" s="450">
        <v>43543969217.241699</v>
      </c>
    </row>
    <row r="167" spans="1:63" x14ac:dyDescent="0.25">
      <c r="A167" s="450" t="s">
        <v>2542</v>
      </c>
      <c r="B167" s="450" t="s">
        <v>2543</v>
      </c>
      <c r="C167" s="450" t="s">
        <v>2295</v>
      </c>
      <c r="D167" s="450" t="s">
        <v>2296</v>
      </c>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c r="BF167" s="450"/>
      <c r="BG167" s="450"/>
      <c r="BH167" s="450"/>
      <c r="BI167" s="450"/>
      <c r="BJ167" s="450"/>
      <c r="BK167" s="450"/>
    </row>
    <row r="168" spans="1:63" x14ac:dyDescent="0.25">
      <c r="A168" s="450" t="s">
        <v>2544</v>
      </c>
      <c r="B168" s="450" t="s">
        <v>2545</v>
      </c>
      <c r="C168" s="450" t="s">
        <v>2295</v>
      </c>
      <c r="D168" s="450" t="s">
        <v>2296</v>
      </c>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c r="AG168" s="450"/>
      <c r="AH168" s="450"/>
      <c r="AI168" s="450">
        <v>3254159739.1476688</v>
      </c>
      <c r="AJ168" s="450">
        <v>3529053607.8415461</v>
      </c>
      <c r="AK168" s="450">
        <v>3420653805.2764239</v>
      </c>
      <c r="AL168" s="450">
        <v>3808697570.774385</v>
      </c>
      <c r="AM168" s="450">
        <v>4129609144.7892766</v>
      </c>
      <c r="AN168" s="450">
        <v>4310529548.5586472</v>
      </c>
      <c r="AO168" s="450">
        <v>5567820448.722929</v>
      </c>
      <c r="AP168" s="450">
        <v>6277905844.7148018</v>
      </c>
      <c r="AQ168" s="450">
        <v>7101466288.1640606</v>
      </c>
      <c r="AR168" s="450">
        <v>7767564354.6146288</v>
      </c>
      <c r="AS168" s="450">
        <v>8074499652.2901583</v>
      </c>
      <c r="AT168" s="450">
        <v>9301291978.1821957</v>
      </c>
      <c r="AU168" s="450">
        <v>10279315550.367144</v>
      </c>
      <c r="AV168" s="450">
        <v>11150839540.466368</v>
      </c>
      <c r="AW168" s="450">
        <v>12345506136.677782</v>
      </c>
      <c r="AX168" s="450">
        <v>13840207921.720125</v>
      </c>
      <c r="AY168" s="450">
        <v>15663706969.020342</v>
      </c>
      <c r="AZ168" s="450">
        <v>17278920951.257893</v>
      </c>
      <c r="BA168" s="450">
        <v>18826263605.632965</v>
      </c>
      <c r="BB168" s="450">
        <v>20174740764.737968</v>
      </c>
      <c r="BC168" s="450">
        <v>21774677404.261398</v>
      </c>
      <c r="BD168" s="450">
        <v>23811739934.018314</v>
      </c>
      <c r="BE168" s="450">
        <v>26015298628.025867</v>
      </c>
      <c r="BF168" s="450">
        <v>28362380556.231625</v>
      </c>
      <c r="BG168" s="450">
        <v>31050225058.673443</v>
      </c>
      <c r="BH168" s="450">
        <v>33451599739.355247</v>
      </c>
      <c r="BI168" s="450">
        <v>35090043503.329727</v>
      </c>
      <c r="BJ168" s="450">
        <v>37093252341.663597</v>
      </c>
      <c r="BK168" s="450">
        <v>39168174921.833321</v>
      </c>
    </row>
    <row r="169" spans="1:63" x14ac:dyDescent="0.25">
      <c r="A169" s="450" t="s">
        <v>2546</v>
      </c>
      <c r="B169" s="450" t="s">
        <v>2547</v>
      </c>
      <c r="C169" s="450" t="s">
        <v>2295</v>
      </c>
      <c r="D169" s="450" t="s">
        <v>2296</v>
      </c>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c r="AF169" s="450"/>
      <c r="AG169" s="450"/>
      <c r="AH169" s="450"/>
      <c r="AI169" s="450">
        <v>3697618187.850111</v>
      </c>
      <c r="AJ169" s="450">
        <v>3891015138.1540699</v>
      </c>
      <c r="AK169" s="450">
        <v>4054272167.8985205</v>
      </c>
      <c r="AL169" s="450">
        <v>4394104522.8366032</v>
      </c>
      <c r="AM169" s="450">
        <v>4350571620.3552332</v>
      </c>
      <c r="AN169" s="450">
        <v>4877971247.5780849</v>
      </c>
      <c r="AO169" s="450">
        <v>5256326305.0765715</v>
      </c>
      <c r="AP169" s="450">
        <v>5130697376.1329632</v>
      </c>
      <c r="AQ169" s="450">
        <v>5332569287.8574162</v>
      </c>
      <c r="AR169" s="450">
        <v>5826791109.0966082</v>
      </c>
      <c r="AS169" s="450">
        <v>5931408027.9956274</v>
      </c>
      <c r="AT169" s="450">
        <v>6183272441.8382273</v>
      </c>
      <c r="AU169" s="450">
        <v>6322846582.1442041</v>
      </c>
      <c r="AV169" s="450">
        <v>6825283391.8403835</v>
      </c>
      <c r="AW169" s="450">
        <v>7411873397.5630302</v>
      </c>
      <c r="AX169" s="450">
        <v>8328259413.1466627</v>
      </c>
      <c r="AY169" s="450">
        <v>10199312952.347862</v>
      </c>
      <c r="AZ169" s="450">
        <v>10768415296.436417</v>
      </c>
      <c r="BA169" s="450">
        <v>11096432608.467014</v>
      </c>
      <c r="BB169" s="450">
        <v>11064510831.988699</v>
      </c>
      <c r="BC169" s="450">
        <v>11727781038.878355</v>
      </c>
      <c r="BD169" s="450">
        <v>12535969841.730515</v>
      </c>
      <c r="BE169" s="450">
        <v>13516792650.113169</v>
      </c>
      <c r="BF169" s="450">
        <v>14591655218.375046</v>
      </c>
      <c r="BG169" s="450">
        <v>15697264066.535376</v>
      </c>
      <c r="BH169" s="450">
        <v>16087233150.416386</v>
      </c>
      <c r="BI169" s="450">
        <v>16588414157.608406</v>
      </c>
      <c r="BJ169" s="450">
        <v>17415817942.681145</v>
      </c>
      <c r="BK169" s="450">
        <v>18449706763.394897</v>
      </c>
    </row>
    <row r="170" spans="1:63" x14ac:dyDescent="0.25">
      <c r="A170" s="450" t="s">
        <v>2548</v>
      </c>
      <c r="B170" s="450" t="s">
        <v>2549</v>
      </c>
      <c r="C170" s="450" t="s">
        <v>2295</v>
      </c>
      <c r="D170" s="450" t="s">
        <v>2296</v>
      </c>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c r="AG170" s="450"/>
      <c r="AH170" s="450"/>
      <c r="AI170" s="450">
        <v>5208493719.4901695</v>
      </c>
      <c r="AJ170" s="450">
        <v>5623464719.4543552</v>
      </c>
      <c r="AK170" s="450">
        <v>6126203894.6659012</v>
      </c>
      <c r="AL170" s="450">
        <v>6590064830.992444</v>
      </c>
      <c r="AM170" s="450">
        <v>7009182671.0803995</v>
      </c>
      <c r="AN170" s="450">
        <v>7462990415.1896048</v>
      </c>
      <c r="AO170" s="450">
        <v>8024296094.4623241</v>
      </c>
      <c r="AP170" s="450">
        <v>8626916147.4627552</v>
      </c>
      <c r="AQ170" s="450">
        <v>9253730750.3570099</v>
      </c>
      <c r="AR170" s="450">
        <v>9632433432.2557869</v>
      </c>
      <c r="AS170" s="450">
        <v>10655555596.299423</v>
      </c>
      <c r="AT170" s="450">
        <v>11253800238.778574</v>
      </c>
      <c r="AU170" s="450">
        <v>11616423099.943474</v>
      </c>
      <c r="AV170" s="450">
        <v>12533258802.636477</v>
      </c>
      <c r="AW170" s="450">
        <v>13427983743.441771</v>
      </c>
      <c r="AX170" s="450">
        <v>14092380885.550978</v>
      </c>
      <c r="AY170" s="450">
        <v>15225266059.349556</v>
      </c>
      <c r="AZ170" s="450">
        <v>16529635710.067703</v>
      </c>
      <c r="BA170" s="450">
        <v>17758924522.645264</v>
      </c>
      <c r="BB170" s="450">
        <v>18487519824.088829</v>
      </c>
      <c r="BC170" s="450">
        <v>19521611694.562458</v>
      </c>
      <c r="BD170" s="450">
        <v>20742028226.425457</v>
      </c>
      <c r="BE170" s="450">
        <v>21878902451.986435</v>
      </c>
      <c r="BF170" s="450">
        <v>23010981220.074329</v>
      </c>
      <c r="BG170" s="450">
        <v>24324289338.285114</v>
      </c>
      <c r="BH170" s="450">
        <v>25457900425.373524</v>
      </c>
      <c r="BI170" s="450">
        <v>26724030479.817486</v>
      </c>
      <c r="BJ170" s="450">
        <v>28270664554.062283</v>
      </c>
      <c r="BK170" s="450">
        <v>29999198597.892929</v>
      </c>
    </row>
    <row r="171" spans="1:63" x14ac:dyDescent="0.25">
      <c r="A171" s="450" t="s">
        <v>2550</v>
      </c>
      <c r="B171" s="450" t="s">
        <v>2551</v>
      </c>
      <c r="C171" s="450" t="s">
        <v>2295</v>
      </c>
      <c r="D171" s="450" t="s">
        <v>2296</v>
      </c>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c r="AF171" s="450"/>
      <c r="AG171" s="450"/>
      <c r="AH171" s="450"/>
      <c r="AI171" s="450">
        <v>4557663029.0543385</v>
      </c>
      <c r="AJ171" s="450">
        <v>5123142426.9772882</v>
      </c>
      <c r="AK171" s="450">
        <v>4855653856.7319345</v>
      </c>
      <c r="AL171" s="450">
        <v>5452450006.9636326</v>
      </c>
      <c r="AM171" s="450">
        <v>4998616985.0332203</v>
      </c>
      <c r="AN171" s="450">
        <v>5957172969.176157</v>
      </c>
      <c r="AO171" s="450">
        <v>6510098883.221612</v>
      </c>
      <c r="AP171" s="450">
        <v>6873506033.3358212</v>
      </c>
      <c r="AQ171" s="450">
        <v>7221622715.3374176</v>
      </c>
      <c r="AR171" s="450">
        <v>7548762659.4334126</v>
      </c>
      <c r="AS171" s="450">
        <v>7839147333.9490376</v>
      </c>
      <c r="AT171" s="450">
        <v>7612544188.7737932</v>
      </c>
      <c r="AU171" s="450">
        <v>7864416859.8897142</v>
      </c>
      <c r="AV171" s="450">
        <v>8467514907.7771788</v>
      </c>
      <c r="AW171" s="450">
        <v>9166816575.3105412</v>
      </c>
      <c r="AX171" s="450">
        <v>9761329281.3100758</v>
      </c>
      <c r="AY171" s="450">
        <v>10529393254.054081</v>
      </c>
      <c r="AZ171" s="450">
        <v>11850217363.155697</v>
      </c>
      <c r="BA171" s="450">
        <v>13003654889.021708</v>
      </c>
      <c r="BB171" s="450">
        <v>14194002905.095585</v>
      </c>
      <c r="BC171" s="450">
        <v>15346473086.034294</v>
      </c>
      <c r="BD171" s="450">
        <v>16427533195.510225</v>
      </c>
      <c r="BE171" s="450">
        <v>17058320128.788216</v>
      </c>
      <c r="BF171" s="450">
        <v>18260278597.236153</v>
      </c>
      <c r="BG171" s="450">
        <v>19666270582.213734</v>
      </c>
      <c r="BH171" s="450">
        <v>20433114171.988468</v>
      </c>
      <c r="BI171" s="450">
        <v>21169672700.19664</v>
      </c>
      <c r="BJ171" s="450">
        <v>22434950110.10778</v>
      </c>
      <c r="BK171" s="450">
        <v>23743858435.452244</v>
      </c>
    </row>
    <row r="172" spans="1:63" x14ac:dyDescent="0.25">
      <c r="A172" s="450" t="s">
        <v>2552</v>
      </c>
      <c r="B172" s="450" t="s">
        <v>2553</v>
      </c>
      <c r="C172" s="450" t="s">
        <v>2295</v>
      </c>
      <c r="D172" s="450" t="s">
        <v>2296</v>
      </c>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c r="AF172" s="450"/>
      <c r="AG172" s="450"/>
      <c r="AH172" s="450"/>
      <c r="AI172" s="450">
        <v>123512725120.98383</v>
      </c>
      <c r="AJ172" s="450">
        <v>139878195111.72632</v>
      </c>
      <c r="AK172" s="450">
        <v>155777464226.25769</v>
      </c>
      <c r="AL172" s="450">
        <v>175247563841.10187</v>
      </c>
      <c r="AM172" s="450">
        <v>195478374851.1293</v>
      </c>
      <c r="AN172" s="450">
        <v>219193842137.896</v>
      </c>
      <c r="AO172" s="450">
        <v>245534112064.6666</v>
      </c>
      <c r="AP172" s="450">
        <v>268057952086.33627</v>
      </c>
      <c r="AQ172" s="450">
        <v>251125464437.70667</v>
      </c>
      <c r="AR172" s="450">
        <v>270386864118.16891</v>
      </c>
      <c r="AS172" s="450">
        <v>300919977144.85547</v>
      </c>
      <c r="AT172" s="450">
        <v>309112389559.37854</v>
      </c>
      <c r="AU172" s="450">
        <v>330929616092.88855</v>
      </c>
      <c r="AV172" s="450">
        <v>356586895103.66534</v>
      </c>
      <c r="AW172" s="450">
        <v>391027035877.01147</v>
      </c>
      <c r="AX172" s="450">
        <v>424706877020.6485</v>
      </c>
      <c r="AY172" s="450">
        <v>461996398298.34497</v>
      </c>
      <c r="AZ172" s="450">
        <v>504288785582.55005</v>
      </c>
      <c r="BA172" s="450">
        <v>538937892771.9574</v>
      </c>
      <c r="BB172" s="450">
        <v>534827321207.59595</v>
      </c>
      <c r="BC172" s="450">
        <v>581232234164.75195</v>
      </c>
      <c r="BD172" s="450">
        <v>624786298313.78735</v>
      </c>
      <c r="BE172" s="450">
        <v>671622002309.08374</v>
      </c>
      <c r="BF172" s="450">
        <v>715485696697.86047</v>
      </c>
      <c r="BG172" s="450">
        <v>772812227281.67932</v>
      </c>
      <c r="BH172" s="450">
        <v>820844849438.25891</v>
      </c>
      <c r="BI172" s="450">
        <v>864867741118.94104</v>
      </c>
      <c r="BJ172" s="450">
        <v>933277705782.2771</v>
      </c>
      <c r="BK172" s="450">
        <v>999404799339.81567</v>
      </c>
    </row>
    <row r="173" spans="1:63" x14ac:dyDescent="0.25">
      <c r="A173" s="450" t="s">
        <v>2554</v>
      </c>
      <c r="B173" s="450" t="s">
        <v>2555</v>
      </c>
      <c r="C173" s="450" t="s">
        <v>2295</v>
      </c>
      <c r="D173" s="450" t="s">
        <v>2296</v>
      </c>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c r="AF173" s="450"/>
      <c r="AG173" s="450"/>
      <c r="AH173" s="450"/>
      <c r="AI173" s="450">
        <v>6523344461614.6475</v>
      </c>
      <c r="AJ173" s="450">
        <v>6724940799046.2256</v>
      </c>
      <c r="AK173" s="450">
        <v>7105159727550.6455</v>
      </c>
      <c r="AL173" s="450">
        <v>7473150413888.7891</v>
      </c>
      <c r="AM173" s="450">
        <v>7943090525436.6182</v>
      </c>
      <c r="AN173" s="450">
        <v>8327315958769.8037</v>
      </c>
      <c r="AO173" s="450">
        <v>8784577105325.6025</v>
      </c>
      <c r="AP173" s="450">
        <v>9332256240414.5117</v>
      </c>
      <c r="AQ173" s="450">
        <v>9855641696558.5938</v>
      </c>
      <c r="AR173" s="450">
        <v>10476423888109.086</v>
      </c>
      <c r="AS173" s="450">
        <v>11152882224570.785</v>
      </c>
      <c r="AT173" s="450">
        <v>11518545271315.039</v>
      </c>
      <c r="AU173" s="450">
        <v>11906737303800.584</v>
      </c>
      <c r="AV173" s="450">
        <v>12480880857280.527</v>
      </c>
      <c r="AW173" s="450">
        <v>13296281500547.014</v>
      </c>
      <c r="AX173" s="450">
        <v>14207423415153.344</v>
      </c>
      <c r="AY173" s="450">
        <v>15055766408910.07</v>
      </c>
      <c r="AZ173" s="450">
        <v>15752672416718.35</v>
      </c>
      <c r="BA173" s="450">
        <v>16055710439654.221</v>
      </c>
      <c r="BB173" s="450">
        <v>15757278356807.084</v>
      </c>
      <c r="BC173" s="450">
        <v>16356267174875.027</v>
      </c>
      <c r="BD173" s="450">
        <v>16973598089113.531</v>
      </c>
      <c r="BE173" s="450">
        <v>17665015654014.805</v>
      </c>
      <c r="BF173" s="450">
        <v>18338536061028.281</v>
      </c>
      <c r="BG173" s="450">
        <v>19142873692261.977</v>
      </c>
      <c r="BH173" s="450">
        <v>19814190492063.961</v>
      </c>
      <c r="BI173" s="450">
        <v>20336323304248.707</v>
      </c>
      <c r="BJ173" s="450">
        <v>21196624366082.305</v>
      </c>
      <c r="BK173" s="450">
        <v>22281036357389.387</v>
      </c>
    </row>
    <row r="174" spans="1:63" x14ac:dyDescent="0.25">
      <c r="A174" s="450" t="s">
        <v>2556</v>
      </c>
      <c r="B174" s="450" t="s">
        <v>2557</v>
      </c>
      <c r="C174" s="450" t="s">
        <v>2295</v>
      </c>
      <c r="D174" s="450" t="s">
        <v>2296</v>
      </c>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c r="AF174" s="450"/>
      <c r="AG174" s="450"/>
      <c r="AH174" s="450"/>
      <c r="AI174" s="450">
        <v>5312408315.4976177</v>
      </c>
      <c r="AJ174" s="450">
        <v>5940521401.0341606</v>
      </c>
      <c r="AK174" s="450">
        <v>6512717738.4958048</v>
      </c>
      <c r="AL174" s="450">
        <v>6561714035.0026121</v>
      </c>
      <c r="AM174" s="450">
        <v>6817765109.8561954</v>
      </c>
      <c r="AN174" s="450">
        <v>7232121670.9760475</v>
      </c>
      <c r="AO174" s="450">
        <v>7599570532.830101</v>
      </c>
      <c r="AP174" s="450">
        <v>8056856644.6698599</v>
      </c>
      <c r="AQ174" s="450">
        <v>8415721404.8096418</v>
      </c>
      <c r="AR174" s="450">
        <v>8824870851.578373</v>
      </c>
      <c r="AS174" s="450">
        <v>9337218558.9064655</v>
      </c>
      <c r="AT174" s="450">
        <v>9654423612.5872192</v>
      </c>
      <c r="AU174" s="450">
        <v>10276764128.315065</v>
      </c>
      <c r="AV174" s="450">
        <v>10911418706.783535</v>
      </c>
      <c r="AW174" s="450">
        <v>12580001844.12565</v>
      </c>
      <c r="AX174" s="450">
        <v>13299954109.975775</v>
      </c>
      <c r="AY174" s="450">
        <v>14671635385.84437</v>
      </c>
      <c r="AZ174" s="450">
        <v>15875396838.676167</v>
      </c>
      <c r="BA174" s="450">
        <v>16613044937.94179</v>
      </c>
      <c r="BB174" s="450">
        <v>16789239108.172314</v>
      </c>
      <c r="BC174" s="450">
        <v>18010634843.626827</v>
      </c>
      <c r="BD174" s="450">
        <v>19322996884.943047</v>
      </c>
      <c r="BE174" s="450">
        <v>20690409326.597816</v>
      </c>
      <c r="BF174" s="450">
        <v>22235604072.188957</v>
      </c>
      <c r="BG174" s="450">
        <v>24095331316.289993</v>
      </c>
      <c r="BH174" s="450">
        <v>25835207464.673862</v>
      </c>
      <c r="BI174" s="450">
        <v>26411068149.21833</v>
      </c>
      <c r="BJ174" s="450">
        <v>26679511306.688992</v>
      </c>
      <c r="BK174" s="450">
        <v>27260842156.33107</v>
      </c>
    </row>
    <row r="175" spans="1:63" x14ac:dyDescent="0.25">
      <c r="A175" s="450" t="s">
        <v>2558</v>
      </c>
      <c r="B175" s="450" t="s">
        <v>2559</v>
      </c>
      <c r="C175" s="450" t="s">
        <v>2295</v>
      </c>
      <c r="D175" s="450" t="s">
        <v>2296</v>
      </c>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c r="AF175" s="450"/>
      <c r="AG175" s="450"/>
      <c r="AH175" s="450"/>
      <c r="AI175" s="450"/>
      <c r="AJ175" s="450"/>
      <c r="AK175" s="450"/>
      <c r="AL175" s="450"/>
      <c r="AM175" s="450"/>
      <c r="AN175" s="450"/>
      <c r="AO175" s="450"/>
      <c r="AP175" s="450"/>
      <c r="AQ175" s="450"/>
      <c r="AR175" s="450"/>
      <c r="AS175" s="450"/>
      <c r="AT175" s="450"/>
      <c r="AU175" s="450"/>
      <c r="AV175" s="450"/>
      <c r="AW175" s="450"/>
      <c r="AX175" s="450"/>
      <c r="AY175" s="450"/>
      <c r="AZ175" s="450"/>
      <c r="BA175" s="450"/>
      <c r="BB175" s="450"/>
      <c r="BC175" s="450"/>
      <c r="BD175" s="450"/>
      <c r="BE175" s="450"/>
      <c r="BF175" s="450"/>
      <c r="BG175" s="450"/>
      <c r="BH175" s="450"/>
      <c r="BI175" s="450"/>
      <c r="BJ175" s="450"/>
      <c r="BK175" s="450"/>
    </row>
    <row r="176" spans="1:63" x14ac:dyDescent="0.25">
      <c r="A176" s="450" t="s">
        <v>2560</v>
      </c>
      <c r="B176" s="450" t="s">
        <v>2561</v>
      </c>
      <c r="C176" s="450" t="s">
        <v>2295</v>
      </c>
      <c r="D176" s="450" t="s">
        <v>2296</v>
      </c>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c r="AA176" s="450"/>
      <c r="AB176" s="450"/>
      <c r="AC176" s="450"/>
      <c r="AD176" s="450"/>
      <c r="AE176" s="450"/>
      <c r="AF176" s="450"/>
      <c r="AG176" s="450"/>
      <c r="AH176" s="450"/>
      <c r="AI176" s="450">
        <v>4651398951.4945202</v>
      </c>
      <c r="AJ176" s="450">
        <v>4929117469.6772165</v>
      </c>
      <c r="AK176" s="450">
        <v>4712924404.5878391</v>
      </c>
      <c r="AL176" s="450">
        <v>4894516181.1676645</v>
      </c>
      <c r="AM176" s="450">
        <v>5199221985.7673922</v>
      </c>
      <c r="AN176" s="450">
        <v>5446560696.0722723</v>
      </c>
      <c r="AO176" s="450">
        <v>5735921683.6879063</v>
      </c>
      <c r="AP176" s="450">
        <v>5995520655.8725309</v>
      </c>
      <c r="AQ176" s="450">
        <v>6694903395.3177605</v>
      </c>
      <c r="AR176" s="450">
        <v>6752937049.6485863</v>
      </c>
      <c r="AS176" s="450">
        <v>6806586152.360487</v>
      </c>
      <c r="AT176" s="450">
        <v>7450053196.9958096</v>
      </c>
      <c r="AU176" s="450">
        <v>7794865800.5659943</v>
      </c>
      <c r="AV176" s="450">
        <v>8360423944.9056759</v>
      </c>
      <c r="AW176" s="450">
        <v>8594089796.3757839</v>
      </c>
      <c r="AX176" s="450">
        <v>9260571321.5583706</v>
      </c>
      <c r="AY176" s="450">
        <v>10094182441.100761</v>
      </c>
      <c r="AZ176" s="450">
        <v>10691493060.618996</v>
      </c>
      <c r="BA176" s="450">
        <v>11944463429.546949</v>
      </c>
      <c r="BB176" s="450">
        <v>11949747595.743713</v>
      </c>
      <c r="BC176" s="450">
        <v>13100141932.588034</v>
      </c>
      <c r="BD176" s="450">
        <v>13679116082.331892</v>
      </c>
      <c r="BE176" s="450">
        <v>15593498779.156914</v>
      </c>
      <c r="BF176" s="450">
        <v>16703098920.798149</v>
      </c>
      <c r="BG176" s="450">
        <v>18300479019.404835</v>
      </c>
      <c r="BH176" s="450">
        <v>19298366102.754765</v>
      </c>
      <c r="BI176" s="450">
        <v>20470418144.934353</v>
      </c>
      <c r="BJ176" s="450">
        <v>21880262428.295609</v>
      </c>
      <c r="BK176" s="450">
        <v>23531053922.824024</v>
      </c>
    </row>
    <row r="177" spans="1:63" x14ac:dyDescent="0.25">
      <c r="A177" s="450" t="s">
        <v>2562</v>
      </c>
      <c r="B177" s="450" t="s">
        <v>2563</v>
      </c>
      <c r="C177" s="450" t="s">
        <v>2295</v>
      </c>
      <c r="D177" s="450" t="s">
        <v>2296</v>
      </c>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c r="AA177" s="450"/>
      <c r="AB177" s="450"/>
      <c r="AC177" s="450"/>
      <c r="AD177" s="450"/>
      <c r="AE177" s="450"/>
      <c r="AF177" s="450"/>
      <c r="AG177" s="450"/>
      <c r="AH177" s="450"/>
      <c r="AI177" s="450">
        <v>207650213187.81595</v>
      </c>
      <c r="AJ177" s="450">
        <v>215441720318.62643</v>
      </c>
      <c r="AK177" s="450">
        <v>230556340069.36142</v>
      </c>
      <c r="AL177" s="450">
        <v>231215601700.29453</v>
      </c>
      <c r="AM177" s="450">
        <v>231866933148.16782</v>
      </c>
      <c r="AN177" s="450">
        <v>236556773080.72501</v>
      </c>
      <c r="AO177" s="450">
        <v>250995686499.73309</v>
      </c>
      <c r="AP177" s="450">
        <v>262822948533.51535</v>
      </c>
      <c r="AQ177" s="450">
        <v>272641559409.75397</v>
      </c>
      <c r="AR177" s="450">
        <v>278193533857.58514</v>
      </c>
      <c r="AS177" s="450">
        <v>298678423511.48102</v>
      </c>
      <c r="AT177" s="450">
        <v>323292243544.90302</v>
      </c>
      <c r="AU177" s="450">
        <v>378747821822.89581</v>
      </c>
      <c r="AV177" s="450">
        <v>414125650582.01361</v>
      </c>
      <c r="AW177" s="450">
        <v>464615083781.91406</v>
      </c>
      <c r="AX177" s="450">
        <v>509933708490.53851</v>
      </c>
      <c r="AY177" s="450">
        <v>557199481140.57971</v>
      </c>
      <c r="AZ177" s="450">
        <v>609879713099.80774</v>
      </c>
      <c r="BA177" s="450">
        <v>663800291158.41455</v>
      </c>
      <c r="BB177" s="450">
        <v>722616611919.07629</v>
      </c>
      <c r="BC177" s="450">
        <v>789561205234.3136</v>
      </c>
      <c r="BD177" s="450">
        <v>848839134546.67102</v>
      </c>
      <c r="BE177" s="450">
        <v>901713632945.6637</v>
      </c>
      <c r="BF177" s="450">
        <v>978749981334.06519</v>
      </c>
      <c r="BG177" s="450">
        <v>1060191600565.5448</v>
      </c>
      <c r="BH177" s="450">
        <v>1099953040234.8877</v>
      </c>
      <c r="BI177" s="450">
        <v>1094002025905.9921</v>
      </c>
      <c r="BJ177" s="450">
        <v>1123780567076.0486</v>
      </c>
      <c r="BK177" s="450">
        <v>1171386850319.7795</v>
      </c>
    </row>
    <row r="178" spans="1:63" x14ac:dyDescent="0.25">
      <c r="A178" s="450" t="s">
        <v>2564</v>
      </c>
      <c r="B178" s="450" t="s">
        <v>2565</v>
      </c>
      <c r="C178" s="450" t="s">
        <v>2295</v>
      </c>
      <c r="D178" s="450" t="s">
        <v>2296</v>
      </c>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450"/>
      <c r="AF178" s="450"/>
      <c r="AG178" s="450"/>
      <c r="AH178" s="450"/>
      <c r="AI178" s="450">
        <v>8051027657.2813501</v>
      </c>
      <c r="AJ178" s="450">
        <v>8307539286.9576941</v>
      </c>
      <c r="AK178" s="450">
        <v>8529687829.1059427</v>
      </c>
      <c r="AL178" s="450">
        <v>8697469731.3784599</v>
      </c>
      <c r="AM178" s="450">
        <v>9179690322.2090454</v>
      </c>
      <c r="AN178" s="450">
        <v>9926247173.1770763</v>
      </c>
      <c r="AO178" s="450">
        <v>10749278453.016577</v>
      </c>
      <c r="AP178" s="450">
        <v>11368376966.696709</v>
      </c>
      <c r="AQ178" s="450">
        <v>11923037535.542404</v>
      </c>
      <c r="AR178" s="450">
        <v>12946196258.689205</v>
      </c>
      <c r="AS178" s="450">
        <v>13778475441.403345</v>
      </c>
      <c r="AT178" s="450">
        <v>14497603393.59886</v>
      </c>
      <c r="AU178" s="450">
        <v>14837953107.386553</v>
      </c>
      <c r="AV178" s="450">
        <v>15494479191.641438</v>
      </c>
      <c r="AW178" s="450">
        <v>16756876009.746067</v>
      </c>
      <c r="AX178" s="450">
        <v>18018791918.35141</v>
      </c>
      <c r="AY178" s="450">
        <v>19334870778.929188</v>
      </c>
      <c r="AZ178" s="450">
        <v>20862131419.761242</v>
      </c>
      <c r="BA178" s="450">
        <v>21998633143.587616</v>
      </c>
      <c r="BB178" s="450">
        <v>21436476375.524677</v>
      </c>
      <c r="BC178" s="450">
        <v>22642650816.223095</v>
      </c>
      <c r="BD178" s="450">
        <v>24575775913.590103</v>
      </c>
      <c r="BE178" s="450">
        <v>26674196146.135105</v>
      </c>
      <c r="BF178" s="450">
        <v>28479632753.665031</v>
      </c>
      <c r="BG178" s="450">
        <v>30407102172.90218</v>
      </c>
      <c r="BH178" s="450">
        <v>32205030040.853767</v>
      </c>
      <c r="BI178" s="450">
        <v>34042833259.738506</v>
      </c>
      <c r="BJ178" s="450">
        <v>36311830071.502785</v>
      </c>
      <c r="BK178" s="450">
        <v>35713968933.384148</v>
      </c>
    </row>
    <row r="179" spans="1:63" x14ac:dyDescent="0.25">
      <c r="A179" s="450" t="s">
        <v>188</v>
      </c>
      <c r="B179" s="450" t="s">
        <v>389</v>
      </c>
      <c r="C179" s="450" t="s">
        <v>2295</v>
      </c>
      <c r="D179" s="450" t="s">
        <v>2296</v>
      </c>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c r="AA179" s="450"/>
      <c r="AB179" s="450"/>
      <c r="AC179" s="450"/>
      <c r="AD179" s="450"/>
      <c r="AE179" s="450"/>
      <c r="AF179" s="450"/>
      <c r="AG179" s="450"/>
      <c r="AH179" s="450"/>
      <c r="AI179" s="450">
        <v>286252433080.09497</v>
      </c>
      <c r="AJ179" s="450">
        <v>303151052759.06012</v>
      </c>
      <c r="AK179" s="450">
        <v>315349451543.67999</v>
      </c>
      <c r="AL179" s="450">
        <v>326880764336.38086</v>
      </c>
      <c r="AM179" s="450">
        <v>343746700456.90375</v>
      </c>
      <c r="AN179" s="450">
        <v>361890611513.39844</v>
      </c>
      <c r="AO179" s="450">
        <v>380251525971.30334</v>
      </c>
      <c r="AP179" s="450">
        <v>406100654191.72388</v>
      </c>
      <c r="AQ179" s="450">
        <v>435223409422.04956</v>
      </c>
      <c r="AR179" s="450">
        <v>462796668420.94232</v>
      </c>
      <c r="AS179" s="450">
        <v>507629485628.80505</v>
      </c>
      <c r="AT179" s="450">
        <v>532637638484.06165</v>
      </c>
      <c r="AU179" s="450">
        <v>556285472929.84619</v>
      </c>
      <c r="AV179" s="450">
        <v>553474311111.68677</v>
      </c>
      <c r="AW179" s="450">
        <v>582515702366.55322</v>
      </c>
      <c r="AX179" s="450">
        <v>614044200508.50537</v>
      </c>
      <c r="AY179" s="450">
        <v>669720366489.80725</v>
      </c>
      <c r="AZ179" s="450">
        <v>719103028810.80933</v>
      </c>
      <c r="BA179" s="450">
        <v>763407743799.94702</v>
      </c>
      <c r="BB179" s="450">
        <v>736694294775.81152</v>
      </c>
      <c r="BC179" s="450">
        <v>748362630749.52515</v>
      </c>
      <c r="BD179" s="450">
        <v>777880906388.85742</v>
      </c>
      <c r="BE179" s="450">
        <v>792042289740.03162</v>
      </c>
      <c r="BF179" s="450">
        <v>827475738129.66223</v>
      </c>
      <c r="BG179" s="450">
        <v>830318571509.82068</v>
      </c>
      <c r="BH179" s="450">
        <v>852113154375.17993</v>
      </c>
      <c r="BI179" s="450">
        <v>874312022859.54089</v>
      </c>
      <c r="BJ179" s="450">
        <v>933708429415.86462</v>
      </c>
      <c r="BK179" s="450">
        <v>970604942312.10522</v>
      </c>
    </row>
    <row r="180" spans="1:63" x14ac:dyDescent="0.25">
      <c r="A180" s="450" t="s">
        <v>199</v>
      </c>
      <c r="B180" s="450" t="s">
        <v>272</v>
      </c>
      <c r="C180" s="450" t="s">
        <v>2295</v>
      </c>
      <c r="D180" s="450" t="s">
        <v>2296</v>
      </c>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c r="AA180" s="450"/>
      <c r="AB180" s="450"/>
      <c r="AC180" s="450"/>
      <c r="AD180" s="450"/>
      <c r="AE180" s="450"/>
      <c r="AF180" s="450"/>
      <c r="AG180" s="450"/>
      <c r="AH180" s="450"/>
      <c r="AI180" s="450">
        <v>78180942391.782578</v>
      </c>
      <c r="AJ180" s="450">
        <v>83318016106.44635</v>
      </c>
      <c r="AK180" s="450">
        <v>88262744963.520081</v>
      </c>
      <c r="AL180" s="450">
        <v>92924788713.972626</v>
      </c>
      <c r="AM180" s="450">
        <v>99707171449.110733</v>
      </c>
      <c r="AN180" s="450">
        <v>106026494404.05205</v>
      </c>
      <c r="AO180" s="450">
        <v>117380423348.02606</v>
      </c>
      <c r="AP180" s="450">
        <v>126010669775.7404</v>
      </c>
      <c r="AQ180" s="450">
        <v>124906456426.06366</v>
      </c>
      <c r="AR180" s="450">
        <v>136335263195.14151</v>
      </c>
      <c r="AS180" s="450">
        <v>165969881673.67966</v>
      </c>
      <c r="AT180" s="450">
        <v>170560381144.9501</v>
      </c>
      <c r="AU180" s="450">
        <v>172267584437.20859</v>
      </c>
      <c r="AV180" s="450">
        <v>175897959150.42706</v>
      </c>
      <c r="AW180" s="450">
        <v>195093745076.75906</v>
      </c>
      <c r="AX180" s="450">
        <v>220865846015.25961</v>
      </c>
      <c r="AY180" s="450">
        <v>252048272222.03702</v>
      </c>
      <c r="AZ180" s="450">
        <v>263226510008.8786</v>
      </c>
      <c r="BA180" s="450">
        <v>294471639402.79126</v>
      </c>
      <c r="BB180" s="450">
        <v>267692646483.99863</v>
      </c>
      <c r="BC180" s="450">
        <v>283408065967.07874</v>
      </c>
      <c r="BD180" s="450">
        <v>307809783307.58484</v>
      </c>
      <c r="BE180" s="450">
        <v>328453035464.42249</v>
      </c>
      <c r="BF180" s="450">
        <v>340619794405.99762</v>
      </c>
      <c r="BG180" s="450">
        <v>339136632401.63397</v>
      </c>
      <c r="BH180" s="450">
        <v>314014347847.27905</v>
      </c>
      <c r="BI180" s="450">
        <v>304326756798.2868</v>
      </c>
      <c r="BJ180" s="450">
        <v>328136868121.29956</v>
      </c>
      <c r="BK180" s="450">
        <v>348613812222.46368</v>
      </c>
    </row>
    <row r="181" spans="1:63" x14ac:dyDescent="0.25">
      <c r="A181" s="450" t="s">
        <v>2566</v>
      </c>
      <c r="B181" s="450" t="s">
        <v>2567</v>
      </c>
      <c r="C181" s="450" t="s">
        <v>2295</v>
      </c>
      <c r="D181" s="450" t="s">
        <v>2296</v>
      </c>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c r="AA181" s="450"/>
      <c r="AB181" s="450"/>
      <c r="AC181" s="450"/>
      <c r="AD181" s="450"/>
      <c r="AE181" s="450"/>
      <c r="AF181" s="450"/>
      <c r="AG181" s="450"/>
      <c r="AH181" s="450"/>
      <c r="AI181" s="450">
        <v>14575392404.018173</v>
      </c>
      <c r="AJ181" s="450">
        <v>16027868351.927288</v>
      </c>
      <c r="AK181" s="450">
        <v>17066297311.16297</v>
      </c>
      <c r="AL181" s="450">
        <v>18143239385.189053</v>
      </c>
      <c r="AM181" s="450">
        <v>20053146303.865631</v>
      </c>
      <c r="AN181" s="450">
        <v>21183744845.381783</v>
      </c>
      <c r="AO181" s="450">
        <v>22721023269.280685</v>
      </c>
      <c r="AP181" s="450">
        <v>24279699422.20792</v>
      </c>
      <c r="AQ181" s="450">
        <v>25293585676.943913</v>
      </c>
      <c r="AR181" s="450">
        <v>26790987593.528744</v>
      </c>
      <c r="AS181" s="450">
        <v>29088066644.459755</v>
      </c>
      <c r="AT181" s="450">
        <v>31152912009.643791</v>
      </c>
      <c r="AU181" s="450">
        <v>31683697369.089153</v>
      </c>
      <c r="AV181" s="450">
        <v>33545240081.50547</v>
      </c>
      <c r="AW181" s="450">
        <v>36061428615.2089</v>
      </c>
      <c r="AX181" s="450">
        <v>38478445100.86335</v>
      </c>
      <c r="AY181" s="450">
        <v>40976711852.663818</v>
      </c>
      <c r="AZ181" s="450">
        <v>43512958532.710403</v>
      </c>
      <c r="BA181" s="450">
        <v>47067320713.718742</v>
      </c>
      <c r="BB181" s="450">
        <v>49576002615.874641</v>
      </c>
      <c r="BC181" s="450">
        <v>52569296797.482979</v>
      </c>
      <c r="BD181" s="450">
        <v>55503825716.833183</v>
      </c>
      <c r="BE181" s="450">
        <v>59272944719.762558</v>
      </c>
      <c r="BF181" s="450">
        <v>62803390526.738998</v>
      </c>
      <c r="BG181" s="450">
        <v>67824007260.396431</v>
      </c>
      <c r="BH181" s="450">
        <v>70827105299.990067</v>
      </c>
      <c r="BI181" s="450">
        <v>72023121031.485596</v>
      </c>
      <c r="BJ181" s="450">
        <v>79194311734.353821</v>
      </c>
      <c r="BK181" s="450">
        <v>86073856240.272263</v>
      </c>
    </row>
    <row r="182" spans="1:63" x14ac:dyDescent="0.25">
      <c r="A182" s="450" t="s">
        <v>2568</v>
      </c>
      <c r="B182" s="450" t="s">
        <v>2569</v>
      </c>
      <c r="C182" s="450" t="s">
        <v>2295</v>
      </c>
      <c r="D182" s="450" t="s">
        <v>2296</v>
      </c>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c r="AA182" s="450"/>
      <c r="AB182" s="450"/>
      <c r="AC182" s="450"/>
      <c r="AD182" s="450"/>
      <c r="AE182" s="450"/>
      <c r="AF182" s="450"/>
      <c r="AG182" s="450"/>
      <c r="AH182" s="450"/>
      <c r="AI182" s="450"/>
      <c r="AJ182" s="450"/>
      <c r="AK182" s="450"/>
      <c r="AL182" s="450"/>
      <c r="AM182" s="450"/>
      <c r="AN182" s="450"/>
      <c r="AO182" s="450"/>
      <c r="AP182" s="450"/>
      <c r="AQ182" s="450"/>
      <c r="AR182" s="450"/>
      <c r="AS182" s="450"/>
      <c r="AT182" s="450"/>
      <c r="AU182" s="450"/>
      <c r="AV182" s="450"/>
      <c r="AW182" s="450"/>
      <c r="AX182" s="450"/>
      <c r="AY182" s="450"/>
      <c r="AZ182" s="450">
        <v>37560838.832352273</v>
      </c>
      <c r="BA182" s="450">
        <v>51471090.947120361</v>
      </c>
      <c r="BB182" s="450">
        <v>56354701.804140978</v>
      </c>
      <c r="BC182" s="450">
        <v>64736887.980755143</v>
      </c>
      <c r="BD182" s="450">
        <v>73811384.018743828</v>
      </c>
      <c r="BE182" s="450">
        <v>82814782.511660993</v>
      </c>
      <c r="BF182" s="450">
        <v>113100432.01423243</v>
      </c>
      <c r="BG182" s="450">
        <v>157330601.69580847</v>
      </c>
      <c r="BH182" s="450">
        <v>163478392.57128918</v>
      </c>
      <c r="BI182" s="450">
        <v>182453748.28310272</v>
      </c>
      <c r="BJ182" s="450">
        <v>193646252.98494637</v>
      </c>
      <c r="BK182" s="450">
        <v>191126132.89917284</v>
      </c>
    </row>
    <row r="183" spans="1:63" x14ac:dyDescent="0.25">
      <c r="A183" s="450" t="s">
        <v>270</v>
      </c>
      <c r="B183" s="450" t="s">
        <v>271</v>
      </c>
      <c r="C183" s="450" t="s">
        <v>2295</v>
      </c>
      <c r="D183" s="450" t="s">
        <v>2296</v>
      </c>
      <c r="E183" s="450"/>
      <c r="F183" s="450"/>
      <c r="G183" s="450"/>
      <c r="H183" s="450"/>
      <c r="I183" s="450"/>
      <c r="J183" s="450"/>
      <c r="K183" s="450"/>
      <c r="L183" s="450"/>
      <c r="M183" s="450"/>
      <c r="N183" s="450"/>
      <c r="O183" s="450"/>
      <c r="P183" s="450"/>
      <c r="Q183" s="450"/>
      <c r="R183" s="450"/>
      <c r="S183" s="450"/>
      <c r="T183" s="450"/>
      <c r="U183" s="450"/>
      <c r="V183" s="450"/>
      <c r="W183" s="450"/>
      <c r="X183" s="450"/>
      <c r="Y183" s="450"/>
      <c r="Z183" s="450"/>
      <c r="AA183" s="450"/>
      <c r="AB183" s="450"/>
      <c r="AC183" s="450"/>
      <c r="AD183" s="450"/>
      <c r="AE183" s="450"/>
      <c r="AF183" s="450"/>
      <c r="AG183" s="450"/>
      <c r="AH183" s="450"/>
      <c r="AI183" s="450">
        <v>49492829660.720535</v>
      </c>
      <c r="AJ183" s="450">
        <v>50909736695.729103</v>
      </c>
      <c r="AK183" s="450">
        <v>52685065245.141762</v>
      </c>
      <c r="AL183" s="450">
        <v>57014829585.825935</v>
      </c>
      <c r="AM183" s="450">
        <v>61874510843.064117</v>
      </c>
      <c r="AN183" s="450">
        <v>65781972638.920975</v>
      </c>
      <c r="AO183" s="450">
        <v>68907771506.543442</v>
      </c>
      <c r="AP183" s="450">
        <v>72363960724.695908</v>
      </c>
      <c r="AQ183" s="450">
        <v>73793768983.627716</v>
      </c>
      <c r="AR183" s="450">
        <v>78923926226.422989</v>
      </c>
      <c r="AS183" s="450">
        <v>83024287439.354141</v>
      </c>
      <c r="AT183" s="450">
        <v>87313103274.241379</v>
      </c>
      <c r="AU183" s="450">
        <v>92024844754.32312</v>
      </c>
      <c r="AV183" s="450">
        <v>96521596825.852737</v>
      </c>
      <c r="AW183" s="450">
        <v>102516431189.97699</v>
      </c>
      <c r="AX183" s="450">
        <v>106147882736.15636</v>
      </c>
      <c r="AY183" s="450">
        <v>116156820346.07054</v>
      </c>
      <c r="AZ183" s="450">
        <v>124120146356.62871</v>
      </c>
      <c r="BA183" s="450">
        <v>127199876032.14308</v>
      </c>
      <c r="BB183" s="450">
        <v>132088365811.83096</v>
      </c>
      <c r="BC183" s="450">
        <v>135972660294.2641</v>
      </c>
      <c r="BD183" s="450">
        <v>143508208746.7991</v>
      </c>
      <c r="BE183" s="450">
        <v>145406392791.76157</v>
      </c>
      <c r="BF183" s="450">
        <v>160890303386.14877</v>
      </c>
      <c r="BG183" s="450">
        <v>168034260409.65344</v>
      </c>
      <c r="BH183" s="450">
        <v>172224677187.17044</v>
      </c>
      <c r="BI183" s="450">
        <v>183609914746.24591</v>
      </c>
      <c r="BJ183" s="450">
        <v>193858465262.22037</v>
      </c>
      <c r="BK183" s="450">
        <v>200430740009.71329</v>
      </c>
    </row>
    <row r="184" spans="1:63" x14ac:dyDescent="0.25">
      <c r="A184" s="450" t="s">
        <v>2570</v>
      </c>
      <c r="B184" s="450" t="s">
        <v>2571</v>
      </c>
      <c r="C184" s="450" t="s">
        <v>2295</v>
      </c>
      <c r="D184" s="450" t="s">
        <v>2296</v>
      </c>
      <c r="E184" s="450"/>
      <c r="F184" s="450"/>
      <c r="G184" s="450"/>
      <c r="H184" s="450"/>
      <c r="I184" s="450"/>
      <c r="J184" s="450"/>
      <c r="K184" s="450"/>
      <c r="L184" s="450"/>
      <c r="M184" s="450"/>
      <c r="N184" s="450"/>
      <c r="O184" s="450"/>
      <c r="P184" s="450"/>
      <c r="Q184" s="450"/>
      <c r="R184" s="450"/>
      <c r="S184" s="450"/>
      <c r="T184" s="450"/>
      <c r="U184" s="450"/>
      <c r="V184" s="450"/>
      <c r="W184" s="450"/>
      <c r="X184" s="450"/>
      <c r="Y184" s="450"/>
      <c r="Z184" s="450"/>
      <c r="AA184" s="450"/>
      <c r="AB184" s="450"/>
      <c r="AC184" s="450"/>
      <c r="AD184" s="450"/>
      <c r="AE184" s="450"/>
      <c r="AF184" s="450"/>
      <c r="AG184" s="450"/>
      <c r="AH184" s="450"/>
      <c r="AI184" s="450">
        <v>17855807303055.375</v>
      </c>
      <c r="AJ184" s="450">
        <v>18705837221701.211</v>
      </c>
      <c r="AK184" s="450">
        <v>19559026408180.336</v>
      </c>
      <c r="AL184" s="450">
        <v>20406847682856.176</v>
      </c>
      <c r="AM184" s="450">
        <v>21502151400243.055</v>
      </c>
      <c r="AN184" s="450">
        <v>22557430922829.039</v>
      </c>
      <c r="AO184" s="450">
        <v>23735014230135.754</v>
      </c>
      <c r="AP184" s="450">
        <v>25011894182704.285</v>
      </c>
      <c r="AQ184" s="450">
        <v>26073665067797.641</v>
      </c>
      <c r="AR184" s="450">
        <v>27303738663192.07</v>
      </c>
      <c r="AS184" s="450">
        <v>29201360060384.316</v>
      </c>
      <c r="AT184" s="450">
        <v>30317038971560.18</v>
      </c>
      <c r="AU184" s="450">
        <v>31513410849077.305</v>
      </c>
      <c r="AV184" s="450">
        <v>32654421349596.711</v>
      </c>
      <c r="AW184" s="450">
        <v>34626613596587.395</v>
      </c>
      <c r="AX184" s="450">
        <v>36521365287850.492</v>
      </c>
      <c r="AY184" s="450">
        <v>39207370764613.422</v>
      </c>
      <c r="AZ184" s="450">
        <v>41403706780688.188</v>
      </c>
      <c r="BA184" s="450">
        <v>42788119660071.617</v>
      </c>
      <c r="BB184" s="450">
        <v>41954918132194.984</v>
      </c>
      <c r="BC184" s="450">
        <v>43785025559103.266</v>
      </c>
      <c r="BD184" s="450">
        <v>45805925199021.648</v>
      </c>
      <c r="BE184" s="450">
        <v>47333501112448.977</v>
      </c>
      <c r="BF184" s="450">
        <v>49295529270322.281</v>
      </c>
      <c r="BG184" s="450">
        <v>51087550431436.328</v>
      </c>
      <c r="BH184" s="450">
        <v>52887670696682.766</v>
      </c>
      <c r="BI184" s="450">
        <v>54595336122468.047</v>
      </c>
      <c r="BJ184" s="450">
        <v>57276800862914.172</v>
      </c>
      <c r="BK184" s="450">
        <v>59399380663619.195</v>
      </c>
    </row>
    <row r="185" spans="1:63" x14ac:dyDescent="0.25">
      <c r="A185" s="450" t="s">
        <v>2572</v>
      </c>
      <c r="B185" s="450" t="s">
        <v>2573</v>
      </c>
      <c r="C185" s="450" t="s">
        <v>2295</v>
      </c>
      <c r="D185" s="450" t="s">
        <v>2296</v>
      </c>
      <c r="E185" s="450"/>
      <c r="F185" s="450"/>
      <c r="G185" s="450"/>
      <c r="H185" s="450"/>
      <c r="I185" s="450"/>
      <c r="J185" s="450"/>
      <c r="K185" s="450"/>
      <c r="L185" s="450"/>
      <c r="M185" s="450"/>
      <c r="N185" s="450"/>
      <c r="O185" s="450"/>
      <c r="P185" s="450"/>
      <c r="Q185" s="450"/>
      <c r="R185" s="450"/>
      <c r="S185" s="450"/>
      <c r="T185" s="450"/>
      <c r="U185" s="450"/>
      <c r="V185" s="450"/>
      <c r="W185" s="450"/>
      <c r="X185" s="450"/>
      <c r="Y185" s="450"/>
      <c r="Z185" s="450"/>
      <c r="AA185" s="450"/>
      <c r="AB185" s="450"/>
      <c r="AC185" s="450"/>
      <c r="AD185" s="450"/>
      <c r="AE185" s="450"/>
      <c r="AF185" s="450"/>
      <c r="AG185" s="450"/>
      <c r="AH185" s="450"/>
      <c r="AI185" s="450">
        <v>41208037202.050926</v>
      </c>
      <c r="AJ185" s="450">
        <v>45189246502.33242</v>
      </c>
      <c r="AK185" s="450">
        <v>50107886627.083694</v>
      </c>
      <c r="AL185" s="450">
        <v>54394824383.448494</v>
      </c>
      <c r="AM185" s="450">
        <v>57709599022.261047</v>
      </c>
      <c r="AN185" s="450">
        <v>61863781692.8442</v>
      </c>
      <c r="AO185" s="450">
        <v>64915363025.796112</v>
      </c>
      <c r="AP185" s="450">
        <v>70018972982.19812</v>
      </c>
      <c r="AQ185" s="450">
        <v>72678012421.974869</v>
      </c>
      <c r="AR185" s="450">
        <v>73635323246.808624</v>
      </c>
      <c r="AS185" s="450">
        <v>79347652246.52356</v>
      </c>
      <c r="AT185" s="450">
        <v>84722819890.283173</v>
      </c>
      <c r="AU185" s="450">
        <v>85115755368.0737</v>
      </c>
      <c r="AV185" s="450">
        <v>84382534590.462296</v>
      </c>
      <c r="AW185" s="450">
        <v>87773962404.693008</v>
      </c>
      <c r="AX185" s="450">
        <v>92762136539.024887</v>
      </c>
      <c r="AY185" s="450">
        <v>100703357161.75047</v>
      </c>
      <c r="AZ185" s="450">
        <v>108012995891.17047</v>
      </c>
      <c r="BA185" s="450">
        <v>119143003273.28607</v>
      </c>
      <c r="BB185" s="450">
        <v>127389369529.93622</v>
      </c>
      <c r="BC185" s="450">
        <v>135065787657.20807</v>
      </c>
      <c r="BD185" s="450">
        <v>136358363675.00938</v>
      </c>
      <c r="BE185" s="450">
        <v>151943458135.74289</v>
      </c>
      <c r="BF185" s="450">
        <v>161370436343.68124</v>
      </c>
      <c r="BG185" s="450">
        <v>168946729043.92468</v>
      </c>
      <c r="BH185" s="450">
        <v>178849191079.56265</v>
      </c>
      <c r="BI185" s="450">
        <v>189809348212.0123</v>
      </c>
      <c r="BJ185" s="450">
        <v>191622190133.51953</v>
      </c>
      <c r="BK185" s="450">
        <v>200107925339.064</v>
      </c>
    </row>
    <row r="186" spans="1:63" x14ac:dyDescent="0.25">
      <c r="A186" s="450" t="s">
        <v>2574</v>
      </c>
      <c r="B186" s="450" t="s">
        <v>2575</v>
      </c>
      <c r="C186" s="450" t="s">
        <v>2295</v>
      </c>
      <c r="D186" s="450" t="s">
        <v>2296</v>
      </c>
      <c r="E186" s="450"/>
      <c r="F186" s="450"/>
      <c r="G186" s="450"/>
      <c r="H186" s="450"/>
      <c r="I186" s="450"/>
      <c r="J186" s="450"/>
      <c r="K186" s="450"/>
      <c r="L186" s="450"/>
      <c r="M186" s="450"/>
      <c r="N186" s="450"/>
      <c r="O186" s="450"/>
      <c r="P186" s="450"/>
      <c r="Q186" s="450"/>
      <c r="R186" s="450"/>
      <c r="S186" s="450"/>
      <c r="T186" s="450"/>
      <c r="U186" s="450"/>
      <c r="V186" s="450"/>
      <c r="W186" s="450"/>
      <c r="X186" s="450"/>
      <c r="Y186" s="450"/>
      <c r="Z186" s="450"/>
      <c r="AA186" s="450"/>
      <c r="AB186" s="450"/>
      <c r="AC186" s="450"/>
      <c r="AD186" s="450"/>
      <c r="AE186" s="450"/>
      <c r="AF186" s="450"/>
      <c r="AG186" s="450"/>
      <c r="AH186" s="450"/>
      <c r="AI186" s="450"/>
      <c r="AJ186" s="450"/>
      <c r="AK186" s="450"/>
      <c r="AL186" s="450"/>
      <c r="AM186" s="450"/>
      <c r="AN186" s="450"/>
      <c r="AO186" s="450"/>
      <c r="AP186" s="450"/>
      <c r="AQ186" s="450"/>
      <c r="AR186" s="450"/>
      <c r="AS186" s="450">
        <v>223551020267.77307</v>
      </c>
      <c r="AT186" s="450">
        <v>239401614802.25269</v>
      </c>
      <c r="AU186" s="450">
        <v>255201924859.36984</v>
      </c>
      <c r="AV186" s="450">
        <v>271446929793.91672</v>
      </c>
      <c r="AW186" s="450">
        <v>306435453530.9024</v>
      </c>
      <c r="AX186" s="450">
        <v>335139644454.41876</v>
      </c>
      <c r="AY186" s="450">
        <v>386639721180.12659</v>
      </c>
      <c r="AZ186" s="450">
        <v>438848450495.79102</v>
      </c>
      <c r="BA186" s="450">
        <v>486705923641.95233</v>
      </c>
      <c r="BB186" s="450">
        <v>504493107485.13593</v>
      </c>
      <c r="BC186" s="450">
        <v>554068609404.73755</v>
      </c>
      <c r="BD186" s="450">
        <v>611703415480.15637</v>
      </c>
      <c r="BE186" s="450">
        <v>646843844791.34912</v>
      </c>
      <c r="BF186" s="450">
        <v>679679598305.54614</v>
      </c>
      <c r="BG186" s="450">
        <v>711472766919.05688</v>
      </c>
      <c r="BH186" s="450">
        <v>738013634715.33813</v>
      </c>
      <c r="BI186" s="450">
        <v>763889541261.81311</v>
      </c>
      <c r="BJ186" s="450">
        <v>795908871229.06311</v>
      </c>
      <c r="BK186" s="450">
        <v>829283025928.40662</v>
      </c>
    </row>
    <row r="187" spans="1:63" x14ac:dyDescent="0.25">
      <c r="A187" s="450" t="s">
        <v>2576</v>
      </c>
      <c r="B187" s="450" t="s">
        <v>2577</v>
      </c>
      <c r="C187" s="450" t="s">
        <v>2295</v>
      </c>
      <c r="D187" s="450" t="s">
        <v>2296</v>
      </c>
      <c r="E187" s="450"/>
      <c r="F187" s="450"/>
      <c r="G187" s="450"/>
      <c r="H187" s="450"/>
      <c r="I187" s="450"/>
      <c r="J187" s="450"/>
      <c r="K187" s="450"/>
      <c r="L187" s="450"/>
      <c r="M187" s="450"/>
      <c r="N187" s="450"/>
      <c r="O187" s="450"/>
      <c r="P187" s="450"/>
      <c r="Q187" s="450"/>
      <c r="R187" s="450"/>
      <c r="S187" s="450"/>
      <c r="T187" s="450"/>
      <c r="U187" s="450"/>
      <c r="V187" s="450"/>
      <c r="W187" s="450"/>
      <c r="X187" s="450"/>
      <c r="Y187" s="450"/>
      <c r="Z187" s="450"/>
      <c r="AA187" s="450"/>
      <c r="AB187" s="450"/>
      <c r="AC187" s="450"/>
      <c r="AD187" s="450"/>
      <c r="AE187" s="450"/>
      <c r="AF187" s="450"/>
      <c r="AG187" s="450"/>
      <c r="AH187" s="450"/>
      <c r="AI187" s="450">
        <v>213466086263.00104</v>
      </c>
      <c r="AJ187" s="450">
        <v>231855107925.58154</v>
      </c>
      <c r="AK187" s="450">
        <v>255412552689.78461</v>
      </c>
      <c r="AL187" s="450">
        <v>266059869215.87106</v>
      </c>
      <c r="AM187" s="450">
        <v>281897355028.90314</v>
      </c>
      <c r="AN187" s="450">
        <v>302091066303.92944</v>
      </c>
      <c r="AO187" s="450">
        <v>322531618855.1521</v>
      </c>
      <c r="AP187" s="450">
        <v>331421490892.42291</v>
      </c>
      <c r="AQ187" s="450">
        <v>343698861271.81561</v>
      </c>
      <c r="AR187" s="450">
        <v>361422659823.18622</v>
      </c>
      <c r="AS187" s="450">
        <v>385243288580.74609</v>
      </c>
      <c r="AT187" s="450">
        <v>401498219553.91486</v>
      </c>
      <c r="AU187" s="450">
        <v>420999774294.49023</v>
      </c>
      <c r="AV187" s="450">
        <v>449600044245.19574</v>
      </c>
      <c r="AW187" s="450">
        <v>495725236889.3053</v>
      </c>
      <c r="AX187" s="450">
        <v>550359505487.43335</v>
      </c>
      <c r="AY187" s="450">
        <v>602042070172.23645</v>
      </c>
      <c r="AZ187" s="450">
        <v>648091781000.73523</v>
      </c>
      <c r="BA187" s="450">
        <v>671939172210.31226</v>
      </c>
      <c r="BB187" s="450">
        <v>696233775720.19714</v>
      </c>
      <c r="BC187" s="450">
        <v>715663324479.58521</v>
      </c>
      <c r="BD187" s="450">
        <v>750693024684.96313</v>
      </c>
      <c r="BE187" s="450">
        <v>791922151829.77039</v>
      </c>
      <c r="BF187" s="450">
        <v>841247232853.75903</v>
      </c>
      <c r="BG187" s="450">
        <v>897232569903.04578</v>
      </c>
      <c r="BH187" s="450">
        <v>949730376710.31421</v>
      </c>
      <c r="BI187" s="450">
        <v>1013178990528.098</v>
      </c>
      <c r="BJ187" s="450">
        <v>1091292607466.1216</v>
      </c>
      <c r="BK187" s="450">
        <v>1176498290821.1206</v>
      </c>
    </row>
    <row r="188" spans="1:63" x14ac:dyDescent="0.25">
      <c r="A188" s="450" t="s">
        <v>2578</v>
      </c>
      <c r="B188" s="450" t="s">
        <v>2579</v>
      </c>
      <c r="C188" s="450" t="s">
        <v>2295</v>
      </c>
      <c r="D188" s="450" t="s">
        <v>2296</v>
      </c>
      <c r="E188" s="450"/>
      <c r="F188" s="450"/>
      <c r="G188" s="450"/>
      <c r="H188" s="450"/>
      <c r="I188" s="450"/>
      <c r="J188" s="450"/>
      <c r="K188" s="450"/>
      <c r="L188" s="450"/>
      <c r="M188" s="450"/>
      <c r="N188" s="450"/>
      <c r="O188" s="450"/>
      <c r="P188" s="450"/>
      <c r="Q188" s="450"/>
      <c r="R188" s="450"/>
      <c r="S188" s="450"/>
      <c r="T188" s="450"/>
      <c r="U188" s="450"/>
      <c r="V188" s="450"/>
      <c r="W188" s="450"/>
      <c r="X188" s="450"/>
      <c r="Y188" s="450"/>
      <c r="Z188" s="450"/>
      <c r="AA188" s="450"/>
      <c r="AB188" s="450"/>
      <c r="AC188" s="450"/>
      <c r="AD188" s="450"/>
      <c r="AE188" s="450"/>
      <c r="AF188" s="450"/>
      <c r="AG188" s="450"/>
      <c r="AH188" s="450"/>
      <c r="AI188" s="450">
        <v>12595539703.327658</v>
      </c>
      <c r="AJ188" s="450">
        <v>14247984956.918589</v>
      </c>
      <c r="AK188" s="450">
        <v>15767888394.978725</v>
      </c>
      <c r="AL188" s="450">
        <v>17022111426.557358</v>
      </c>
      <c r="AM188" s="450">
        <v>17881113041.815205</v>
      </c>
      <c r="AN188" s="450">
        <v>18575837157.741802</v>
      </c>
      <c r="AO188" s="450">
        <v>19687681756.78566</v>
      </c>
      <c r="AP188" s="450">
        <v>21321128204.48595</v>
      </c>
      <c r="AQ188" s="450">
        <v>23144010303.266666</v>
      </c>
      <c r="AR188" s="450">
        <v>24397852514.651443</v>
      </c>
      <c r="AS188" s="450">
        <v>25620563106.822979</v>
      </c>
      <c r="AT188" s="450">
        <v>26332890182.131409</v>
      </c>
      <c r="AU188" s="450">
        <v>27345698506.19099</v>
      </c>
      <c r="AV188" s="450">
        <v>29024913411.025295</v>
      </c>
      <c r="AW188" s="450">
        <v>32048381207.404938</v>
      </c>
      <c r="AX188" s="450">
        <v>35423148162.440552</v>
      </c>
      <c r="AY188" s="450">
        <v>39652853270.101685</v>
      </c>
      <c r="AZ188" s="450">
        <v>45597683391.002647</v>
      </c>
      <c r="BA188" s="450">
        <v>51065981956.181854</v>
      </c>
      <c r="BB188" s="450">
        <v>52094868683.38102</v>
      </c>
      <c r="BC188" s="450">
        <v>55773286771.574257</v>
      </c>
      <c r="BD188" s="450">
        <v>63380187782.448807</v>
      </c>
      <c r="BE188" s="450">
        <v>70912477895.606384</v>
      </c>
      <c r="BF188" s="450">
        <v>77138121838.690399</v>
      </c>
      <c r="BG188" s="450">
        <v>82579824306.69577</v>
      </c>
      <c r="BH188" s="450">
        <v>88247614674.741287</v>
      </c>
      <c r="BI188" s="450">
        <v>93643298812.567657</v>
      </c>
      <c r="BJ188" s="450">
        <v>100500940362.64487</v>
      </c>
      <c r="BK188" s="450">
        <v>106546316702.94313</v>
      </c>
    </row>
    <row r="189" spans="1:63" x14ac:dyDescent="0.25">
      <c r="A189" s="450" t="s">
        <v>2580</v>
      </c>
      <c r="B189" s="450" t="s">
        <v>2286</v>
      </c>
      <c r="C189" s="450" t="s">
        <v>2295</v>
      </c>
      <c r="D189" s="450" t="s">
        <v>2296</v>
      </c>
      <c r="E189" s="450"/>
      <c r="F189" s="450"/>
      <c r="G189" s="450"/>
      <c r="H189" s="450"/>
      <c r="I189" s="450"/>
      <c r="J189" s="450"/>
      <c r="K189" s="450"/>
      <c r="L189" s="450"/>
      <c r="M189" s="450"/>
      <c r="N189" s="450"/>
      <c r="O189" s="450"/>
      <c r="P189" s="450"/>
      <c r="Q189" s="450"/>
      <c r="R189" s="450"/>
      <c r="S189" s="450"/>
      <c r="T189" s="450"/>
      <c r="U189" s="450"/>
      <c r="V189" s="450"/>
      <c r="W189" s="450"/>
      <c r="X189" s="450"/>
      <c r="Y189" s="450"/>
      <c r="Z189" s="450"/>
      <c r="AA189" s="450"/>
      <c r="AB189" s="450"/>
      <c r="AC189" s="450"/>
      <c r="AD189" s="450"/>
      <c r="AE189" s="450"/>
      <c r="AF189" s="450"/>
      <c r="AG189" s="450"/>
      <c r="AH189" s="450"/>
      <c r="AI189" s="450">
        <v>75248202377.459518</v>
      </c>
      <c r="AJ189" s="450">
        <v>79519339027.514526</v>
      </c>
      <c r="AK189" s="450">
        <v>80891907664.058533</v>
      </c>
      <c r="AL189" s="450">
        <v>87150589237.540543</v>
      </c>
      <c r="AM189" s="450">
        <v>99967456145.665756</v>
      </c>
      <c r="AN189" s="450">
        <v>109627941992.84421</v>
      </c>
      <c r="AO189" s="450">
        <v>114759904399.39355</v>
      </c>
      <c r="AP189" s="450">
        <v>124299781948.76918</v>
      </c>
      <c r="AQ189" s="450">
        <v>125206643376.82816</v>
      </c>
      <c r="AR189" s="450">
        <v>128913132676.41368</v>
      </c>
      <c r="AS189" s="450">
        <v>135345998280.18335</v>
      </c>
      <c r="AT189" s="450">
        <v>139169347693.36734</v>
      </c>
      <c r="AU189" s="450">
        <v>149080367730.90475</v>
      </c>
      <c r="AV189" s="450">
        <v>158173475242.94022</v>
      </c>
      <c r="AW189" s="450">
        <v>170485541455.60547</v>
      </c>
      <c r="AX189" s="450">
        <v>186844956682.83344</v>
      </c>
      <c r="AY189" s="450">
        <v>206992342958.76999</v>
      </c>
      <c r="AZ189" s="450">
        <v>230658800654.9328</v>
      </c>
      <c r="BA189" s="450">
        <v>256606125416.86731</v>
      </c>
      <c r="BB189" s="450">
        <v>261395749718.62619</v>
      </c>
      <c r="BC189" s="450">
        <v>286476158727.42499</v>
      </c>
      <c r="BD189" s="450">
        <v>310964900334.81726</v>
      </c>
      <c r="BE189" s="450">
        <v>336387289588.60229</v>
      </c>
      <c r="BF189" s="450">
        <v>362323222991.65881</v>
      </c>
      <c r="BG189" s="450">
        <v>377971576243.26434</v>
      </c>
      <c r="BH189" s="450">
        <v>394451317790.92255</v>
      </c>
      <c r="BI189" s="450">
        <v>414539405154.55548</v>
      </c>
      <c r="BJ189" s="450">
        <v>433059982554.37097</v>
      </c>
      <c r="BK189" s="450">
        <v>460435807872.75165</v>
      </c>
    </row>
    <row r="190" spans="1:63" x14ac:dyDescent="0.25">
      <c r="A190" s="450" t="s">
        <v>2268</v>
      </c>
      <c r="B190" s="450" t="s">
        <v>2269</v>
      </c>
      <c r="C190" s="450" t="s">
        <v>2295</v>
      </c>
      <c r="D190" s="450" t="s">
        <v>2296</v>
      </c>
      <c r="E190" s="450"/>
      <c r="F190" s="450"/>
      <c r="G190" s="450"/>
      <c r="H190" s="450"/>
      <c r="I190" s="450"/>
      <c r="J190" s="450"/>
      <c r="K190" s="450"/>
      <c r="L190" s="450"/>
      <c r="M190" s="450"/>
      <c r="N190" s="450"/>
      <c r="O190" s="450"/>
      <c r="P190" s="450"/>
      <c r="Q190" s="450"/>
      <c r="R190" s="450"/>
      <c r="S190" s="450"/>
      <c r="T190" s="450"/>
      <c r="U190" s="450"/>
      <c r="V190" s="450"/>
      <c r="W190" s="450"/>
      <c r="X190" s="450"/>
      <c r="Y190" s="450"/>
      <c r="Z190" s="450"/>
      <c r="AA190" s="450"/>
      <c r="AB190" s="450"/>
      <c r="AC190" s="450"/>
      <c r="AD190" s="450"/>
      <c r="AE190" s="450"/>
      <c r="AF190" s="450"/>
      <c r="AG190" s="450"/>
      <c r="AH190" s="450"/>
      <c r="AI190" s="450">
        <v>161207003003.36459</v>
      </c>
      <c r="AJ190" s="450">
        <v>165694785366.79666</v>
      </c>
      <c r="AK190" s="450">
        <v>170042956329.27209</v>
      </c>
      <c r="AL190" s="450">
        <v>177755643505.04987</v>
      </c>
      <c r="AM190" s="450">
        <v>189517191316.04092</v>
      </c>
      <c r="AN190" s="450">
        <v>202543897606.47156</v>
      </c>
      <c r="AO190" s="450">
        <v>218309801307.77081</v>
      </c>
      <c r="AP190" s="450">
        <v>233589673825.77802</v>
      </c>
      <c r="AQ190" s="450">
        <v>234856456800.81161</v>
      </c>
      <c r="AR190" s="450">
        <v>245589905790.54596</v>
      </c>
      <c r="AS190" s="450">
        <v>262155702121.06976</v>
      </c>
      <c r="AT190" s="450">
        <v>275659053568.66742</v>
      </c>
      <c r="AU190" s="450">
        <v>290228560421.00647</v>
      </c>
      <c r="AV190" s="450">
        <v>310311704568.83002</v>
      </c>
      <c r="AW190" s="450">
        <v>340009000079.77441</v>
      </c>
      <c r="AX190" s="450">
        <v>367350591800.39252</v>
      </c>
      <c r="AY190" s="450">
        <v>398310266794.68512</v>
      </c>
      <c r="AZ190" s="450">
        <v>436072801132.48877</v>
      </c>
      <c r="BA190" s="450">
        <v>463016279466.25488</v>
      </c>
      <c r="BB190" s="450">
        <v>471903583017.10382</v>
      </c>
      <c r="BC190" s="450">
        <v>513839060538.33447</v>
      </c>
      <c r="BD190" s="450">
        <v>543770720548.5105</v>
      </c>
      <c r="BE190" s="450">
        <v>591241107514.14233</v>
      </c>
      <c r="BF190" s="450">
        <v>644115253966.41541</v>
      </c>
      <c r="BG190" s="450">
        <v>696632884930.54236</v>
      </c>
      <c r="BH190" s="450">
        <v>746795765856.80029</v>
      </c>
      <c r="BI190" s="450">
        <v>806934178530.552</v>
      </c>
      <c r="BJ190" s="450">
        <v>877179868893.9248</v>
      </c>
      <c r="BK190" s="450">
        <v>952966938136.5376</v>
      </c>
    </row>
    <row r="191" spans="1:63" x14ac:dyDescent="0.25">
      <c r="A191" s="450" t="s">
        <v>2581</v>
      </c>
      <c r="B191" s="450" t="s">
        <v>2582</v>
      </c>
      <c r="C191" s="450" t="s">
        <v>2295</v>
      </c>
      <c r="D191" s="450" t="s">
        <v>2296</v>
      </c>
      <c r="E191" s="450"/>
      <c r="F191" s="450"/>
      <c r="G191" s="450"/>
      <c r="H191" s="450"/>
      <c r="I191" s="450"/>
      <c r="J191" s="450"/>
      <c r="K191" s="450"/>
      <c r="L191" s="450"/>
      <c r="M191" s="450"/>
      <c r="N191" s="450"/>
      <c r="O191" s="450"/>
      <c r="P191" s="450"/>
      <c r="Q191" s="450"/>
      <c r="R191" s="450"/>
      <c r="S191" s="450"/>
      <c r="T191" s="450"/>
      <c r="U191" s="450"/>
      <c r="V191" s="450"/>
      <c r="W191" s="450"/>
      <c r="X191" s="450"/>
      <c r="Y191" s="450"/>
      <c r="Z191" s="450"/>
      <c r="AA191" s="450"/>
      <c r="AB191" s="450"/>
      <c r="AC191" s="450"/>
      <c r="AD191" s="450"/>
      <c r="AE191" s="450"/>
      <c r="AF191" s="450"/>
      <c r="AG191" s="450"/>
      <c r="AH191" s="450"/>
      <c r="AI191" s="450"/>
      <c r="AJ191" s="450"/>
      <c r="AK191" s="450"/>
      <c r="AL191" s="450"/>
      <c r="AM191" s="450"/>
      <c r="AN191" s="450"/>
      <c r="AO191" s="450"/>
      <c r="AP191" s="450"/>
      <c r="AQ191" s="450"/>
      <c r="AR191" s="450"/>
      <c r="AS191" s="450">
        <v>187755305.1428352</v>
      </c>
      <c r="AT191" s="450">
        <v>204619749.02630183</v>
      </c>
      <c r="AU191" s="450">
        <v>216092863.38228056</v>
      </c>
      <c r="AV191" s="450">
        <v>212983999.03041789</v>
      </c>
      <c r="AW191" s="450">
        <v>229316043.88294667</v>
      </c>
      <c r="AX191" s="450">
        <v>247083817.38001901</v>
      </c>
      <c r="AY191" s="450">
        <v>248962574.79632014</v>
      </c>
      <c r="AZ191" s="450">
        <v>258019857.55257869</v>
      </c>
      <c r="BA191" s="450">
        <v>248952002.85294333</v>
      </c>
      <c r="BB191" s="450">
        <v>235974825.44844633</v>
      </c>
      <c r="BC191" s="450">
        <v>239719685.92073822</v>
      </c>
      <c r="BD191" s="450">
        <v>257909673.71234229</v>
      </c>
      <c r="BE191" s="450">
        <v>272311490.88171518</v>
      </c>
      <c r="BF191" s="450">
        <v>271260482.40181649</v>
      </c>
      <c r="BG191" s="450">
        <v>289589765.04729557</v>
      </c>
      <c r="BH191" s="450">
        <v>323216516.47159606</v>
      </c>
      <c r="BI191" s="450">
        <v>328471540.4455412</v>
      </c>
      <c r="BJ191" s="450">
        <v>322763829.03757465</v>
      </c>
      <c r="BK191" s="450">
        <v>346545285.07867426</v>
      </c>
    </row>
    <row r="192" spans="1:63" x14ac:dyDescent="0.25">
      <c r="A192" s="450" t="s">
        <v>2583</v>
      </c>
      <c r="B192" s="450" t="s">
        <v>2584</v>
      </c>
      <c r="C192" s="450" t="s">
        <v>2295</v>
      </c>
      <c r="D192" s="450" t="s">
        <v>2296</v>
      </c>
      <c r="E192" s="450"/>
      <c r="F192" s="450"/>
      <c r="G192" s="450"/>
      <c r="H192" s="450"/>
      <c r="I192" s="450"/>
      <c r="J192" s="450"/>
      <c r="K192" s="450"/>
      <c r="L192" s="450"/>
      <c r="M192" s="450"/>
      <c r="N192" s="450"/>
      <c r="O192" s="450"/>
      <c r="P192" s="450"/>
      <c r="Q192" s="450"/>
      <c r="R192" s="450"/>
      <c r="S192" s="450"/>
      <c r="T192" s="450"/>
      <c r="U192" s="450"/>
      <c r="V192" s="450"/>
      <c r="W192" s="450"/>
      <c r="X192" s="450"/>
      <c r="Y192" s="450"/>
      <c r="Z192" s="450"/>
      <c r="AA192" s="450"/>
      <c r="AB192" s="450"/>
      <c r="AC192" s="450"/>
      <c r="AD192" s="450"/>
      <c r="AE192" s="450"/>
      <c r="AF192" s="450"/>
      <c r="AG192" s="450"/>
      <c r="AH192" s="450"/>
      <c r="AI192" s="450">
        <v>6643135492.912735</v>
      </c>
      <c r="AJ192" s="450">
        <v>7523451000.4321041</v>
      </c>
      <c r="AK192" s="450">
        <v>8760577310.4219265</v>
      </c>
      <c r="AL192" s="450">
        <v>10600546417.164249</v>
      </c>
      <c r="AM192" s="450">
        <v>11470254926.583515</v>
      </c>
      <c r="AN192" s="450">
        <v>11322853666.101139</v>
      </c>
      <c r="AO192" s="450">
        <v>12421887548.278589</v>
      </c>
      <c r="AP192" s="450">
        <v>12142727297.3367</v>
      </c>
      <c r="AQ192" s="450">
        <v>11816571829.80076</v>
      </c>
      <c r="AR192" s="450">
        <v>12209608493.191917</v>
      </c>
      <c r="AS192" s="450">
        <v>12171131238.380608</v>
      </c>
      <c r="AT192" s="450">
        <v>12423009922.15933</v>
      </c>
      <c r="AU192" s="450">
        <v>12599460024.912254</v>
      </c>
      <c r="AV192" s="450">
        <v>13111172875.206608</v>
      </c>
      <c r="AW192" s="450">
        <v>13830536738.730083</v>
      </c>
      <c r="AX192" s="450">
        <v>15166203536.136627</v>
      </c>
      <c r="AY192" s="450">
        <v>15983677981.79583</v>
      </c>
      <c r="AZ192" s="450">
        <v>18234527748.26981</v>
      </c>
      <c r="BA192" s="450">
        <v>18534509658.014515</v>
      </c>
      <c r="BB192" s="450">
        <v>19946799680.02597</v>
      </c>
      <c r="BC192" s="450">
        <v>22222313578.031132</v>
      </c>
      <c r="BD192" s="450">
        <v>22937726618.764835</v>
      </c>
      <c r="BE192" s="450">
        <v>24464328521.875694</v>
      </c>
      <c r="BF192" s="450">
        <v>25847066825.761295</v>
      </c>
      <c r="BG192" s="450">
        <v>29891434038.904037</v>
      </c>
      <c r="BH192" s="450">
        <v>33081127777.275562</v>
      </c>
      <c r="BI192" s="450">
        <v>34814036331.056709</v>
      </c>
      <c r="BJ192" s="450">
        <v>36025584650.210037</v>
      </c>
      <c r="BK192" s="450">
        <v>36995573934.802032</v>
      </c>
    </row>
    <row r="193" spans="1:63" x14ac:dyDescent="0.25">
      <c r="A193" s="450" t="s">
        <v>190</v>
      </c>
      <c r="B193" s="450" t="s">
        <v>390</v>
      </c>
      <c r="C193" s="450" t="s">
        <v>2295</v>
      </c>
      <c r="D193" s="450" t="s">
        <v>2296</v>
      </c>
      <c r="E193" s="450"/>
      <c r="F193" s="450"/>
      <c r="G193" s="450"/>
      <c r="H193" s="450"/>
      <c r="I193" s="450"/>
      <c r="J193" s="450"/>
      <c r="K193" s="450"/>
      <c r="L193" s="450"/>
      <c r="M193" s="450"/>
      <c r="N193" s="450"/>
      <c r="O193" s="450"/>
      <c r="P193" s="450"/>
      <c r="Q193" s="450"/>
      <c r="R193" s="450"/>
      <c r="S193" s="450"/>
      <c r="T193" s="450"/>
      <c r="U193" s="450"/>
      <c r="V193" s="450"/>
      <c r="W193" s="450"/>
      <c r="X193" s="450"/>
      <c r="Y193" s="450"/>
      <c r="Z193" s="450"/>
      <c r="AA193" s="450"/>
      <c r="AB193" s="450"/>
      <c r="AC193" s="450"/>
      <c r="AD193" s="450"/>
      <c r="AE193" s="450"/>
      <c r="AF193" s="450"/>
      <c r="AG193" s="450"/>
      <c r="AH193" s="450"/>
      <c r="AI193" s="450">
        <v>235357871376.91364</v>
      </c>
      <c r="AJ193" s="450">
        <v>226246907051.52243</v>
      </c>
      <c r="AK193" s="450">
        <v>237222698628.21637</v>
      </c>
      <c r="AL193" s="450">
        <v>251921592206.79346</v>
      </c>
      <c r="AM193" s="450">
        <v>270919437188.54623</v>
      </c>
      <c r="AN193" s="450">
        <v>295828924003.31976</v>
      </c>
      <c r="AO193" s="450">
        <v>318828589236.56012</v>
      </c>
      <c r="AP193" s="450">
        <v>344840712555.63745</v>
      </c>
      <c r="AQ193" s="450">
        <v>366199463815.39392</v>
      </c>
      <c r="AR193" s="450">
        <v>387468520811.94434</v>
      </c>
      <c r="AS193" s="450">
        <v>407566757160.19098</v>
      </c>
      <c r="AT193" s="450">
        <v>424628628109.82788</v>
      </c>
      <c r="AU193" s="450">
        <v>450394628277.10931</v>
      </c>
      <c r="AV193" s="450">
        <v>468278949064.08435</v>
      </c>
      <c r="AW193" s="450">
        <v>509392841895.62341</v>
      </c>
      <c r="AX193" s="450">
        <v>530344105654.59857</v>
      </c>
      <c r="AY193" s="450">
        <v>577542116224.90918</v>
      </c>
      <c r="AZ193" s="450">
        <v>639966827052.87244</v>
      </c>
      <c r="BA193" s="450">
        <v>698099544956.88135</v>
      </c>
      <c r="BB193" s="450">
        <v>734282869026.89624</v>
      </c>
      <c r="BC193" s="450">
        <v>800737302066.14111</v>
      </c>
      <c r="BD193" s="450">
        <v>869769693309.29309</v>
      </c>
      <c r="BE193" s="450">
        <v>907167369644.71033</v>
      </c>
      <c r="BF193" s="450">
        <v>940325020076.10474</v>
      </c>
      <c r="BG193" s="450">
        <v>973566357429.11438</v>
      </c>
      <c r="BH193" s="450">
        <v>1020165551899.166</v>
      </c>
      <c r="BI193" s="450">
        <v>1053113684731.11</v>
      </c>
      <c r="BJ193" s="450">
        <v>1136624204731.4729</v>
      </c>
      <c r="BK193" s="450">
        <v>1190360635039.9502</v>
      </c>
    </row>
    <row r="194" spans="1:63" x14ac:dyDescent="0.25">
      <c r="A194" s="450" t="s">
        <v>2585</v>
      </c>
      <c r="B194" s="450" t="s">
        <v>2586</v>
      </c>
      <c r="C194" s="450" t="s">
        <v>2295</v>
      </c>
      <c r="D194" s="450" t="s">
        <v>2296</v>
      </c>
      <c r="E194" s="450"/>
      <c r="F194" s="450"/>
      <c r="G194" s="450"/>
      <c r="H194" s="450"/>
      <c r="I194" s="450"/>
      <c r="J194" s="450"/>
      <c r="K194" s="450"/>
      <c r="L194" s="450"/>
      <c r="M194" s="450"/>
      <c r="N194" s="450"/>
      <c r="O194" s="450"/>
      <c r="P194" s="450"/>
      <c r="Q194" s="450"/>
      <c r="R194" s="450"/>
      <c r="S194" s="450"/>
      <c r="T194" s="450"/>
      <c r="U194" s="450"/>
      <c r="V194" s="450"/>
      <c r="W194" s="450"/>
      <c r="X194" s="450"/>
      <c r="Y194" s="450"/>
      <c r="Z194" s="450"/>
      <c r="AA194" s="450"/>
      <c r="AB194" s="450"/>
      <c r="AC194" s="450"/>
      <c r="AD194" s="450"/>
      <c r="AE194" s="450"/>
      <c r="AF194" s="450"/>
      <c r="AG194" s="450"/>
      <c r="AH194" s="450"/>
      <c r="AI194" s="450">
        <v>683312353819.28796</v>
      </c>
      <c r="AJ194" s="450">
        <v>620502048164.47229</v>
      </c>
      <c r="AK194" s="450">
        <v>657350912596.68225</v>
      </c>
      <c r="AL194" s="450">
        <v>679434095654.1156</v>
      </c>
      <c r="AM194" s="450">
        <v>696182944243.87305</v>
      </c>
      <c r="AN194" s="450">
        <v>732286096599.85986</v>
      </c>
      <c r="AO194" s="450">
        <v>790596267081.13867</v>
      </c>
      <c r="AP194" s="450">
        <v>855778257845.0426</v>
      </c>
      <c r="AQ194" s="450">
        <v>940092958431.15808</v>
      </c>
      <c r="AR194" s="450">
        <v>1004711119199.5366</v>
      </c>
      <c r="AS194" s="450">
        <v>1057143777626.1477</v>
      </c>
      <c r="AT194" s="450">
        <v>1131560798589.6233</v>
      </c>
      <c r="AU194" s="450">
        <v>1209524985744.7246</v>
      </c>
      <c r="AV194" s="450">
        <v>1213809608476.4204</v>
      </c>
      <c r="AW194" s="450">
        <v>1417832221315.0854</v>
      </c>
      <c r="AX194" s="450">
        <v>1558317847681.6096</v>
      </c>
      <c r="AY194" s="450">
        <v>1721881095592.9194</v>
      </c>
      <c r="AZ194" s="450">
        <v>1879576171109.5337</v>
      </c>
      <c r="BA194" s="450">
        <v>2045602100476.9248</v>
      </c>
      <c r="BB194" s="450">
        <v>2166158256506.3567</v>
      </c>
      <c r="BC194" s="450">
        <v>2330792647471.2505</v>
      </c>
      <c r="BD194" s="450">
        <v>2490942412662.3955</v>
      </c>
      <c r="BE194" s="450">
        <v>2686465759053.5024</v>
      </c>
      <c r="BF194" s="450">
        <v>2899041569445.5122</v>
      </c>
      <c r="BG194" s="450">
        <v>3090476321326.0391</v>
      </c>
      <c r="BH194" s="450">
        <v>3220663427631.0093</v>
      </c>
      <c r="BI194" s="450">
        <v>3364994324695.0083</v>
      </c>
      <c r="BJ194" s="450">
        <v>3488495923595.1816</v>
      </c>
      <c r="BK194" s="450">
        <v>3649072746268.145</v>
      </c>
    </row>
    <row r="195" spans="1:63" x14ac:dyDescent="0.25">
      <c r="A195" s="450" t="s">
        <v>2587</v>
      </c>
      <c r="B195" s="450" t="s">
        <v>2588</v>
      </c>
      <c r="C195" s="450" t="s">
        <v>2295</v>
      </c>
      <c r="D195" s="450" t="s">
        <v>2296</v>
      </c>
      <c r="E195" s="450"/>
      <c r="F195" s="450"/>
      <c r="G195" s="450"/>
      <c r="H195" s="450"/>
      <c r="I195" s="450"/>
      <c r="J195" s="450"/>
      <c r="K195" s="450"/>
      <c r="L195" s="450"/>
      <c r="M195" s="450"/>
      <c r="N195" s="450"/>
      <c r="O195" s="450"/>
      <c r="P195" s="450"/>
      <c r="Q195" s="450"/>
      <c r="R195" s="450"/>
      <c r="S195" s="450"/>
      <c r="T195" s="450"/>
      <c r="U195" s="450"/>
      <c r="V195" s="450"/>
      <c r="W195" s="450"/>
      <c r="X195" s="450"/>
      <c r="Y195" s="450"/>
      <c r="Z195" s="450"/>
      <c r="AA195" s="450"/>
      <c r="AB195" s="450"/>
      <c r="AC195" s="450"/>
      <c r="AD195" s="450"/>
      <c r="AE195" s="450"/>
      <c r="AF195" s="450"/>
      <c r="AG195" s="450"/>
      <c r="AH195" s="450"/>
      <c r="AI195" s="450">
        <v>51016934698.999161</v>
      </c>
      <c r="AJ195" s="450">
        <v>53957589455.491356</v>
      </c>
      <c r="AK195" s="450">
        <v>57706007413.617386</v>
      </c>
      <c r="AL195" s="450">
        <v>61816896325.064102</v>
      </c>
      <c r="AM195" s="450">
        <v>65779806577.159477</v>
      </c>
      <c r="AN195" s="450">
        <v>70214157516.170044</v>
      </c>
      <c r="AO195" s="450">
        <v>73154096650.804901</v>
      </c>
      <c r="AP195" s="450">
        <v>78047103552.360825</v>
      </c>
      <c r="AQ195" s="450">
        <v>83290694685.051208</v>
      </c>
      <c r="AR195" s="450">
        <v>89047181139.943375</v>
      </c>
      <c r="AS195" s="450">
        <v>94016532875.515411</v>
      </c>
      <c r="AT195" s="450">
        <v>102144617694.98792</v>
      </c>
      <c r="AU195" s="450">
        <v>104711224509.5407</v>
      </c>
      <c r="AV195" s="450">
        <v>106712786963.19308</v>
      </c>
      <c r="AW195" s="450">
        <v>119173022288.45064</v>
      </c>
      <c r="AX195" s="450">
        <v>120443539718.82349</v>
      </c>
      <c r="AY195" s="450">
        <v>122339488298.30611</v>
      </c>
      <c r="AZ195" s="450">
        <v>124165082114.06238</v>
      </c>
      <c r="BA195" s="450">
        <v>124245946681.56866</v>
      </c>
      <c r="BB195" s="450">
        <v>122748833383.68205</v>
      </c>
      <c r="BC195" s="450">
        <v>123665989321.36382</v>
      </c>
      <c r="BD195" s="450">
        <v>125796635852.54953</v>
      </c>
      <c r="BE195" s="450">
        <v>128246758776.37881</v>
      </c>
      <c r="BF195" s="450">
        <v>130096980590.70448</v>
      </c>
      <c r="BG195" s="450">
        <v>130980348789.64198</v>
      </c>
      <c r="BH195" s="450">
        <v>130991712474.66322</v>
      </c>
      <c r="BI195" s="450">
        <v>130751619389.79095</v>
      </c>
      <c r="BJ195" s="450">
        <v>129696287741.69269</v>
      </c>
      <c r="BK195" s="450">
        <v>126115424227.3235</v>
      </c>
    </row>
    <row r="196" spans="1:63" x14ac:dyDescent="0.25">
      <c r="A196" s="450" t="s">
        <v>2589</v>
      </c>
      <c r="B196" s="450" t="s">
        <v>2590</v>
      </c>
      <c r="C196" s="450" t="s">
        <v>2295</v>
      </c>
      <c r="D196" s="450" t="s">
        <v>2296</v>
      </c>
      <c r="E196" s="450"/>
      <c r="F196" s="450"/>
      <c r="G196" s="450"/>
      <c r="H196" s="450"/>
      <c r="I196" s="450"/>
      <c r="J196" s="450"/>
      <c r="K196" s="450"/>
      <c r="L196" s="450"/>
      <c r="M196" s="450"/>
      <c r="N196" s="450"/>
      <c r="O196" s="450"/>
      <c r="P196" s="450"/>
      <c r="Q196" s="450"/>
      <c r="R196" s="450"/>
      <c r="S196" s="450"/>
      <c r="T196" s="450"/>
      <c r="U196" s="450"/>
      <c r="V196" s="450"/>
      <c r="W196" s="450"/>
      <c r="X196" s="450"/>
      <c r="Y196" s="450"/>
      <c r="Z196" s="450"/>
      <c r="AA196" s="450"/>
      <c r="AB196" s="450"/>
      <c r="AC196" s="450"/>
      <c r="AD196" s="450"/>
      <c r="AE196" s="450"/>
      <c r="AF196" s="450"/>
      <c r="AG196" s="450"/>
      <c r="AH196" s="450"/>
      <c r="AI196" s="450"/>
      <c r="AJ196" s="450"/>
      <c r="AK196" s="450"/>
      <c r="AL196" s="450"/>
      <c r="AM196" s="450"/>
      <c r="AN196" s="450"/>
      <c r="AO196" s="450"/>
      <c r="AP196" s="450"/>
      <c r="AQ196" s="450"/>
      <c r="AR196" s="450"/>
      <c r="AS196" s="450"/>
      <c r="AT196" s="450"/>
      <c r="AU196" s="450"/>
      <c r="AV196" s="450"/>
      <c r="AW196" s="450"/>
      <c r="AX196" s="450"/>
      <c r="AY196" s="450"/>
      <c r="AZ196" s="450"/>
      <c r="BA196" s="450"/>
      <c r="BB196" s="450"/>
      <c r="BC196" s="450"/>
      <c r="BD196" s="450"/>
      <c r="BE196" s="450"/>
      <c r="BF196" s="450"/>
      <c r="BG196" s="450"/>
      <c r="BH196" s="450"/>
      <c r="BI196" s="450"/>
      <c r="BJ196" s="450"/>
      <c r="BK196" s="450"/>
    </row>
    <row r="197" spans="1:63" x14ac:dyDescent="0.25">
      <c r="A197" s="450" t="s">
        <v>191</v>
      </c>
      <c r="B197" s="450" t="s">
        <v>391</v>
      </c>
      <c r="C197" s="450" t="s">
        <v>2295</v>
      </c>
      <c r="D197" s="450" t="s">
        <v>2296</v>
      </c>
      <c r="E197" s="450"/>
      <c r="F197" s="450"/>
      <c r="G197" s="450"/>
      <c r="H197" s="450"/>
      <c r="I197" s="450"/>
      <c r="J197" s="450"/>
      <c r="K197" s="450"/>
      <c r="L197" s="450"/>
      <c r="M197" s="450"/>
      <c r="N197" s="450"/>
      <c r="O197" s="450"/>
      <c r="P197" s="450"/>
      <c r="Q197" s="450"/>
      <c r="R197" s="450"/>
      <c r="S197" s="450"/>
      <c r="T197" s="450"/>
      <c r="U197" s="450"/>
      <c r="V197" s="450"/>
      <c r="W197" s="450"/>
      <c r="X197" s="450"/>
      <c r="Y197" s="450"/>
      <c r="Z197" s="450"/>
      <c r="AA197" s="450"/>
      <c r="AB197" s="450"/>
      <c r="AC197" s="450"/>
      <c r="AD197" s="450"/>
      <c r="AE197" s="450"/>
      <c r="AF197" s="450"/>
      <c r="AG197" s="450"/>
      <c r="AH197" s="450"/>
      <c r="AI197" s="450">
        <v>117431345199.76086</v>
      </c>
      <c r="AJ197" s="450">
        <v>126705762506.18094</v>
      </c>
      <c r="AK197" s="450">
        <v>131004998680.18065</v>
      </c>
      <c r="AL197" s="450">
        <v>131368627619.9669</v>
      </c>
      <c r="AM197" s="450">
        <v>135468524490.08728</v>
      </c>
      <c r="AN197" s="450">
        <v>144232502535.16016</v>
      </c>
      <c r="AO197" s="450">
        <v>149978585246.51923</v>
      </c>
      <c r="AP197" s="450">
        <v>159631353632.51862</v>
      </c>
      <c r="AQ197" s="450">
        <v>169589493188.87384</v>
      </c>
      <c r="AR197" s="450">
        <v>181095299723.6022</v>
      </c>
      <c r="AS197" s="450">
        <v>194344388403.44678</v>
      </c>
      <c r="AT197" s="450">
        <v>202494021077.17514</v>
      </c>
      <c r="AU197" s="450">
        <v>212223547459.3092</v>
      </c>
      <c r="AV197" s="450">
        <v>217971003966.952</v>
      </c>
      <c r="AW197" s="450">
        <v>225147595243.8298</v>
      </c>
      <c r="AX197" s="450">
        <v>238841414267.62753</v>
      </c>
      <c r="AY197" s="450">
        <v>259430816093.72977</v>
      </c>
      <c r="AZ197" s="450">
        <v>271016889543.77383</v>
      </c>
      <c r="BA197" s="450">
        <v>281180766111.03076</v>
      </c>
      <c r="BB197" s="450">
        <v>279731999789.54114</v>
      </c>
      <c r="BC197" s="450">
        <v>288732183089.099</v>
      </c>
      <c r="BD197" s="450">
        <v>282733725683.41614</v>
      </c>
      <c r="BE197" s="450">
        <v>278160762011.10675</v>
      </c>
      <c r="BF197" s="450">
        <v>291753400833.09491</v>
      </c>
      <c r="BG197" s="450">
        <v>298995720958.83685</v>
      </c>
      <c r="BH197" s="450">
        <v>307476292344.26031</v>
      </c>
      <c r="BI197" s="450">
        <v>320522740593.43317</v>
      </c>
      <c r="BJ197" s="450">
        <v>335319032432.03198</v>
      </c>
      <c r="BK197" s="450">
        <v>339721555140.66565</v>
      </c>
    </row>
    <row r="198" spans="1:63" x14ac:dyDescent="0.25">
      <c r="A198" s="450" t="s">
        <v>2591</v>
      </c>
      <c r="B198" s="450" t="s">
        <v>2592</v>
      </c>
      <c r="C198" s="450" t="s">
        <v>2295</v>
      </c>
      <c r="D198" s="450" t="s">
        <v>2296</v>
      </c>
      <c r="E198" s="450"/>
      <c r="F198" s="450"/>
      <c r="G198" s="450"/>
      <c r="H198" s="450"/>
      <c r="I198" s="450"/>
      <c r="J198" s="450"/>
      <c r="K198" s="450"/>
      <c r="L198" s="450"/>
      <c r="M198" s="450"/>
      <c r="N198" s="450"/>
      <c r="O198" s="450"/>
      <c r="P198" s="450"/>
      <c r="Q198" s="450"/>
      <c r="R198" s="450"/>
      <c r="S198" s="450"/>
      <c r="T198" s="450"/>
      <c r="U198" s="450"/>
      <c r="V198" s="450"/>
      <c r="W198" s="450"/>
      <c r="X198" s="450"/>
      <c r="Y198" s="450"/>
      <c r="Z198" s="450"/>
      <c r="AA198" s="450"/>
      <c r="AB198" s="450"/>
      <c r="AC198" s="450"/>
      <c r="AD198" s="450"/>
      <c r="AE198" s="450"/>
      <c r="AF198" s="450"/>
      <c r="AG198" s="450"/>
      <c r="AH198" s="450"/>
      <c r="AI198" s="450">
        <v>21741783419.824615</v>
      </c>
      <c r="AJ198" s="450">
        <v>23262306466.563873</v>
      </c>
      <c r="AK198" s="450">
        <v>24196054617.643627</v>
      </c>
      <c r="AL198" s="450">
        <v>25992029970.53651</v>
      </c>
      <c r="AM198" s="450">
        <v>27958808951.676914</v>
      </c>
      <c r="AN198" s="450">
        <v>30492633158.597912</v>
      </c>
      <c r="AO198" s="450">
        <v>31539638112.116344</v>
      </c>
      <c r="AP198" s="450">
        <v>33444652672.245674</v>
      </c>
      <c r="AQ198" s="450">
        <v>33844090174.666878</v>
      </c>
      <c r="AR198" s="450">
        <v>33863719814.802647</v>
      </c>
      <c r="AS198" s="450">
        <v>33819562141.065609</v>
      </c>
      <c r="AT198" s="450">
        <v>34273108259.083855</v>
      </c>
      <c r="AU198" s="450">
        <v>34807775618.257141</v>
      </c>
      <c r="AV198" s="450">
        <v>36986074426.64547</v>
      </c>
      <c r="AW198" s="450">
        <v>39522899265.393936</v>
      </c>
      <c r="AX198" s="450">
        <v>41623497890.541328</v>
      </c>
      <c r="AY198" s="450">
        <v>44944551478.848053</v>
      </c>
      <c r="AZ198" s="450">
        <v>48654068751.923622</v>
      </c>
      <c r="BA198" s="450">
        <v>52754607304.844353</v>
      </c>
      <c r="BB198" s="450">
        <v>53019652733.891174</v>
      </c>
      <c r="BC198" s="450">
        <v>59614681859.989426</v>
      </c>
      <c r="BD198" s="450">
        <v>63445983128.511154</v>
      </c>
      <c r="BE198" s="450">
        <v>64314563839.666603</v>
      </c>
      <c r="BF198" s="450">
        <v>70951911069.65686</v>
      </c>
      <c r="BG198" s="450">
        <v>75808388047.140137</v>
      </c>
      <c r="BH198" s="450">
        <v>78979191675.791946</v>
      </c>
      <c r="BI198" s="450">
        <v>83286395428.184708</v>
      </c>
      <c r="BJ198" s="450">
        <v>89077357208.526413</v>
      </c>
      <c r="BK198" s="450">
        <v>94399883332.503662</v>
      </c>
    </row>
    <row r="199" spans="1:63" x14ac:dyDescent="0.25">
      <c r="A199" s="450" t="s">
        <v>2593</v>
      </c>
      <c r="B199" s="450" t="s">
        <v>243</v>
      </c>
      <c r="C199" s="450" t="s">
        <v>2295</v>
      </c>
      <c r="D199" s="450" t="s">
        <v>2296</v>
      </c>
      <c r="E199" s="450"/>
      <c r="F199" s="450"/>
      <c r="G199" s="450"/>
      <c r="H199" s="450"/>
      <c r="I199" s="450"/>
      <c r="J199" s="450"/>
      <c r="K199" s="450"/>
      <c r="L199" s="450"/>
      <c r="M199" s="450"/>
      <c r="N199" s="450"/>
      <c r="O199" s="450"/>
      <c r="P199" s="450"/>
      <c r="Q199" s="450"/>
      <c r="R199" s="450"/>
      <c r="S199" s="450"/>
      <c r="T199" s="450"/>
      <c r="U199" s="450"/>
      <c r="V199" s="450"/>
      <c r="W199" s="450"/>
      <c r="X199" s="450"/>
      <c r="Y199" s="450"/>
      <c r="Z199" s="450"/>
      <c r="AA199" s="450"/>
      <c r="AB199" s="450"/>
      <c r="AC199" s="450"/>
      <c r="AD199" s="450"/>
      <c r="AE199" s="450"/>
      <c r="AF199" s="450"/>
      <c r="AG199" s="450"/>
      <c r="AH199" s="450"/>
      <c r="AI199" s="450"/>
      <c r="AJ199" s="450"/>
      <c r="AK199" s="450"/>
      <c r="AL199" s="450"/>
      <c r="AM199" s="450">
        <v>5493827143.1944742</v>
      </c>
      <c r="AN199" s="450">
        <v>6008302424.5548611</v>
      </c>
      <c r="AO199" s="450">
        <v>6192663063.190733</v>
      </c>
      <c r="AP199" s="450">
        <v>7223403130.1319208</v>
      </c>
      <c r="AQ199" s="450">
        <v>8351775144.0746441</v>
      </c>
      <c r="AR199" s="450">
        <v>9173906011.8589363</v>
      </c>
      <c r="AS199" s="450">
        <v>8576503071.6919155</v>
      </c>
      <c r="AT199" s="450">
        <v>7948579997.7391367</v>
      </c>
      <c r="AU199" s="450">
        <v>7065891924.2929249</v>
      </c>
      <c r="AV199" s="450">
        <v>8205849838.7227631</v>
      </c>
      <c r="AW199" s="450">
        <v>9298355299.9029827</v>
      </c>
      <c r="AX199" s="450">
        <v>10623378338.115963</v>
      </c>
      <c r="AY199" s="450">
        <v>10517948382.461927</v>
      </c>
      <c r="AZ199" s="450">
        <v>11512306157.69116</v>
      </c>
      <c r="BA199" s="450">
        <v>12449715872.043087</v>
      </c>
      <c r="BB199" s="450">
        <v>13631308924.525698</v>
      </c>
      <c r="BC199" s="450">
        <v>14907024207.942774</v>
      </c>
      <c r="BD199" s="450">
        <v>17107576519.919611</v>
      </c>
      <c r="BE199" s="450">
        <v>18531372869.238365</v>
      </c>
      <c r="BF199" s="450">
        <v>19274712952.918083</v>
      </c>
      <c r="BG199" s="450">
        <v>19603647323.951473</v>
      </c>
      <c r="BH199" s="450">
        <v>20492621520.56934</v>
      </c>
      <c r="BI199" s="450">
        <v>21692146591.399025</v>
      </c>
      <c r="BJ199" s="450">
        <v>22798598613.940163</v>
      </c>
      <c r="BK199" s="450">
        <v>23523821386.587738</v>
      </c>
    </row>
    <row r="200" spans="1:63" x14ac:dyDescent="0.25">
      <c r="A200" s="450" t="s">
        <v>2594</v>
      </c>
      <c r="B200" s="450" t="s">
        <v>2595</v>
      </c>
      <c r="C200" s="450" t="s">
        <v>2295</v>
      </c>
      <c r="D200" s="450" t="s">
        <v>2296</v>
      </c>
      <c r="E200" s="450"/>
      <c r="F200" s="450"/>
      <c r="G200" s="450"/>
      <c r="H200" s="450"/>
      <c r="I200" s="450"/>
      <c r="J200" s="450"/>
      <c r="K200" s="450"/>
      <c r="L200" s="450"/>
      <c r="M200" s="450"/>
      <c r="N200" s="450"/>
      <c r="O200" s="450"/>
      <c r="P200" s="450"/>
      <c r="Q200" s="450"/>
      <c r="R200" s="450"/>
      <c r="S200" s="450"/>
      <c r="T200" s="450"/>
      <c r="U200" s="450"/>
      <c r="V200" s="450"/>
      <c r="W200" s="450"/>
      <c r="X200" s="450"/>
      <c r="Y200" s="450"/>
      <c r="Z200" s="450"/>
      <c r="AA200" s="450"/>
      <c r="AB200" s="450"/>
      <c r="AC200" s="450"/>
      <c r="AD200" s="450"/>
      <c r="AE200" s="450"/>
      <c r="AF200" s="450"/>
      <c r="AG200" s="450"/>
      <c r="AH200" s="450"/>
      <c r="AI200" s="450">
        <v>4518079162.9688082</v>
      </c>
      <c r="AJ200" s="450">
        <v>4642910207.0861521</v>
      </c>
      <c r="AK200" s="450">
        <v>5008110443.2775917</v>
      </c>
      <c r="AL200" s="450">
        <v>5269823601.3872614</v>
      </c>
      <c r="AM200" s="450">
        <v>5641110059.6250839</v>
      </c>
      <c r="AN200" s="450">
        <v>5968927018.7315445</v>
      </c>
      <c r="AO200" s="450">
        <v>6289953138.1428633</v>
      </c>
      <c r="AP200" s="450">
        <v>6300929521.7936068</v>
      </c>
      <c r="AQ200" s="450">
        <v>6486791540.0282469</v>
      </c>
      <c r="AR200" s="450">
        <v>6959604574.9540787</v>
      </c>
      <c r="AS200" s="450">
        <v>7038879399.9408226</v>
      </c>
      <c r="AT200" s="450">
        <v>7296581093.1679544</v>
      </c>
      <c r="AU200" s="450">
        <v>7584025750.8055029</v>
      </c>
      <c r="AV200" s="450">
        <v>7868680481.6167765</v>
      </c>
      <c r="AW200" s="450">
        <v>8425047438.730526</v>
      </c>
      <c r="AX200" s="450">
        <v>8855372732.0892124</v>
      </c>
      <c r="AY200" s="450">
        <v>9331070273.0832882</v>
      </c>
      <c r="AZ200" s="450">
        <v>9665341710.0843334</v>
      </c>
      <c r="BA200" s="450">
        <v>10027047302.446503</v>
      </c>
      <c r="BB200" s="450">
        <v>9949164329.6536598</v>
      </c>
      <c r="BC200" s="450">
        <v>10361478421.745901</v>
      </c>
      <c r="BD200" s="450">
        <v>11000142954.819136</v>
      </c>
      <c r="BE200" s="450">
        <v>11402093867.616726</v>
      </c>
      <c r="BF200" s="450">
        <v>11962646586.542328</v>
      </c>
      <c r="BG200" s="450">
        <v>12716015226.510288</v>
      </c>
      <c r="BH200" s="450">
        <v>13356156644.7603</v>
      </c>
      <c r="BI200" s="450">
        <v>13941517982.470942</v>
      </c>
      <c r="BJ200" s="450">
        <v>14811065585.015757</v>
      </c>
      <c r="BK200" s="450">
        <v>15727551267.467735</v>
      </c>
    </row>
    <row r="201" spans="1:63" x14ac:dyDescent="0.25">
      <c r="A201" s="450" t="s">
        <v>2596</v>
      </c>
      <c r="B201" s="450" t="s">
        <v>2597</v>
      </c>
      <c r="C201" s="450" t="s">
        <v>2295</v>
      </c>
      <c r="D201" s="450" t="s">
        <v>2296</v>
      </c>
      <c r="E201" s="450"/>
      <c r="F201" s="450"/>
      <c r="G201" s="450"/>
      <c r="H201" s="450"/>
      <c r="I201" s="450"/>
      <c r="J201" s="450"/>
      <c r="K201" s="450"/>
      <c r="L201" s="450"/>
      <c r="M201" s="450"/>
      <c r="N201" s="450"/>
      <c r="O201" s="450"/>
      <c r="P201" s="450"/>
      <c r="Q201" s="450"/>
      <c r="R201" s="450"/>
      <c r="S201" s="450"/>
      <c r="T201" s="450"/>
      <c r="U201" s="450"/>
      <c r="V201" s="450"/>
      <c r="W201" s="450"/>
      <c r="X201" s="450"/>
      <c r="Y201" s="450"/>
      <c r="Z201" s="450"/>
      <c r="AA201" s="450"/>
      <c r="AB201" s="450"/>
      <c r="AC201" s="450"/>
      <c r="AD201" s="450"/>
      <c r="AE201" s="450"/>
      <c r="AF201" s="450"/>
      <c r="AG201" s="450"/>
      <c r="AH201" s="450"/>
      <c r="AI201" s="450">
        <v>17222327815660.303</v>
      </c>
      <c r="AJ201" s="450">
        <v>18002369466410.078</v>
      </c>
      <c r="AK201" s="450">
        <v>18742272461137.547</v>
      </c>
      <c r="AL201" s="450">
        <v>19369105273614.219</v>
      </c>
      <c r="AM201" s="450">
        <v>20347063276528.09</v>
      </c>
      <c r="AN201" s="450">
        <v>21340742419469.07</v>
      </c>
      <c r="AO201" s="450">
        <v>22366054817130.184</v>
      </c>
      <c r="AP201" s="450">
        <v>23492498962648.344</v>
      </c>
      <c r="AQ201" s="450">
        <v>24410377270929.535</v>
      </c>
      <c r="AR201" s="450">
        <v>25594007918994.891</v>
      </c>
      <c r="AS201" s="450">
        <v>27350758341927.75</v>
      </c>
      <c r="AT201" s="450">
        <v>28454110552006.348</v>
      </c>
      <c r="AU201" s="450">
        <v>29602039208941.73</v>
      </c>
      <c r="AV201" s="450">
        <v>30700588636560.164</v>
      </c>
      <c r="AW201" s="450">
        <v>32524163146647.023</v>
      </c>
      <c r="AX201" s="450">
        <v>34291614306469.051</v>
      </c>
      <c r="AY201" s="450">
        <v>36686022583264.164</v>
      </c>
      <c r="AZ201" s="450">
        <v>38708478943799.063</v>
      </c>
      <c r="BA201" s="450">
        <v>39913597612262.469</v>
      </c>
      <c r="BB201" s="450">
        <v>39043937746893.383</v>
      </c>
      <c r="BC201" s="450">
        <v>40599177689375.953</v>
      </c>
      <c r="BD201" s="450">
        <v>42236930360001.82</v>
      </c>
      <c r="BE201" s="450">
        <v>43543448710760.648</v>
      </c>
      <c r="BF201" s="450">
        <v>45280210629071.383</v>
      </c>
      <c r="BG201" s="450">
        <v>46772443757277.461</v>
      </c>
      <c r="BH201" s="450">
        <v>48185524227453.609</v>
      </c>
      <c r="BI201" s="450">
        <v>49706149445246.359</v>
      </c>
      <c r="BJ201" s="450">
        <v>52026218164782.75</v>
      </c>
      <c r="BK201" s="450">
        <v>53993631182090.906</v>
      </c>
    </row>
    <row r="202" spans="1:63" x14ac:dyDescent="0.25">
      <c r="A202" s="450" t="s">
        <v>2598</v>
      </c>
      <c r="B202" s="450" t="s">
        <v>2599</v>
      </c>
      <c r="C202" s="450" t="s">
        <v>2295</v>
      </c>
      <c r="D202" s="450" t="s">
        <v>2296</v>
      </c>
      <c r="E202" s="450"/>
      <c r="F202" s="450"/>
      <c r="G202" s="450"/>
      <c r="H202" s="450"/>
      <c r="I202" s="450"/>
      <c r="J202" s="450"/>
      <c r="K202" s="450"/>
      <c r="L202" s="450"/>
      <c r="M202" s="450"/>
      <c r="N202" s="450"/>
      <c r="O202" s="450"/>
      <c r="P202" s="450"/>
      <c r="Q202" s="450"/>
      <c r="R202" s="450"/>
      <c r="S202" s="450"/>
      <c r="T202" s="450"/>
      <c r="U202" s="450"/>
      <c r="V202" s="450"/>
      <c r="W202" s="450"/>
      <c r="X202" s="450"/>
      <c r="Y202" s="450"/>
      <c r="Z202" s="450"/>
      <c r="AA202" s="450"/>
      <c r="AB202" s="450"/>
      <c r="AC202" s="450"/>
      <c r="AD202" s="450"/>
      <c r="AE202" s="450"/>
      <c r="AF202" s="450"/>
      <c r="AG202" s="450"/>
      <c r="AH202" s="450"/>
      <c r="AI202" s="450"/>
      <c r="AJ202" s="450"/>
      <c r="AK202" s="450"/>
      <c r="AL202" s="450"/>
      <c r="AM202" s="450"/>
      <c r="AN202" s="450"/>
      <c r="AO202" s="450"/>
      <c r="AP202" s="450"/>
      <c r="AQ202" s="450"/>
      <c r="AR202" s="450"/>
      <c r="AS202" s="450"/>
      <c r="AT202" s="450"/>
      <c r="AU202" s="450"/>
      <c r="AV202" s="450"/>
      <c r="AW202" s="450"/>
      <c r="AX202" s="450"/>
      <c r="AY202" s="450"/>
      <c r="AZ202" s="450"/>
      <c r="BA202" s="450"/>
      <c r="BB202" s="450"/>
      <c r="BC202" s="450"/>
      <c r="BD202" s="450"/>
      <c r="BE202" s="450"/>
      <c r="BF202" s="450"/>
      <c r="BG202" s="450"/>
      <c r="BH202" s="450"/>
      <c r="BI202" s="450"/>
      <c r="BJ202" s="450"/>
      <c r="BK202" s="450"/>
    </row>
    <row r="203" spans="1:63" x14ac:dyDescent="0.25">
      <c r="A203" s="450" t="s">
        <v>2600</v>
      </c>
      <c r="B203" s="450" t="s">
        <v>2601</v>
      </c>
      <c r="C203" s="450" t="s">
        <v>2295</v>
      </c>
      <c r="D203" s="450" t="s">
        <v>2296</v>
      </c>
      <c r="E203" s="450"/>
      <c r="F203" s="450"/>
      <c r="G203" s="450"/>
      <c r="H203" s="450"/>
      <c r="I203" s="450"/>
      <c r="J203" s="450"/>
      <c r="K203" s="450"/>
      <c r="L203" s="450"/>
      <c r="M203" s="450"/>
      <c r="N203" s="450"/>
      <c r="O203" s="450"/>
      <c r="P203" s="450"/>
      <c r="Q203" s="450"/>
      <c r="R203" s="450"/>
      <c r="S203" s="450"/>
      <c r="T203" s="450"/>
      <c r="U203" s="450"/>
      <c r="V203" s="450"/>
      <c r="W203" s="450"/>
      <c r="X203" s="450"/>
      <c r="Y203" s="450"/>
      <c r="Z203" s="450"/>
      <c r="AA203" s="450"/>
      <c r="AB203" s="450"/>
      <c r="AC203" s="450"/>
      <c r="AD203" s="450"/>
      <c r="AE203" s="450"/>
      <c r="AF203" s="450"/>
      <c r="AG203" s="450"/>
      <c r="AH203" s="450"/>
      <c r="AI203" s="450"/>
      <c r="AJ203" s="450"/>
      <c r="AK203" s="450"/>
      <c r="AL203" s="450"/>
      <c r="AM203" s="450"/>
      <c r="AN203" s="450"/>
      <c r="AO203" s="450"/>
      <c r="AP203" s="450"/>
      <c r="AQ203" s="450"/>
      <c r="AR203" s="450"/>
      <c r="AS203" s="450">
        <v>51052608717.455414</v>
      </c>
      <c r="AT203" s="450">
        <v>54206187462.02581</v>
      </c>
      <c r="AU203" s="450">
        <v>59018352252.47197</v>
      </c>
      <c r="AV203" s="450">
        <v>62350609283.266472</v>
      </c>
      <c r="AW203" s="450">
        <v>76334941510.081604</v>
      </c>
      <c r="AX203" s="450">
        <v>84610485767.156189</v>
      </c>
      <c r="AY203" s="450">
        <v>109983829810.81177</v>
      </c>
      <c r="AZ203" s="450">
        <v>133250997600.17058</v>
      </c>
      <c r="BA203" s="450">
        <v>159837593181.77032</v>
      </c>
      <c r="BB203" s="450">
        <v>180312887919.24533</v>
      </c>
      <c r="BC203" s="450">
        <v>218153137500.75406</v>
      </c>
      <c r="BD203" s="450">
        <v>252498021613.77545</v>
      </c>
      <c r="BE203" s="450">
        <v>269402771073.793</v>
      </c>
      <c r="BF203" s="450">
        <v>286220473362.59229</v>
      </c>
      <c r="BG203" s="450">
        <v>303239284574.23029</v>
      </c>
      <c r="BH203" s="450">
        <v>317691557287.78656</v>
      </c>
      <c r="BI203" s="450">
        <v>328010632624.77509</v>
      </c>
      <c r="BJ203" s="450">
        <v>339525961613.79639</v>
      </c>
      <c r="BK203" s="450">
        <v>352153740968.4519</v>
      </c>
    </row>
    <row r="204" spans="1:63" x14ac:dyDescent="0.25">
      <c r="A204" s="450" t="s">
        <v>192</v>
      </c>
      <c r="B204" s="450" t="s">
        <v>392</v>
      </c>
      <c r="C204" s="450" t="s">
        <v>2295</v>
      </c>
      <c r="D204" s="450" t="s">
        <v>2296</v>
      </c>
      <c r="E204" s="450"/>
      <c r="F204" s="450"/>
      <c r="G204" s="450"/>
      <c r="H204" s="450"/>
      <c r="I204" s="450"/>
      <c r="J204" s="450"/>
      <c r="K204" s="450"/>
      <c r="L204" s="450"/>
      <c r="M204" s="450"/>
      <c r="N204" s="450"/>
      <c r="O204" s="450"/>
      <c r="P204" s="450"/>
      <c r="Q204" s="450"/>
      <c r="R204" s="450"/>
      <c r="S204" s="450"/>
      <c r="T204" s="450"/>
      <c r="U204" s="450"/>
      <c r="V204" s="450"/>
      <c r="W204" s="450"/>
      <c r="X204" s="450"/>
      <c r="Y204" s="450"/>
      <c r="Z204" s="450"/>
      <c r="AA204" s="450"/>
      <c r="AB204" s="450"/>
      <c r="AC204" s="450"/>
      <c r="AD204" s="450"/>
      <c r="AE204" s="450"/>
      <c r="AF204" s="450"/>
      <c r="AG204" s="450"/>
      <c r="AH204" s="450"/>
      <c r="AI204" s="450">
        <v>122323982927.20145</v>
      </c>
      <c r="AJ204" s="450">
        <v>110124223876.28632</v>
      </c>
      <c r="AK204" s="450">
        <v>102758986742.64609</v>
      </c>
      <c r="AL204" s="450">
        <v>106801871727.89952</v>
      </c>
      <c r="AM204" s="450">
        <v>113371557468.82077</v>
      </c>
      <c r="AN204" s="450">
        <v>122963980464.97372</v>
      </c>
      <c r="AO204" s="450">
        <v>129792021242.01978</v>
      </c>
      <c r="AP204" s="450">
        <v>125479333119.16959</v>
      </c>
      <c r="AQ204" s="450">
        <v>124786222121.82538</v>
      </c>
      <c r="AR204" s="450">
        <v>125763921943.36983</v>
      </c>
      <c r="AS204" s="450">
        <v>131266364881.06242</v>
      </c>
      <c r="AT204" s="450">
        <v>144331769519.11917</v>
      </c>
      <c r="AU204" s="450">
        <v>155641106283.41125</v>
      </c>
      <c r="AV204" s="450">
        <v>162920783314.72534</v>
      </c>
      <c r="AW204" s="450">
        <v>192681774395.7955</v>
      </c>
      <c r="AX204" s="450">
        <v>204714305888.16278</v>
      </c>
      <c r="AY204" s="450">
        <v>244675234965.75046</v>
      </c>
      <c r="AZ204" s="450">
        <v>285821844825.86664</v>
      </c>
      <c r="BA204" s="450">
        <v>344671385052.34131</v>
      </c>
      <c r="BB204" s="450">
        <v>338817826661.84839</v>
      </c>
      <c r="BC204" s="450">
        <v>343517739282.39063</v>
      </c>
      <c r="BD204" s="450">
        <v>360795375961.99261</v>
      </c>
      <c r="BE204" s="450">
        <v>379729341426.2218</v>
      </c>
      <c r="BF204" s="450">
        <v>395624741636.20483</v>
      </c>
      <c r="BG204" s="450">
        <v>410589331781.24689</v>
      </c>
      <c r="BH204" s="450">
        <v>428643930486.43982</v>
      </c>
      <c r="BI204" s="450">
        <v>470256623499.17035</v>
      </c>
      <c r="BJ204" s="450">
        <v>520940817178.76849</v>
      </c>
      <c r="BK204" s="450">
        <v>549288791980.09827</v>
      </c>
    </row>
    <row r="205" spans="1:63" x14ac:dyDescent="0.25">
      <c r="A205" s="450" t="s">
        <v>2602</v>
      </c>
      <c r="B205" s="450" t="s">
        <v>276</v>
      </c>
      <c r="C205" s="450" t="s">
        <v>2295</v>
      </c>
      <c r="D205" s="450" t="s">
        <v>2296</v>
      </c>
      <c r="E205" s="450"/>
      <c r="F205" s="450"/>
      <c r="G205" s="450"/>
      <c r="H205" s="450"/>
      <c r="I205" s="450"/>
      <c r="J205" s="450"/>
      <c r="K205" s="450"/>
      <c r="L205" s="450"/>
      <c r="M205" s="450"/>
      <c r="N205" s="450"/>
      <c r="O205" s="450"/>
      <c r="P205" s="450"/>
      <c r="Q205" s="450"/>
      <c r="R205" s="450"/>
      <c r="S205" s="450"/>
      <c r="T205" s="450"/>
      <c r="U205" s="450"/>
      <c r="V205" s="450"/>
      <c r="W205" s="450"/>
      <c r="X205" s="450"/>
      <c r="Y205" s="450"/>
      <c r="Z205" s="450"/>
      <c r="AA205" s="450"/>
      <c r="AB205" s="450"/>
      <c r="AC205" s="450"/>
      <c r="AD205" s="450"/>
      <c r="AE205" s="450"/>
      <c r="AF205" s="450"/>
      <c r="AG205" s="450"/>
      <c r="AH205" s="450"/>
      <c r="AI205" s="450">
        <v>1187875551660.5029</v>
      </c>
      <c r="AJ205" s="450">
        <v>1166067832158.4204</v>
      </c>
      <c r="AK205" s="450">
        <v>1019337840774.0313</v>
      </c>
      <c r="AL205" s="450">
        <v>953033562609.56775</v>
      </c>
      <c r="AM205" s="450">
        <v>851032390002.27698</v>
      </c>
      <c r="AN205" s="450">
        <v>832874933680.04333</v>
      </c>
      <c r="AO205" s="450">
        <v>817526684921.46704</v>
      </c>
      <c r="AP205" s="450">
        <v>843109809492.51392</v>
      </c>
      <c r="AQ205" s="450">
        <v>807029157570.94214</v>
      </c>
      <c r="AR205" s="450">
        <v>870676186417.13428</v>
      </c>
      <c r="AS205" s="450">
        <v>1000581025238.4336</v>
      </c>
      <c r="AT205" s="450">
        <v>1074585972513.8735</v>
      </c>
      <c r="AU205" s="450">
        <v>1167897269467.9377</v>
      </c>
      <c r="AV205" s="450">
        <v>1338656016324.4631</v>
      </c>
      <c r="AW205" s="450">
        <v>1473342751156.5227</v>
      </c>
      <c r="AX205" s="450">
        <v>1696729209940.3655</v>
      </c>
      <c r="AY205" s="450">
        <v>2133189651012.8552</v>
      </c>
      <c r="AZ205" s="450">
        <v>2377454045297.2905</v>
      </c>
      <c r="BA205" s="450">
        <v>2878201315080.7153</v>
      </c>
      <c r="BB205" s="450">
        <v>2768599517936.3818</v>
      </c>
      <c r="BC205" s="450">
        <v>2927003701118.2949</v>
      </c>
      <c r="BD205" s="450">
        <v>3475384986432.9004</v>
      </c>
      <c r="BE205" s="450">
        <v>3692393232080.373</v>
      </c>
      <c r="BF205" s="450">
        <v>3765660737974.5142</v>
      </c>
      <c r="BG205" s="450">
        <v>3762054485991.7603</v>
      </c>
      <c r="BH205" s="450">
        <v>3522689289632.3877</v>
      </c>
      <c r="BI205" s="450">
        <v>3530790315605.5068</v>
      </c>
      <c r="BJ205" s="450">
        <v>3783634636966.9463</v>
      </c>
      <c r="BK205" s="450">
        <v>4050785535656.27</v>
      </c>
    </row>
    <row r="206" spans="1:63" x14ac:dyDescent="0.25">
      <c r="A206" s="450" t="s">
        <v>2603</v>
      </c>
      <c r="B206" s="450" t="s">
        <v>2604</v>
      </c>
      <c r="C206" s="450" t="s">
        <v>2295</v>
      </c>
      <c r="D206" s="450" t="s">
        <v>2296</v>
      </c>
      <c r="E206" s="450"/>
      <c r="F206" s="450"/>
      <c r="G206" s="450"/>
      <c r="H206" s="450"/>
      <c r="I206" s="450"/>
      <c r="J206" s="450"/>
      <c r="K206" s="450"/>
      <c r="L206" s="450"/>
      <c r="M206" s="450"/>
      <c r="N206" s="450"/>
      <c r="O206" s="450"/>
      <c r="P206" s="450"/>
      <c r="Q206" s="450"/>
      <c r="R206" s="450"/>
      <c r="S206" s="450"/>
      <c r="T206" s="450"/>
      <c r="U206" s="450"/>
      <c r="V206" s="450"/>
      <c r="W206" s="450"/>
      <c r="X206" s="450"/>
      <c r="Y206" s="450"/>
      <c r="Z206" s="450"/>
      <c r="AA206" s="450"/>
      <c r="AB206" s="450"/>
      <c r="AC206" s="450"/>
      <c r="AD206" s="450"/>
      <c r="AE206" s="450"/>
      <c r="AF206" s="450"/>
      <c r="AG206" s="450"/>
      <c r="AH206" s="450"/>
      <c r="AI206" s="450">
        <v>4105679946.191855</v>
      </c>
      <c r="AJ206" s="450">
        <v>4137800562.5838003</v>
      </c>
      <c r="AK206" s="450">
        <v>4480636689.2227573</v>
      </c>
      <c r="AL206" s="450">
        <v>4214866414.0263376</v>
      </c>
      <c r="AM206" s="450">
        <v>2141755921.8470736</v>
      </c>
      <c r="AN206" s="450">
        <v>2956897496.8954368</v>
      </c>
      <c r="AO206" s="450">
        <v>3394817098.0610447</v>
      </c>
      <c r="AP206" s="450">
        <v>3931638420.6752505</v>
      </c>
      <c r="AQ206" s="450">
        <v>4328100752.5815792</v>
      </c>
      <c r="AR206" s="450">
        <v>4577750372.5644197</v>
      </c>
      <c r="AS206" s="450">
        <v>5071850518.9539957</v>
      </c>
      <c r="AT206" s="450">
        <v>5622859760.1503077</v>
      </c>
      <c r="AU206" s="450">
        <v>6465304465.2515707</v>
      </c>
      <c r="AV206" s="450">
        <v>6730405989.2008476</v>
      </c>
      <c r="AW206" s="450">
        <v>7426358196.472106</v>
      </c>
      <c r="AX206" s="450">
        <v>8375813149.5407839</v>
      </c>
      <c r="AY206" s="450">
        <v>9425514177.7677307</v>
      </c>
      <c r="AZ206" s="450">
        <v>10422186153.600002</v>
      </c>
      <c r="BA206" s="450">
        <v>11811422185.584343</v>
      </c>
      <c r="BB206" s="450">
        <v>12645980304.164881</v>
      </c>
      <c r="BC206" s="450">
        <v>13732137699.664436</v>
      </c>
      <c r="BD206" s="450">
        <v>15110215757.468706</v>
      </c>
      <c r="BE206" s="450">
        <v>16758336939.152618</v>
      </c>
      <c r="BF206" s="450">
        <v>17856206646.259907</v>
      </c>
      <c r="BG206" s="450">
        <v>19581244010.024937</v>
      </c>
      <c r="BH206" s="450">
        <v>21545663391.367016</v>
      </c>
      <c r="BI206" s="450">
        <v>23084077090.745754</v>
      </c>
      <c r="BJ206" s="450">
        <v>24947828862.280312</v>
      </c>
      <c r="BK206" s="450">
        <v>27722665651.530945</v>
      </c>
    </row>
    <row r="207" spans="1:63" x14ac:dyDescent="0.25">
      <c r="A207" s="450" t="s">
        <v>2605</v>
      </c>
      <c r="B207" s="450" t="s">
        <v>2606</v>
      </c>
      <c r="C207" s="450" t="s">
        <v>2295</v>
      </c>
      <c r="D207" s="450" t="s">
        <v>2296</v>
      </c>
      <c r="E207" s="450"/>
      <c r="F207" s="450"/>
      <c r="G207" s="450"/>
      <c r="H207" s="450"/>
      <c r="I207" s="450"/>
      <c r="J207" s="450"/>
      <c r="K207" s="450"/>
      <c r="L207" s="450"/>
      <c r="M207" s="450"/>
      <c r="N207" s="450"/>
      <c r="O207" s="450"/>
      <c r="P207" s="450"/>
      <c r="Q207" s="450"/>
      <c r="R207" s="450"/>
      <c r="S207" s="450"/>
      <c r="T207" s="450"/>
      <c r="U207" s="450"/>
      <c r="V207" s="450"/>
      <c r="W207" s="450"/>
      <c r="X207" s="450"/>
      <c r="Y207" s="450"/>
      <c r="Z207" s="450"/>
      <c r="AA207" s="450"/>
      <c r="AB207" s="450"/>
      <c r="AC207" s="450"/>
      <c r="AD207" s="450"/>
      <c r="AE207" s="450"/>
      <c r="AF207" s="450"/>
      <c r="AG207" s="450"/>
      <c r="AH207" s="450"/>
      <c r="AI207" s="450">
        <v>1447428191848.0281</v>
      </c>
      <c r="AJ207" s="450">
        <v>1525618624763.6274</v>
      </c>
      <c r="AK207" s="450">
        <v>1650476449680.647</v>
      </c>
      <c r="AL207" s="450">
        <v>1762786538661.3779</v>
      </c>
      <c r="AM207" s="450">
        <v>1908919191189.0854</v>
      </c>
      <c r="AN207" s="450">
        <v>2084036069186.8914</v>
      </c>
      <c r="AO207" s="450">
        <v>2267384508550.1479</v>
      </c>
      <c r="AP207" s="450">
        <v>2392312327225.5059</v>
      </c>
      <c r="AQ207" s="450">
        <v>2553361867801.6201</v>
      </c>
      <c r="AR207" s="450">
        <v>2790203490057.8179</v>
      </c>
      <c r="AS207" s="450">
        <v>2968480975371.9053</v>
      </c>
      <c r="AT207" s="450">
        <v>3163559007569.9805</v>
      </c>
      <c r="AU207" s="450">
        <v>3332687694020.2842</v>
      </c>
      <c r="AV207" s="450">
        <v>3639629919294.3354</v>
      </c>
      <c r="AW207" s="450">
        <v>4020424693412.4561</v>
      </c>
      <c r="AX207" s="450">
        <v>4466268298628.0557</v>
      </c>
      <c r="AY207" s="450">
        <v>4955568401586.7002</v>
      </c>
      <c r="AZ207" s="450">
        <v>5458503541007.1689</v>
      </c>
      <c r="BA207" s="450">
        <v>5742101781601.0332</v>
      </c>
      <c r="BB207" s="450">
        <v>6193445815039.3887</v>
      </c>
      <c r="BC207" s="450">
        <v>6739351134482.9531</v>
      </c>
      <c r="BD207" s="450">
        <v>7229464868384.8545</v>
      </c>
      <c r="BE207" s="450">
        <v>7769648102274.5371</v>
      </c>
      <c r="BF207" s="450">
        <v>8384902429893.2764</v>
      </c>
      <c r="BG207" s="450">
        <v>9137460153724.8281</v>
      </c>
      <c r="BH207" s="450">
        <v>9921881312640.332</v>
      </c>
      <c r="BI207" s="450">
        <v>10800074725546.705</v>
      </c>
      <c r="BJ207" s="450">
        <v>11767007210570.092</v>
      </c>
      <c r="BK207" s="450">
        <v>12845038877592.17</v>
      </c>
    </row>
    <row r="208" spans="1:63" x14ac:dyDescent="0.25">
      <c r="A208" s="450" t="s">
        <v>2607</v>
      </c>
      <c r="B208" s="450" t="s">
        <v>2284</v>
      </c>
      <c r="C208" s="450" t="s">
        <v>2295</v>
      </c>
      <c r="D208" s="450" t="s">
        <v>2296</v>
      </c>
      <c r="E208" s="450"/>
      <c r="F208" s="450"/>
      <c r="G208" s="450"/>
      <c r="H208" s="450"/>
      <c r="I208" s="450"/>
      <c r="J208" s="450"/>
      <c r="K208" s="450"/>
      <c r="L208" s="450"/>
      <c r="M208" s="450"/>
      <c r="N208" s="450"/>
      <c r="O208" s="450"/>
      <c r="P208" s="450"/>
      <c r="Q208" s="450"/>
      <c r="R208" s="450"/>
      <c r="S208" s="450"/>
      <c r="T208" s="450"/>
      <c r="U208" s="450"/>
      <c r="V208" s="450"/>
      <c r="W208" s="450"/>
      <c r="X208" s="450"/>
      <c r="Y208" s="450"/>
      <c r="Z208" s="450"/>
      <c r="AA208" s="450"/>
      <c r="AB208" s="450"/>
      <c r="AC208" s="450"/>
      <c r="AD208" s="450"/>
      <c r="AE208" s="450"/>
      <c r="AF208" s="450"/>
      <c r="AG208" s="450"/>
      <c r="AH208" s="450"/>
      <c r="AI208" s="450">
        <v>449828323822.45148</v>
      </c>
      <c r="AJ208" s="450">
        <v>534833127838.72467</v>
      </c>
      <c r="AK208" s="450">
        <v>568834186237.40112</v>
      </c>
      <c r="AL208" s="450">
        <v>574370239744.87939</v>
      </c>
      <c r="AM208" s="450">
        <v>589912869119.78967</v>
      </c>
      <c r="AN208" s="450">
        <v>603559735363.67029</v>
      </c>
      <c r="AO208" s="450">
        <v>630821002306.25342</v>
      </c>
      <c r="AP208" s="450">
        <v>648781779734.45276</v>
      </c>
      <c r="AQ208" s="450">
        <v>675066838365.1709</v>
      </c>
      <c r="AR208" s="450">
        <v>659041992140.05286</v>
      </c>
      <c r="AS208" s="450">
        <v>711677338371.27136</v>
      </c>
      <c r="AT208" s="450">
        <v>718481861297.97339</v>
      </c>
      <c r="AU208" s="450">
        <v>709270894705.30212</v>
      </c>
      <c r="AV208" s="450">
        <v>803660185701.90649</v>
      </c>
      <c r="AW208" s="450">
        <v>890977157011.27039</v>
      </c>
      <c r="AX208" s="450">
        <v>969939247381.88281</v>
      </c>
      <c r="AY208" s="450">
        <v>1027155863064.8059</v>
      </c>
      <c r="AZ208" s="450">
        <v>1074230705761.0953</v>
      </c>
      <c r="BA208" s="450">
        <v>1163568788909.2371</v>
      </c>
      <c r="BB208" s="450">
        <v>1148295586738.2957</v>
      </c>
      <c r="BC208" s="450">
        <v>1220218701279.0366</v>
      </c>
      <c r="BD208" s="450">
        <v>1370239542676.0107</v>
      </c>
      <c r="BE208" s="450">
        <v>1472090506412.3992</v>
      </c>
      <c r="BF208" s="450">
        <v>1538357251125.8293</v>
      </c>
      <c r="BG208" s="450">
        <v>1624712535040.5725</v>
      </c>
      <c r="BH208" s="450">
        <v>1709517038983.9639</v>
      </c>
      <c r="BI208" s="450">
        <v>1757083267953.2178</v>
      </c>
      <c r="BJ208" s="450">
        <v>1777204555788.1272</v>
      </c>
      <c r="BK208" s="450">
        <v>1857538202580.302</v>
      </c>
    </row>
    <row r="209" spans="1:63" x14ac:dyDescent="0.25">
      <c r="A209" s="450" t="s">
        <v>2608</v>
      </c>
      <c r="B209" s="450" t="s">
        <v>2609</v>
      </c>
      <c r="C209" s="450" t="s">
        <v>2295</v>
      </c>
      <c r="D209" s="450" t="s">
        <v>2296</v>
      </c>
      <c r="E209" s="450"/>
      <c r="F209" s="450"/>
      <c r="G209" s="450"/>
      <c r="H209" s="450"/>
      <c r="I209" s="450"/>
      <c r="J209" s="450"/>
      <c r="K209" s="450"/>
      <c r="L209" s="450"/>
      <c r="M209" s="450"/>
      <c r="N209" s="450"/>
      <c r="O209" s="450"/>
      <c r="P209" s="450"/>
      <c r="Q209" s="450"/>
      <c r="R209" s="450"/>
      <c r="S209" s="450"/>
      <c r="T209" s="450"/>
      <c r="U209" s="450"/>
      <c r="V209" s="450"/>
      <c r="W209" s="450"/>
      <c r="X209" s="450"/>
      <c r="Y209" s="450"/>
      <c r="Z209" s="450"/>
      <c r="AA209" s="450"/>
      <c r="AB209" s="450"/>
      <c r="AC209" s="450"/>
      <c r="AD209" s="450"/>
      <c r="AE209" s="450"/>
      <c r="AF209" s="450"/>
      <c r="AG209" s="450"/>
      <c r="AH209" s="450"/>
      <c r="AI209" s="450">
        <v>29320577381.860325</v>
      </c>
      <c r="AJ209" s="450">
        <v>32588844489.084976</v>
      </c>
      <c r="AK209" s="450">
        <v>35524015211.154587</v>
      </c>
      <c r="AL209" s="450">
        <v>38027135346.866463</v>
      </c>
      <c r="AM209" s="450">
        <v>39229969294.562012</v>
      </c>
      <c r="AN209" s="450">
        <v>42454544290.9067</v>
      </c>
      <c r="AO209" s="450">
        <v>45790850195.159172</v>
      </c>
      <c r="AP209" s="450">
        <v>51502498277.791229</v>
      </c>
      <c r="AQ209" s="450">
        <v>54326131825.561806</v>
      </c>
      <c r="AR209" s="450">
        <v>56821176849.022758</v>
      </c>
      <c r="AS209" s="450">
        <v>61777803128.042915</v>
      </c>
      <c r="AT209" s="450">
        <v>67236716113.461258</v>
      </c>
      <c r="AU209" s="450">
        <v>72690085220.485367</v>
      </c>
      <c r="AV209" s="450">
        <v>79766701733.277481</v>
      </c>
      <c r="AW209" s="450">
        <v>85095170282.722946</v>
      </c>
      <c r="AX209" s="450">
        <v>94317769103.264191</v>
      </c>
      <c r="AY209" s="450">
        <v>106951708983.14102</v>
      </c>
      <c r="AZ209" s="450">
        <v>122478636735.40453</v>
      </c>
      <c r="BA209" s="450">
        <v>134602617613.43384</v>
      </c>
      <c r="BB209" s="450">
        <v>140025638335.3891</v>
      </c>
      <c r="BC209" s="450">
        <v>146571853848.67834</v>
      </c>
      <c r="BD209" s="450">
        <v>146689215152.15781</v>
      </c>
      <c r="BE209" s="450">
        <v>150282236913.31738</v>
      </c>
      <c r="BF209" s="450">
        <v>159639936639.48474</v>
      </c>
      <c r="BG209" s="450">
        <v>167018485993.36252</v>
      </c>
      <c r="BH209" s="450">
        <v>177086108496.64542</v>
      </c>
      <c r="BI209" s="450">
        <v>187436651925.35806</v>
      </c>
      <c r="BJ209" s="450">
        <v>199180045866.3241</v>
      </c>
      <c r="BK209" s="450">
        <v>198945278661.70029</v>
      </c>
    </row>
    <row r="210" spans="1:63" x14ac:dyDescent="0.25">
      <c r="A210" s="450" t="s">
        <v>2610</v>
      </c>
      <c r="B210" s="450" t="s">
        <v>2611</v>
      </c>
      <c r="C210" s="450" t="s">
        <v>2295</v>
      </c>
      <c r="D210" s="450" t="s">
        <v>2296</v>
      </c>
      <c r="E210" s="450"/>
      <c r="F210" s="450"/>
      <c r="G210" s="450"/>
      <c r="H210" s="450"/>
      <c r="I210" s="450"/>
      <c r="J210" s="450"/>
      <c r="K210" s="450"/>
      <c r="L210" s="450"/>
      <c r="M210" s="450"/>
      <c r="N210" s="450"/>
      <c r="O210" s="450"/>
      <c r="P210" s="450"/>
      <c r="Q210" s="450"/>
      <c r="R210" s="450"/>
      <c r="S210" s="450"/>
      <c r="T210" s="450"/>
      <c r="U210" s="450"/>
      <c r="V210" s="450"/>
      <c r="W210" s="450"/>
      <c r="X210" s="450"/>
      <c r="Y210" s="450"/>
      <c r="Z210" s="450"/>
      <c r="AA210" s="450"/>
      <c r="AB210" s="450"/>
      <c r="AC210" s="450"/>
      <c r="AD210" s="450"/>
      <c r="AE210" s="450"/>
      <c r="AF210" s="450"/>
      <c r="AG210" s="450"/>
      <c r="AH210" s="450"/>
      <c r="AI210" s="450">
        <v>11347250417.959713</v>
      </c>
      <c r="AJ210" s="450">
        <v>12030810245.150343</v>
      </c>
      <c r="AK210" s="450">
        <v>12457888897.899614</v>
      </c>
      <c r="AL210" s="450">
        <v>12918940393.547083</v>
      </c>
      <c r="AM210" s="450">
        <v>13192522216.744701</v>
      </c>
      <c r="AN210" s="450">
        <v>14191561203.077185</v>
      </c>
      <c r="AO210" s="450">
        <v>14742193578.113951</v>
      </c>
      <c r="AP210" s="450">
        <v>15464899382.019421</v>
      </c>
      <c r="AQ210" s="450">
        <v>16561451026.15593</v>
      </c>
      <c r="AR210" s="450">
        <v>17866917189.10273</v>
      </c>
      <c r="AS210" s="450">
        <v>18850665183.630955</v>
      </c>
      <c r="AT210" s="450">
        <v>20146614627.996746</v>
      </c>
      <c r="AU210" s="450">
        <v>20599293766.817638</v>
      </c>
      <c r="AV210" s="450">
        <v>22384106657.583569</v>
      </c>
      <c r="AW210" s="450">
        <v>24336233100.432602</v>
      </c>
      <c r="AX210" s="450">
        <v>26505246153.432007</v>
      </c>
      <c r="AY210" s="450">
        <v>27979538728.921265</v>
      </c>
      <c r="AZ210" s="450">
        <v>30150030580.573975</v>
      </c>
      <c r="BA210" s="450">
        <v>31983275851.801708</v>
      </c>
      <c r="BB210" s="450">
        <v>32901461154.444359</v>
      </c>
      <c r="BC210" s="450">
        <v>34470699912.457085</v>
      </c>
      <c r="BD210" s="450">
        <v>35703977716.793823</v>
      </c>
      <c r="BE210" s="450">
        <v>38250880671.352066</v>
      </c>
      <c r="BF210" s="450">
        <v>40020575633.648483</v>
      </c>
      <c r="BG210" s="450">
        <v>43474382615.032814</v>
      </c>
      <c r="BH210" s="450">
        <v>46737001514.784325</v>
      </c>
      <c r="BI210" s="450">
        <v>50251358109.208412</v>
      </c>
      <c r="BJ210" s="450">
        <v>54833442984.443939</v>
      </c>
      <c r="BK210" s="450">
        <v>59863970711.842163</v>
      </c>
    </row>
    <row r="211" spans="1:63" x14ac:dyDescent="0.25">
      <c r="A211" s="450" t="s">
        <v>2612</v>
      </c>
      <c r="B211" s="450" t="s">
        <v>2613</v>
      </c>
      <c r="C211" s="450" t="s">
        <v>2295</v>
      </c>
      <c r="D211" s="450" t="s">
        <v>2296</v>
      </c>
      <c r="E211" s="450"/>
      <c r="F211" s="450"/>
      <c r="G211" s="450"/>
      <c r="H211" s="450"/>
      <c r="I211" s="450"/>
      <c r="J211" s="450"/>
      <c r="K211" s="450"/>
      <c r="L211" s="450"/>
      <c r="M211" s="450"/>
      <c r="N211" s="450"/>
      <c r="O211" s="450"/>
      <c r="P211" s="450"/>
      <c r="Q211" s="450"/>
      <c r="R211" s="450"/>
      <c r="S211" s="450"/>
      <c r="T211" s="450"/>
      <c r="U211" s="450"/>
      <c r="V211" s="450"/>
      <c r="W211" s="450"/>
      <c r="X211" s="450"/>
      <c r="Y211" s="450"/>
      <c r="Z211" s="450"/>
      <c r="AA211" s="450"/>
      <c r="AB211" s="450"/>
      <c r="AC211" s="450"/>
      <c r="AD211" s="450"/>
      <c r="AE211" s="450"/>
      <c r="AF211" s="450"/>
      <c r="AG211" s="450"/>
      <c r="AH211" s="450"/>
      <c r="AI211" s="450">
        <v>69033137070.916626</v>
      </c>
      <c r="AJ211" s="450">
        <v>76141075720.967987</v>
      </c>
      <c r="AK211" s="450">
        <v>83046982290.281509</v>
      </c>
      <c r="AL211" s="450">
        <v>94759715185.371536</v>
      </c>
      <c r="AM211" s="450">
        <v>107523813047.22153</v>
      </c>
      <c r="AN211" s="450">
        <v>117683526824.84947</v>
      </c>
      <c r="AO211" s="450">
        <v>128791843905.78024</v>
      </c>
      <c r="AP211" s="450">
        <v>141912743490.40042</v>
      </c>
      <c r="AQ211" s="450">
        <v>140359485488.33426</v>
      </c>
      <c r="AR211" s="450">
        <v>150536179153.23102</v>
      </c>
      <c r="AS211" s="450">
        <v>167812823621.99341</v>
      </c>
      <c r="AT211" s="450">
        <v>169660223463.24982</v>
      </c>
      <c r="AU211" s="450">
        <v>179090547764.76361</v>
      </c>
      <c r="AV211" s="450">
        <v>190690486523.01407</v>
      </c>
      <c r="AW211" s="450">
        <v>215053296592.26523</v>
      </c>
      <c r="AX211" s="450">
        <v>238070898855.18323</v>
      </c>
      <c r="AY211" s="450">
        <v>267362923392.37991</v>
      </c>
      <c r="AZ211" s="450">
        <v>299314810361.72058</v>
      </c>
      <c r="BA211" s="450">
        <v>310837482735.90161</v>
      </c>
      <c r="BB211" s="450">
        <v>313586144830.53015</v>
      </c>
      <c r="BC211" s="450">
        <v>363321400936.67047</v>
      </c>
      <c r="BD211" s="450">
        <v>394138265073.06299</v>
      </c>
      <c r="BE211" s="450">
        <v>419570020744.86176</v>
      </c>
      <c r="BF211" s="450">
        <v>447490143178.70892</v>
      </c>
      <c r="BG211" s="450">
        <v>473741074539.87665</v>
      </c>
      <c r="BH211" s="450">
        <v>492656473558.07025</v>
      </c>
      <c r="BI211" s="450">
        <v>512797484517.01654</v>
      </c>
      <c r="BJ211" s="450">
        <v>541877633642.00525</v>
      </c>
      <c r="BK211" s="450">
        <v>571494341064.66833</v>
      </c>
    </row>
    <row r="212" spans="1:63" x14ac:dyDescent="0.25">
      <c r="A212" s="450" t="s">
        <v>2614</v>
      </c>
      <c r="B212" s="450" t="s">
        <v>2615</v>
      </c>
      <c r="C212" s="450" t="s">
        <v>2295</v>
      </c>
      <c r="D212" s="450" t="s">
        <v>2296</v>
      </c>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c r="AA212" s="450"/>
      <c r="AB212" s="450"/>
      <c r="AC212" s="450"/>
      <c r="AD212" s="450"/>
      <c r="AE212" s="450"/>
      <c r="AF212" s="450"/>
      <c r="AG212" s="450"/>
      <c r="AH212" s="450"/>
      <c r="AI212" s="450">
        <v>381082007.20373106</v>
      </c>
      <c r="AJ212" s="450">
        <v>417623888.69554573</v>
      </c>
      <c r="AK212" s="450">
        <v>481347277.73961288</v>
      </c>
      <c r="AL212" s="450">
        <v>512345812.09653693</v>
      </c>
      <c r="AM212" s="450">
        <v>571396338.77522159</v>
      </c>
      <c r="AN212" s="450">
        <v>631352146.16684079</v>
      </c>
      <c r="AO212" s="450">
        <v>653232298.90398073</v>
      </c>
      <c r="AP212" s="450">
        <v>654929996.32448709</v>
      </c>
      <c r="AQ212" s="450">
        <v>674115938.81375372</v>
      </c>
      <c r="AR212" s="450">
        <v>680548588.57832837</v>
      </c>
      <c r="AS212" s="450">
        <v>596494341.69456875</v>
      </c>
      <c r="AT212" s="450">
        <v>560942426.26769495</v>
      </c>
      <c r="AU212" s="450">
        <v>553860365.9211911</v>
      </c>
      <c r="AV212" s="450">
        <v>600815585.74802375</v>
      </c>
      <c r="AW212" s="450">
        <v>647213314.65416491</v>
      </c>
      <c r="AX212" s="450">
        <v>703553250.6406672</v>
      </c>
      <c r="AY212" s="450">
        <v>775196602.26148748</v>
      </c>
      <c r="AZ212" s="450">
        <v>854289258.66631651</v>
      </c>
      <c r="BA212" s="450">
        <v>932795266.18540037</v>
      </c>
      <c r="BB212" s="450">
        <v>895370407.06378853</v>
      </c>
      <c r="BC212" s="450">
        <v>967480297.86574304</v>
      </c>
      <c r="BD212" s="450">
        <v>1118021978.5645089</v>
      </c>
      <c r="BE212" s="450">
        <v>1191371027.890012</v>
      </c>
      <c r="BF212" s="450">
        <v>1248863328.2371039</v>
      </c>
      <c r="BG212" s="450">
        <v>1301122654.5460417</v>
      </c>
      <c r="BH212" s="450">
        <v>1348467477.5480781</v>
      </c>
      <c r="BI212" s="450">
        <v>1410334228.5611141</v>
      </c>
      <c r="BJ212" s="450">
        <v>1487935000.9999945</v>
      </c>
      <c r="BK212" s="450">
        <v>1573002905.0240276</v>
      </c>
    </row>
    <row r="213" spans="1:63" x14ac:dyDescent="0.25">
      <c r="A213" s="450" t="s">
        <v>2616</v>
      </c>
      <c r="B213" s="450" t="s">
        <v>2617</v>
      </c>
      <c r="C213" s="450" t="s">
        <v>2295</v>
      </c>
      <c r="D213" s="450" t="s">
        <v>2296</v>
      </c>
      <c r="E213" s="450"/>
      <c r="F213" s="450"/>
      <c r="G213" s="450"/>
      <c r="H213" s="450"/>
      <c r="I213" s="450"/>
      <c r="J213" s="450"/>
      <c r="K213" s="450"/>
      <c r="L213" s="450"/>
      <c r="M213" s="450"/>
      <c r="N213" s="450"/>
      <c r="O213" s="450"/>
      <c r="P213" s="450"/>
      <c r="Q213" s="450"/>
      <c r="R213" s="450"/>
      <c r="S213" s="450"/>
      <c r="T213" s="450"/>
      <c r="U213" s="450"/>
      <c r="V213" s="450"/>
      <c r="W213" s="450"/>
      <c r="X213" s="450"/>
      <c r="Y213" s="450"/>
      <c r="Z213" s="450"/>
      <c r="AA213" s="450"/>
      <c r="AB213" s="450"/>
      <c r="AC213" s="450"/>
      <c r="AD213" s="450"/>
      <c r="AE213" s="450"/>
      <c r="AF213" s="450"/>
      <c r="AG213" s="450"/>
      <c r="AH213" s="450"/>
      <c r="AI213" s="450">
        <v>3499517619.7544689</v>
      </c>
      <c r="AJ213" s="450">
        <v>3702953463.5848222</v>
      </c>
      <c r="AK213" s="450">
        <v>3067256776.2903819</v>
      </c>
      <c r="AL213" s="450">
        <v>3183088556.2966647</v>
      </c>
      <c r="AM213" s="450">
        <v>3187748928.1643085</v>
      </c>
      <c r="AN213" s="450">
        <v>2994231422.4494886</v>
      </c>
      <c r="AO213" s="450">
        <v>3102531732.7560363</v>
      </c>
      <c r="AP213" s="450">
        <v>2970548952.3754888</v>
      </c>
      <c r="AQ213" s="450">
        <v>3057604614.9010086</v>
      </c>
      <c r="AR213" s="450">
        <v>3040357915.9060316</v>
      </c>
      <c r="AS213" s="450">
        <v>3315112699.146163</v>
      </c>
      <c r="AT213" s="450">
        <v>3172854164.1814771</v>
      </c>
      <c r="AU213" s="450">
        <v>4074482194.969367</v>
      </c>
      <c r="AV213" s="450">
        <v>4536657624.5276289</v>
      </c>
      <c r="AW213" s="450">
        <v>4966178735.1114159</v>
      </c>
      <c r="AX213" s="450">
        <v>5351572537.4384174</v>
      </c>
      <c r="AY213" s="450">
        <v>5746408520.6451311</v>
      </c>
      <c r="AZ213" s="450">
        <v>6376265937.8412228</v>
      </c>
      <c r="BA213" s="450">
        <v>6851197050.9197426</v>
      </c>
      <c r="BB213" s="450">
        <v>7123511943.9232559</v>
      </c>
      <c r="BC213" s="450">
        <v>7591812781.8710899</v>
      </c>
      <c r="BD213" s="450">
        <v>8239839598.0982723</v>
      </c>
      <c r="BE213" s="450">
        <v>9672812098.351099</v>
      </c>
      <c r="BF213" s="450">
        <v>11881524097.351908</v>
      </c>
      <c r="BG213" s="450">
        <v>12657966588.414791</v>
      </c>
      <c r="BH213" s="450">
        <v>10158056124.070896</v>
      </c>
      <c r="BI213" s="450">
        <v>10890981977.394863</v>
      </c>
      <c r="BJ213" s="450">
        <v>11565352169.607702</v>
      </c>
      <c r="BK213" s="450">
        <v>12267060757.618979</v>
      </c>
    </row>
    <row r="214" spans="1:63" x14ac:dyDescent="0.25">
      <c r="A214" s="450" t="s">
        <v>2618</v>
      </c>
      <c r="B214" s="450" t="s">
        <v>2619</v>
      </c>
      <c r="C214" s="450" t="s">
        <v>2295</v>
      </c>
      <c r="D214" s="450" t="s">
        <v>2296</v>
      </c>
      <c r="E214" s="450"/>
      <c r="F214" s="450"/>
      <c r="G214" s="450"/>
      <c r="H214" s="450"/>
      <c r="I214" s="450"/>
      <c r="J214" s="450"/>
      <c r="K214" s="450"/>
      <c r="L214" s="450"/>
      <c r="M214" s="450"/>
      <c r="N214" s="450"/>
      <c r="O214" s="450"/>
      <c r="P214" s="450"/>
      <c r="Q214" s="450"/>
      <c r="R214" s="450"/>
      <c r="S214" s="450"/>
      <c r="T214" s="450"/>
      <c r="U214" s="450"/>
      <c r="V214" s="450"/>
      <c r="W214" s="450"/>
      <c r="X214" s="450"/>
      <c r="Y214" s="450"/>
      <c r="Z214" s="450"/>
      <c r="AA214" s="450"/>
      <c r="AB214" s="450"/>
      <c r="AC214" s="450"/>
      <c r="AD214" s="450"/>
      <c r="AE214" s="450"/>
      <c r="AF214" s="450"/>
      <c r="AG214" s="450"/>
      <c r="AH214" s="450"/>
      <c r="AI214" s="450">
        <v>15430518158.941391</v>
      </c>
      <c r="AJ214" s="450">
        <v>16190725779.245474</v>
      </c>
      <c r="AK214" s="450">
        <v>17721864824.655685</v>
      </c>
      <c r="AL214" s="450">
        <v>19197456238.294239</v>
      </c>
      <c r="AM214" s="450">
        <v>20526939164.829193</v>
      </c>
      <c r="AN214" s="450">
        <v>21949676704.577263</v>
      </c>
      <c r="AO214" s="450">
        <v>22534346579.78315</v>
      </c>
      <c r="AP214" s="450">
        <v>23641546747.462601</v>
      </c>
      <c r="AQ214" s="450">
        <v>24542187460.215588</v>
      </c>
      <c r="AR214" s="450">
        <v>25434422049.437408</v>
      </c>
      <c r="AS214" s="450">
        <v>26295810683.540813</v>
      </c>
      <c r="AT214" s="450">
        <v>27108347964.555664</v>
      </c>
      <c r="AU214" s="450">
        <v>27972462004.810696</v>
      </c>
      <c r="AV214" s="450">
        <v>28937047154.426857</v>
      </c>
      <c r="AW214" s="450">
        <v>29980800665.481842</v>
      </c>
      <c r="AX214" s="450">
        <v>31751690460.475204</v>
      </c>
      <c r="AY214" s="450">
        <v>34133233919.207455</v>
      </c>
      <c r="AZ214" s="450">
        <v>35702283506.891083</v>
      </c>
      <c r="BA214" s="450">
        <v>37170980534.903259</v>
      </c>
      <c r="BB214" s="450">
        <v>36674031663.96035</v>
      </c>
      <c r="BC214" s="450">
        <v>38045886509.65966</v>
      </c>
      <c r="BD214" s="450">
        <v>40322498610.890404</v>
      </c>
      <c r="BE214" s="450">
        <v>42252460030.457909</v>
      </c>
      <c r="BF214" s="450">
        <v>43955144234.661293</v>
      </c>
      <c r="BG214" s="450">
        <v>45553149512.30201</v>
      </c>
      <c r="BH214" s="450">
        <v>47142946259.947342</v>
      </c>
      <c r="BI214" s="450">
        <v>48853482643.666534</v>
      </c>
      <c r="BJ214" s="450">
        <v>50931018429.825813</v>
      </c>
      <c r="BK214" s="450">
        <v>53401257031.244446</v>
      </c>
    </row>
    <row r="215" spans="1:63" x14ac:dyDescent="0.25">
      <c r="A215" s="450" t="s">
        <v>2620</v>
      </c>
      <c r="B215" s="450" t="s">
        <v>2621</v>
      </c>
      <c r="C215" s="450" t="s">
        <v>2295</v>
      </c>
      <c r="D215" s="450" t="s">
        <v>2296</v>
      </c>
      <c r="E215" s="450"/>
      <c r="F215" s="450"/>
      <c r="G215" s="450"/>
      <c r="H215" s="450"/>
      <c r="I215" s="450"/>
      <c r="J215" s="450"/>
      <c r="K215" s="450"/>
      <c r="L215" s="450"/>
      <c r="M215" s="450"/>
      <c r="N215" s="450"/>
      <c r="O215" s="450"/>
      <c r="P215" s="450"/>
      <c r="Q215" s="450"/>
      <c r="R215" s="450"/>
      <c r="S215" s="450"/>
      <c r="T215" s="450"/>
      <c r="U215" s="450"/>
      <c r="V215" s="450"/>
      <c r="W215" s="450"/>
      <c r="X215" s="450"/>
      <c r="Y215" s="450"/>
      <c r="Z215" s="450"/>
      <c r="AA215" s="450"/>
      <c r="AB215" s="450"/>
      <c r="AC215" s="450"/>
      <c r="AD215" s="450"/>
      <c r="AE215" s="450"/>
      <c r="AF215" s="450"/>
      <c r="AG215" s="450"/>
      <c r="AH215" s="450"/>
      <c r="AI215" s="450"/>
      <c r="AJ215" s="450"/>
      <c r="AK215" s="450"/>
      <c r="AL215" s="450"/>
      <c r="AM215" s="450"/>
      <c r="AN215" s="450"/>
      <c r="AO215" s="450"/>
      <c r="AP215" s="450">
        <v>1314403152.872257</v>
      </c>
      <c r="AQ215" s="450">
        <v>1429058981.8661056</v>
      </c>
      <c r="AR215" s="450">
        <v>1580105824.3307076</v>
      </c>
      <c r="AS215" s="450">
        <v>1651141921.1843655</v>
      </c>
      <c r="AT215" s="450">
        <v>1781033038.3821814</v>
      </c>
      <c r="AU215" s="450">
        <v>1815383738.1430597</v>
      </c>
      <c r="AV215" s="450">
        <v>1920845636.0753093</v>
      </c>
      <c r="AW215" s="450">
        <v>2063043227.2557292</v>
      </c>
      <c r="AX215" s="450">
        <v>2177955973.1951733</v>
      </c>
      <c r="AY215" s="450">
        <v>2330379159.5582275</v>
      </c>
      <c r="AZ215" s="450">
        <v>2563604590.3234773</v>
      </c>
      <c r="BA215" s="450">
        <v>2656596646.0279183</v>
      </c>
      <c r="BB215" s="450">
        <v>2333551990.0665216</v>
      </c>
      <c r="BC215" s="450">
        <v>2250839447.4656763</v>
      </c>
      <c r="BD215" s="450">
        <v>2080937193.2887945</v>
      </c>
      <c r="BE215" s="450">
        <v>1960753777.5616593</v>
      </c>
      <c r="BF215" s="450">
        <v>1934656845.206944</v>
      </c>
      <c r="BG215" s="450">
        <v>1953517123.562921</v>
      </c>
      <c r="BH215" s="450">
        <v>1986253337.3653803</v>
      </c>
      <c r="BI215" s="450">
        <v>2052148940.0838227</v>
      </c>
      <c r="BJ215" s="450">
        <v>2122523062.0724912</v>
      </c>
      <c r="BK215" s="450"/>
    </row>
    <row r="216" spans="1:63" x14ac:dyDescent="0.25">
      <c r="A216" s="450" t="s">
        <v>2622</v>
      </c>
      <c r="B216" s="450" t="s">
        <v>2623</v>
      </c>
      <c r="C216" s="450" t="s">
        <v>2295</v>
      </c>
      <c r="D216" s="450" t="s">
        <v>2296</v>
      </c>
      <c r="E216" s="450"/>
      <c r="F216" s="450"/>
      <c r="G216" s="450"/>
      <c r="H216" s="450"/>
      <c r="I216" s="450"/>
      <c r="J216" s="450"/>
      <c r="K216" s="450"/>
      <c r="L216" s="450"/>
      <c r="M216" s="450"/>
      <c r="N216" s="450"/>
      <c r="O216" s="450"/>
      <c r="P216" s="450"/>
      <c r="Q216" s="450"/>
      <c r="R216" s="450"/>
      <c r="S216" s="450"/>
      <c r="T216" s="450"/>
      <c r="U216" s="450"/>
      <c r="V216" s="450"/>
      <c r="W216" s="450"/>
      <c r="X216" s="450"/>
      <c r="Y216" s="450"/>
      <c r="Z216" s="450"/>
      <c r="AA216" s="450"/>
      <c r="AB216" s="450"/>
      <c r="AC216" s="450"/>
      <c r="AD216" s="450"/>
      <c r="AE216" s="450"/>
      <c r="AF216" s="450"/>
      <c r="AG216" s="450"/>
      <c r="AH216" s="450"/>
      <c r="AI216" s="450"/>
      <c r="AJ216" s="450"/>
      <c r="AK216" s="450"/>
      <c r="AL216" s="450"/>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row>
    <row r="217" spans="1:63" x14ac:dyDescent="0.25">
      <c r="A217" s="450" t="s">
        <v>2624</v>
      </c>
      <c r="B217" s="450" t="s">
        <v>2625</v>
      </c>
      <c r="C217" s="450" t="s">
        <v>2295</v>
      </c>
      <c r="D217" s="450" t="s">
        <v>2296</v>
      </c>
      <c r="E217" s="450"/>
      <c r="F217" s="450"/>
      <c r="G217" s="450"/>
      <c r="H217" s="450"/>
      <c r="I217" s="450"/>
      <c r="J217" s="450"/>
      <c r="K217" s="450"/>
      <c r="L217" s="450"/>
      <c r="M217" s="450"/>
      <c r="N217" s="450"/>
      <c r="O217" s="450"/>
      <c r="P217" s="450"/>
      <c r="Q217" s="450"/>
      <c r="R217" s="450"/>
      <c r="S217" s="450"/>
      <c r="T217" s="450"/>
      <c r="U217" s="450"/>
      <c r="V217" s="450"/>
      <c r="W217" s="450"/>
      <c r="X217" s="450"/>
      <c r="Y217" s="450"/>
      <c r="Z217" s="450"/>
      <c r="AA217" s="450"/>
      <c r="AB217" s="450"/>
      <c r="AC217" s="450"/>
      <c r="AD217" s="450"/>
      <c r="AE217" s="450"/>
      <c r="AF217" s="450"/>
      <c r="AG217" s="450"/>
      <c r="AH217" s="450"/>
      <c r="AI217" s="450"/>
      <c r="AJ217" s="450"/>
      <c r="AK217" s="450"/>
      <c r="AL217" s="450"/>
      <c r="AM217" s="450"/>
      <c r="AN217" s="450">
        <v>37212461881.811882</v>
      </c>
      <c r="AO217" s="450">
        <v>38813198710.833611</v>
      </c>
      <c r="AP217" s="450">
        <v>42319238745.184273</v>
      </c>
      <c r="AQ217" s="450">
        <v>43835679802.732903</v>
      </c>
      <c r="AR217" s="450">
        <v>39067161832.468918</v>
      </c>
      <c r="AS217" s="450">
        <v>43039567464.713173</v>
      </c>
      <c r="AT217" s="450">
        <v>46054546590.02047</v>
      </c>
      <c r="AU217" s="450">
        <v>50982925663.853287</v>
      </c>
      <c r="AV217" s="450">
        <v>53844334375.566704</v>
      </c>
      <c r="AW217" s="450">
        <v>60186576494.050301</v>
      </c>
      <c r="AX217" s="450">
        <v>68318853552.788528</v>
      </c>
      <c r="AY217" s="450">
        <v>75587707688.167023</v>
      </c>
      <c r="AZ217" s="450">
        <v>82860899654.460007</v>
      </c>
      <c r="BA217" s="450">
        <v>92849053158.756622</v>
      </c>
      <c r="BB217" s="450">
        <v>91777326623.217285</v>
      </c>
      <c r="BC217" s="450">
        <v>93310870854.90152</v>
      </c>
      <c r="BD217" s="450">
        <v>99446628578.763016</v>
      </c>
      <c r="BE217" s="450">
        <v>100310774187.28296</v>
      </c>
      <c r="BF217" s="450">
        <v>104804589736.04561</v>
      </c>
      <c r="BG217" s="450">
        <v>104530965749.55232</v>
      </c>
      <c r="BH217" s="450">
        <v>105878277195.18704</v>
      </c>
      <c r="BI217" s="450">
        <v>110217336308.48692</v>
      </c>
      <c r="BJ217" s="450">
        <v>115376917157.33791</v>
      </c>
      <c r="BK217" s="450">
        <v>121518110711.52797</v>
      </c>
    </row>
    <row r="218" spans="1:63" x14ac:dyDescent="0.25">
      <c r="A218" s="450" t="s">
        <v>2626</v>
      </c>
      <c r="B218" s="450" t="s">
        <v>2627</v>
      </c>
      <c r="C218" s="450" t="s">
        <v>2295</v>
      </c>
      <c r="D218" s="450" t="s">
        <v>2296</v>
      </c>
      <c r="E218" s="450"/>
      <c r="F218" s="450"/>
      <c r="G218" s="450"/>
      <c r="H218" s="450"/>
      <c r="I218" s="450"/>
      <c r="J218" s="450"/>
      <c r="K218" s="450"/>
      <c r="L218" s="450"/>
      <c r="M218" s="450"/>
      <c r="N218" s="450"/>
      <c r="O218" s="450"/>
      <c r="P218" s="450"/>
      <c r="Q218" s="450"/>
      <c r="R218" s="450"/>
      <c r="S218" s="450"/>
      <c r="T218" s="450"/>
      <c r="U218" s="450"/>
      <c r="V218" s="450"/>
      <c r="W218" s="450"/>
      <c r="X218" s="450"/>
      <c r="Y218" s="450"/>
      <c r="Z218" s="450"/>
      <c r="AA218" s="450"/>
      <c r="AB218" s="450"/>
      <c r="AC218" s="450"/>
      <c r="AD218" s="450"/>
      <c r="AE218" s="450"/>
      <c r="AF218" s="450"/>
      <c r="AG218" s="450"/>
      <c r="AH218" s="450"/>
      <c r="AI218" s="450">
        <v>873565853839.15564</v>
      </c>
      <c r="AJ218" s="450">
        <v>907487896922.33386</v>
      </c>
      <c r="AK218" s="450">
        <v>926702920363.41357</v>
      </c>
      <c r="AL218" s="450">
        <v>941902356768.00769</v>
      </c>
      <c r="AM218" s="450">
        <v>971794094456.78601</v>
      </c>
      <c r="AN218" s="450">
        <v>1025283147919.4214</v>
      </c>
      <c r="AO218" s="450">
        <v>1098676749091.271</v>
      </c>
      <c r="AP218" s="450">
        <v>1158179988915.5725</v>
      </c>
      <c r="AQ218" s="450">
        <v>1200603849650.6191</v>
      </c>
      <c r="AR218" s="450">
        <v>1245260720197.8147</v>
      </c>
      <c r="AS218" s="450">
        <v>1317501867002.4209</v>
      </c>
      <c r="AT218" s="450">
        <v>1406871348243.5564</v>
      </c>
      <c r="AU218" s="450">
        <v>1521286788902.2261</v>
      </c>
      <c r="AV218" s="450">
        <v>1618068303616.1174</v>
      </c>
      <c r="AW218" s="450">
        <v>1772597238741.7153</v>
      </c>
      <c r="AX218" s="450">
        <v>1942492347579.8523</v>
      </c>
      <c r="AY218" s="450">
        <v>2125461487510.5317</v>
      </c>
      <c r="AZ218" s="450">
        <v>2328378227886.3931</v>
      </c>
      <c r="BA218" s="450">
        <v>2505062397139.5835</v>
      </c>
      <c r="BB218" s="450">
        <v>2613231864724.0059</v>
      </c>
      <c r="BC218" s="450">
        <v>2798529784862.1367</v>
      </c>
      <c r="BD218" s="450">
        <v>2989132843592.8633</v>
      </c>
      <c r="BE218" s="450">
        <v>3170293733556.0601</v>
      </c>
      <c r="BF218" s="450">
        <v>3397116990230.0356</v>
      </c>
      <c r="BG218" s="450">
        <v>3632719080425.1436</v>
      </c>
      <c r="BH218" s="450">
        <v>3785074661925.6899</v>
      </c>
      <c r="BI218" s="450">
        <v>3885366347617.2734</v>
      </c>
      <c r="BJ218" s="450">
        <v>4072149158195.1064</v>
      </c>
      <c r="BK218" s="450">
        <v>4276496364942.7178</v>
      </c>
    </row>
    <row r="219" spans="1:63" x14ac:dyDescent="0.25">
      <c r="A219" s="450" t="s">
        <v>2628</v>
      </c>
      <c r="B219" s="450" t="s">
        <v>2629</v>
      </c>
      <c r="C219" s="450" t="s">
        <v>2295</v>
      </c>
      <c r="D219" s="450" t="s">
        <v>2296</v>
      </c>
      <c r="E219" s="450"/>
      <c r="F219" s="450"/>
      <c r="G219" s="450"/>
      <c r="H219" s="450"/>
      <c r="I219" s="450"/>
      <c r="J219" s="450"/>
      <c r="K219" s="450"/>
      <c r="L219" s="450"/>
      <c r="M219" s="450"/>
      <c r="N219" s="450"/>
      <c r="O219" s="450"/>
      <c r="P219" s="450"/>
      <c r="Q219" s="450"/>
      <c r="R219" s="450"/>
      <c r="S219" s="450"/>
      <c r="T219" s="450"/>
      <c r="U219" s="450"/>
      <c r="V219" s="450"/>
      <c r="W219" s="450"/>
      <c r="X219" s="450"/>
      <c r="Y219" s="450"/>
      <c r="Z219" s="450"/>
      <c r="AA219" s="450"/>
      <c r="AB219" s="450"/>
      <c r="AC219" s="450"/>
      <c r="AD219" s="450"/>
      <c r="AE219" s="450"/>
      <c r="AF219" s="450"/>
      <c r="AG219" s="450"/>
      <c r="AH219" s="450"/>
      <c r="AI219" s="450"/>
      <c r="AJ219" s="450"/>
      <c r="AK219" s="450"/>
      <c r="AL219" s="450"/>
      <c r="AM219" s="450"/>
      <c r="AN219" s="450"/>
      <c r="AO219" s="450"/>
      <c r="AP219" s="450"/>
      <c r="AQ219" s="450"/>
      <c r="AR219" s="450"/>
      <c r="AS219" s="450"/>
      <c r="AT219" s="450"/>
      <c r="AU219" s="450"/>
      <c r="AV219" s="450"/>
      <c r="AW219" s="450"/>
      <c r="AX219" s="450"/>
      <c r="AY219" s="450"/>
      <c r="AZ219" s="450"/>
      <c r="BA219" s="450">
        <v>33085960013.483044</v>
      </c>
      <c r="BB219" s="450">
        <v>35018983015.883812</v>
      </c>
      <c r="BC219" s="450">
        <v>37373196834.984901</v>
      </c>
      <c r="BD219" s="450">
        <v>36383425753.134323</v>
      </c>
      <c r="BE219" s="450">
        <v>19993398692.315922</v>
      </c>
      <c r="BF219" s="450">
        <v>23015413422.340012</v>
      </c>
      <c r="BG219" s="450">
        <v>24242184130.501915</v>
      </c>
      <c r="BH219" s="450">
        <v>21857270022.114414</v>
      </c>
      <c r="BI219" s="450">
        <v>19625017092.295124</v>
      </c>
      <c r="BJ219" s="450"/>
      <c r="BK219" s="450"/>
    </row>
    <row r="220" spans="1:63" x14ac:dyDescent="0.25">
      <c r="A220" s="450" t="s">
        <v>2630</v>
      </c>
      <c r="B220" s="450" t="s">
        <v>2631</v>
      </c>
      <c r="C220" s="450" t="s">
        <v>2295</v>
      </c>
      <c r="D220" s="450" t="s">
        <v>2296</v>
      </c>
      <c r="E220" s="450"/>
      <c r="F220" s="450"/>
      <c r="G220" s="450"/>
      <c r="H220" s="450"/>
      <c r="I220" s="450"/>
      <c r="J220" s="450"/>
      <c r="K220" s="450"/>
      <c r="L220" s="450"/>
      <c r="M220" s="450"/>
      <c r="N220" s="450"/>
      <c r="O220" s="450"/>
      <c r="P220" s="450"/>
      <c r="Q220" s="450"/>
      <c r="R220" s="450"/>
      <c r="S220" s="450"/>
      <c r="T220" s="450"/>
      <c r="U220" s="450"/>
      <c r="V220" s="450"/>
      <c r="W220" s="450"/>
      <c r="X220" s="450"/>
      <c r="Y220" s="450"/>
      <c r="Z220" s="450"/>
      <c r="AA220" s="450"/>
      <c r="AB220" s="450"/>
      <c r="AC220" s="450"/>
      <c r="AD220" s="450"/>
      <c r="AE220" s="450"/>
      <c r="AF220" s="450"/>
      <c r="AG220" s="450"/>
      <c r="AH220" s="450"/>
      <c r="AI220" s="450">
        <v>874207251372.04651</v>
      </c>
      <c r="AJ220" s="450">
        <v>908169578944.82703</v>
      </c>
      <c r="AK220" s="450">
        <v>927451026782.97144</v>
      </c>
      <c r="AL220" s="450">
        <v>942716428228.6366</v>
      </c>
      <c r="AM220" s="450">
        <v>972618699627.10754</v>
      </c>
      <c r="AN220" s="450">
        <v>1026117598280.0382</v>
      </c>
      <c r="AO220" s="450">
        <v>1099568224914.616</v>
      </c>
      <c r="AP220" s="450">
        <v>1159196425022.7344</v>
      </c>
      <c r="AQ220" s="450">
        <v>1201718928715.282</v>
      </c>
      <c r="AR220" s="450">
        <v>1246413020421.8481</v>
      </c>
      <c r="AS220" s="450">
        <v>1318697465716.0039</v>
      </c>
      <c r="AT220" s="450">
        <v>1408064524588.248</v>
      </c>
      <c r="AU220" s="450">
        <v>1522512811855.7034</v>
      </c>
      <c r="AV220" s="450">
        <v>1619242025546.0212</v>
      </c>
      <c r="AW220" s="450">
        <v>1773766664952.1104</v>
      </c>
      <c r="AX220" s="450">
        <v>1943807281901.2576</v>
      </c>
      <c r="AY220" s="450">
        <v>2126944263896.3833</v>
      </c>
      <c r="AZ220" s="450">
        <v>2330060306195.6426</v>
      </c>
      <c r="BA220" s="450">
        <v>2506738608242.5645</v>
      </c>
      <c r="BB220" s="450">
        <v>2614902099934.6216</v>
      </c>
      <c r="BC220" s="450">
        <v>2800320105278.9248</v>
      </c>
      <c r="BD220" s="450">
        <v>2991104788663.5703</v>
      </c>
      <c r="BE220" s="450">
        <v>3172328645814.5903</v>
      </c>
      <c r="BF220" s="450">
        <v>3399312276614.9033</v>
      </c>
      <c r="BG220" s="450">
        <v>3635056628606.4419</v>
      </c>
      <c r="BH220" s="450">
        <v>3787554006284.625</v>
      </c>
      <c r="BI220" s="450">
        <v>3887985924929.5049</v>
      </c>
      <c r="BJ220" s="450">
        <v>4074934508350.4849</v>
      </c>
      <c r="BK220" s="450">
        <v>4279448065253.5679</v>
      </c>
    </row>
    <row r="221" spans="1:63" x14ac:dyDescent="0.25">
      <c r="A221" s="450" t="s">
        <v>2632</v>
      </c>
      <c r="B221" s="450" t="s">
        <v>2633</v>
      </c>
      <c r="C221" s="450" t="s">
        <v>2295</v>
      </c>
      <c r="D221" s="450" t="s">
        <v>2296</v>
      </c>
      <c r="E221" s="450"/>
      <c r="F221" s="450"/>
      <c r="G221" s="450"/>
      <c r="H221" s="450"/>
      <c r="I221" s="450"/>
      <c r="J221" s="450"/>
      <c r="K221" s="450"/>
      <c r="L221" s="450"/>
      <c r="M221" s="450"/>
      <c r="N221" s="450"/>
      <c r="O221" s="450"/>
      <c r="P221" s="450"/>
      <c r="Q221" s="450"/>
      <c r="R221" s="450"/>
      <c r="S221" s="450"/>
      <c r="T221" s="450"/>
      <c r="U221" s="450"/>
      <c r="V221" s="450"/>
      <c r="W221" s="450"/>
      <c r="X221" s="450"/>
      <c r="Y221" s="450"/>
      <c r="Z221" s="450"/>
      <c r="AA221" s="450"/>
      <c r="AB221" s="450"/>
      <c r="AC221" s="450"/>
      <c r="AD221" s="450"/>
      <c r="AE221" s="450"/>
      <c r="AF221" s="450"/>
      <c r="AG221" s="450"/>
      <c r="AH221" s="450"/>
      <c r="AI221" s="450"/>
      <c r="AJ221" s="450"/>
      <c r="AK221" s="450"/>
      <c r="AL221" s="450"/>
      <c r="AM221" s="450"/>
      <c r="AN221" s="450"/>
      <c r="AO221" s="450"/>
      <c r="AP221" s="450"/>
      <c r="AQ221" s="450"/>
      <c r="AR221" s="450"/>
      <c r="AS221" s="450">
        <v>290072827675.39099</v>
      </c>
      <c r="AT221" s="450">
        <v>308849535449.94763</v>
      </c>
      <c r="AU221" s="450">
        <v>328429409262.72571</v>
      </c>
      <c r="AV221" s="450">
        <v>350659107302.36322</v>
      </c>
      <c r="AW221" s="450">
        <v>391341505760.505</v>
      </c>
      <c r="AX221" s="450">
        <v>425837621068.6571</v>
      </c>
      <c r="AY221" s="450">
        <v>486507321058.4444</v>
      </c>
      <c r="AZ221" s="450">
        <v>544682846268.25629</v>
      </c>
      <c r="BA221" s="450">
        <v>596301951671.88916</v>
      </c>
      <c r="BB221" s="450">
        <v>611250644061.72266</v>
      </c>
      <c r="BC221" s="450">
        <v>663916609431.56104</v>
      </c>
      <c r="BD221" s="450">
        <v>725454314238.97278</v>
      </c>
      <c r="BE221" s="450">
        <v>764290940157.35168</v>
      </c>
      <c r="BF221" s="450">
        <v>801076287119.39124</v>
      </c>
      <c r="BG221" s="450">
        <v>836043388669.81506</v>
      </c>
      <c r="BH221" s="450">
        <v>865786976130.98486</v>
      </c>
      <c r="BI221" s="450">
        <v>890731273189.61963</v>
      </c>
      <c r="BJ221" s="450">
        <v>925896077483.7384</v>
      </c>
      <c r="BK221" s="450">
        <v>964728169661.88782</v>
      </c>
    </row>
    <row r="222" spans="1:63" x14ac:dyDescent="0.25">
      <c r="A222" s="450" t="s">
        <v>2634</v>
      </c>
      <c r="B222" s="450" t="s">
        <v>2635</v>
      </c>
      <c r="C222" s="450" t="s">
        <v>2295</v>
      </c>
      <c r="D222" s="450" t="s">
        <v>2296</v>
      </c>
      <c r="E222" s="450"/>
      <c r="F222" s="450"/>
      <c r="G222" s="450"/>
      <c r="H222" s="450"/>
      <c r="I222" s="450"/>
      <c r="J222" s="450"/>
      <c r="K222" s="450"/>
      <c r="L222" s="450"/>
      <c r="M222" s="450"/>
      <c r="N222" s="450"/>
      <c r="O222" s="450"/>
      <c r="P222" s="450"/>
      <c r="Q222" s="450"/>
      <c r="R222" s="450"/>
      <c r="S222" s="450"/>
      <c r="T222" s="450"/>
      <c r="U222" s="450"/>
      <c r="V222" s="450"/>
      <c r="W222" s="450"/>
      <c r="X222" s="450"/>
      <c r="Y222" s="450"/>
      <c r="Z222" s="450"/>
      <c r="AA222" s="450"/>
      <c r="AB222" s="450"/>
      <c r="AC222" s="450"/>
      <c r="AD222" s="450"/>
      <c r="AE222" s="450"/>
      <c r="AF222" s="450"/>
      <c r="AG222" s="450"/>
      <c r="AH222" s="450"/>
      <c r="AI222" s="450"/>
      <c r="AJ222" s="450"/>
      <c r="AK222" s="450"/>
      <c r="AL222" s="450"/>
      <c r="AM222" s="450"/>
      <c r="AN222" s="450"/>
      <c r="AO222" s="450"/>
      <c r="AP222" s="450"/>
      <c r="AQ222" s="450"/>
      <c r="AR222" s="450"/>
      <c r="AS222" s="450"/>
      <c r="AT222" s="450">
        <v>232359585.48437163</v>
      </c>
      <c r="AU222" s="450">
        <v>241645225.32210791</v>
      </c>
      <c r="AV222" s="450">
        <v>262312280.09987801</v>
      </c>
      <c r="AW222" s="450">
        <v>279697317.34357542</v>
      </c>
      <c r="AX222" s="450">
        <v>308868851.53216279</v>
      </c>
      <c r="AY222" s="450">
        <v>347223287.68019992</v>
      </c>
      <c r="AZ222" s="450">
        <v>368151423.69541848</v>
      </c>
      <c r="BA222" s="450">
        <v>406036176.24778008</v>
      </c>
      <c r="BB222" s="450">
        <v>419058276.50261652</v>
      </c>
      <c r="BC222" s="450">
        <v>452226660.3508355</v>
      </c>
      <c r="BD222" s="450">
        <v>481978560.36267269</v>
      </c>
      <c r="BE222" s="450">
        <v>506656263.71285975</v>
      </c>
      <c r="BF222" s="450">
        <v>540370213.79396904</v>
      </c>
      <c r="BG222" s="450">
        <v>586656932.18960965</v>
      </c>
      <c r="BH222" s="450">
        <v>615452157.33660698</v>
      </c>
      <c r="BI222" s="450">
        <v>648142078.19234765</v>
      </c>
      <c r="BJ222" s="450">
        <v>686029522.28402805</v>
      </c>
      <c r="BK222" s="450">
        <v>720145324.10753667</v>
      </c>
    </row>
    <row r="223" spans="1:63" x14ac:dyDescent="0.25">
      <c r="A223" s="450" t="s">
        <v>2636</v>
      </c>
      <c r="B223" s="450" t="s">
        <v>2637</v>
      </c>
      <c r="C223" s="450" t="s">
        <v>2295</v>
      </c>
      <c r="D223" s="450" t="s">
        <v>2296</v>
      </c>
      <c r="E223" s="450"/>
      <c r="F223" s="450"/>
      <c r="G223" s="450"/>
      <c r="H223" s="450"/>
      <c r="I223" s="450"/>
      <c r="J223" s="450"/>
      <c r="K223" s="450"/>
      <c r="L223" s="450"/>
      <c r="M223" s="450"/>
      <c r="N223" s="450"/>
      <c r="O223" s="450"/>
      <c r="P223" s="450"/>
      <c r="Q223" s="450"/>
      <c r="R223" s="450"/>
      <c r="S223" s="450"/>
      <c r="T223" s="450"/>
      <c r="U223" s="450"/>
      <c r="V223" s="450"/>
      <c r="W223" s="450"/>
      <c r="X223" s="450"/>
      <c r="Y223" s="450"/>
      <c r="Z223" s="450"/>
      <c r="AA223" s="450"/>
      <c r="AB223" s="450"/>
      <c r="AC223" s="450"/>
      <c r="AD223" s="450"/>
      <c r="AE223" s="450"/>
      <c r="AF223" s="450"/>
      <c r="AG223" s="450"/>
      <c r="AH223" s="450"/>
      <c r="AI223" s="450">
        <v>2738878912.0555992</v>
      </c>
      <c r="AJ223" s="450">
        <v>2907951609.1535735</v>
      </c>
      <c r="AK223" s="450">
        <v>2986118048.0210929</v>
      </c>
      <c r="AL223" s="450">
        <v>2852057473.9824924</v>
      </c>
      <c r="AM223" s="450">
        <v>3012000319.2655506</v>
      </c>
      <c r="AN223" s="450">
        <v>3075156883.7801733</v>
      </c>
      <c r="AO223" s="450">
        <v>3162778609.8377671</v>
      </c>
      <c r="AP223" s="450">
        <v>3400704321.9143605</v>
      </c>
      <c r="AQ223" s="450">
        <v>3518076525.6164503</v>
      </c>
      <c r="AR223" s="450">
        <v>3518906445.1014767</v>
      </c>
      <c r="AS223" s="450">
        <v>3673119634.6472244</v>
      </c>
      <c r="AT223" s="450">
        <v>3911341617.7957883</v>
      </c>
      <c r="AU223" s="450">
        <v>4084459681.5547094</v>
      </c>
      <c r="AV223" s="450">
        <v>4422411603.3287582</v>
      </c>
      <c r="AW223" s="450">
        <v>4927497463.0411167</v>
      </c>
      <c r="AX223" s="450">
        <v>5309630580.6537237</v>
      </c>
      <c r="AY223" s="450">
        <v>5787588878.3593569</v>
      </c>
      <c r="AZ223" s="450">
        <v>6246093032.9716759</v>
      </c>
      <c r="BA223" s="450">
        <v>6631800799.5433683</v>
      </c>
      <c r="BB223" s="450">
        <v>6883988311.5221338</v>
      </c>
      <c r="BC223" s="450">
        <v>7323921719.6075716</v>
      </c>
      <c r="BD223" s="450">
        <v>7914263443.5012188</v>
      </c>
      <c r="BE223" s="450">
        <v>8283051968.2155752</v>
      </c>
      <c r="BF223" s="450">
        <v>8675655080.5154457</v>
      </c>
      <c r="BG223" s="450">
        <v>8862374982.5751324</v>
      </c>
      <c r="BH223" s="450">
        <v>8651607280.0876045</v>
      </c>
      <c r="BI223" s="450">
        <v>8259820882.6494083</v>
      </c>
      <c r="BJ223" s="450">
        <v>8558820521.4050493</v>
      </c>
      <c r="BK223" s="450">
        <v>8926644280.4396725</v>
      </c>
    </row>
    <row r="224" spans="1:63" x14ac:dyDescent="0.25">
      <c r="A224" s="450" t="s">
        <v>258</v>
      </c>
      <c r="B224" s="450" t="s">
        <v>393</v>
      </c>
      <c r="C224" s="450" t="s">
        <v>2295</v>
      </c>
      <c r="D224" s="450" t="s">
        <v>2296</v>
      </c>
      <c r="E224" s="450"/>
      <c r="F224" s="450"/>
      <c r="G224" s="450"/>
      <c r="H224" s="450"/>
      <c r="I224" s="450"/>
      <c r="J224" s="450"/>
      <c r="K224" s="450"/>
      <c r="L224" s="450"/>
      <c r="M224" s="450"/>
      <c r="N224" s="450"/>
      <c r="O224" s="450"/>
      <c r="P224" s="450"/>
      <c r="Q224" s="450"/>
      <c r="R224" s="450"/>
      <c r="S224" s="450"/>
      <c r="T224" s="450"/>
      <c r="U224" s="450"/>
      <c r="V224" s="450"/>
      <c r="W224" s="450"/>
      <c r="X224" s="450"/>
      <c r="Y224" s="450"/>
      <c r="Z224" s="450"/>
      <c r="AA224" s="450"/>
      <c r="AB224" s="450"/>
      <c r="AC224" s="450"/>
      <c r="AD224" s="450"/>
      <c r="AE224" s="450"/>
      <c r="AF224" s="450"/>
      <c r="AG224" s="450"/>
      <c r="AH224" s="450"/>
      <c r="AI224" s="450"/>
      <c r="AJ224" s="450"/>
      <c r="AK224" s="450">
        <v>37853138230.682808</v>
      </c>
      <c r="AL224" s="450">
        <v>39559118917.670647</v>
      </c>
      <c r="AM224" s="450">
        <v>42911062882.52565</v>
      </c>
      <c r="AN224" s="450">
        <v>46370976708.250099</v>
      </c>
      <c r="AO224" s="450">
        <v>50298655203.781654</v>
      </c>
      <c r="AP224" s="450">
        <v>54201032712.935997</v>
      </c>
      <c r="AQ224" s="450">
        <v>57210649518.954315</v>
      </c>
      <c r="AR224" s="450">
        <v>57741226845.952515</v>
      </c>
      <c r="AS224" s="450">
        <v>61197852739.944885</v>
      </c>
      <c r="AT224" s="450">
        <v>66543877240.311943</v>
      </c>
      <c r="AU224" s="450">
        <v>71483327516.979279</v>
      </c>
      <c r="AV224" s="450">
        <v>75978108123.482666</v>
      </c>
      <c r="AW224" s="450">
        <v>81595189760.054367</v>
      </c>
      <c r="AX224" s="450">
        <v>89275283992.810532</v>
      </c>
      <c r="AY224" s="450">
        <v>101360754865.15891</v>
      </c>
      <c r="AZ224" s="450">
        <v>113754482246.01208</v>
      </c>
      <c r="BA224" s="450">
        <v>127442872560.14737</v>
      </c>
      <c r="BB224" s="450">
        <v>124206405189.95764</v>
      </c>
      <c r="BC224" s="450">
        <v>134582331924.65637</v>
      </c>
      <c r="BD224" s="450">
        <v>139467276321.21988</v>
      </c>
      <c r="BE224" s="450">
        <v>144098039409.99954</v>
      </c>
      <c r="BF224" s="450">
        <v>151020664842.28015</v>
      </c>
      <c r="BG224" s="450">
        <v>156748883422.74191</v>
      </c>
      <c r="BH224" s="450">
        <v>161040912300.55127</v>
      </c>
      <c r="BI224" s="450">
        <v>167789877585.75812</v>
      </c>
      <c r="BJ224" s="450">
        <v>176074591774.69324</v>
      </c>
      <c r="BK224" s="450">
        <v>184747355830.28159</v>
      </c>
    </row>
    <row r="225" spans="1:63" x14ac:dyDescent="0.25">
      <c r="A225" s="450" t="s">
        <v>193</v>
      </c>
      <c r="B225" s="450" t="s">
        <v>394</v>
      </c>
      <c r="C225" s="450" t="s">
        <v>2295</v>
      </c>
      <c r="D225" s="450" t="s">
        <v>2296</v>
      </c>
      <c r="E225" s="450"/>
      <c r="F225" s="450"/>
      <c r="G225" s="450"/>
      <c r="H225" s="450"/>
      <c r="I225" s="450"/>
      <c r="J225" s="450"/>
      <c r="K225" s="450"/>
      <c r="L225" s="450"/>
      <c r="M225" s="450"/>
      <c r="N225" s="450"/>
      <c r="O225" s="450"/>
      <c r="P225" s="450"/>
      <c r="Q225" s="450"/>
      <c r="R225" s="450"/>
      <c r="S225" s="450"/>
      <c r="T225" s="450"/>
      <c r="U225" s="450"/>
      <c r="V225" s="450"/>
      <c r="W225" s="450"/>
      <c r="X225" s="450"/>
      <c r="Y225" s="450"/>
      <c r="Z225" s="450"/>
      <c r="AA225" s="450"/>
      <c r="AB225" s="450"/>
      <c r="AC225" s="450"/>
      <c r="AD225" s="450"/>
      <c r="AE225" s="450"/>
      <c r="AF225" s="450"/>
      <c r="AG225" s="450"/>
      <c r="AH225" s="450"/>
      <c r="AI225" s="450">
        <v>24606662257.749149</v>
      </c>
      <c r="AJ225" s="450">
        <v>23174866562.967033</v>
      </c>
      <c r="AK225" s="450">
        <v>22408033667.204842</v>
      </c>
      <c r="AL225" s="450">
        <v>23591174869.790684</v>
      </c>
      <c r="AM225" s="450">
        <v>25378524620.621681</v>
      </c>
      <c r="AN225" s="450">
        <v>26974932124.608707</v>
      </c>
      <c r="AO225" s="450">
        <v>28381607974.603294</v>
      </c>
      <c r="AP225" s="450">
        <v>30327389391.400471</v>
      </c>
      <c r="AQ225" s="450">
        <v>31786730582.705364</v>
      </c>
      <c r="AR225" s="450">
        <v>33844952075.295078</v>
      </c>
      <c r="AS225" s="450">
        <v>35900843296.834785</v>
      </c>
      <c r="AT225" s="450">
        <v>37760061246.718925</v>
      </c>
      <c r="AU225" s="450">
        <v>40498975974.050468</v>
      </c>
      <c r="AV225" s="450">
        <v>42177095955.23896</v>
      </c>
      <c r="AW225" s="450">
        <v>45485653938.390785</v>
      </c>
      <c r="AX225" s="450">
        <v>47901860735.738815</v>
      </c>
      <c r="AY225" s="450">
        <v>51703264369.172089</v>
      </c>
      <c r="AZ225" s="450">
        <v>55711543563.532631</v>
      </c>
      <c r="BA225" s="450">
        <v>59879849602.943565</v>
      </c>
      <c r="BB225" s="450">
        <v>56041916689.135376</v>
      </c>
      <c r="BC225" s="450">
        <v>56826357196.712593</v>
      </c>
      <c r="BD225" s="450">
        <v>59131529881.244286</v>
      </c>
      <c r="BE225" s="450">
        <v>59453701344.6101</v>
      </c>
      <c r="BF225" s="450">
        <v>61380032248.94014</v>
      </c>
      <c r="BG225" s="450">
        <v>63600935156.400635</v>
      </c>
      <c r="BH225" s="450">
        <v>65301399843.397675</v>
      </c>
      <c r="BI225" s="450">
        <v>68526348292.666367</v>
      </c>
      <c r="BJ225" s="450">
        <v>74706917046.864197</v>
      </c>
      <c r="BK225" s="450">
        <v>78992356847.771332</v>
      </c>
    </row>
    <row r="226" spans="1:63" x14ac:dyDescent="0.25">
      <c r="A226" s="450" t="s">
        <v>196</v>
      </c>
      <c r="B226" s="450" t="s">
        <v>396</v>
      </c>
      <c r="C226" s="450" t="s">
        <v>2295</v>
      </c>
      <c r="D226" s="450" t="s">
        <v>2296</v>
      </c>
      <c r="E226" s="450"/>
      <c r="F226" s="450"/>
      <c r="G226" s="450"/>
      <c r="H226" s="450"/>
      <c r="I226" s="450"/>
      <c r="J226" s="450"/>
      <c r="K226" s="450"/>
      <c r="L226" s="450"/>
      <c r="M226" s="450"/>
      <c r="N226" s="450"/>
      <c r="O226" s="450"/>
      <c r="P226" s="450"/>
      <c r="Q226" s="450"/>
      <c r="R226" s="450"/>
      <c r="S226" s="450"/>
      <c r="T226" s="450"/>
      <c r="U226" s="450"/>
      <c r="V226" s="450"/>
      <c r="W226" s="450"/>
      <c r="X226" s="450"/>
      <c r="Y226" s="450"/>
      <c r="Z226" s="450"/>
      <c r="AA226" s="450"/>
      <c r="AB226" s="450"/>
      <c r="AC226" s="450"/>
      <c r="AD226" s="450"/>
      <c r="AE226" s="450"/>
      <c r="AF226" s="450"/>
      <c r="AG226" s="450"/>
      <c r="AH226" s="450"/>
      <c r="AI226" s="450">
        <v>172208285181.62854</v>
      </c>
      <c r="AJ226" s="450">
        <v>175991742567.7637</v>
      </c>
      <c r="AK226" s="450">
        <v>177916936470.84335</v>
      </c>
      <c r="AL226" s="450">
        <v>178370137997.18243</v>
      </c>
      <c r="AM226" s="450">
        <v>189626027616.20837</v>
      </c>
      <c r="AN226" s="450">
        <v>201385117553.00668</v>
      </c>
      <c r="AO226" s="450">
        <v>208948394538.89273</v>
      </c>
      <c r="AP226" s="450">
        <v>216700409924.04364</v>
      </c>
      <c r="AQ226" s="450">
        <v>226095766889.15387</v>
      </c>
      <c r="AR226" s="450">
        <v>240769081980.24911</v>
      </c>
      <c r="AS226" s="450">
        <v>260136464293.34201</v>
      </c>
      <c r="AT226" s="450">
        <v>264025387293.77905</v>
      </c>
      <c r="AU226" s="450">
        <v>273428227399.45322</v>
      </c>
      <c r="AV226" s="450">
        <v>282300051113.55743</v>
      </c>
      <c r="AW226" s="450">
        <v>301888607694.53949</v>
      </c>
      <c r="AX226" s="450">
        <v>307060567040.48938</v>
      </c>
      <c r="AY226" s="450">
        <v>340188559843.27899</v>
      </c>
      <c r="AZ226" s="450">
        <v>371670039975.28345</v>
      </c>
      <c r="BA226" s="450">
        <v>386340859866.95959</v>
      </c>
      <c r="BB226" s="450">
        <v>369104325729.41632</v>
      </c>
      <c r="BC226" s="450">
        <v>390436573989.48718</v>
      </c>
      <c r="BD226" s="450">
        <v>413955858644.72375</v>
      </c>
      <c r="BE226" s="450">
        <v>426224134488.64252</v>
      </c>
      <c r="BF226" s="450">
        <v>438948479246.90393</v>
      </c>
      <c r="BG226" s="450">
        <v>451571656252.20935</v>
      </c>
      <c r="BH226" s="450">
        <v>474642928474.53369</v>
      </c>
      <c r="BI226" s="450">
        <v>487065354541.72791</v>
      </c>
      <c r="BJ226" s="450">
        <v>517013807222.35583</v>
      </c>
      <c r="BK226" s="450">
        <v>536910116358.38232</v>
      </c>
    </row>
    <row r="227" spans="1:63" x14ac:dyDescent="0.25">
      <c r="A227" s="450" t="s">
        <v>2638</v>
      </c>
      <c r="B227" s="450" t="s">
        <v>2639</v>
      </c>
      <c r="C227" s="450" t="s">
        <v>2295</v>
      </c>
      <c r="D227" s="450" t="s">
        <v>2296</v>
      </c>
      <c r="E227" s="450"/>
      <c r="F227" s="450"/>
      <c r="G227" s="450"/>
      <c r="H227" s="450"/>
      <c r="I227" s="450"/>
      <c r="J227" s="450"/>
      <c r="K227" s="450"/>
      <c r="L227" s="450"/>
      <c r="M227" s="450"/>
      <c r="N227" s="450"/>
      <c r="O227" s="450"/>
      <c r="P227" s="450"/>
      <c r="Q227" s="450"/>
      <c r="R227" s="450"/>
      <c r="S227" s="450"/>
      <c r="T227" s="450"/>
      <c r="U227" s="450"/>
      <c r="V227" s="450"/>
      <c r="W227" s="450"/>
      <c r="X227" s="450"/>
      <c r="Y227" s="450"/>
      <c r="Z227" s="450"/>
      <c r="AA227" s="450"/>
      <c r="AB227" s="450"/>
      <c r="AC227" s="450"/>
      <c r="AD227" s="450"/>
      <c r="AE227" s="450"/>
      <c r="AF227" s="450"/>
      <c r="AG227" s="450"/>
      <c r="AH227" s="450"/>
      <c r="AI227" s="450">
        <v>3006217834.9752607</v>
      </c>
      <c r="AJ227" s="450">
        <v>3162591175.3273816</v>
      </c>
      <c r="AK227" s="450">
        <v>3339020674.4582767</v>
      </c>
      <c r="AL227" s="450">
        <v>3524302496.9767857</v>
      </c>
      <c r="AM227" s="450">
        <v>3685974010.465838</v>
      </c>
      <c r="AN227" s="450">
        <v>3944864609.2569146</v>
      </c>
      <c r="AO227" s="450">
        <v>4171435291.5964737</v>
      </c>
      <c r="AP227" s="450">
        <v>4375030572.0580416</v>
      </c>
      <c r="AQ227" s="450">
        <v>4539482232.4828386</v>
      </c>
      <c r="AR227" s="450">
        <v>4740911927.0758944</v>
      </c>
      <c r="AS227" s="450">
        <v>4932207552.8658895</v>
      </c>
      <c r="AT227" s="450">
        <v>5093556127.4933081</v>
      </c>
      <c r="AU227" s="450">
        <v>5400755877.2194405</v>
      </c>
      <c r="AV227" s="450">
        <v>5714505663.5744867</v>
      </c>
      <c r="AW227" s="450">
        <v>6081016330.9346962</v>
      </c>
      <c r="AX227" s="450">
        <v>6646585956.8213911</v>
      </c>
      <c r="AY227" s="450">
        <v>7258052371.7532978</v>
      </c>
      <c r="AZ227" s="450">
        <v>7783593500.1913872</v>
      </c>
      <c r="BA227" s="450">
        <v>8000193636.0748358</v>
      </c>
      <c r="BB227" s="450">
        <v>8187344564.9731941</v>
      </c>
      <c r="BC227" s="450">
        <v>8596974792.3681469</v>
      </c>
      <c r="BD227" s="450">
        <v>8973786731.6109238</v>
      </c>
      <c r="BE227" s="450">
        <v>9577386260.1234856</v>
      </c>
      <c r="BF227" s="450">
        <v>10371221660.471127</v>
      </c>
      <c r="BG227" s="450">
        <v>10771492108.247261</v>
      </c>
      <c r="BH227" s="450">
        <v>10929257093.123339</v>
      </c>
      <c r="BI227" s="450">
        <v>11404814905.45657</v>
      </c>
      <c r="BJ227" s="450">
        <v>11839273856.380104</v>
      </c>
      <c r="BK227" s="450">
        <v>12181833810.692251</v>
      </c>
    </row>
    <row r="228" spans="1:63" x14ac:dyDescent="0.25">
      <c r="A228" s="450" t="s">
        <v>2640</v>
      </c>
      <c r="B228" s="450" t="s">
        <v>2641</v>
      </c>
      <c r="C228" s="450" t="s">
        <v>2295</v>
      </c>
      <c r="D228" s="450" t="s">
        <v>2296</v>
      </c>
      <c r="E228" s="450"/>
      <c r="F228" s="450"/>
      <c r="G228" s="450"/>
      <c r="H228" s="450"/>
      <c r="I228" s="450"/>
      <c r="J228" s="450"/>
      <c r="K228" s="450"/>
      <c r="L228" s="450"/>
      <c r="M228" s="450"/>
      <c r="N228" s="450"/>
      <c r="O228" s="450"/>
      <c r="P228" s="450"/>
      <c r="Q228" s="450"/>
      <c r="R228" s="450"/>
      <c r="S228" s="450"/>
      <c r="T228" s="450"/>
      <c r="U228" s="450"/>
      <c r="V228" s="450"/>
      <c r="W228" s="450"/>
      <c r="X228" s="450"/>
      <c r="Y228" s="450"/>
      <c r="Z228" s="450"/>
      <c r="AA228" s="450"/>
      <c r="AB228" s="450"/>
      <c r="AC228" s="450"/>
      <c r="AD228" s="450"/>
      <c r="AE228" s="450"/>
      <c r="AF228" s="450"/>
      <c r="AG228" s="450"/>
      <c r="AH228" s="450"/>
      <c r="AI228" s="450"/>
      <c r="AJ228" s="450"/>
      <c r="AK228" s="450"/>
      <c r="AL228" s="450"/>
      <c r="AM228" s="450"/>
      <c r="AN228" s="450"/>
      <c r="AO228" s="450"/>
      <c r="AP228" s="450"/>
      <c r="AQ228" s="450"/>
      <c r="AR228" s="450"/>
      <c r="AS228" s="450"/>
      <c r="AT228" s="450"/>
      <c r="AU228" s="450"/>
      <c r="AV228" s="450"/>
      <c r="AW228" s="450"/>
      <c r="AX228" s="450"/>
      <c r="AY228" s="450"/>
      <c r="AZ228" s="450"/>
      <c r="BA228" s="450"/>
      <c r="BB228" s="450">
        <v>1089852915.8472269</v>
      </c>
      <c r="BC228" s="450">
        <v>1137834110.7474711</v>
      </c>
      <c r="BD228" s="450">
        <v>1215036079.494149</v>
      </c>
      <c r="BE228" s="450">
        <v>1255558313.555052</v>
      </c>
      <c r="BF228" s="450">
        <v>1294286959.0010877</v>
      </c>
      <c r="BG228" s="450">
        <v>1339615154.4725282</v>
      </c>
      <c r="BH228" s="450">
        <v>1360832666.0225677</v>
      </c>
      <c r="BI228" s="450">
        <v>1381663765.1444147</v>
      </c>
      <c r="BJ228" s="450"/>
      <c r="BK228" s="450"/>
    </row>
    <row r="229" spans="1:63" x14ac:dyDescent="0.25">
      <c r="A229" s="450" t="s">
        <v>2642</v>
      </c>
      <c r="B229" s="450" t="s">
        <v>2643</v>
      </c>
      <c r="C229" s="450" t="s">
        <v>2295</v>
      </c>
      <c r="D229" s="450" t="s">
        <v>2296</v>
      </c>
      <c r="E229" s="450"/>
      <c r="F229" s="450"/>
      <c r="G229" s="450"/>
      <c r="H229" s="450"/>
      <c r="I229" s="450"/>
      <c r="J229" s="450"/>
      <c r="K229" s="450"/>
      <c r="L229" s="450"/>
      <c r="M229" s="450"/>
      <c r="N229" s="450"/>
      <c r="O229" s="450"/>
      <c r="P229" s="450"/>
      <c r="Q229" s="450"/>
      <c r="R229" s="450"/>
      <c r="S229" s="450"/>
      <c r="T229" s="450"/>
      <c r="U229" s="450"/>
      <c r="V229" s="450"/>
      <c r="W229" s="450"/>
      <c r="X229" s="450"/>
      <c r="Y229" s="450"/>
      <c r="Z229" s="450"/>
      <c r="AA229" s="450"/>
      <c r="AB229" s="450"/>
      <c r="AC229" s="450"/>
      <c r="AD229" s="450"/>
      <c r="AE229" s="450"/>
      <c r="AF229" s="450"/>
      <c r="AG229" s="450"/>
      <c r="AH229" s="450"/>
      <c r="AI229" s="450">
        <v>641234667.4753685</v>
      </c>
      <c r="AJ229" s="450">
        <v>681219064.45754862</v>
      </c>
      <c r="AK229" s="450">
        <v>746640471.25848603</v>
      </c>
      <c r="AL229" s="450">
        <v>811693359.37248766</v>
      </c>
      <c r="AM229" s="450">
        <v>822404680.32427192</v>
      </c>
      <c r="AN229" s="450">
        <v>832716619.99508405</v>
      </c>
      <c r="AO229" s="450">
        <v>889662758.80827785</v>
      </c>
      <c r="AP229" s="450">
        <v>1013256586.9273149</v>
      </c>
      <c r="AQ229" s="450">
        <v>1110767343.9395976</v>
      </c>
      <c r="AR229" s="450">
        <v>1147898497.9251654</v>
      </c>
      <c r="AS229" s="450">
        <v>1191331141.7457998</v>
      </c>
      <c r="AT229" s="450">
        <v>1189811555.0332105</v>
      </c>
      <c r="AU229" s="450">
        <v>1223290215.463872</v>
      </c>
      <c r="AV229" s="450">
        <v>1172653806.5122035</v>
      </c>
      <c r="AW229" s="450">
        <v>1169898283.5662005</v>
      </c>
      <c r="AX229" s="450">
        <v>1314980037.6253884</v>
      </c>
      <c r="AY229" s="450">
        <v>1482205801.9214005</v>
      </c>
      <c r="AZ229" s="450">
        <v>1680638531.6382244</v>
      </c>
      <c r="BA229" s="450">
        <v>1676545827.2717862</v>
      </c>
      <c r="BB229" s="450">
        <v>1670655758.8438365</v>
      </c>
      <c r="BC229" s="450">
        <v>1790769279.5266683</v>
      </c>
      <c r="BD229" s="450">
        <v>1972370136.5850914</v>
      </c>
      <c r="BE229" s="450">
        <v>2035542363.8047285</v>
      </c>
      <c r="BF229" s="450">
        <v>2195914701.1964593</v>
      </c>
      <c r="BG229" s="450">
        <v>2338251744.0073853</v>
      </c>
      <c r="BH229" s="450">
        <v>2479938688.3133621</v>
      </c>
      <c r="BI229" s="450">
        <v>2619951064.2180123</v>
      </c>
      <c r="BJ229" s="450">
        <v>2785414458.7116475</v>
      </c>
      <c r="BK229" s="450">
        <v>2951549431.2042966</v>
      </c>
    </row>
    <row r="230" spans="1:63" x14ac:dyDescent="0.25">
      <c r="A230" s="450" t="s">
        <v>2644</v>
      </c>
      <c r="B230" s="450" t="s">
        <v>2645</v>
      </c>
      <c r="C230" s="450" t="s">
        <v>2295</v>
      </c>
      <c r="D230" s="450" t="s">
        <v>2296</v>
      </c>
      <c r="E230" s="450"/>
      <c r="F230" s="450"/>
      <c r="G230" s="450"/>
      <c r="H230" s="450"/>
      <c r="I230" s="450"/>
      <c r="J230" s="450"/>
      <c r="K230" s="450"/>
      <c r="L230" s="450"/>
      <c r="M230" s="450"/>
      <c r="N230" s="450"/>
      <c r="O230" s="450"/>
      <c r="P230" s="450"/>
      <c r="Q230" s="450"/>
      <c r="R230" s="450"/>
      <c r="S230" s="450"/>
      <c r="T230" s="450"/>
      <c r="U230" s="450"/>
      <c r="V230" s="450"/>
      <c r="W230" s="450"/>
      <c r="X230" s="450"/>
      <c r="Y230" s="450"/>
      <c r="Z230" s="450"/>
      <c r="AA230" s="450"/>
      <c r="AB230" s="450"/>
      <c r="AC230" s="450"/>
      <c r="AD230" s="450"/>
      <c r="AE230" s="450"/>
      <c r="AF230" s="450"/>
      <c r="AG230" s="450"/>
      <c r="AH230" s="450"/>
      <c r="AI230" s="450"/>
      <c r="AJ230" s="450"/>
      <c r="AK230" s="450"/>
      <c r="AL230" s="450"/>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row>
    <row r="231" spans="1:63" x14ac:dyDescent="0.25">
      <c r="A231" s="450" t="s">
        <v>2646</v>
      </c>
      <c r="B231" s="450" t="s">
        <v>2647</v>
      </c>
      <c r="C231" s="450" t="s">
        <v>2295</v>
      </c>
      <c r="D231" s="450" t="s">
        <v>2296</v>
      </c>
      <c r="E231" s="450"/>
      <c r="F231" s="450"/>
      <c r="G231" s="450"/>
      <c r="H231" s="450"/>
      <c r="I231" s="450"/>
      <c r="J231" s="450"/>
      <c r="K231" s="450"/>
      <c r="L231" s="450"/>
      <c r="M231" s="450"/>
      <c r="N231" s="450"/>
      <c r="O231" s="450"/>
      <c r="P231" s="450"/>
      <c r="Q231" s="450"/>
      <c r="R231" s="450"/>
      <c r="S231" s="450"/>
      <c r="T231" s="450"/>
      <c r="U231" s="450"/>
      <c r="V231" s="450"/>
      <c r="W231" s="450"/>
      <c r="X231" s="450"/>
      <c r="Y231" s="450"/>
      <c r="Z231" s="450"/>
      <c r="AA231" s="450"/>
      <c r="AB231" s="450"/>
      <c r="AC231" s="450"/>
      <c r="AD231" s="450"/>
      <c r="AE231" s="450"/>
      <c r="AF231" s="450"/>
      <c r="AG231" s="450"/>
      <c r="AH231" s="450"/>
      <c r="AI231" s="450"/>
      <c r="AJ231" s="450"/>
      <c r="AK231" s="450"/>
      <c r="AL231" s="450"/>
      <c r="AM231" s="450"/>
      <c r="AN231" s="450"/>
      <c r="AO231" s="450"/>
      <c r="AP231" s="450"/>
      <c r="AQ231" s="450"/>
      <c r="AR231" s="450"/>
      <c r="AS231" s="450"/>
      <c r="AT231" s="450"/>
      <c r="AU231" s="450"/>
      <c r="AV231" s="450"/>
      <c r="AW231" s="450"/>
      <c r="AX231" s="450"/>
      <c r="AY231" s="450"/>
      <c r="AZ231" s="450"/>
      <c r="BA231" s="450"/>
      <c r="BB231" s="450"/>
      <c r="BC231" s="450"/>
      <c r="BD231" s="450">
        <v>662387625.61247635</v>
      </c>
      <c r="BE231" s="450">
        <v>658011412.24342477</v>
      </c>
      <c r="BF231" s="450">
        <v>678700586.20713425</v>
      </c>
      <c r="BG231" s="450">
        <v>737899580.2124263</v>
      </c>
      <c r="BH231" s="450">
        <v>790099666.26157594</v>
      </c>
      <c r="BI231" s="450">
        <v>833881767.17201781</v>
      </c>
      <c r="BJ231" s="450">
        <v>886062006.06554341</v>
      </c>
      <c r="BK231" s="450">
        <v>953903473.29986465</v>
      </c>
    </row>
    <row r="232" spans="1:63" x14ac:dyDescent="0.25">
      <c r="A232" s="450" t="s">
        <v>2648</v>
      </c>
      <c r="B232" s="450" t="s">
        <v>2649</v>
      </c>
      <c r="C232" s="450" t="s">
        <v>2295</v>
      </c>
      <c r="D232" s="450" t="s">
        <v>2296</v>
      </c>
      <c r="E232" s="450"/>
      <c r="F232" s="450"/>
      <c r="G232" s="450"/>
      <c r="H232" s="450"/>
      <c r="I232" s="450"/>
      <c r="J232" s="450"/>
      <c r="K232" s="450"/>
      <c r="L232" s="450"/>
      <c r="M232" s="450"/>
      <c r="N232" s="450"/>
      <c r="O232" s="450"/>
      <c r="P232" s="450"/>
      <c r="Q232" s="450"/>
      <c r="R232" s="450"/>
      <c r="S232" s="450"/>
      <c r="T232" s="450"/>
      <c r="U232" s="450"/>
      <c r="V232" s="450"/>
      <c r="W232" s="450"/>
      <c r="X232" s="450"/>
      <c r="Y232" s="450"/>
      <c r="Z232" s="450"/>
      <c r="AA232" s="450"/>
      <c r="AB232" s="450"/>
      <c r="AC232" s="450"/>
      <c r="AD232" s="450"/>
      <c r="AE232" s="450"/>
      <c r="AF232" s="450"/>
      <c r="AG232" s="450"/>
      <c r="AH232" s="450"/>
      <c r="AI232" s="450">
        <v>4292462151.5004826</v>
      </c>
      <c r="AJ232" s="450">
        <v>4816379921.0964584</v>
      </c>
      <c r="AK232" s="450">
        <v>5320303172.4668732</v>
      </c>
      <c r="AL232" s="450">
        <v>4590742403.180747</v>
      </c>
      <c r="AM232" s="450">
        <v>5164067703.7305765</v>
      </c>
      <c r="AN232" s="450">
        <v>5337544691.6935472</v>
      </c>
      <c r="AO232" s="450">
        <v>5555639520.2328072</v>
      </c>
      <c r="AP232" s="450">
        <v>5970938573.8668251</v>
      </c>
      <c r="AQ232" s="450">
        <v>6457889023.1019135</v>
      </c>
      <c r="AR232" s="450">
        <v>6506393852.1148138</v>
      </c>
      <c r="AS232" s="450">
        <v>6593327624.3151941</v>
      </c>
      <c r="AT232" s="450">
        <v>7523466317.4551935</v>
      </c>
      <c r="AU232" s="450">
        <v>8291407864.2209778</v>
      </c>
      <c r="AV232" s="450">
        <v>9688688983.6808128</v>
      </c>
      <c r="AW232" s="450">
        <v>13295493162.715977</v>
      </c>
      <c r="AX232" s="450">
        <v>16085868105.702065</v>
      </c>
      <c r="AY232" s="450">
        <v>16680093650.01931</v>
      </c>
      <c r="AZ232" s="450">
        <v>17688515407.001312</v>
      </c>
      <c r="BA232" s="450">
        <v>18583059388.813641</v>
      </c>
      <c r="BB232" s="450">
        <v>19514479331.707336</v>
      </c>
      <c r="BC232" s="450">
        <v>22416915463.756996</v>
      </c>
      <c r="BD232" s="450">
        <v>22904148162.615437</v>
      </c>
      <c r="BE232" s="450">
        <v>25416911748.301979</v>
      </c>
      <c r="BF232" s="450">
        <v>27337146044.629444</v>
      </c>
      <c r="BG232" s="450">
        <v>29776280088.852333</v>
      </c>
      <c r="BH232" s="450">
        <v>30927613681.131012</v>
      </c>
      <c r="BI232" s="450">
        <v>29309973473.861347</v>
      </c>
      <c r="BJ232" s="450">
        <v>28974454320.287643</v>
      </c>
      <c r="BK232" s="450">
        <v>30410486853.347359</v>
      </c>
    </row>
    <row r="233" spans="1:63" x14ac:dyDescent="0.25">
      <c r="A233" s="450" t="s">
        <v>2650</v>
      </c>
      <c r="B233" s="450" t="s">
        <v>2651</v>
      </c>
      <c r="C233" s="450" t="s">
        <v>2295</v>
      </c>
      <c r="D233" s="450" t="s">
        <v>2296</v>
      </c>
      <c r="E233" s="450"/>
      <c r="F233" s="450"/>
      <c r="G233" s="450"/>
      <c r="H233" s="450"/>
      <c r="I233" s="450"/>
      <c r="J233" s="450"/>
      <c r="K233" s="450"/>
      <c r="L233" s="450"/>
      <c r="M233" s="450"/>
      <c r="N233" s="450"/>
      <c r="O233" s="450"/>
      <c r="P233" s="450"/>
      <c r="Q233" s="450"/>
      <c r="R233" s="450"/>
      <c r="S233" s="450"/>
      <c r="T233" s="450"/>
      <c r="U233" s="450"/>
      <c r="V233" s="450"/>
      <c r="W233" s="450"/>
      <c r="X233" s="450"/>
      <c r="Y233" s="450"/>
      <c r="Z233" s="450"/>
      <c r="AA233" s="450"/>
      <c r="AB233" s="450"/>
      <c r="AC233" s="450"/>
      <c r="AD233" s="450"/>
      <c r="AE233" s="450"/>
      <c r="AF233" s="450"/>
      <c r="AG233" s="450"/>
      <c r="AH233" s="450"/>
      <c r="AI233" s="450">
        <v>2310599283207.46</v>
      </c>
      <c r="AJ233" s="450">
        <v>2572945774236.5371</v>
      </c>
      <c r="AK233" s="450">
        <v>2901950728967.1943</v>
      </c>
      <c r="AL233" s="450">
        <v>3280417411443.0132</v>
      </c>
      <c r="AM233" s="450">
        <v>3694628369820.687</v>
      </c>
      <c r="AN233" s="450">
        <v>4132938942746.1445</v>
      </c>
      <c r="AO233" s="450">
        <v>4578296675617.7354</v>
      </c>
      <c r="AP233" s="450">
        <v>4969951624455.7227</v>
      </c>
      <c r="AQ233" s="450">
        <v>5069226278605.8887</v>
      </c>
      <c r="AR233" s="450">
        <v>5443300416176.2715</v>
      </c>
      <c r="AS233" s="450">
        <v>5974150974926.2373</v>
      </c>
      <c r="AT233" s="450">
        <v>6501236917187.5234</v>
      </c>
      <c r="AU233" s="450">
        <v>7109797806309.8652</v>
      </c>
      <c r="AV233" s="450">
        <v>7858584952754.0293</v>
      </c>
      <c r="AW233" s="450">
        <v>8775916609906.6113</v>
      </c>
      <c r="AX233" s="450">
        <v>9903440027969.207</v>
      </c>
      <c r="AY233" s="450">
        <v>11267877675543.959</v>
      </c>
      <c r="AZ233" s="450">
        <v>12932771986852.914</v>
      </c>
      <c r="BA233" s="450">
        <v>14267796118144.283</v>
      </c>
      <c r="BB233" s="450">
        <v>15441746803470.984</v>
      </c>
      <c r="BC233" s="450">
        <v>17120797282515.426</v>
      </c>
      <c r="BD233" s="450">
        <v>18921215550314.258</v>
      </c>
      <c r="BE233" s="450">
        <v>20718905679784.488</v>
      </c>
      <c r="BF233" s="450">
        <v>22578681422584.504</v>
      </c>
      <c r="BG233" s="450">
        <v>24535291106353.938</v>
      </c>
      <c r="BH233" s="450">
        <v>26392867545293.328</v>
      </c>
      <c r="BI233" s="450">
        <v>28362530904739.164</v>
      </c>
      <c r="BJ233" s="450">
        <v>30757627112782.082</v>
      </c>
      <c r="BK233" s="450">
        <v>33426642707838.426</v>
      </c>
    </row>
    <row r="234" spans="1:63" x14ac:dyDescent="0.25">
      <c r="A234" s="450" t="s">
        <v>2652</v>
      </c>
      <c r="B234" s="450" t="s">
        <v>2653</v>
      </c>
      <c r="C234" s="450" t="s">
        <v>2295</v>
      </c>
      <c r="D234" s="450" t="s">
        <v>2296</v>
      </c>
      <c r="E234" s="450"/>
      <c r="F234" s="450"/>
      <c r="G234" s="450"/>
      <c r="H234" s="450"/>
      <c r="I234" s="450"/>
      <c r="J234" s="450"/>
      <c r="K234" s="450"/>
      <c r="L234" s="450"/>
      <c r="M234" s="450"/>
      <c r="N234" s="450"/>
      <c r="O234" s="450"/>
      <c r="P234" s="450"/>
      <c r="Q234" s="450"/>
      <c r="R234" s="450"/>
      <c r="S234" s="450"/>
      <c r="T234" s="450"/>
      <c r="U234" s="450"/>
      <c r="V234" s="450"/>
      <c r="W234" s="450"/>
      <c r="X234" s="450"/>
      <c r="Y234" s="450"/>
      <c r="Z234" s="450"/>
      <c r="AA234" s="450"/>
      <c r="AB234" s="450"/>
      <c r="AC234" s="450"/>
      <c r="AD234" s="450"/>
      <c r="AE234" s="450"/>
      <c r="AF234" s="450"/>
      <c r="AG234" s="450"/>
      <c r="AH234" s="450"/>
      <c r="AI234" s="450">
        <v>2779644951616.8208</v>
      </c>
      <c r="AJ234" s="450">
        <v>2709267588219.2803</v>
      </c>
      <c r="AK234" s="450">
        <v>2517963162178.3174</v>
      </c>
      <c r="AL234" s="450">
        <v>2446461257971.0933</v>
      </c>
      <c r="AM234" s="450">
        <v>2264835510521.5054</v>
      </c>
      <c r="AN234" s="450">
        <v>2290367428052.5581</v>
      </c>
      <c r="AO234" s="450">
        <v>2337733273974.2275</v>
      </c>
      <c r="AP234" s="450">
        <v>2441959450067.6968</v>
      </c>
      <c r="AQ234" s="450">
        <v>2482827974715.6792</v>
      </c>
      <c r="AR234" s="450">
        <v>2569749558923.1255</v>
      </c>
      <c r="AS234" s="450">
        <v>2844077737377.8462</v>
      </c>
      <c r="AT234" s="450">
        <v>3003297719437.5508</v>
      </c>
      <c r="AU234" s="450">
        <v>3213330648760.7285</v>
      </c>
      <c r="AV234" s="450">
        <v>3514384679552.7202</v>
      </c>
      <c r="AW234" s="450">
        <v>3924032828534.7578</v>
      </c>
      <c r="AX234" s="450">
        <v>4370197296315.8789</v>
      </c>
      <c r="AY234" s="450">
        <v>5175241882280.8438</v>
      </c>
      <c r="AZ234" s="450">
        <v>5779809429492.1172</v>
      </c>
      <c r="BA234" s="450">
        <v>6614176339481.2363</v>
      </c>
      <c r="BB234" s="450">
        <v>6478089422196.9951</v>
      </c>
      <c r="BC234" s="450">
        <v>6956581682737.0234</v>
      </c>
      <c r="BD234" s="450">
        <v>7893582562466.3418</v>
      </c>
      <c r="BE234" s="450">
        <v>8342223784062.2061</v>
      </c>
      <c r="BF234" s="450">
        <v>8713799535102.0752</v>
      </c>
      <c r="BG234" s="450">
        <v>8982108819403.0313</v>
      </c>
      <c r="BH234" s="450">
        <v>8983866687747.7051</v>
      </c>
      <c r="BI234" s="450">
        <v>9208788744047.9824</v>
      </c>
      <c r="BJ234" s="450">
        <v>9883814478430.5879</v>
      </c>
      <c r="BK234" s="450">
        <v>10394733415807.908</v>
      </c>
    </row>
    <row r="235" spans="1:63" x14ac:dyDescent="0.25">
      <c r="A235" s="450" t="s">
        <v>2654</v>
      </c>
      <c r="B235" s="450" t="s">
        <v>2655</v>
      </c>
      <c r="C235" s="450" t="s">
        <v>2295</v>
      </c>
      <c r="D235" s="450" t="s">
        <v>2296</v>
      </c>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v>3180297355.1921945</v>
      </c>
      <c r="AJ235" s="450">
        <v>3264833379.6384802</v>
      </c>
      <c r="AK235" s="450">
        <v>3206311416.0755992</v>
      </c>
      <c r="AL235" s="450">
        <v>2786790907.8104386</v>
      </c>
      <c r="AM235" s="450">
        <v>3272743825.1912441</v>
      </c>
      <c r="AN235" s="450">
        <v>3603525851.3497977</v>
      </c>
      <c r="AO235" s="450">
        <v>3993752971.57798</v>
      </c>
      <c r="AP235" s="450">
        <v>4646719235.8918848</v>
      </c>
      <c r="AQ235" s="450">
        <v>4590947373.3910942</v>
      </c>
      <c r="AR235" s="450">
        <v>4772812540.9976034</v>
      </c>
      <c r="AS235" s="450">
        <v>4841277597.4591951</v>
      </c>
      <c r="AT235" s="450">
        <v>4866981697.0461826</v>
      </c>
      <c r="AU235" s="450">
        <v>4898374981.9538651</v>
      </c>
      <c r="AV235" s="450">
        <v>5236534335.6523838</v>
      </c>
      <c r="AW235" s="450">
        <v>5491465959.6669521</v>
      </c>
      <c r="AX235" s="450">
        <v>5729362760.8928251</v>
      </c>
      <c r="AY235" s="450">
        <v>6141948582.4173794</v>
      </c>
      <c r="AZ235" s="450">
        <v>6451395965.7195263</v>
      </c>
      <c r="BA235" s="450">
        <v>6844053777.8550844</v>
      </c>
      <c r="BB235" s="450">
        <v>7278136466.6624508</v>
      </c>
      <c r="BC235" s="450">
        <v>7812030088.4491539</v>
      </c>
      <c r="BD235" s="450">
        <v>8485486066.8190155</v>
      </c>
      <c r="BE235" s="450">
        <v>9214122079.9430237</v>
      </c>
      <c r="BF235" s="450">
        <v>9948904576.1799812</v>
      </c>
      <c r="BG235" s="450">
        <v>10737304620.314392</v>
      </c>
      <c r="BH235" s="450">
        <v>11475346245.271599</v>
      </c>
      <c r="BI235" s="450">
        <v>12171402345.619007</v>
      </c>
      <c r="BJ235" s="450">
        <v>12954602664.152988</v>
      </c>
      <c r="BK235" s="450">
        <v>13893757534.084141</v>
      </c>
    </row>
    <row r="236" spans="1:63" x14ac:dyDescent="0.25">
      <c r="A236" s="450" t="s">
        <v>2656</v>
      </c>
      <c r="B236" s="450" t="s">
        <v>2657</v>
      </c>
      <c r="C236" s="450" t="s">
        <v>2295</v>
      </c>
      <c r="D236" s="450" t="s">
        <v>2296</v>
      </c>
      <c r="E236" s="450"/>
      <c r="F236" s="450"/>
      <c r="G236" s="450"/>
      <c r="H236" s="450"/>
      <c r="I236" s="450"/>
      <c r="J236" s="450"/>
      <c r="K236" s="450"/>
      <c r="L236" s="450"/>
      <c r="M236" s="450"/>
      <c r="N236" s="450"/>
      <c r="O236" s="450"/>
      <c r="P236" s="450"/>
      <c r="Q236" s="450"/>
      <c r="R236" s="450"/>
      <c r="S236" s="450"/>
      <c r="T236" s="450"/>
      <c r="U236" s="450"/>
      <c r="V236" s="450"/>
      <c r="W236" s="450"/>
      <c r="X236" s="450"/>
      <c r="Y236" s="450"/>
      <c r="Z236" s="450"/>
      <c r="AA236" s="450"/>
      <c r="AB236" s="450"/>
      <c r="AC236" s="450"/>
      <c r="AD236" s="450"/>
      <c r="AE236" s="450"/>
      <c r="AF236" s="450"/>
      <c r="AG236" s="450"/>
      <c r="AH236" s="450"/>
      <c r="AI236" s="450">
        <v>244191085418.63419</v>
      </c>
      <c r="AJ236" s="450">
        <v>274054276580.88718</v>
      </c>
      <c r="AK236" s="450">
        <v>302957436646.14191</v>
      </c>
      <c r="AL236" s="450">
        <v>335724748686.46167</v>
      </c>
      <c r="AM236" s="450">
        <v>370314630023.14276</v>
      </c>
      <c r="AN236" s="450">
        <v>408780548598.82996</v>
      </c>
      <c r="AO236" s="450">
        <v>439794326176.92096</v>
      </c>
      <c r="AP236" s="450">
        <v>435059139031.25537</v>
      </c>
      <c r="AQ236" s="450">
        <v>406370763250.23767</v>
      </c>
      <c r="AR236" s="450">
        <v>431086707660.65393</v>
      </c>
      <c r="AS236" s="450">
        <v>460360753861.31018</v>
      </c>
      <c r="AT236" s="450">
        <v>486662158211.23859</v>
      </c>
      <c r="AU236" s="450">
        <v>524757602479.87811</v>
      </c>
      <c r="AV236" s="450">
        <v>572930024354.49023</v>
      </c>
      <c r="AW236" s="450">
        <v>625357829131.18799</v>
      </c>
      <c r="AX236" s="450">
        <v>671842089312.64075</v>
      </c>
      <c r="AY236" s="450">
        <v>726560004946.32434</v>
      </c>
      <c r="AZ236" s="450">
        <v>786627431899.10376</v>
      </c>
      <c r="BA236" s="450">
        <v>815766992374.44324</v>
      </c>
      <c r="BB236" s="450">
        <v>816308260585.56213</v>
      </c>
      <c r="BC236" s="450">
        <v>887869053735.87451</v>
      </c>
      <c r="BD236" s="450">
        <v>914029309163.43005</v>
      </c>
      <c r="BE236" s="450">
        <v>999029842476.4574</v>
      </c>
      <c r="BF236" s="450">
        <v>1043880856883.4222</v>
      </c>
      <c r="BG236" s="450">
        <v>1074100470717.8148</v>
      </c>
      <c r="BH236" s="450">
        <v>1119607429791.7285</v>
      </c>
      <c r="BI236" s="450">
        <v>1169841061848.2417</v>
      </c>
      <c r="BJ236" s="450">
        <v>1240047344585.5181</v>
      </c>
      <c r="BK236" s="450">
        <v>1320373330779.759</v>
      </c>
    </row>
    <row r="237" spans="1:63" x14ac:dyDescent="0.25">
      <c r="A237" s="450" t="s">
        <v>2658</v>
      </c>
      <c r="B237" s="450" t="s">
        <v>2659</v>
      </c>
      <c r="C237" s="450" t="s">
        <v>2295</v>
      </c>
      <c r="D237" s="450" t="s">
        <v>2296</v>
      </c>
      <c r="E237" s="450"/>
      <c r="F237" s="450"/>
      <c r="G237" s="450"/>
      <c r="H237" s="450"/>
      <c r="I237" s="450"/>
      <c r="J237" s="450"/>
      <c r="K237" s="450"/>
      <c r="L237" s="450"/>
      <c r="M237" s="450"/>
      <c r="N237" s="450"/>
      <c r="O237" s="450"/>
      <c r="P237" s="450"/>
      <c r="Q237" s="450"/>
      <c r="R237" s="450"/>
      <c r="S237" s="450"/>
      <c r="T237" s="450"/>
      <c r="U237" s="450"/>
      <c r="V237" s="450"/>
      <c r="W237" s="450"/>
      <c r="X237" s="450"/>
      <c r="Y237" s="450"/>
      <c r="Z237" s="450"/>
      <c r="AA237" s="450"/>
      <c r="AB237" s="450"/>
      <c r="AC237" s="450"/>
      <c r="AD237" s="450"/>
      <c r="AE237" s="450"/>
      <c r="AF237" s="450"/>
      <c r="AG237" s="450"/>
      <c r="AH237" s="450"/>
      <c r="AI237" s="450">
        <v>12554009521.592402</v>
      </c>
      <c r="AJ237" s="450">
        <v>12057078131.104841</v>
      </c>
      <c r="AK237" s="450">
        <v>8755611875.183754</v>
      </c>
      <c r="AL237" s="450">
        <v>7493115549.0551233</v>
      </c>
      <c r="AM237" s="450">
        <v>6023007123.1244469</v>
      </c>
      <c r="AN237" s="450">
        <v>5385782588.8438377</v>
      </c>
      <c r="AO237" s="450">
        <v>4568503561.063489</v>
      </c>
      <c r="AP237" s="450">
        <v>4725388102.1473436</v>
      </c>
      <c r="AQ237" s="450">
        <v>5032452586.7337275</v>
      </c>
      <c r="AR237" s="450">
        <v>5293977491.2374563</v>
      </c>
      <c r="AS237" s="450">
        <v>5862862332.832531</v>
      </c>
      <c r="AT237" s="450">
        <v>6565491793.0087242</v>
      </c>
      <c r="AU237" s="450">
        <v>7392158408.0455847</v>
      </c>
      <c r="AV237" s="450">
        <v>8352293081.2710724</v>
      </c>
      <c r="AW237" s="450">
        <v>9466637510.4275303</v>
      </c>
      <c r="AX237" s="450">
        <v>10410101725.33287</v>
      </c>
      <c r="AY237" s="450">
        <v>11481089281.699038</v>
      </c>
      <c r="AZ237" s="450">
        <v>12704385239.808592</v>
      </c>
      <c r="BA237" s="450">
        <v>13976034682.501678</v>
      </c>
      <c r="BB237" s="450">
        <v>14630790669.165346</v>
      </c>
      <c r="BC237" s="450">
        <v>15766419994.760832</v>
      </c>
      <c r="BD237" s="450">
        <v>17286955072.724354</v>
      </c>
      <c r="BE237" s="450">
        <v>18937444009.370399</v>
      </c>
      <c r="BF237" s="450">
        <v>20695759589.215401</v>
      </c>
      <c r="BG237" s="450">
        <v>22501408546.182293</v>
      </c>
      <c r="BH237" s="450">
        <v>24108431840.568878</v>
      </c>
      <c r="BI237" s="450">
        <v>26047146784.711563</v>
      </c>
      <c r="BJ237" s="450">
        <v>28564098680.54298</v>
      </c>
      <c r="BK237" s="450">
        <v>31340511794.413452</v>
      </c>
    </row>
    <row r="238" spans="1:63" x14ac:dyDescent="0.25">
      <c r="A238" s="450" t="s">
        <v>2660</v>
      </c>
      <c r="B238" s="450" t="s">
        <v>2661</v>
      </c>
      <c r="C238" s="450" t="s">
        <v>2295</v>
      </c>
      <c r="D238" s="450" t="s">
        <v>2296</v>
      </c>
      <c r="E238" s="450"/>
      <c r="F238" s="450"/>
      <c r="G238" s="450"/>
      <c r="H238" s="450"/>
      <c r="I238" s="450"/>
      <c r="J238" s="450"/>
      <c r="K238" s="450"/>
      <c r="L238" s="450"/>
      <c r="M238" s="450"/>
      <c r="N238" s="450"/>
      <c r="O238" s="450"/>
      <c r="P238" s="450"/>
      <c r="Q238" s="450"/>
      <c r="R238" s="450"/>
      <c r="S238" s="450"/>
      <c r="T238" s="450"/>
      <c r="U238" s="450"/>
      <c r="V238" s="450"/>
      <c r="W238" s="450"/>
      <c r="X238" s="450"/>
      <c r="Y238" s="450"/>
      <c r="Z238" s="450"/>
      <c r="AA238" s="450"/>
      <c r="AB238" s="450"/>
      <c r="AC238" s="450"/>
      <c r="AD238" s="450"/>
      <c r="AE238" s="450"/>
      <c r="AF238" s="450"/>
      <c r="AG238" s="450"/>
      <c r="AH238" s="450"/>
      <c r="AI238" s="450">
        <v>19882201522.565811</v>
      </c>
      <c r="AJ238" s="450">
        <v>19607976995.640614</v>
      </c>
      <c r="AK238" s="450">
        <v>17053422430.958467</v>
      </c>
      <c r="AL238" s="450">
        <v>17719327822.126053</v>
      </c>
      <c r="AM238" s="450">
        <v>14966825286.063295</v>
      </c>
      <c r="AN238" s="450">
        <v>14180440989.753868</v>
      </c>
      <c r="AO238" s="450">
        <v>15407574085.699768</v>
      </c>
      <c r="AP238" s="450">
        <v>13886509136.629379</v>
      </c>
      <c r="AQ238" s="450">
        <v>15039843811.570963</v>
      </c>
      <c r="AR238" s="450">
        <v>17774392796.396164</v>
      </c>
      <c r="AS238" s="450">
        <v>19165558629.060238</v>
      </c>
      <c r="AT238" s="450">
        <v>20436723900.95121</v>
      </c>
      <c r="AU238" s="450">
        <v>20813374952.002666</v>
      </c>
      <c r="AV238" s="450">
        <v>21892887497.501003</v>
      </c>
      <c r="AW238" s="450">
        <v>23606496593.892754</v>
      </c>
      <c r="AX238" s="450">
        <v>27514547356.215088</v>
      </c>
      <c r="AY238" s="450">
        <v>31457818852.688404</v>
      </c>
      <c r="AZ238" s="450">
        <v>35875334013.282547</v>
      </c>
      <c r="BA238" s="450">
        <v>41949410533.96608</v>
      </c>
      <c r="BB238" s="450">
        <v>44847633831.594498</v>
      </c>
      <c r="BC238" s="450">
        <v>49544281467.976379</v>
      </c>
      <c r="BD238" s="450">
        <v>58014358231.611786</v>
      </c>
      <c r="BE238" s="450">
        <v>65690081450.853653</v>
      </c>
      <c r="BF238" s="450">
        <v>73660861581.053879</v>
      </c>
      <c r="BG238" s="450">
        <v>82785052821.276245</v>
      </c>
      <c r="BH238" s="450">
        <v>89108877815.301056</v>
      </c>
      <c r="BI238" s="450">
        <v>95668470993.702774</v>
      </c>
      <c r="BJ238" s="450">
        <v>103823565373.86557</v>
      </c>
      <c r="BK238" s="450">
        <v>112747336654.51346</v>
      </c>
    </row>
    <row r="239" spans="1:63" x14ac:dyDescent="0.25">
      <c r="A239" s="450" t="s">
        <v>2662</v>
      </c>
      <c r="B239" s="450" t="s">
        <v>2663</v>
      </c>
      <c r="C239" s="450" t="s">
        <v>2295</v>
      </c>
      <c r="D239" s="450" t="s">
        <v>2296</v>
      </c>
      <c r="E239" s="450"/>
      <c r="F239" s="450"/>
      <c r="G239" s="450"/>
      <c r="H239" s="450"/>
      <c r="I239" s="450"/>
      <c r="J239" s="450"/>
      <c r="K239" s="450"/>
      <c r="L239" s="450"/>
      <c r="M239" s="450"/>
      <c r="N239" s="450"/>
      <c r="O239" s="450"/>
      <c r="P239" s="450"/>
      <c r="Q239" s="450"/>
      <c r="R239" s="450"/>
      <c r="S239" s="450"/>
      <c r="T239" s="450"/>
      <c r="U239" s="450"/>
      <c r="V239" s="450"/>
      <c r="W239" s="450"/>
      <c r="X239" s="450"/>
      <c r="Y239" s="450"/>
      <c r="Z239" s="450"/>
      <c r="AA239" s="450"/>
      <c r="AB239" s="450"/>
      <c r="AC239" s="450"/>
      <c r="AD239" s="450"/>
      <c r="AE239" s="450"/>
      <c r="AF239" s="450"/>
      <c r="AG239" s="450"/>
      <c r="AH239" s="450"/>
      <c r="AI239" s="450">
        <v>2537179113165.3657</v>
      </c>
      <c r="AJ239" s="450">
        <v>2723570897983.9199</v>
      </c>
      <c r="AK239" s="450">
        <v>2868897329587.249</v>
      </c>
      <c r="AL239" s="450">
        <v>3164626970897.6465</v>
      </c>
      <c r="AM239" s="450">
        <v>3387393390416.5454</v>
      </c>
      <c r="AN239" s="450">
        <v>3504044950442.396</v>
      </c>
      <c r="AO239" s="450">
        <v>3699647411080.021</v>
      </c>
      <c r="AP239" s="450">
        <v>3962119797340.5601</v>
      </c>
      <c r="AQ239" s="450">
        <v>4100293725711.0664</v>
      </c>
      <c r="AR239" s="450">
        <v>4157588901902.356</v>
      </c>
      <c r="AS239" s="450">
        <v>4407774479355.2656</v>
      </c>
      <c r="AT239" s="450">
        <v>4530916606810.8027</v>
      </c>
      <c r="AU239" s="450">
        <v>4614153898413.5635</v>
      </c>
      <c r="AV239" s="450">
        <v>4797183480825.499</v>
      </c>
      <c r="AW239" s="450">
        <v>5229293732985.9189</v>
      </c>
      <c r="AX239" s="450">
        <v>5639394379716.3154</v>
      </c>
      <c r="AY239" s="450">
        <v>6199622423499.8408</v>
      </c>
      <c r="AZ239" s="450">
        <v>6727723464235.4707</v>
      </c>
      <c r="BA239" s="450">
        <v>7158770523482.2588</v>
      </c>
      <c r="BB239" s="450">
        <v>7127106051813.2754</v>
      </c>
      <c r="BC239" s="450">
        <v>7666799044697.7188</v>
      </c>
      <c r="BD239" s="450">
        <v>8272007678905.0342</v>
      </c>
      <c r="BE239" s="450">
        <v>8666070739574.2617</v>
      </c>
      <c r="BF239" s="450">
        <v>9059212768891.959</v>
      </c>
      <c r="BG239" s="450">
        <v>9353597831155.4785</v>
      </c>
      <c r="BH239" s="450">
        <v>9455884644736.2891</v>
      </c>
      <c r="BI239" s="450">
        <v>9559973670380.0898</v>
      </c>
      <c r="BJ239" s="450">
        <v>9958340189509.9277</v>
      </c>
      <c r="BK239" s="450">
        <v>10323632054432.359</v>
      </c>
    </row>
    <row r="240" spans="1:63" x14ac:dyDescent="0.25">
      <c r="A240" s="450" t="s">
        <v>2664</v>
      </c>
      <c r="B240" s="450" t="s">
        <v>2665</v>
      </c>
      <c r="C240" s="450" t="s">
        <v>2295</v>
      </c>
      <c r="D240" s="450" t="s">
        <v>2296</v>
      </c>
      <c r="E240" s="450"/>
      <c r="F240" s="450"/>
      <c r="G240" s="450"/>
      <c r="H240" s="450"/>
      <c r="I240" s="450"/>
      <c r="J240" s="450"/>
      <c r="K240" s="450"/>
      <c r="L240" s="450"/>
      <c r="M240" s="450"/>
      <c r="N240" s="450"/>
      <c r="O240" s="450"/>
      <c r="P240" s="450"/>
      <c r="Q240" s="450"/>
      <c r="R240" s="450"/>
      <c r="S240" s="450"/>
      <c r="T240" s="450"/>
      <c r="U240" s="450"/>
      <c r="V240" s="450"/>
      <c r="W240" s="450"/>
      <c r="X240" s="450"/>
      <c r="Y240" s="450"/>
      <c r="Z240" s="450"/>
      <c r="AA240" s="450"/>
      <c r="AB240" s="450"/>
      <c r="AC240" s="450"/>
      <c r="AD240" s="450"/>
      <c r="AE240" s="450"/>
      <c r="AF240" s="450"/>
      <c r="AG240" s="450"/>
      <c r="AH240" s="450"/>
      <c r="AI240" s="450"/>
      <c r="AJ240" s="450"/>
      <c r="AK240" s="450"/>
      <c r="AL240" s="450"/>
      <c r="AM240" s="450"/>
      <c r="AN240" s="450"/>
      <c r="AO240" s="450"/>
      <c r="AP240" s="450"/>
      <c r="AQ240" s="450"/>
      <c r="AR240" s="450"/>
      <c r="AS240" s="450">
        <v>2297379361.0067377</v>
      </c>
      <c r="AT240" s="450">
        <v>2563828521.0456433</v>
      </c>
      <c r="AU240" s="450">
        <v>2425546485.1587095</v>
      </c>
      <c r="AV240" s="450">
        <v>2441379615.6489186</v>
      </c>
      <c r="AW240" s="450">
        <v>4113692948.5633693</v>
      </c>
      <c r="AX240" s="450">
        <v>5763806098.2874517</v>
      </c>
      <c r="AY240" s="450">
        <v>8413124323.2736311</v>
      </c>
      <c r="AZ240" s="450">
        <v>9094009276.4160099</v>
      </c>
      <c r="BA240" s="450">
        <v>10190871391.063009</v>
      </c>
      <c r="BB240" s="450">
        <v>9648172900.8077717</v>
      </c>
      <c r="BC240" s="450">
        <v>9646197981.2358284</v>
      </c>
      <c r="BD240" s="450">
        <v>10976037965.728874</v>
      </c>
      <c r="BE240" s="450">
        <v>11748455480.028988</v>
      </c>
      <c r="BF240" s="450">
        <v>10629314303.513142</v>
      </c>
      <c r="BG240" s="450">
        <v>8024556581.485219</v>
      </c>
      <c r="BH240" s="450">
        <v>9783178353.6228008</v>
      </c>
      <c r="BI240" s="450">
        <v>9960055057.3335686</v>
      </c>
      <c r="BJ240" s="450">
        <v>9220301264.5525112</v>
      </c>
      <c r="BK240" s="450">
        <v>9693556035.4829617</v>
      </c>
    </row>
    <row r="241" spans="1:63" x14ac:dyDescent="0.25">
      <c r="A241" s="450" t="s">
        <v>2666</v>
      </c>
      <c r="B241" s="450" t="s">
        <v>2667</v>
      </c>
      <c r="C241" s="450" t="s">
        <v>2295</v>
      </c>
      <c r="D241" s="450" t="s">
        <v>2296</v>
      </c>
      <c r="E241" s="450"/>
      <c r="F241" s="450"/>
      <c r="G241" s="450"/>
      <c r="H241" s="450"/>
      <c r="I241" s="450"/>
      <c r="J241" s="450"/>
      <c r="K241" s="450"/>
      <c r="L241" s="450"/>
      <c r="M241" s="450"/>
      <c r="N241" s="450"/>
      <c r="O241" s="450"/>
      <c r="P241" s="450"/>
      <c r="Q241" s="450"/>
      <c r="R241" s="450"/>
      <c r="S241" s="450"/>
      <c r="T241" s="450"/>
      <c r="U241" s="450"/>
      <c r="V241" s="450"/>
      <c r="W241" s="450"/>
      <c r="X241" s="450"/>
      <c r="Y241" s="450"/>
      <c r="Z241" s="450"/>
      <c r="AA241" s="450"/>
      <c r="AB241" s="450"/>
      <c r="AC241" s="450"/>
      <c r="AD241" s="450"/>
      <c r="AE241" s="450"/>
      <c r="AF241" s="450"/>
      <c r="AG241" s="450"/>
      <c r="AH241" s="450"/>
      <c r="AI241" s="450">
        <v>1184986663103.2551</v>
      </c>
      <c r="AJ241" s="450">
        <v>1203312518417.521</v>
      </c>
      <c r="AK241" s="450">
        <v>1288699912262.0352</v>
      </c>
      <c r="AL241" s="450">
        <v>1356079957403.0991</v>
      </c>
      <c r="AM241" s="450">
        <v>1404803612359.77</v>
      </c>
      <c r="AN241" s="450">
        <v>1473556860738.8699</v>
      </c>
      <c r="AO241" s="450">
        <v>1589490048482.3831</v>
      </c>
      <c r="AP241" s="450">
        <v>1672423913258.2058</v>
      </c>
      <c r="AQ241" s="450">
        <v>1805768695927.9407</v>
      </c>
      <c r="AR241" s="450">
        <v>1913334266579.5452</v>
      </c>
      <c r="AS241" s="450">
        <v>2048314867277.9343</v>
      </c>
      <c r="AT241" s="450">
        <v>2142325534627.8528</v>
      </c>
      <c r="AU241" s="450">
        <v>2250005461414.854</v>
      </c>
      <c r="AV241" s="450">
        <v>2350838440134.5747</v>
      </c>
      <c r="AW241" s="450">
        <v>2604535045298.9204</v>
      </c>
      <c r="AX241" s="450">
        <v>2806436836304.8877</v>
      </c>
      <c r="AY241" s="450">
        <v>3053250000031.8906</v>
      </c>
      <c r="AZ241" s="450">
        <v>3326768717266.3091</v>
      </c>
      <c r="BA241" s="450">
        <v>3515245745365.3926</v>
      </c>
      <c r="BB241" s="450">
        <v>3633532714485.6758</v>
      </c>
      <c r="BC241" s="450">
        <v>3869068545027.9043</v>
      </c>
      <c r="BD241" s="450">
        <v>3925461722099.2676</v>
      </c>
      <c r="BE241" s="450">
        <v>4100747019802.5537</v>
      </c>
      <c r="BF241" s="450">
        <v>4246138290074.3452</v>
      </c>
      <c r="BG241" s="450">
        <v>4424091019274.751</v>
      </c>
      <c r="BH241" s="450">
        <v>4520705013048.04</v>
      </c>
      <c r="BI241" s="450">
        <v>4909400292581.8545</v>
      </c>
      <c r="BJ241" s="450">
        <v>5153290539239.8193</v>
      </c>
      <c r="BK241" s="450"/>
    </row>
    <row r="242" spans="1:63" x14ac:dyDescent="0.25">
      <c r="A242" s="450" t="s">
        <v>2668</v>
      </c>
      <c r="B242" s="450" t="s">
        <v>2669</v>
      </c>
      <c r="C242" s="450" t="s">
        <v>2295</v>
      </c>
      <c r="D242" s="450" t="s">
        <v>2296</v>
      </c>
      <c r="E242" s="450"/>
      <c r="F242" s="450"/>
      <c r="G242" s="450"/>
      <c r="H242" s="450"/>
      <c r="I242" s="450"/>
      <c r="J242" s="450"/>
      <c r="K242" s="450"/>
      <c r="L242" s="450"/>
      <c r="M242" s="450"/>
      <c r="N242" s="450"/>
      <c r="O242" s="450"/>
      <c r="P242" s="450"/>
      <c r="Q242" s="450"/>
      <c r="R242" s="450"/>
      <c r="S242" s="450"/>
      <c r="T242" s="450"/>
      <c r="U242" s="450"/>
      <c r="V242" s="450"/>
      <c r="W242" s="450"/>
      <c r="X242" s="450"/>
      <c r="Y242" s="450"/>
      <c r="Z242" s="450"/>
      <c r="AA242" s="450"/>
      <c r="AB242" s="450"/>
      <c r="AC242" s="450"/>
      <c r="AD242" s="450"/>
      <c r="AE242" s="450"/>
      <c r="AF242" s="450"/>
      <c r="AG242" s="450"/>
      <c r="AH242" s="450"/>
      <c r="AI242" s="450">
        <v>220696580.05902591</v>
      </c>
      <c r="AJ242" s="450">
        <v>242796325.82108909</v>
      </c>
      <c r="AK242" s="450">
        <v>248955185.83692908</v>
      </c>
      <c r="AL242" s="450">
        <v>264380181.381327</v>
      </c>
      <c r="AM242" s="450">
        <v>283398794.64578891</v>
      </c>
      <c r="AN242" s="450">
        <v>300081167.64620817</v>
      </c>
      <c r="AO242" s="450">
        <v>305606963.69280291</v>
      </c>
      <c r="AP242" s="450">
        <v>310467760.54072475</v>
      </c>
      <c r="AQ242" s="450">
        <v>322498180.97612101</v>
      </c>
      <c r="AR242" s="450">
        <v>339853588.87349761</v>
      </c>
      <c r="AS242" s="450">
        <v>359159468.20174378</v>
      </c>
      <c r="AT242" s="450">
        <v>380257273.09135491</v>
      </c>
      <c r="AU242" s="450">
        <v>399478206.61362147</v>
      </c>
      <c r="AV242" s="450">
        <v>415476650.56131953</v>
      </c>
      <c r="AW242" s="450">
        <v>425162787.13001972</v>
      </c>
      <c r="AX242" s="450">
        <v>445342689.64281803</v>
      </c>
      <c r="AY242" s="450">
        <v>455093035.99951649</v>
      </c>
      <c r="AZ242" s="450">
        <v>447850679.9098168</v>
      </c>
      <c r="BA242" s="450">
        <v>470713194.50602549</v>
      </c>
      <c r="BB242" s="450">
        <v>485166090.93759859</v>
      </c>
      <c r="BC242" s="450">
        <v>508418596.73051453</v>
      </c>
      <c r="BD242" s="450">
        <v>533494964.58506972</v>
      </c>
      <c r="BE242" s="450">
        <v>548567513.09503818</v>
      </c>
      <c r="BF242" s="450">
        <v>540775375.57515085</v>
      </c>
      <c r="BG242" s="450">
        <v>562426453.52657497</v>
      </c>
      <c r="BH242" s="450">
        <v>589540362.74531019</v>
      </c>
      <c r="BI242" s="450">
        <v>616128365.32469189</v>
      </c>
      <c r="BJ242" s="450">
        <v>644791263.95921052</v>
      </c>
      <c r="BK242" s="450">
        <v>661311255.03016615</v>
      </c>
    </row>
    <row r="243" spans="1:63" x14ac:dyDescent="0.25">
      <c r="A243" s="450" t="s">
        <v>2670</v>
      </c>
      <c r="B243" s="450" t="s">
        <v>2671</v>
      </c>
      <c r="C243" s="450" t="s">
        <v>2295</v>
      </c>
      <c r="D243" s="450" t="s">
        <v>2296</v>
      </c>
      <c r="E243" s="450"/>
      <c r="F243" s="450"/>
      <c r="G243" s="450"/>
      <c r="H243" s="450"/>
      <c r="I243" s="450"/>
      <c r="J243" s="450"/>
      <c r="K243" s="450"/>
      <c r="L243" s="450"/>
      <c r="M243" s="450"/>
      <c r="N243" s="450"/>
      <c r="O243" s="450"/>
      <c r="P243" s="450"/>
      <c r="Q243" s="450"/>
      <c r="R243" s="450"/>
      <c r="S243" s="450"/>
      <c r="T243" s="450"/>
      <c r="U243" s="450"/>
      <c r="V243" s="450"/>
      <c r="W243" s="450"/>
      <c r="X243" s="450"/>
      <c r="Y243" s="450"/>
      <c r="Z243" s="450"/>
      <c r="AA243" s="450"/>
      <c r="AB243" s="450"/>
      <c r="AC243" s="450"/>
      <c r="AD243" s="450"/>
      <c r="AE243" s="450"/>
      <c r="AF243" s="450"/>
      <c r="AG243" s="450"/>
      <c r="AH243" s="450"/>
      <c r="AI243" s="450">
        <v>1447428191848.0281</v>
      </c>
      <c r="AJ243" s="450">
        <v>1525618624763.6274</v>
      </c>
      <c r="AK243" s="450">
        <v>1650476449680.647</v>
      </c>
      <c r="AL243" s="450">
        <v>1762786538661.3779</v>
      </c>
      <c r="AM243" s="450">
        <v>1908919191189.0854</v>
      </c>
      <c r="AN243" s="450">
        <v>2084036069186.8914</v>
      </c>
      <c r="AO243" s="450">
        <v>2267384508550.1479</v>
      </c>
      <c r="AP243" s="450">
        <v>2392312327225.5059</v>
      </c>
      <c r="AQ243" s="450">
        <v>2553361867801.6201</v>
      </c>
      <c r="AR243" s="450">
        <v>2790203490057.8179</v>
      </c>
      <c r="AS243" s="450">
        <v>2968480975371.9053</v>
      </c>
      <c r="AT243" s="450">
        <v>3163559007569.9805</v>
      </c>
      <c r="AU243" s="450">
        <v>3332687694020.2842</v>
      </c>
      <c r="AV243" s="450">
        <v>3639629919294.3354</v>
      </c>
      <c r="AW243" s="450">
        <v>4020424693412.4561</v>
      </c>
      <c r="AX243" s="450">
        <v>4466268298628.0557</v>
      </c>
      <c r="AY243" s="450">
        <v>4955568401586.7002</v>
      </c>
      <c r="AZ243" s="450">
        <v>5458503541007.1689</v>
      </c>
      <c r="BA243" s="450">
        <v>5742101781601.0332</v>
      </c>
      <c r="BB243" s="450">
        <v>6193445815039.3887</v>
      </c>
      <c r="BC243" s="450">
        <v>6739351134482.9531</v>
      </c>
      <c r="BD243" s="450">
        <v>7229464868384.8545</v>
      </c>
      <c r="BE243" s="450">
        <v>7769648102274.5371</v>
      </c>
      <c r="BF243" s="450">
        <v>8384902429893.2764</v>
      </c>
      <c r="BG243" s="450">
        <v>9137460153724.8281</v>
      </c>
      <c r="BH243" s="450">
        <v>9921881312640.332</v>
      </c>
      <c r="BI243" s="450">
        <v>10800074725546.705</v>
      </c>
      <c r="BJ243" s="450">
        <v>11767007210570.092</v>
      </c>
      <c r="BK243" s="450">
        <v>12845038877592.17</v>
      </c>
    </row>
    <row r="244" spans="1:63" x14ac:dyDescent="0.25">
      <c r="A244" s="450" t="s">
        <v>2672</v>
      </c>
      <c r="B244" s="450" t="s">
        <v>2673</v>
      </c>
      <c r="C244" s="450" t="s">
        <v>2295</v>
      </c>
      <c r="D244" s="450" t="s">
        <v>2296</v>
      </c>
      <c r="E244" s="450"/>
      <c r="F244" s="450"/>
      <c r="G244" s="450"/>
      <c r="H244" s="450"/>
      <c r="I244" s="450"/>
      <c r="J244" s="450"/>
      <c r="K244" s="450"/>
      <c r="L244" s="450"/>
      <c r="M244" s="450"/>
      <c r="N244" s="450"/>
      <c r="O244" s="450"/>
      <c r="P244" s="450"/>
      <c r="Q244" s="450"/>
      <c r="R244" s="450"/>
      <c r="S244" s="450"/>
      <c r="T244" s="450"/>
      <c r="U244" s="450"/>
      <c r="V244" s="450"/>
      <c r="W244" s="450"/>
      <c r="X244" s="450"/>
      <c r="Y244" s="450"/>
      <c r="Z244" s="450"/>
      <c r="AA244" s="450"/>
      <c r="AB244" s="450"/>
      <c r="AC244" s="450"/>
      <c r="AD244" s="450"/>
      <c r="AE244" s="450"/>
      <c r="AF244" s="450"/>
      <c r="AG244" s="450"/>
      <c r="AH244" s="450"/>
      <c r="AI244" s="450">
        <v>874207251372.047</v>
      </c>
      <c r="AJ244" s="450">
        <v>908169578944.82776</v>
      </c>
      <c r="AK244" s="450">
        <v>927451026782.9718</v>
      </c>
      <c r="AL244" s="450">
        <v>942716428228.63757</v>
      </c>
      <c r="AM244" s="450">
        <v>972618699627.10791</v>
      </c>
      <c r="AN244" s="450">
        <v>1026117598280.0391</v>
      </c>
      <c r="AO244" s="450">
        <v>1099568224914.6167</v>
      </c>
      <c r="AP244" s="450">
        <v>1159196425022.7346</v>
      </c>
      <c r="AQ244" s="450">
        <v>1201718928715.282</v>
      </c>
      <c r="AR244" s="450">
        <v>1246413020421.8484</v>
      </c>
      <c r="AS244" s="450">
        <v>1318697465716.0039</v>
      </c>
      <c r="AT244" s="450">
        <v>1408064524588.248</v>
      </c>
      <c r="AU244" s="450">
        <v>1522512811855.7034</v>
      </c>
      <c r="AV244" s="450">
        <v>1619242025546.021</v>
      </c>
      <c r="AW244" s="450">
        <v>1773766664952.1104</v>
      </c>
      <c r="AX244" s="450">
        <v>1943807281901.2568</v>
      </c>
      <c r="AY244" s="450">
        <v>2126944263896.3833</v>
      </c>
      <c r="AZ244" s="450">
        <v>2330060306195.6426</v>
      </c>
      <c r="BA244" s="450">
        <v>2506738608242.5645</v>
      </c>
      <c r="BB244" s="450">
        <v>2614902099934.6221</v>
      </c>
      <c r="BC244" s="450">
        <v>2800320105278.9248</v>
      </c>
      <c r="BD244" s="450">
        <v>2991104788663.5698</v>
      </c>
      <c r="BE244" s="450">
        <v>3172328645814.5908</v>
      </c>
      <c r="BF244" s="450">
        <v>3399312276614.9038</v>
      </c>
      <c r="BG244" s="450">
        <v>3635056628606.4409</v>
      </c>
      <c r="BH244" s="450">
        <v>3787554006284.626</v>
      </c>
      <c r="BI244" s="450">
        <v>3887985924929.5059</v>
      </c>
      <c r="BJ244" s="450">
        <v>4074934508350.4839</v>
      </c>
      <c r="BK244" s="450">
        <v>4279448065253.5679</v>
      </c>
    </row>
    <row r="245" spans="1:63" x14ac:dyDescent="0.25">
      <c r="A245" s="450" t="s">
        <v>2674</v>
      </c>
      <c r="B245" s="450" t="s">
        <v>2675</v>
      </c>
      <c r="C245" s="450" t="s">
        <v>2295</v>
      </c>
      <c r="D245" s="450" t="s">
        <v>2296</v>
      </c>
      <c r="E245" s="450"/>
      <c r="F245" s="450"/>
      <c r="G245" s="450"/>
      <c r="H245" s="450"/>
      <c r="I245" s="450"/>
      <c r="J245" s="450"/>
      <c r="K245" s="450"/>
      <c r="L245" s="450"/>
      <c r="M245" s="450"/>
      <c r="N245" s="450"/>
      <c r="O245" s="450"/>
      <c r="P245" s="450"/>
      <c r="Q245" s="450"/>
      <c r="R245" s="450"/>
      <c r="S245" s="450"/>
      <c r="T245" s="450"/>
      <c r="U245" s="450"/>
      <c r="V245" s="450"/>
      <c r="W245" s="450"/>
      <c r="X245" s="450"/>
      <c r="Y245" s="450"/>
      <c r="Z245" s="450"/>
      <c r="AA245" s="450"/>
      <c r="AB245" s="450"/>
      <c r="AC245" s="450"/>
      <c r="AD245" s="450"/>
      <c r="AE245" s="450"/>
      <c r="AF245" s="450"/>
      <c r="AG245" s="450"/>
      <c r="AH245" s="450"/>
      <c r="AI245" s="450">
        <v>8646709961.0148239</v>
      </c>
      <c r="AJ245" s="450">
        <v>9217342457.3332787</v>
      </c>
      <c r="AK245" s="450">
        <v>10378902519.607851</v>
      </c>
      <c r="AL245" s="450">
        <v>10553715651.72253</v>
      </c>
      <c r="AM245" s="450">
        <v>11163586612.370552</v>
      </c>
      <c r="AN245" s="450">
        <v>11831909445.525976</v>
      </c>
      <c r="AO245" s="450">
        <v>12908156824.238979</v>
      </c>
      <c r="AP245" s="450">
        <v>14118550704.398926</v>
      </c>
      <c r="AQ245" s="450">
        <v>15437439079.595604</v>
      </c>
      <c r="AR245" s="450">
        <v>16917037904.679747</v>
      </c>
      <c r="AS245" s="450">
        <v>18488818865.216572</v>
      </c>
      <c r="AT245" s="450">
        <v>19681973118.876213</v>
      </c>
      <c r="AU245" s="450">
        <v>21580105092.814743</v>
      </c>
      <c r="AV245" s="450">
        <v>25155123065.091385</v>
      </c>
      <c r="AW245" s="450">
        <v>27886037655.500019</v>
      </c>
      <c r="AX245" s="450">
        <v>30540031350.268299</v>
      </c>
      <c r="AY245" s="450">
        <v>35620049824.14827</v>
      </c>
      <c r="AZ245" s="450">
        <v>38315846397.157867</v>
      </c>
      <c r="BA245" s="450">
        <v>40385991261.428596</v>
      </c>
      <c r="BB245" s="450">
        <v>38906709100.200722</v>
      </c>
      <c r="BC245" s="450">
        <v>40668093303.835266</v>
      </c>
      <c r="BD245" s="450">
        <v>41395401723.100784</v>
      </c>
      <c r="BE245" s="450">
        <v>42735223714.642097</v>
      </c>
      <c r="BF245" s="450">
        <v>44357504917.160873</v>
      </c>
      <c r="BG245" s="450">
        <v>44758435445.054207</v>
      </c>
      <c r="BH245" s="450">
        <v>46041319260.271683</v>
      </c>
      <c r="BI245" s="450">
        <v>43515095890.979568</v>
      </c>
      <c r="BJ245" s="450">
        <v>43499718859.115852</v>
      </c>
      <c r="BK245" s="450">
        <v>44792134342.976662</v>
      </c>
    </row>
    <row r="246" spans="1:63" x14ac:dyDescent="0.25">
      <c r="A246" s="450" t="s">
        <v>2676</v>
      </c>
      <c r="B246" s="450" t="s">
        <v>2677</v>
      </c>
      <c r="C246" s="450" t="s">
        <v>2295</v>
      </c>
      <c r="D246" s="450" t="s">
        <v>2296</v>
      </c>
      <c r="E246" s="450"/>
      <c r="F246" s="450"/>
      <c r="G246" s="450"/>
      <c r="H246" s="450"/>
      <c r="I246" s="450"/>
      <c r="J246" s="450"/>
      <c r="K246" s="450"/>
      <c r="L246" s="450"/>
      <c r="M246" s="450"/>
      <c r="N246" s="450"/>
      <c r="O246" s="450"/>
      <c r="P246" s="450"/>
      <c r="Q246" s="450"/>
      <c r="R246" s="450"/>
      <c r="S246" s="450"/>
      <c r="T246" s="450"/>
      <c r="U246" s="450"/>
      <c r="V246" s="450"/>
      <c r="W246" s="450"/>
      <c r="X246" s="450"/>
      <c r="Y246" s="450"/>
      <c r="Z246" s="450"/>
      <c r="AA246" s="450"/>
      <c r="AB246" s="450"/>
      <c r="AC246" s="450"/>
      <c r="AD246" s="450"/>
      <c r="AE246" s="450"/>
      <c r="AF246" s="450"/>
      <c r="AG246" s="450"/>
      <c r="AH246" s="450"/>
      <c r="AI246" s="450">
        <v>29997651032.5625</v>
      </c>
      <c r="AJ246" s="450">
        <v>32222979725.15556</v>
      </c>
      <c r="AK246" s="450">
        <v>35529870316.167557</v>
      </c>
      <c r="AL246" s="450">
        <v>37168149917.292412</v>
      </c>
      <c r="AM246" s="450">
        <v>39168413839.380569</v>
      </c>
      <c r="AN246" s="450">
        <v>40930135342.11232</v>
      </c>
      <c r="AO246" s="450">
        <v>44658035136.966843</v>
      </c>
      <c r="AP246" s="450">
        <v>47899832309.051018</v>
      </c>
      <c r="AQ246" s="450">
        <v>50756159294.144661</v>
      </c>
      <c r="AR246" s="450">
        <v>54606447918.409035</v>
      </c>
      <c r="AS246" s="450">
        <v>58456542186.635353</v>
      </c>
      <c r="AT246" s="450">
        <v>62006535289.005104</v>
      </c>
      <c r="AU246" s="450">
        <v>63820379259.760582</v>
      </c>
      <c r="AV246" s="450">
        <v>68062414745.578964</v>
      </c>
      <c r="AW246" s="450">
        <v>74253294939.062042</v>
      </c>
      <c r="AX246" s="450">
        <v>79235751722.847305</v>
      </c>
      <c r="AY246" s="450">
        <v>85914612403.21048</v>
      </c>
      <c r="AZ246" s="450">
        <v>94141914566.062973</v>
      </c>
      <c r="BA246" s="450">
        <v>100040224585.24751</v>
      </c>
      <c r="BB246" s="450">
        <v>103870765459.17429</v>
      </c>
      <c r="BC246" s="450">
        <v>108770107000.84042</v>
      </c>
      <c r="BD246" s="450">
        <v>108913333410.65845</v>
      </c>
      <c r="BE246" s="450">
        <v>115439629854.73196</v>
      </c>
      <c r="BF246" s="450">
        <v>120843246503.75496</v>
      </c>
      <c r="BG246" s="450">
        <v>126788136377.42516</v>
      </c>
      <c r="BH246" s="450">
        <v>129674667578.84644</v>
      </c>
      <c r="BI246" s="450">
        <v>132747775720.01941</v>
      </c>
      <c r="BJ246" s="450">
        <v>137739272459.1983</v>
      </c>
      <c r="BK246" s="450">
        <v>144374363230.50632</v>
      </c>
    </row>
    <row r="247" spans="1:63" x14ac:dyDescent="0.25">
      <c r="A247" s="450" t="s">
        <v>280</v>
      </c>
      <c r="B247" s="450" t="s">
        <v>281</v>
      </c>
      <c r="C247" s="450" t="s">
        <v>2295</v>
      </c>
      <c r="D247" s="450" t="s">
        <v>2296</v>
      </c>
      <c r="E247" s="450"/>
      <c r="F247" s="450"/>
      <c r="G247" s="450"/>
      <c r="H247" s="450"/>
      <c r="I247" s="450"/>
      <c r="J247" s="450"/>
      <c r="K247" s="450"/>
      <c r="L247" s="450"/>
      <c r="M247" s="450"/>
      <c r="N247" s="450"/>
      <c r="O247" s="450"/>
      <c r="P247" s="450"/>
      <c r="Q247" s="450"/>
      <c r="R247" s="450"/>
      <c r="S247" s="450"/>
      <c r="T247" s="450"/>
      <c r="U247" s="450"/>
      <c r="V247" s="450"/>
      <c r="W247" s="450"/>
      <c r="X247" s="450"/>
      <c r="Y247" s="450"/>
      <c r="Z247" s="450"/>
      <c r="AA247" s="450"/>
      <c r="AB247" s="450"/>
      <c r="AC247" s="450"/>
      <c r="AD247" s="450"/>
      <c r="AE247" s="450"/>
      <c r="AF247" s="450"/>
      <c r="AG247" s="450"/>
      <c r="AH247" s="450"/>
      <c r="AI247" s="450">
        <v>331137489469.25031</v>
      </c>
      <c r="AJ247" s="450">
        <v>345648326933.62592</v>
      </c>
      <c r="AK247" s="450">
        <v>374697738176.83337</v>
      </c>
      <c r="AL247" s="450">
        <v>414356491741.58472</v>
      </c>
      <c r="AM247" s="450">
        <v>400127130740.58752</v>
      </c>
      <c r="AN247" s="450">
        <v>437913578923.61505</v>
      </c>
      <c r="AO247" s="450">
        <v>476442838251.89478</v>
      </c>
      <c r="AP247" s="450">
        <v>520775915190.26208</v>
      </c>
      <c r="AQ247" s="450">
        <v>557854170080.21252</v>
      </c>
      <c r="AR247" s="450">
        <v>545462780176.70325</v>
      </c>
      <c r="AS247" s="450">
        <v>606080147578.05823</v>
      </c>
      <c r="AT247" s="450">
        <v>591539991899.89587</v>
      </c>
      <c r="AU247" s="450">
        <v>607794103384.81799</v>
      </c>
      <c r="AV247" s="450">
        <v>634714714986.16699</v>
      </c>
      <c r="AW247" s="450">
        <v>727742635914.98254</v>
      </c>
      <c r="AX247" s="450">
        <v>807227201345.72937</v>
      </c>
      <c r="AY247" s="450">
        <v>936568513681.42224</v>
      </c>
      <c r="AZ247" s="450">
        <v>1033243495040.4537</v>
      </c>
      <c r="BA247" s="450">
        <v>1130486452128.9182</v>
      </c>
      <c r="BB247" s="450">
        <v>1104759335921.9309</v>
      </c>
      <c r="BC247" s="450">
        <v>1260360065600.9075</v>
      </c>
      <c r="BD247" s="450">
        <v>1443295181748.46</v>
      </c>
      <c r="BE247" s="450">
        <v>1539111516640.6531</v>
      </c>
      <c r="BF247" s="450">
        <v>1690856051423.9358</v>
      </c>
      <c r="BG247" s="450">
        <v>1851026230617.97</v>
      </c>
      <c r="BH247" s="450">
        <v>2012361231281.8408</v>
      </c>
      <c r="BI247" s="450">
        <v>2087369995248.8291</v>
      </c>
      <c r="BJ247" s="450">
        <v>2261007955425.729</v>
      </c>
      <c r="BK247" s="450">
        <v>2296104297946.4048</v>
      </c>
    </row>
    <row r="248" spans="1:63" x14ac:dyDescent="0.25">
      <c r="A248" s="450" t="s">
        <v>2678</v>
      </c>
      <c r="B248" s="450" t="s">
        <v>2679</v>
      </c>
      <c r="C248" s="450" t="s">
        <v>2295</v>
      </c>
      <c r="D248" s="450" t="s">
        <v>2296</v>
      </c>
      <c r="E248" s="450"/>
      <c r="F248" s="450"/>
      <c r="G248" s="450"/>
      <c r="H248" s="450"/>
      <c r="I248" s="450"/>
      <c r="J248" s="450"/>
      <c r="K248" s="450"/>
      <c r="L248" s="450"/>
      <c r="M248" s="450"/>
      <c r="N248" s="450"/>
      <c r="O248" s="450"/>
      <c r="P248" s="450"/>
      <c r="Q248" s="450"/>
      <c r="R248" s="450"/>
      <c r="S248" s="450"/>
      <c r="T248" s="450"/>
      <c r="U248" s="450"/>
      <c r="V248" s="450"/>
      <c r="W248" s="450"/>
      <c r="X248" s="450"/>
      <c r="Y248" s="450"/>
      <c r="Z248" s="450"/>
      <c r="AA248" s="450"/>
      <c r="AB248" s="450"/>
      <c r="AC248" s="450"/>
      <c r="AD248" s="450"/>
      <c r="AE248" s="450"/>
      <c r="AF248" s="450"/>
      <c r="AG248" s="450"/>
      <c r="AH248" s="450"/>
      <c r="AI248" s="450">
        <v>13751039.237300826</v>
      </c>
      <c r="AJ248" s="450">
        <v>14729147.05546421</v>
      </c>
      <c r="AK248" s="450">
        <v>15484948.296705279</v>
      </c>
      <c r="AL248" s="450">
        <v>16503449.878621748</v>
      </c>
      <c r="AM248" s="450">
        <v>18589231.319082312</v>
      </c>
      <c r="AN248" s="450">
        <v>18029223.168212429</v>
      </c>
      <c r="AO248" s="450">
        <v>17264877.013681635</v>
      </c>
      <c r="AP248" s="450">
        <v>19319416.385174975</v>
      </c>
      <c r="AQ248" s="450">
        <v>22565312.065329939</v>
      </c>
      <c r="AR248" s="450">
        <v>22533141.596691146</v>
      </c>
      <c r="AS248" s="450">
        <v>22813268.449708614</v>
      </c>
      <c r="AT248" s="450">
        <v>23694630.768585507</v>
      </c>
      <c r="AU248" s="450">
        <v>25967580.390957084</v>
      </c>
      <c r="AV248" s="450">
        <v>25568108.565547183</v>
      </c>
      <c r="AW248" s="450">
        <v>25901421.44129318</v>
      </c>
      <c r="AX248" s="450">
        <v>25698736.594867747</v>
      </c>
      <c r="AY248" s="450">
        <v>27042747.529436152</v>
      </c>
      <c r="AZ248" s="450">
        <v>29532691.638852187</v>
      </c>
      <c r="BA248" s="450">
        <v>32510673.048768725</v>
      </c>
      <c r="BB248" s="450">
        <v>31306381.73163081</v>
      </c>
      <c r="BC248" s="450">
        <v>30806737.501822133</v>
      </c>
      <c r="BD248" s="450">
        <v>33814047.789476745</v>
      </c>
      <c r="BE248" s="450">
        <v>33140653.307374917</v>
      </c>
      <c r="BF248" s="450">
        <v>35265651.501709335</v>
      </c>
      <c r="BG248" s="450">
        <v>36417218.522626013</v>
      </c>
      <c r="BH248" s="450">
        <v>40171835.342273846</v>
      </c>
      <c r="BI248" s="450">
        <v>41843559.77513963</v>
      </c>
      <c r="BJ248" s="450">
        <v>44384557.403035723</v>
      </c>
      <c r="BK248" s="450">
        <v>46520202.367087342</v>
      </c>
    </row>
    <row r="249" spans="1:63" x14ac:dyDescent="0.25">
      <c r="A249" s="450" t="s">
        <v>2680</v>
      </c>
      <c r="B249" s="450" t="s">
        <v>2681</v>
      </c>
      <c r="C249" s="450" t="s">
        <v>2295</v>
      </c>
      <c r="D249" s="450" t="s">
        <v>2296</v>
      </c>
      <c r="E249" s="450"/>
      <c r="F249" s="450"/>
      <c r="G249" s="450"/>
      <c r="H249" s="450"/>
      <c r="I249" s="450"/>
      <c r="J249" s="450"/>
      <c r="K249" s="450"/>
      <c r="L249" s="450"/>
      <c r="M249" s="450"/>
      <c r="N249" s="450"/>
      <c r="O249" s="450"/>
      <c r="P249" s="450"/>
      <c r="Q249" s="450"/>
      <c r="R249" s="450"/>
      <c r="S249" s="450"/>
      <c r="T249" s="450"/>
      <c r="U249" s="450"/>
      <c r="V249" s="450"/>
      <c r="W249" s="450"/>
      <c r="X249" s="450"/>
      <c r="Y249" s="450"/>
      <c r="Z249" s="450"/>
      <c r="AA249" s="450"/>
      <c r="AB249" s="450"/>
      <c r="AC249" s="450"/>
      <c r="AD249" s="450"/>
      <c r="AE249" s="450"/>
      <c r="AF249" s="450"/>
      <c r="AG249" s="450"/>
      <c r="AH249" s="450"/>
      <c r="AI249" s="450">
        <v>24576785800.716991</v>
      </c>
      <c r="AJ249" s="450">
        <v>25934361603.650219</v>
      </c>
      <c r="AK249" s="450">
        <v>26680375621.007504</v>
      </c>
      <c r="AL249" s="450">
        <v>27641842945.940674</v>
      </c>
      <c r="AM249" s="450">
        <v>28674684836.268486</v>
      </c>
      <c r="AN249" s="450">
        <v>30321070014.848824</v>
      </c>
      <c r="AO249" s="450">
        <v>32279388585.887074</v>
      </c>
      <c r="AP249" s="450">
        <v>33993572230.630688</v>
      </c>
      <c r="AQ249" s="450">
        <v>35651021335.736031</v>
      </c>
      <c r="AR249" s="450">
        <v>37924804903.81916</v>
      </c>
      <c r="AS249" s="450">
        <v>40525430146.318001</v>
      </c>
      <c r="AT249" s="450">
        <v>43928509487.612442</v>
      </c>
      <c r="AU249" s="450">
        <v>47788575936.316063</v>
      </c>
      <c r="AV249" s="450">
        <v>51924106154.050003</v>
      </c>
      <c r="AW249" s="450">
        <v>57323198281.905197</v>
      </c>
      <c r="AX249" s="450">
        <v>63527944173.027954</v>
      </c>
      <c r="AY249" s="450">
        <v>69725796747.907303</v>
      </c>
      <c r="AZ249" s="450">
        <v>76445017835.642517</v>
      </c>
      <c r="BA249" s="450">
        <v>82363511064.257599</v>
      </c>
      <c r="BB249" s="450">
        <v>87364313981.625702</v>
      </c>
      <c r="BC249" s="450">
        <v>93982693991.057251</v>
      </c>
      <c r="BD249" s="450">
        <v>103307020772.38696</v>
      </c>
      <c r="BE249" s="450">
        <v>110026428329.86253</v>
      </c>
      <c r="BF249" s="450">
        <v>119549779546.75404</v>
      </c>
      <c r="BG249" s="450">
        <v>130012446320.56372</v>
      </c>
      <c r="BH249" s="450">
        <v>139497957569.77832</v>
      </c>
      <c r="BI249" s="450">
        <v>150707644163.24036</v>
      </c>
      <c r="BJ249" s="450">
        <v>163993183601.00674</v>
      </c>
      <c r="BK249" s="450">
        <v>176411695134.91714</v>
      </c>
    </row>
    <row r="250" spans="1:63" x14ac:dyDescent="0.25">
      <c r="A250" s="450" t="s">
        <v>2682</v>
      </c>
      <c r="B250" s="450" t="s">
        <v>2683</v>
      </c>
      <c r="C250" s="450" t="s">
        <v>2295</v>
      </c>
      <c r="D250" s="450" t="s">
        <v>2296</v>
      </c>
      <c r="E250" s="450"/>
      <c r="F250" s="450"/>
      <c r="G250" s="450"/>
      <c r="H250" s="450"/>
      <c r="I250" s="450"/>
      <c r="J250" s="450"/>
      <c r="K250" s="450"/>
      <c r="L250" s="450"/>
      <c r="M250" s="450"/>
      <c r="N250" s="450"/>
      <c r="O250" s="450"/>
      <c r="P250" s="450"/>
      <c r="Q250" s="450"/>
      <c r="R250" s="450"/>
      <c r="S250" s="450"/>
      <c r="T250" s="450"/>
      <c r="U250" s="450"/>
      <c r="V250" s="450"/>
      <c r="W250" s="450"/>
      <c r="X250" s="450"/>
      <c r="Y250" s="450"/>
      <c r="Z250" s="450"/>
      <c r="AA250" s="450"/>
      <c r="AB250" s="450"/>
      <c r="AC250" s="450"/>
      <c r="AD250" s="450"/>
      <c r="AE250" s="450"/>
      <c r="AF250" s="450"/>
      <c r="AG250" s="450"/>
      <c r="AH250" s="450"/>
      <c r="AI250" s="450">
        <v>8707548750.1784458</v>
      </c>
      <c r="AJ250" s="450">
        <v>9501997382.232996</v>
      </c>
      <c r="AK250" s="450">
        <v>10050753551.094088</v>
      </c>
      <c r="AL250" s="450">
        <v>11145566657.352127</v>
      </c>
      <c r="AM250" s="450">
        <v>12112528865.413246</v>
      </c>
      <c r="AN250" s="450">
        <v>13791531043.748083</v>
      </c>
      <c r="AO250" s="450">
        <v>15318151286.351871</v>
      </c>
      <c r="AP250" s="450">
        <v>16376993511.166594</v>
      </c>
      <c r="AQ250" s="450">
        <v>17373696628.958813</v>
      </c>
      <c r="AR250" s="450">
        <v>19044009899.663551</v>
      </c>
      <c r="AS250" s="450">
        <v>20081454864.748009</v>
      </c>
      <c r="AT250" s="450">
        <v>21585713715.33123</v>
      </c>
      <c r="AU250" s="450">
        <v>23841977529.679142</v>
      </c>
      <c r="AV250" s="450">
        <v>25856760160.841793</v>
      </c>
      <c r="AW250" s="450">
        <v>28360395425.569469</v>
      </c>
      <c r="AX250" s="450">
        <v>31095688410.0359</v>
      </c>
      <c r="AY250" s="450">
        <v>35491784600.988258</v>
      </c>
      <c r="AZ250" s="450">
        <v>39511117780.158592</v>
      </c>
      <c r="BA250" s="450">
        <v>43787516825.869789</v>
      </c>
      <c r="BB250" s="450">
        <v>47122250933.636841</v>
      </c>
      <c r="BC250" s="450">
        <v>50358862770.924515</v>
      </c>
      <c r="BD250" s="450">
        <v>56239143509.148979</v>
      </c>
      <c r="BE250" s="450">
        <v>59517267629.655968</v>
      </c>
      <c r="BF250" s="450">
        <v>62734038311.503342</v>
      </c>
      <c r="BG250" s="450">
        <v>67184895622.472099</v>
      </c>
      <c r="BH250" s="450">
        <v>71426061390.863876</v>
      </c>
      <c r="BI250" s="450">
        <v>75659346317.731918</v>
      </c>
      <c r="BJ250" s="450">
        <v>80075755457.672653</v>
      </c>
      <c r="BK250" s="450">
        <v>86868419939.879456</v>
      </c>
    </row>
    <row r="251" spans="1:63" x14ac:dyDescent="0.25">
      <c r="A251" s="450" t="s">
        <v>282</v>
      </c>
      <c r="B251" s="450" t="s">
        <v>283</v>
      </c>
      <c r="C251" s="450" t="s">
        <v>2295</v>
      </c>
      <c r="D251" s="450" t="s">
        <v>2296</v>
      </c>
      <c r="E251" s="450"/>
      <c r="F251" s="450"/>
      <c r="G251" s="450"/>
      <c r="H251" s="450"/>
      <c r="I251" s="450"/>
      <c r="J251" s="450"/>
      <c r="K251" s="450"/>
      <c r="L251" s="450"/>
      <c r="M251" s="450"/>
      <c r="N251" s="450"/>
      <c r="O251" s="450"/>
      <c r="P251" s="450"/>
      <c r="Q251" s="450"/>
      <c r="R251" s="450"/>
      <c r="S251" s="450"/>
      <c r="T251" s="450"/>
      <c r="U251" s="450"/>
      <c r="V251" s="450"/>
      <c r="W251" s="450"/>
      <c r="X251" s="450"/>
      <c r="Y251" s="450"/>
      <c r="Z251" s="450"/>
      <c r="AA251" s="450"/>
      <c r="AB251" s="450"/>
      <c r="AC251" s="450"/>
      <c r="AD251" s="450"/>
      <c r="AE251" s="450"/>
      <c r="AF251" s="450"/>
      <c r="AG251" s="450"/>
      <c r="AH251" s="450"/>
      <c r="AI251" s="450">
        <v>352363832731.46014</v>
      </c>
      <c r="AJ251" s="450">
        <v>333641630093.08014</v>
      </c>
      <c r="AK251" s="450">
        <v>308147667781.59155</v>
      </c>
      <c r="AL251" s="450">
        <v>270572501851.81253</v>
      </c>
      <c r="AM251" s="450">
        <v>212971957471.08588</v>
      </c>
      <c r="AN251" s="450">
        <v>190910230372.84634</v>
      </c>
      <c r="AO251" s="450">
        <v>174965270074.95651</v>
      </c>
      <c r="AP251" s="450">
        <v>172642884846.91956</v>
      </c>
      <c r="AQ251" s="450">
        <v>171268881517.6456</v>
      </c>
      <c r="AR251" s="450">
        <v>173394184153.16998</v>
      </c>
      <c r="AS251" s="450">
        <v>187729318407.18839</v>
      </c>
      <c r="AT251" s="450">
        <v>209504035162.38843</v>
      </c>
      <c r="AU251" s="450">
        <v>223989340955.06149</v>
      </c>
      <c r="AV251" s="450">
        <v>249859595811.72702</v>
      </c>
      <c r="AW251" s="450">
        <v>287655758604.0899</v>
      </c>
      <c r="AX251" s="450">
        <v>305506718182.11176</v>
      </c>
      <c r="AY251" s="450">
        <v>338169216567.06714</v>
      </c>
      <c r="AZ251" s="450">
        <v>373621965126.79205</v>
      </c>
      <c r="BA251" s="450">
        <v>389665206083.50226</v>
      </c>
      <c r="BB251" s="450">
        <v>334688483324.57825</v>
      </c>
      <c r="BC251" s="450">
        <v>351571236298.13593</v>
      </c>
      <c r="BD251" s="450">
        <v>378531847053.31378</v>
      </c>
      <c r="BE251" s="450">
        <v>386712328550.78192</v>
      </c>
      <c r="BF251" s="450">
        <v>393393623256.7085</v>
      </c>
      <c r="BG251" s="450">
        <v>374570934204.4494</v>
      </c>
      <c r="BH251" s="450">
        <v>341578206531.78491</v>
      </c>
      <c r="BI251" s="450">
        <v>353742534232.13611</v>
      </c>
      <c r="BJ251" s="450">
        <v>369355686788.37494</v>
      </c>
      <c r="BK251" s="450">
        <v>390283442170.98352</v>
      </c>
    </row>
    <row r="252" spans="1:63" x14ac:dyDescent="0.25">
      <c r="A252" s="450" t="s">
        <v>2684</v>
      </c>
      <c r="B252" s="450" t="s">
        <v>2685</v>
      </c>
      <c r="C252" s="450" t="s">
        <v>2295</v>
      </c>
      <c r="D252" s="450" t="s">
        <v>2296</v>
      </c>
      <c r="E252" s="450"/>
      <c r="F252" s="450"/>
      <c r="G252" s="450"/>
      <c r="H252" s="450"/>
      <c r="I252" s="450"/>
      <c r="J252" s="450"/>
      <c r="K252" s="450"/>
      <c r="L252" s="450"/>
      <c r="M252" s="450"/>
      <c r="N252" s="450"/>
      <c r="O252" s="450"/>
      <c r="P252" s="450"/>
      <c r="Q252" s="450"/>
      <c r="R252" s="450"/>
      <c r="S252" s="450"/>
      <c r="T252" s="450"/>
      <c r="U252" s="450"/>
      <c r="V252" s="450"/>
      <c r="W252" s="450"/>
      <c r="X252" s="450"/>
      <c r="Y252" s="450"/>
      <c r="Z252" s="450"/>
      <c r="AA252" s="450"/>
      <c r="AB252" s="450"/>
      <c r="AC252" s="450"/>
      <c r="AD252" s="450"/>
      <c r="AE252" s="450"/>
      <c r="AF252" s="450"/>
      <c r="AG252" s="450"/>
      <c r="AH252" s="450"/>
      <c r="AI252" s="450">
        <v>7053866867022.1338</v>
      </c>
      <c r="AJ252" s="450">
        <v>7391572222315.2939</v>
      </c>
      <c r="AK252" s="450">
        <v>7681663803311.0225</v>
      </c>
      <c r="AL252" s="450">
        <v>8286246186278.2227</v>
      </c>
      <c r="AM252" s="450">
        <v>8726806488569.5576</v>
      </c>
      <c r="AN252" s="450">
        <v>9244530289349.959</v>
      </c>
      <c r="AO252" s="450">
        <v>9884408038510.6582</v>
      </c>
      <c r="AP252" s="450">
        <v>10575552914688.363</v>
      </c>
      <c r="AQ252" s="450">
        <v>11025945234880.74</v>
      </c>
      <c r="AR252" s="450">
        <v>11550073026466.936</v>
      </c>
      <c r="AS252" s="450">
        <v>12557500321215.195</v>
      </c>
      <c r="AT252" s="450">
        <v>13287489783281.172</v>
      </c>
      <c r="AU252" s="450">
        <v>14132558259161.678</v>
      </c>
      <c r="AV252" s="450">
        <v>15258120279195.207</v>
      </c>
      <c r="AW252" s="450">
        <v>16973191774065.725</v>
      </c>
      <c r="AX252" s="450">
        <v>18875754730959.668</v>
      </c>
      <c r="AY252" s="450">
        <v>21454476768476.531</v>
      </c>
      <c r="AZ252" s="450">
        <v>24111095343684.293</v>
      </c>
      <c r="BA252" s="450">
        <v>26547441866059.762</v>
      </c>
      <c r="BB252" s="450">
        <v>27483196391627.379</v>
      </c>
      <c r="BC252" s="450">
        <v>30004280770873.844</v>
      </c>
      <c r="BD252" s="450">
        <v>33001822970696.172</v>
      </c>
      <c r="BE252" s="450">
        <v>35427452029990.508</v>
      </c>
      <c r="BF252" s="450">
        <v>37788097848654.43</v>
      </c>
      <c r="BG252" s="450">
        <v>40105231549249.398</v>
      </c>
      <c r="BH252" s="450">
        <v>41820170542909.641</v>
      </c>
      <c r="BI252" s="450">
        <v>44099151947482.711</v>
      </c>
      <c r="BJ252" s="450">
        <v>47236519648744.633</v>
      </c>
      <c r="BK252" s="450">
        <v>50470562418854.344</v>
      </c>
    </row>
    <row r="253" spans="1:63" x14ac:dyDescent="0.25">
      <c r="A253" s="450" t="s">
        <v>2686</v>
      </c>
      <c r="B253" s="450" t="s">
        <v>2687</v>
      </c>
      <c r="C253" s="450" t="s">
        <v>2295</v>
      </c>
      <c r="D253" s="450" t="s">
        <v>2296</v>
      </c>
      <c r="E253" s="450"/>
      <c r="F253" s="450"/>
      <c r="G253" s="450"/>
      <c r="H253" s="450"/>
      <c r="I253" s="450"/>
      <c r="J253" s="450"/>
      <c r="K253" s="450"/>
      <c r="L253" s="450"/>
      <c r="M253" s="450"/>
      <c r="N253" s="450"/>
      <c r="O253" s="450"/>
      <c r="P253" s="450"/>
      <c r="Q253" s="450"/>
      <c r="R253" s="450"/>
      <c r="S253" s="450"/>
      <c r="T253" s="450"/>
      <c r="U253" s="450"/>
      <c r="V253" s="450"/>
      <c r="W253" s="450"/>
      <c r="X253" s="450"/>
      <c r="Y253" s="450"/>
      <c r="Z253" s="450"/>
      <c r="AA253" s="450"/>
      <c r="AB253" s="450"/>
      <c r="AC253" s="450"/>
      <c r="AD253" s="450"/>
      <c r="AE253" s="450"/>
      <c r="AF253" s="450"/>
      <c r="AG253" s="450"/>
      <c r="AH253" s="450"/>
      <c r="AI253" s="450">
        <v>19860060986.090702</v>
      </c>
      <c r="AJ253" s="450">
        <v>21258256553.392933</v>
      </c>
      <c r="AK253" s="450">
        <v>23467255227.670086</v>
      </c>
      <c r="AL253" s="450">
        <v>24661689493.967342</v>
      </c>
      <c r="AM253" s="450">
        <v>27022357124.827972</v>
      </c>
      <c r="AN253" s="450">
        <v>27189592709.462452</v>
      </c>
      <c r="AO253" s="450">
        <v>29231836388.571987</v>
      </c>
      <c r="AP253" s="450">
        <v>32277638748.741581</v>
      </c>
      <c r="AQ253" s="450">
        <v>34115937920.634773</v>
      </c>
      <c r="AR253" s="450">
        <v>33937372669.957672</v>
      </c>
      <c r="AS253" s="450">
        <v>34026424561.465565</v>
      </c>
      <c r="AT253" s="450">
        <v>33436058355.468197</v>
      </c>
      <c r="AU253" s="450">
        <v>31338766136.342476</v>
      </c>
      <c r="AV253" s="450">
        <v>32177809580.234585</v>
      </c>
      <c r="AW253" s="450">
        <v>34697684450.104492</v>
      </c>
      <c r="AX253" s="450">
        <v>38447620479.961868</v>
      </c>
      <c r="AY253" s="450">
        <v>41234616726.840721</v>
      </c>
      <c r="AZ253" s="450">
        <v>45112119243.885536</v>
      </c>
      <c r="BA253" s="450">
        <v>49289890297.285995</v>
      </c>
      <c r="BB253" s="450">
        <v>51773210810.696793</v>
      </c>
      <c r="BC253" s="450">
        <v>56463651174.760704</v>
      </c>
      <c r="BD253" s="450">
        <v>60618737180.822746</v>
      </c>
      <c r="BE253" s="450">
        <v>63967246292.292595</v>
      </c>
      <c r="BF253" s="450">
        <v>68108383014.169525</v>
      </c>
      <c r="BG253" s="450">
        <v>71644540917.918884</v>
      </c>
      <c r="BH253" s="450">
        <v>72679122060.617584</v>
      </c>
      <c r="BI253" s="450">
        <v>74715447125.939117</v>
      </c>
      <c r="BJ253" s="450">
        <v>78108553378.411514</v>
      </c>
      <c r="BK253" s="450">
        <v>81164100288.409607</v>
      </c>
    </row>
    <row r="254" spans="1:63" x14ac:dyDescent="0.25">
      <c r="A254" s="450" t="s">
        <v>284</v>
      </c>
      <c r="B254" s="450" t="s">
        <v>285</v>
      </c>
      <c r="C254" s="450" t="s">
        <v>2295</v>
      </c>
      <c r="D254" s="450" t="s">
        <v>2296</v>
      </c>
      <c r="E254" s="450"/>
      <c r="F254" s="450"/>
      <c r="G254" s="450"/>
      <c r="H254" s="450"/>
      <c r="I254" s="450"/>
      <c r="J254" s="450"/>
      <c r="K254" s="450"/>
      <c r="L254" s="450"/>
      <c r="M254" s="450"/>
      <c r="N254" s="450"/>
      <c r="O254" s="450"/>
      <c r="P254" s="450"/>
      <c r="Q254" s="450"/>
      <c r="R254" s="450"/>
      <c r="S254" s="450"/>
      <c r="T254" s="450"/>
      <c r="U254" s="450"/>
      <c r="V254" s="450"/>
      <c r="W254" s="450"/>
      <c r="X254" s="450"/>
      <c r="Y254" s="450"/>
      <c r="Z254" s="450"/>
      <c r="AA254" s="450"/>
      <c r="AB254" s="450"/>
      <c r="AC254" s="450"/>
      <c r="AD254" s="450"/>
      <c r="AE254" s="450"/>
      <c r="AF254" s="450"/>
      <c r="AG254" s="450"/>
      <c r="AH254" s="450"/>
      <c r="AI254" s="450">
        <v>5963144000000</v>
      </c>
      <c r="AJ254" s="450">
        <v>6158129000000</v>
      </c>
      <c r="AK254" s="450">
        <v>6520327000000</v>
      </c>
      <c r="AL254" s="450">
        <v>6858559000000</v>
      </c>
      <c r="AM254" s="450">
        <v>7287236000000</v>
      </c>
      <c r="AN254" s="450">
        <v>7639749000000</v>
      </c>
      <c r="AO254" s="450">
        <v>8073122000000</v>
      </c>
      <c r="AP254" s="450">
        <v>8577554463000</v>
      </c>
      <c r="AQ254" s="450">
        <v>9062818211000</v>
      </c>
      <c r="AR254" s="450">
        <v>9630664202000</v>
      </c>
      <c r="AS254" s="450">
        <v>10252345464000</v>
      </c>
      <c r="AT254" s="450">
        <v>10581821399000</v>
      </c>
      <c r="AU254" s="450">
        <v>10936419054000</v>
      </c>
      <c r="AV254" s="450">
        <v>11458243878000</v>
      </c>
      <c r="AW254" s="450">
        <v>12213729147000</v>
      </c>
      <c r="AX254" s="450">
        <v>13036640229000</v>
      </c>
      <c r="AY254" s="450">
        <v>13814611414000</v>
      </c>
      <c r="AZ254" s="450">
        <v>14451858650000</v>
      </c>
      <c r="BA254" s="450">
        <v>14712844084000</v>
      </c>
      <c r="BB254" s="450">
        <v>14448933025000</v>
      </c>
      <c r="BC254" s="450">
        <v>14992052727000</v>
      </c>
      <c r="BD254" s="450">
        <v>15542581104000</v>
      </c>
      <c r="BE254" s="450">
        <v>16197007349000</v>
      </c>
      <c r="BF254" s="450">
        <v>16784849190000</v>
      </c>
      <c r="BG254" s="450">
        <v>17521746534000</v>
      </c>
      <c r="BH254" s="450">
        <v>18219297584000</v>
      </c>
      <c r="BI254" s="450">
        <v>18707188235000</v>
      </c>
      <c r="BJ254" s="450">
        <v>19485393853000</v>
      </c>
      <c r="BK254" s="450">
        <v>20494100000000</v>
      </c>
    </row>
    <row r="255" spans="1:63" x14ac:dyDescent="0.25">
      <c r="A255" s="450" t="s">
        <v>2688</v>
      </c>
      <c r="B255" s="450" t="s">
        <v>2689</v>
      </c>
      <c r="C255" s="450" t="s">
        <v>2295</v>
      </c>
      <c r="D255" s="450" t="s">
        <v>2296</v>
      </c>
      <c r="E255" s="450"/>
      <c r="F255" s="450"/>
      <c r="G255" s="450"/>
      <c r="H255" s="450"/>
      <c r="I255" s="450"/>
      <c r="J255" s="450"/>
      <c r="K255" s="450"/>
      <c r="L255" s="450"/>
      <c r="M255" s="450"/>
      <c r="N255" s="450"/>
      <c r="O255" s="450"/>
      <c r="P255" s="450"/>
      <c r="Q255" s="450"/>
      <c r="R255" s="450"/>
      <c r="S255" s="450"/>
      <c r="T255" s="450"/>
      <c r="U255" s="450"/>
      <c r="V255" s="450"/>
      <c r="W255" s="450"/>
      <c r="X255" s="450"/>
      <c r="Y255" s="450"/>
      <c r="Z255" s="450"/>
      <c r="AA255" s="450"/>
      <c r="AB255" s="450"/>
      <c r="AC255" s="450"/>
      <c r="AD255" s="450"/>
      <c r="AE255" s="450"/>
      <c r="AF255" s="450"/>
      <c r="AG255" s="450"/>
      <c r="AH255" s="450"/>
      <c r="AI255" s="450">
        <v>41118806821.90004</v>
      </c>
      <c r="AJ255" s="450">
        <v>42300198428.245644</v>
      </c>
      <c r="AK255" s="450">
        <v>38418592901.719124</v>
      </c>
      <c r="AL255" s="450">
        <v>38424273790.710609</v>
      </c>
      <c r="AM255" s="450">
        <v>37204049134.015877</v>
      </c>
      <c r="AN255" s="450">
        <v>37642297869.777382</v>
      </c>
      <c r="AO255" s="450">
        <v>38983176136.458008</v>
      </c>
      <c r="AP255" s="450">
        <v>41717479266.464973</v>
      </c>
      <c r="AQ255" s="450">
        <v>44001059794.146774</v>
      </c>
      <c r="AR255" s="450">
        <v>46555711590.692322</v>
      </c>
      <c r="AS255" s="450">
        <v>49421776567.337723</v>
      </c>
      <c r="AT255" s="450">
        <v>52608786418.792</v>
      </c>
      <c r="AU255" s="450">
        <v>55564401894.81266</v>
      </c>
      <c r="AV255" s="450">
        <v>58991795625.588341</v>
      </c>
      <c r="AW255" s="450">
        <v>65092582968.099983</v>
      </c>
      <c r="AX255" s="450">
        <v>71785036698.210449</v>
      </c>
      <c r="AY255" s="450">
        <v>79468274093.556931</v>
      </c>
      <c r="AZ255" s="450">
        <v>89333271344.557129</v>
      </c>
      <c r="BA255" s="450">
        <v>99293861279.706161</v>
      </c>
      <c r="BB255" s="450">
        <v>108105853474.6097</v>
      </c>
      <c r="BC255" s="450">
        <v>118638730801.88304</v>
      </c>
      <c r="BD255" s="450">
        <v>131147044195.49591</v>
      </c>
      <c r="BE255" s="450">
        <v>144595485990.1785</v>
      </c>
      <c r="BF255" s="450">
        <v>158941982777.76361</v>
      </c>
      <c r="BG255" s="450">
        <v>173575940432.89352</v>
      </c>
      <c r="BH255" s="450">
        <v>188499065195.5632</v>
      </c>
      <c r="BI255" s="450">
        <v>202173717933.85599</v>
      </c>
      <c r="BJ255" s="450">
        <v>215208283815.95309</v>
      </c>
      <c r="BK255" s="450">
        <v>231357627289.06952</v>
      </c>
    </row>
    <row r="256" spans="1:63" x14ac:dyDescent="0.25">
      <c r="A256" s="450" t="s">
        <v>2690</v>
      </c>
      <c r="B256" s="450" t="s">
        <v>2691</v>
      </c>
      <c r="C256" s="450" t="s">
        <v>2295</v>
      </c>
      <c r="D256" s="450" t="s">
        <v>2296</v>
      </c>
      <c r="E256" s="450"/>
      <c r="F256" s="450"/>
      <c r="G256" s="450"/>
      <c r="H256" s="450"/>
      <c r="I256" s="450"/>
      <c r="J256" s="450"/>
      <c r="K256" s="450"/>
      <c r="L256" s="450"/>
      <c r="M256" s="450"/>
      <c r="N256" s="450"/>
      <c r="O256" s="450"/>
      <c r="P256" s="450"/>
      <c r="Q256" s="450"/>
      <c r="R256" s="450"/>
      <c r="S256" s="450"/>
      <c r="T256" s="450"/>
      <c r="U256" s="450"/>
      <c r="V256" s="450"/>
      <c r="W256" s="450"/>
      <c r="X256" s="450"/>
      <c r="Y256" s="450"/>
      <c r="Z256" s="450"/>
      <c r="AA256" s="450"/>
      <c r="AB256" s="450"/>
      <c r="AC256" s="450"/>
      <c r="AD256" s="450"/>
      <c r="AE256" s="450"/>
      <c r="AF256" s="450"/>
      <c r="AG256" s="450"/>
      <c r="AH256" s="450"/>
      <c r="AI256" s="450">
        <v>389007409.10556853</v>
      </c>
      <c r="AJ256" s="450">
        <v>406730223.70880413</v>
      </c>
      <c r="AK256" s="450">
        <v>442527931.8269273</v>
      </c>
      <c r="AL256" s="450">
        <v>472270331.9206962</v>
      </c>
      <c r="AM256" s="450">
        <v>476336568.87056506</v>
      </c>
      <c r="AN256" s="450">
        <v>524099382.63462687</v>
      </c>
      <c r="AO256" s="450">
        <v>540565137.08188581</v>
      </c>
      <c r="AP256" s="450">
        <v>569164646.97748923</v>
      </c>
      <c r="AQ256" s="450">
        <v>599108579.15286493</v>
      </c>
      <c r="AR256" s="450">
        <v>624234364.30562186</v>
      </c>
      <c r="AS256" s="450">
        <v>648650022.49553096</v>
      </c>
      <c r="AT256" s="450">
        <v>674208003.32065225</v>
      </c>
      <c r="AU256" s="450">
        <v>728167594.07537436</v>
      </c>
      <c r="AV256" s="450">
        <v>798724799.8045311</v>
      </c>
      <c r="AW256" s="450">
        <v>854319180.09756088</v>
      </c>
      <c r="AX256" s="450">
        <v>902848329.30813479</v>
      </c>
      <c r="AY256" s="450">
        <v>1001685222.9156098</v>
      </c>
      <c r="AZ256" s="450">
        <v>1062974629.8489463</v>
      </c>
      <c r="BA256" s="450">
        <v>1100821029.4798226</v>
      </c>
      <c r="BB256" s="450">
        <v>1085930075.1827724</v>
      </c>
      <c r="BC256" s="450">
        <v>1061742586.4303337</v>
      </c>
      <c r="BD256" s="450">
        <v>1079375927.0945332</v>
      </c>
      <c r="BE256" s="450">
        <v>1115284412.808316</v>
      </c>
      <c r="BF256" s="450">
        <v>1155660561.0580986</v>
      </c>
      <c r="BG256" s="450">
        <v>1191815682.9809973</v>
      </c>
      <c r="BH256" s="450">
        <v>1220721114.7753682</v>
      </c>
      <c r="BI256" s="450">
        <v>1258448519.8334649</v>
      </c>
      <c r="BJ256" s="450">
        <v>1293396508.9012299</v>
      </c>
      <c r="BK256" s="450">
        <v>1356383173.4873676</v>
      </c>
    </row>
    <row r="257" spans="1:63" x14ac:dyDescent="0.25">
      <c r="A257" s="450" t="s">
        <v>2692</v>
      </c>
      <c r="B257" s="450" t="s">
        <v>2693</v>
      </c>
      <c r="C257" s="450" t="s">
        <v>2295</v>
      </c>
      <c r="D257" s="450" t="s">
        <v>2296</v>
      </c>
      <c r="E257" s="450"/>
      <c r="F257" s="450"/>
      <c r="G257" s="450"/>
      <c r="H257" s="450"/>
      <c r="I257" s="450"/>
      <c r="J257" s="450"/>
      <c r="K257" s="450"/>
      <c r="L257" s="450"/>
      <c r="M257" s="450"/>
      <c r="N257" s="450"/>
      <c r="O257" s="450"/>
      <c r="P257" s="450"/>
      <c r="Q257" s="450"/>
      <c r="R257" s="450"/>
      <c r="S257" s="450"/>
      <c r="T257" s="450"/>
      <c r="U257" s="450"/>
      <c r="V257" s="450"/>
      <c r="W257" s="450"/>
      <c r="X257" s="450"/>
      <c r="Y257" s="450"/>
      <c r="Z257" s="450"/>
      <c r="AA257" s="450"/>
      <c r="AB257" s="450"/>
      <c r="AC257" s="450"/>
      <c r="AD257" s="450"/>
      <c r="AE257" s="450"/>
      <c r="AF257" s="450"/>
      <c r="AG257" s="450"/>
      <c r="AH257" s="450"/>
      <c r="AI257" s="450">
        <v>186253851309.70126</v>
      </c>
      <c r="AJ257" s="450">
        <v>211287644185.58514</v>
      </c>
      <c r="AK257" s="450">
        <v>229199542123.11911</v>
      </c>
      <c r="AL257" s="450">
        <v>235276064681.59357</v>
      </c>
      <c r="AM257" s="450">
        <v>234654229851.70428</v>
      </c>
      <c r="AN257" s="450">
        <v>249041710638.27649</v>
      </c>
      <c r="AO257" s="450">
        <v>253100022457.83362</v>
      </c>
      <c r="AP257" s="450">
        <v>273867340549.14639</v>
      </c>
      <c r="AQ257" s="450">
        <v>277764158524.34692</v>
      </c>
      <c r="AR257" s="450">
        <v>264951296742.05231</v>
      </c>
      <c r="AS257" s="450">
        <v>280861196256.16644</v>
      </c>
      <c r="AT257" s="450">
        <v>296763870302.77783</v>
      </c>
      <c r="AU257" s="450">
        <v>274761916556.90958</v>
      </c>
      <c r="AV257" s="450">
        <v>258160174684.32697</v>
      </c>
      <c r="AW257" s="450">
        <v>313590089288.65057</v>
      </c>
      <c r="AX257" s="450">
        <v>356722064219.2309</v>
      </c>
      <c r="AY257" s="450">
        <v>403799050287.21991</v>
      </c>
      <c r="AZ257" s="450">
        <v>450942602361.41772</v>
      </c>
      <c r="BA257" s="450">
        <v>483977065979.83862</v>
      </c>
      <c r="BB257" s="450">
        <v>472050102502.67676</v>
      </c>
      <c r="BC257" s="450">
        <v>470440936320.75684</v>
      </c>
      <c r="BD257" s="450">
        <v>500326029131.46912</v>
      </c>
      <c r="BE257" s="450">
        <v>538609492623.34473</v>
      </c>
      <c r="BF257" s="450">
        <v>555422618573.50195</v>
      </c>
      <c r="BG257" s="450">
        <v>543891085573.74768</v>
      </c>
      <c r="BH257" s="450"/>
      <c r="BI257" s="450"/>
      <c r="BJ257" s="450"/>
      <c r="BK257" s="450"/>
    </row>
    <row r="258" spans="1:63" x14ac:dyDescent="0.25">
      <c r="A258" s="450" t="s">
        <v>2694</v>
      </c>
      <c r="B258" s="450" t="s">
        <v>2695</v>
      </c>
      <c r="C258" s="450" t="s">
        <v>2295</v>
      </c>
      <c r="D258" s="450" t="s">
        <v>2296</v>
      </c>
      <c r="E258" s="450"/>
      <c r="F258" s="450"/>
      <c r="G258" s="450"/>
      <c r="H258" s="450"/>
      <c r="I258" s="450"/>
      <c r="J258" s="450"/>
      <c r="K258" s="450"/>
      <c r="L258" s="450"/>
      <c r="M258" s="450"/>
      <c r="N258" s="450"/>
      <c r="O258" s="450"/>
      <c r="P258" s="450"/>
      <c r="Q258" s="450"/>
      <c r="R258" s="450"/>
      <c r="S258" s="450"/>
      <c r="T258" s="450"/>
      <c r="U258" s="450"/>
      <c r="V258" s="450"/>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row>
    <row r="259" spans="1:63" x14ac:dyDescent="0.25">
      <c r="A259" s="450" t="s">
        <v>2696</v>
      </c>
      <c r="B259" s="450" t="s">
        <v>2697</v>
      </c>
      <c r="C259" s="450" t="s">
        <v>2295</v>
      </c>
      <c r="D259" s="450" t="s">
        <v>2296</v>
      </c>
      <c r="E259" s="450"/>
      <c r="F259" s="450"/>
      <c r="G259" s="450"/>
      <c r="H259" s="450"/>
      <c r="I259" s="450"/>
      <c r="J259" s="450"/>
      <c r="K259" s="450"/>
      <c r="L259" s="450"/>
      <c r="M259" s="450"/>
      <c r="N259" s="450"/>
      <c r="O259" s="450"/>
      <c r="P259" s="450"/>
      <c r="Q259" s="450"/>
      <c r="R259" s="450"/>
      <c r="S259" s="450"/>
      <c r="T259" s="450"/>
      <c r="U259" s="450"/>
      <c r="V259" s="450"/>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row>
    <row r="260" spans="1:63" x14ac:dyDescent="0.25">
      <c r="A260" s="450" t="s">
        <v>2698</v>
      </c>
      <c r="B260" s="450" t="s">
        <v>287</v>
      </c>
      <c r="C260" s="450" t="s">
        <v>2295</v>
      </c>
      <c r="D260" s="450" t="s">
        <v>2296</v>
      </c>
      <c r="E260" s="450"/>
      <c r="F260" s="450"/>
      <c r="G260" s="450"/>
      <c r="H260" s="450"/>
      <c r="I260" s="450"/>
      <c r="J260" s="450"/>
      <c r="K260" s="450"/>
      <c r="L260" s="450"/>
      <c r="M260" s="450"/>
      <c r="N260" s="450"/>
      <c r="O260" s="450"/>
      <c r="P260" s="450"/>
      <c r="Q260" s="450"/>
      <c r="R260" s="450"/>
      <c r="S260" s="450"/>
      <c r="T260" s="450"/>
      <c r="U260" s="450"/>
      <c r="V260" s="450"/>
      <c r="W260" s="450"/>
      <c r="X260" s="450"/>
      <c r="Y260" s="450"/>
      <c r="Z260" s="450"/>
      <c r="AA260" s="450"/>
      <c r="AB260" s="450"/>
      <c r="AC260" s="450"/>
      <c r="AD260" s="450"/>
      <c r="AE260" s="450"/>
      <c r="AF260" s="450"/>
      <c r="AG260" s="450"/>
      <c r="AH260" s="450"/>
      <c r="AI260" s="450">
        <v>64308647118.763245</v>
      </c>
      <c r="AJ260" s="450">
        <v>70446380658.812149</v>
      </c>
      <c r="AK260" s="450">
        <v>78281421013.687164</v>
      </c>
      <c r="AL260" s="450">
        <v>86605300994.509644</v>
      </c>
      <c r="AM260" s="450">
        <v>96273142037.211655</v>
      </c>
      <c r="AN260" s="450">
        <v>107669339688.05521</v>
      </c>
      <c r="AO260" s="450">
        <v>119881268275.77771</v>
      </c>
      <c r="AP260" s="450">
        <v>131889833685.62289</v>
      </c>
      <c r="AQ260" s="450">
        <v>141062581723.43542</v>
      </c>
      <c r="AR260" s="450">
        <v>149930215033.99042</v>
      </c>
      <c r="AS260" s="450">
        <v>163685591908.32806</v>
      </c>
      <c r="AT260" s="450">
        <v>177635131999.27835</v>
      </c>
      <c r="AU260" s="450">
        <v>191850497840.78333</v>
      </c>
      <c r="AV260" s="450">
        <v>208895034923.12802</v>
      </c>
      <c r="AW260" s="450">
        <v>230685959965.17123</v>
      </c>
      <c r="AX260" s="450">
        <v>255824460675.29254</v>
      </c>
      <c r="AY260" s="450">
        <v>281957764998.43018</v>
      </c>
      <c r="AZ260" s="450">
        <v>310174129260.98969</v>
      </c>
      <c r="BA260" s="450">
        <v>334110365653.41736</v>
      </c>
      <c r="BB260" s="450">
        <v>354829880525.65155</v>
      </c>
      <c r="BC260" s="450">
        <v>382021685012.32245</v>
      </c>
      <c r="BD260" s="450">
        <v>414339040368.1803</v>
      </c>
      <c r="BE260" s="450">
        <v>444444304893.38214</v>
      </c>
      <c r="BF260" s="450">
        <v>476764064605.80548</v>
      </c>
      <c r="BG260" s="450">
        <v>514851554632.17188</v>
      </c>
      <c r="BH260" s="450">
        <v>555113228682.48206</v>
      </c>
      <c r="BI260" s="450">
        <v>596037585311.89453</v>
      </c>
      <c r="BJ260" s="450">
        <v>648742261439.85925</v>
      </c>
      <c r="BK260" s="450">
        <v>710312256347.09949</v>
      </c>
    </row>
    <row r="261" spans="1:63" x14ac:dyDescent="0.25">
      <c r="A261" s="450" t="s">
        <v>2699</v>
      </c>
      <c r="B261" s="450" t="s">
        <v>2700</v>
      </c>
      <c r="C261" s="450" t="s">
        <v>2295</v>
      </c>
      <c r="D261" s="450" t="s">
        <v>2296</v>
      </c>
      <c r="E261" s="450"/>
      <c r="F261" s="450"/>
      <c r="G261" s="450"/>
      <c r="H261" s="450"/>
      <c r="I261" s="450"/>
      <c r="J261" s="450"/>
      <c r="K261" s="450"/>
      <c r="L261" s="450"/>
      <c r="M261" s="450"/>
      <c r="N261" s="450"/>
      <c r="O261" s="450"/>
      <c r="P261" s="450"/>
      <c r="Q261" s="450"/>
      <c r="R261" s="450"/>
      <c r="S261" s="450"/>
      <c r="T261" s="450"/>
      <c r="U261" s="450"/>
      <c r="V261" s="450"/>
      <c r="W261" s="450"/>
      <c r="X261" s="450"/>
      <c r="Y261" s="450"/>
      <c r="Z261" s="450"/>
      <c r="AA261" s="450"/>
      <c r="AB261" s="450"/>
      <c r="AC261" s="450"/>
      <c r="AD261" s="450"/>
      <c r="AE261" s="450"/>
      <c r="AF261" s="450"/>
      <c r="AG261" s="450"/>
      <c r="AH261" s="450"/>
      <c r="AI261" s="450">
        <v>242576330.7357572</v>
      </c>
      <c r="AJ261" s="450">
        <v>258652449.80089036</v>
      </c>
      <c r="AK261" s="450">
        <v>271404001.55826813</v>
      </c>
      <c r="AL261" s="450">
        <v>279920136.725734</v>
      </c>
      <c r="AM261" s="450">
        <v>311789475.74737525</v>
      </c>
      <c r="AN261" s="450">
        <v>321547882.87896192</v>
      </c>
      <c r="AO261" s="450">
        <v>335059713.19316876</v>
      </c>
      <c r="AP261" s="450">
        <v>357583614.45304954</v>
      </c>
      <c r="AQ261" s="450">
        <v>377162748.86643285</v>
      </c>
      <c r="AR261" s="450">
        <v>383889164.81817168</v>
      </c>
      <c r="AS261" s="450">
        <v>415713210.8859545</v>
      </c>
      <c r="AT261" s="450">
        <v>410011287.52559853</v>
      </c>
      <c r="AU261" s="450">
        <v>395208638.01682931</v>
      </c>
      <c r="AV261" s="450">
        <v>419831161.67304909</v>
      </c>
      <c r="AW261" s="450">
        <v>448313536.30308902</v>
      </c>
      <c r="AX261" s="450">
        <v>486792177.03576994</v>
      </c>
      <c r="AY261" s="450">
        <v>543978270.95779204</v>
      </c>
      <c r="AZ261" s="450">
        <v>587489826.0002569</v>
      </c>
      <c r="BA261" s="450">
        <v>637538585.6539675</v>
      </c>
      <c r="BB261" s="450">
        <v>663680351.95267212</v>
      </c>
      <c r="BC261" s="450">
        <v>682351771.00614035</v>
      </c>
      <c r="BD261" s="450">
        <v>705126498.57674694</v>
      </c>
      <c r="BE261" s="450">
        <v>731260266.2650553</v>
      </c>
      <c r="BF261" s="450">
        <v>758745551.26074636</v>
      </c>
      <c r="BG261" s="450">
        <v>791121205.81001616</v>
      </c>
      <c r="BH261" s="450">
        <v>793175597.65022981</v>
      </c>
      <c r="BI261" s="450">
        <v>833927747.95625257</v>
      </c>
      <c r="BJ261" s="450">
        <v>888024689.02427733</v>
      </c>
      <c r="BK261" s="450">
        <v>937110003.54800117</v>
      </c>
    </row>
    <row r="262" spans="1:63" x14ac:dyDescent="0.25">
      <c r="A262" s="450" t="s">
        <v>2701</v>
      </c>
      <c r="B262" s="450" t="s">
        <v>2702</v>
      </c>
      <c r="C262" s="450" t="s">
        <v>2295</v>
      </c>
      <c r="D262" s="450" t="s">
        <v>2296</v>
      </c>
      <c r="E262" s="450"/>
      <c r="F262" s="450"/>
      <c r="G262" s="450"/>
      <c r="H262" s="450"/>
      <c r="I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450"/>
      <c r="AF262" s="450"/>
      <c r="AG262" s="450"/>
      <c r="AH262" s="450"/>
      <c r="AI262" s="450">
        <v>29015687612999.68</v>
      </c>
      <c r="AJ262" s="450">
        <v>30478950033377.922</v>
      </c>
      <c r="AK262" s="450">
        <v>31868380467643.73</v>
      </c>
      <c r="AL262" s="450">
        <v>33420589366276.793</v>
      </c>
      <c r="AM262" s="450">
        <v>35248388158695.117</v>
      </c>
      <c r="AN262" s="450">
        <v>37243232021014.984</v>
      </c>
      <c r="AO262" s="450">
        <v>39444600805916.328</v>
      </c>
      <c r="AP262" s="450">
        <v>41707546340626.859</v>
      </c>
      <c r="AQ262" s="450">
        <v>43315947718426.695</v>
      </c>
      <c r="AR262" s="450">
        <v>45460097454481.508</v>
      </c>
      <c r="AS262" s="450">
        <v>48818278024878.891</v>
      </c>
      <c r="AT262" s="450">
        <v>51145853127377.25</v>
      </c>
      <c r="AU262" s="450">
        <v>53637326440051.711</v>
      </c>
      <c r="AV262" s="450">
        <v>56633669949899.258</v>
      </c>
      <c r="AW262" s="450">
        <v>61214196625266.07</v>
      </c>
      <c r="AX262" s="450">
        <v>65975292125708.375</v>
      </c>
      <c r="AY262" s="450">
        <v>72236152479034.984</v>
      </c>
      <c r="AZ262" s="450">
        <v>78223529629441.75</v>
      </c>
      <c r="BA262" s="450">
        <v>82832461933964.641</v>
      </c>
      <c r="BB262" s="450">
        <v>83657262544987.688</v>
      </c>
      <c r="BC262" s="450">
        <v>89109027232236.125</v>
      </c>
      <c r="BD262" s="450">
        <v>95148142899036.75</v>
      </c>
      <c r="BE262" s="450">
        <v>100242430258631.98</v>
      </c>
      <c r="BF262" s="450">
        <v>105808937217935.53</v>
      </c>
      <c r="BG262" s="450">
        <v>111250512647800.19</v>
      </c>
      <c r="BH262" s="450">
        <v>116000977087940.13</v>
      </c>
      <c r="BI262" s="450">
        <v>121366517495178.83</v>
      </c>
      <c r="BJ262" s="450">
        <v>128718382360384.84</v>
      </c>
      <c r="BK262" s="450">
        <v>136040007709055.08</v>
      </c>
    </row>
    <row r="263" spans="1:63" x14ac:dyDescent="0.25">
      <c r="A263" s="450" t="s">
        <v>2703</v>
      </c>
      <c r="B263" s="450" t="s">
        <v>2704</v>
      </c>
      <c r="C263" s="450" t="s">
        <v>2295</v>
      </c>
      <c r="D263" s="450" t="s">
        <v>2296</v>
      </c>
      <c r="E263" s="450"/>
      <c r="F263" s="450"/>
      <c r="G263" s="450"/>
      <c r="H263" s="450"/>
      <c r="I263" s="450"/>
      <c r="J263" s="450"/>
      <c r="K263" s="450"/>
      <c r="L263" s="450"/>
      <c r="M263" s="450"/>
      <c r="N263" s="450"/>
      <c r="O263" s="450"/>
      <c r="P263" s="450"/>
      <c r="Q263" s="450"/>
      <c r="R263" s="450"/>
      <c r="S263" s="450"/>
      <c r="T263" s="450"/>
      <c r="U263" s="450"/>
      <c r="V263" s="450"/>
      <c r="W263" s="450"/>
      <c r="X263" s="450"/>
      <c r="Y263" s="450"/>
      <c r="Z263" s="450"/>
      <c r="AA263" s="450"/>
      <c r="AB263" s="450"/>
      <c r="AC263" s="450"/>
      <c r="AD263" s="450"/>
      <c r="AE263" s="450"/>
      <c r="AF263" s="450"/>
      <c r="AG263" s="450"/>
      <c r="AH263" s="450"/>
      <c r="AI263" s="450">
        <v>385670396.59915686</v>
      </c>
      <c r="AJ263" s="450">
        <v>389542404.09091961</v>
      </c>
      <c r="AK263" s="450">
        <v>397622917.58326787</v>
      </c>
      <c r="AL263" s="450">
        <v>423732461.31490409</v>
      </c>
      <c r="AM263" s="450">
        <v>421779050.11830771</v>
      </c>
      <c r="AN263" s="450">
        <v>459361285.03117383</v>
      </c>
      <c r="AO263" s="450">
        <v>501353548.04471827</v>
      </c>
      <c r="AP263" s="450">
        <v>513280302.78535479</v>
      </c>
      <c r="AQ263" s="450">
        <v>530450096.86290658</v>
      </c>
      <c r="AR263" s="450">
        <v>549868791.2829361</v>
      </c>
      <c r="AS263" s="450">
        <v>601055705.87921846</v>
      </c>
      <c r="AT263" s="450">
        <v>656866191.0154022</v>
      </c>
      <c r="AU263" s="450">
        <v>696241839.8680768</v>
      </c>
      <c r="AV263" s="450">
        <v>741194214.49885225</v>
      </c>
      <c r="AW263" s="450">
        <v>796351878.82615507</v>
      </c>
      <c r="AX263" s="450">
        <v>855289139.00009477</v>
      </c>
      <c r="AY263" s="450">
        <v>898520521.72454798</v>
      </c>
      <c r="AZ263" s="450">
        <v>980993603.63711143</v>
      </c>
      <c r="BA263" s="450">
        <v>1010166847.293932</v>
      </c>
      <c r="BB263" s="450">
        <v>968925997.05951881</v>
      </c>
      <c r="BC263" s="450">
        <v>984913204.87151086</v>
      </c>
      <c r="BD263" s="450">
        <v>1063589611.1298732</v>
      </c>
      <c r="BE263" s="450">
        <v>1088346407.5156155</v>
      </c>
      <c r="BF263" s="450">
        <v>1086029529.166641</v>
      </c>
      <c r="BG263" s="450">
        <v>1122032216.5433331</v>
      </c>
      <c r="BH263" s="450">
        <v>1150486090.4652243</v>
      </c>
      <c r="BI263" s="450">
        <v>1246452120.0565684</v>
      </c>
      <c r="BJ263" s="450">
        <v>1304499219.7941792</v>
      </c>
      <c r="BK263" s="450">
        <v>1343578410.8390753</v>
      </c>
    </row>
    <row r="264" spans="1:63" x14ac:dyDescent="0.25">
      <c r="A264" s="450" t="s">
        <v>2705</v>
      </c>
      <c r="B264" s="450" t="s">
        <v>2706</v>
      </c>
      <c r="C264" s="450" t="s">
        <v>2295</v>
      </c>
      <c r="D264" s="450" t="s">
        <v>2296</v>
      </c>
      <c r="E264" s="450"/>
      <c r="F264" s="450"/>
      <c r="G264" s="450"/>
      <c r="H264" s="450"/>
      <c r="I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v>6258373991.0411921</v>
      </c>
      <c r="AT264" s="450">
        <v>8120803252.0835152</v>
      </c>
      <c r="AU264" s="450">
        <v>8191432101.280427</v>
      </c>
      <c r="AV264" s="450">
        <v>8842511518.4068794</v>
      </c>
      <c r="AW264" s="450">
        <v>9317766702.2718124</v>
      </c>
      <c r="AX264" s="450">
        <v>10187683065.870171</v>
      </c>
      <c r="AY264" s="450">
        <v>10968620661.39459</v>
      </c>
      <c r="AZ264" s="450">
        <v>12083919482.284657</v>
      </c>
      <c r="BA264" s="450">
        <v>12644781990.406878</v>
      </c>
      <c r="BB264" s="450">
        <v>13166947087.562643</v>
      </c>
      <c r="BC264" s="450">
        <v>13761222790.169304</v>
      </c>
      <c r="BD264" s="450">
        <v>14724783185.588976</v>
      </c>
      <c r="BE264" s="450">
        <v>15441692531.560827</v>
      </c>
      <c r="BF264" s="450">
        <v>16251819459.070454</v>
      </c>
      <c r="BG264" s="450">
        <v>16757678218.345274</v>
      </c>
      <c r="BH264" s="450">
        <v>17630347701.496273</v>
      </c>
      <c r="BI264" s="450">
        <v>18546149719.752445</v>
      </c>
      <c r="BJ264" s="450">
        <v>19697689282.472198</v>
      </c>
      <c r="BK264" s="450">
        <v>20976889680.57378</v>
      </c>
    </row>
    <row r="265" spans="1:63" x14ac:dyDescent="0.25">
      <c r="A265" s="450" t="s">
        <v>2707</v>
      </c>
      <c r="B265" s="450" t="s">
        <v>2708</v>
      </c>
      <c r="C265" s="450" t="s">
        <v>2295</v>
      </c>
      <c r="D265" s="450" t="s">
        <v>2296</v>
      </c>
      <c r="E265" s="450"/>
      <c r="F265" s="450"/>
      <c r="G265" s="450"/>
      <c r="H265" s="450"/>
      <c r="I265" s="450"/>
      <c r="J265" s="450"/>
      <c r="K265" s="450"/>
      <c r="L265" s="450"/>
      <c r="M265" s="450"/>
      <c r="N265" s="450"/>
      <c r="O265" s="450"/>
      <c r="P265" s="450"/>
      <c r="Q265" s="450"/>
      <c r="R265" s="450"/>
      <c r="S265" s="450"/>
      <c r="T265" s="450"/>
      <c r="U265" s="450"/>
      <c r="V265" s="450"/>
      <c r="W265" s="450"/>
      <c r="X265" s="450"/>
      <c r="Y265" s="450"/>
      <c r="Z265" s="450"/>
      <c r="AA265" s="450"/>
      <c r="AB265" s="450"/>
      <c r="AC265" s="450"/>
      <c r="AD265" s="450"/>
      <c r="AE265" s="450"/>
      <c r="AF265" s="450"/>
      <c r="AG265" s="450"/>
      <c r="AH265" s="450"/>
      <c r="AI265" s="450">
        <v>26031651343.558243</v>
      </c>
      <c r="AJ265" s="450">
        <v>28605681884.679489</v>
      </c>
      <c r="AK265" s="450">
        <v>31658923688.512947</v>
      </c>
      <c r="AL265" s="450">
        <v>33706010100.140923</v>
      </c>
      <c r="AM265" s="450">
        <v>36739843218.235069</v>
      </c>
      <c r="AN265" s="450">
        <v>39636809153.023964</v>
      </c>
      <c r="AO265" s="450">
        <v>42233363346.460251</v>
      </c>
      <c r="AP265" s="450">
        <v>45209002779.327805</v>
      </c>
      <c r="AQ265" s="450">
        <v>48463970329.152634</v>
      </c>
      <c r="AR265" s="450">
        <v>51019885079.265495</v>
      </c>
      <c r="AS265" s="450">
        <v>55384934787.669533</v>
      </c>
      <c r="AT265" s="450">
        <v>58752616492.556381</v>
      </c>
      <c r="AU265" s="450">
        <v>62030566295.584717</v>
      </c>
      <c r="AV265" s="450">
        <v>65550234060.224457</v>
      </c>
      <c r="AW265" s="450">
        <v>69989205412.057419</v>
      </c>
      <c r="AX265" s="450">
        <v>76204855861.288193</v>
      </c>
      <c r="AY265" s="450">
        <v>81000089918.29129</v>
      </c>
      <c r="AZ265" s="450">
        <v>85952748321.916565</v>
      </c>
      <c r="BA265" s="450">
        <v>90820812226.44751</v>
      </c>
      <c r="BB265" s="450">
        <v>95051294433.292496</v>
      </c>
      <c r="BC265" s="450">
        <v>103565332356.02834</v>
      </c>
      <c r="BD265" s="450">
        <v>92285415711.895523</v>
      </c>
      <c r="BE265" s="450">
        <v>96306045015.667679</v>
      </c>
      <c r="BF265" s="450">
        <v>102722997221.26096</v>
      </c>
      <c r="BG265" s="450">
        <v>104468909379.26851</v>
      </c>
      <c r="BH265" s="450">
        <v>87975910370.771271</v>
      </c>
      <c r="BI265" s="450">
        <v>76823303515.093216</v>
      </c>
      <c r="BJ265" s="450">
        <v>73631685331.331985</v>
      </c>
      <c r="BK265" s="450">
        <v>73258299698.775986</v>
      </c>
    </row>
    <row r="266" spans="1:63" x14ac:dyDescent="0.25">
      <c r="A266" s="450" t="s">
        <v>277</v>
      </c>
      <c r="B266" s="450" t="s">
        <v>278</v>
      </c>
      <c r="C266" s="450" t="s">
        <v>2295</v>
      </c>
      <c r="D266" s="450" t="s">
        <v>2296</v>
      </c>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c r="AE266" s="450"/>
      <c r="AF266" s="450"/>
      <c r="AG266" s="450"/>
      <c r="AH266" s="450"/>
      <c r="AI266" s="450">
        <v>236424951604.28036</v>
      </c>
      <c r="AJ266" s="450">
        <v>241931530097.54236</v>
      </c>
      <c r="AK266" s="450">
        <v>242156889127.42621</v>
      </c>
      <c r="AL266" s="450">
        <v>250952089651.20853</v>
      </c>
      <c r="AM266" s="450">
        <v>264512817661.53259</v>
      </c>
      <c r="AN266" s="450">
        <v>278431028118.46472</v>
      </c>
      <c r="AO266" s="450">
        <v>295720938192.57404</v>
      </c>
      <c r="AP266" s="450">
        <v>308641658413.81207</v>
      </c>
      <c r="AQ266" s="450">
        <v>313676063582.68896</v>
      </c>
      <c r="AR266" s="450">
        <v>325841835664.95148</v>
      </c>
      <c r="AS266" s="450">
        <v>347117247850.36029</v>
      </c>
      <c r="AT266" s="450">
        <v>364308723405.01184</v>
      </c>
      <c r="AU266" s="450">
        <v>383765274288.1958</v>
      </c>
      <c r="AV266" s="450">
        <v>402419879951.72174</v>
      </c>
      <c r="AW266" s="450">
        <v>432075742537.54071</v>
      </c>
      <c r="AX266" s="450">
        <v>469045767308.85437</v>
      </c>
      <c r="AY266" s="450">
        <v>510319846853.3067</v>
      </c>
      <c r="AZ266" s="450">
        <v>552118880344.73584</v>
      </c>
      <c r="BA266" s="450">
        <v>580819392048.92957</v>
      </c>
      <c r="BB266" s="450">
        <v>576245642792.40234</v>
      </c>
      <c r="BC266" s="450">
        <v>600680773626.76221</v>
      </c>
      <c r="BD266" s="450">
        <v>633367869300.08972</v>
      </c>
      <c r="BE266" s="450">
        <v>659802443962.6355</v>
      </c>
      <c r="BF266" s="450">
        <v>688066595395.53101</v>
      </c>
      <c r="BG266" s="450">
        <v>714033031262.86365</v>
      </c>
      <c r="BH266" s="450">
        <v>730625362856.86523</v>
      </c>
      <c r="BI266" s="450">
        <v>744566363636.34399</v>
      </c>
      <c r="BJ266" s="450">
        <v>767462904045.81519</v>
      </c>
      <c r="BK266" s="450">
        <v>793333085825.8562</v>
      </c>
    </row>
    <row r="267" spans="1:63" x14ac:dyDescent="0.25">
      <c r="A267" s="450" t="s">
        <v>2709</v>
      </c>
      <c r="B267" s="450" t="s">
        <v>2710</v>
      </c>
      <c r="C267" s="450" t="s">
        <v>2295</v>
      </c>
      <c r="D267" s="450" t="s">
        <v>2296</v>
      </c>
      <c r="E267" s="450"/>
      <c r="F267" s="450"/>
      <c r="G267" s="450"/>
      <c r="H267" s="450"/>
      <c r="I267" s="450"/>
      <c r="J267" s="450"/>
      <c r="K267" s="450"/>
      <c r="L267" s="450"/>
      <c r="M267" s="450"/>
      <c r="N267" s="450"/>
      <c r="O267" s="450"/>
      <c r="P267" s="450"/>
      <c r="Q267" s="450"/>
      <c r="R267" s="450"/>
      <c r="S267" s="450"/>
      <c r="T267" s="450"/>
      <c r="U267" s="450"/>
      <c r="V267" s="450"/>
      <c r="W267" s="450"/>
      <c r="X267" s="450"/>
      <c r="Y267" s="450"/>
      <c r="Z267" s="450"/>
      <c r="AA267" s="450"/>
      <c r="AB267" s="450"/>
      <c r="AC267" s="450"/>
      <c r="AD267" s="450"/>
      <c r="AE267" s="450"/>
      <c r="AF267" s="450"/>
      <c r="AG267" s="450"/>
      <c r="AH267" s="450"/>
      <c r="AI267" s="450">
        <v>12199338330.055023</v>
      </c>
      <c r="AJ267" s="450">
        <v>12607333043.455872</v>
      </c>
      <c r="AK267" s="450">
        <v>12671446384.32032</v>
      </c>
      <c r="AL267" s="450">
        <v>13853388318.194454</v>
      </c>
      <c r="AM267" s="450">
        <v>12928778677.742624</v>
      </c>
      <c r="AN267" s="450">
        <v>13582361975.832287</v>
      </c>
      <c r="AO267" s="450">
        <v>14691150060.659054</v>
      </c>
      <c r="AP267" s="450">
        <v>15514466639.644737</v>
      </c>
      <c r="AQ267" s="450">
        <v>15628565090.381742</v>
      </c>
      <c r="AR267" s="450">
        <v>16591461734.601179</v>
      </c>
      <c r="AS267" s="450">
        <v>17623437549.001194</v>
      </c>
      <c r="AT267" s="450">
        <v>18967562177.604725</v>
      </c>
      <c r="AU267" s="450">
        <v>20135784148.779392</v>
      </c>
      <c r="AV267" s="450">
        <v>21934119883.583416</v>
      </c>
      <c r="AW267" s="450">
        <v>24108654103.563004</v>
      </c>
      <c r="AX267" s="450">
        <v>26658367541.919701</v>
      </c>
      <c r="AY267" s="450">
        <v>29635862223.144981</v>
      </c>
      <c r="AZ267" s="450">
        <v>32973774527.380997</v>
      </c>
      <c r="BA267" s="450">
        <v>36228365236.279533</v>
      </c>
      <c r="BB267" s="450">
        <v>39870399068.285332</v>
      </c>
      <c r="BC267" s="450">
        <v>44488769319.866844</v>
      </c>
      <c r="BD267" s="450">
        <v>47945443548.246033</v>
      </c>
      <c r="BE267" s="450">
        <v>52577537615.727837</v>
      </c>
      <c r="BF267" s="450">
        <v>56207007057.25119</v>
      </c>
      <c r="BG267" s="450">
        <v>59959700256.355927</v>
      </c>
      <c r="BH267" s="450">
        <v>62370347791.659073</v>
      </c>
      <c r="BI267" s="450">
        <v>65421373556.096985</v>
      </c>
      <c r="BJ267" s="450">
        <v>68933607043.909271</v>
      </c>
      <c r="BK267" s="450">
        <v>73163228107.752884</v>
      </c>
    </row>
    <row r="268" spans="1:63" x14ac:dyDescent="0.25">
      <c r="A268" s="450" t="s">
        <v>2711</v>
      </c>
      <c r="B268" s="450" t="s">
        <v>2712</v>
      </c>
      <c r="C268" s="450" t="s">
        <v>2295</v>
      </c>
      <c r="D268" s="450" t="s">
        <v>2296</v>
      </c>
      <c r="E268" s="450"/>
      <c r="F268" s="450"/>
      <c r="G268" s="450"/>
      <c r="H268" s="450"/>
      <c r="I268" s="450"/>
      <c r="J268" s="450"/>
      <c r="K268" s="450"/>
      <c r="L268" s="450"/>
      <c r="M268" s="450"/>
      <c r="N268" s="450"/>
      <c r="O268" s="450"/>
      <c r="P268" s="450"/>
      <c r="Q268" s="450"/>
      <c r="R268" s="450"/>
      <c r="S268" s="450"/>
      <c r="T268" s="450"/>
      <c r="U268" s="450"/>
      <c r="V268" s="450"/>
      <c r="W268" s="450"/>
      <c r="X268" s="450"/>
      <c r="Y268" s="450"/>
      <c r="Z268" s="450"/>
      <c r="AA268" s="450"/>
      <c r="AB268" s="450"/>
      <c r="AC268" s="450"/>
      <c r="AD268" s="450"/>
      <c r="AE268" s="450"/>
      <c r="AF268" s="450"/>
      <c r="AG268" s="450"/>
      <c r="AH268" s="450"/>
      <c r="AI268" s="450">
        <v>19087966758.427708</v>
      </c>
      <c r="AJ268" s="450">
        <v>20825088062.083511</v>
      </c>
      <c r="AK268" s="450">
        <v>19379385814.865761</v>
      </c>
      <c r="AL268" s="450">
        <v>20047131796.958546</v>
      </c>
      <c r="AM268" s="450">
        <v>22366140716.260075</v>
      </c>
      <c r="AN268" s="450">
        <v>22871206297.089417</v>
      </c>
      <c r="AO268" s="450">
        <v>25702989877.856892</v>
      </c>
      <c r="AP268" s="450">
        <v>26847083719.47089</v>
      </c>
      <c r="AQ268" s="450">
        <v>27932566588.809082</v>
      </c>
      <c r="AR268" s="450">
        <v>28104121338.692547</v>
      </c>
      <c r="AS268" s="450">
        <v>27853403697.69125</v>
      </c>
      <c r="AT268" s="450">
        <v>28874124435.745651</v>
      </c>
      <c r="AU268" s="450">
        <v>26722152399.476349</v>
      </c>
      <c r="AV268" s="450">
        <v>22592619404.043995</v>
      </c>
      <c r="AW268" s="450">
        <v>21853461831.883415</v>
      </c>
      <c r="AX268" s="450">
        <v>21247238430.557251</v>
      </c>
      <c r="AY268" s="450">
        <v>21132494319.329174</v>
      </c>
      <c r="AZ268" s="450">
        <v>20907393833.575058</v>
      </c>
      <c r="BA268" s="450">
        <v>17548098575.849007</v>
      </c>
      <c r="BB268" s="450">
        <v>19807160245.495361</v>
      </c>
      <c r="BC268" s="450">
        <v>23980497316.458176</v>
      </c>
      <c r="BD268" s="450">
        <v>27956299245.441101</v>
      </c>
      <c r="BE268" s="450">
        <v>33240849287.405746</v>
      </c>
      <c r="BF268" s="450">
        <v>34497128161.3395</v>
      </c>
      <c r="BG268" s="450">
        <v>35985261667.178085</v>
      </c>
      <c r="BH268" s="450">
        <v>37017407957.278923</v>
      </c>
      <c r="BI268" s="450">
        <v>37705065647.871071</v>
      </c>
      <c r="BJ268" s="450">
        <v>40229128006.101814</v>
      </c>
      <c r="BK268" s="450">
        <v>43670086361.387306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F5853-9CBB-45AD-88C3-6155F0639A20}">
  <sheetPr codeName="Sheet21"/>
  <dimension ref="A1:B543"/>
  <sheetViews>
    <sheetView topLeftCell="A467" workbookViewId="0">
      <selection activeCell="D89" sqref="D89"/>
    </sheetView>
  </sheetViews>
  <sheetFormatPr defaultRowHeight="13.2" x14ac:dyDescent="0.25"/>
  <cols>
    <col min="1" max="1" width="43.6640625" style="171" bestFit="1" customWidth="1"/>
    <col min="2" max="2" width="5.33203125" style="171" bestFit="1" customWidth="1"/>
  </cols>
  <sheetData>
    <row r="1" spans="1:2" x14ac:dyDescent="0.25">
      <c r="A1" s="450" t="s">
        <v>2713</v>
      </c>
      <c r="B1" s="450" t="s">
        <v>240</v>
      </c>
    </row>
    <row r="2" spans="1:2" x14ac:dyDescent="0.25">
      <c r="A2" s="450" t="s">
        <v>2297</v>
      </c>
      <c r="B2" s="450" t="s">
        <v>2298</v>
      </c>
    </row>
    <row r="3" spans="1:2" x14ac:dyDescent="0.25">
      <c r="A3" s="450" t="s">
        <v>2297</v>
      </c>
      <c r="B3" s="450" t="s">
        <v>2298</v>
      </c>
    </row>
    <row r="4" spans="1:2" x14ac:dyDescent="0.25">
      <c r="A4" s="450" t="s">
        <v>2301</v>
      </c>
      <c r="B4" s="450" t="s">
        <v>2302</v>
      </c>
    </row>
    <row r="5" spans="1:2" x14ac:dyDescent="0.25">
      <c r="A5" s="450" t="s">
        <v>2301</v>
      </c>
      <c r="B5" s="450" t="s">
        <v>2302</v>
      </c>
    </row>
    <row r="6" spans="1:2" x14ac:dyDescent="0.25">
      <c r="A6" s="450" t="s">
        <v>2380</v>
      </c>
      <c r="B6" s="450" t="s">
        <v>2381</v>
      </c>
    </row>
    <row r="7" spans="1:2" x14ac:dyDescent="0.25">
      <c r="A7" s="450" t="s">
        <v>2380</v>
      </c>
      <c r="B7" s="450" t="s">
        <v>2381</v>
      </c>
    </row>
    <row r="8" spans="1:2" x14ac:dyDescent="0.25">
      <c r="A8" s="450" t="s">
        <v>2311</v>
      </c>
      <c r="B8" s="450" t="s">
        <v>2312</v>
      </c>
    </row>
    <row r="9" spans="1:2" x14ac:dyDescent="0.25">
      <c r="A9" s="450" t="s">
        <v>2311</v>
      </c>
      <c r="B9" s="450" t="s">
        <v>2312</v>
      </c>
    </row>
    <row r="10" spans="1:2" x14ac:dyDescent="0.25">
      <c r="A10" s="450" t="s">
        <v>2303</v>
      </c>
      <c r="B10" s="450" t="s">
        <v>2304</v>
      </c>
    </row>
    <row r="11" spans="1:2" x14ac:dyDescent="0.25">
      <c r="A11" s="450" t="s">
        <v>2303</v>
      </c>
      <c r="B11" s="450" t="s">
        <v>2304</v>
      </c>
    </row>
    <row r="12" spans="1:2" x14ac:dyDescent="0.25">
      <c r="A12" s="450" t="s">
        <v>2299</v>
      </c>
      <c r="B12" s="450" t="s">
        <v>2300</v>
      </c>
    </row>
    <row r="13" spans="1:2" x14ac:dyDescent="0.25">
      <c r="A13" s="450" t="s">
        <v>2299</v>
      </c>
      <c r="B13" s="450" t="s">
        <v>2300</v>
      </c>
    </row>
    <row r="14" spans="1:2" x14ac:dyDescent="0.25">
      <c r="A14" s="450" t="s">
        <v>2714</v>
      </c>
      <c r="B14" s="450" t="s">
        <v>2715</v>
      </c>
    </row>
    <row r="15" spans="1:2" x14ac:dyDescent="0.25">
      <c r="A15" s="450" t="s">
        <v>2716</v>
      </c>
      <c r="B15" s="450" t="s">
        <v>2314</v>
      </c>
    </row>
    <row r="16" spans="1:2" x14ac:dyDescent="0.25">
      <c r="A16" s="450" t="s">
        <v>2313</v>
      </c>
      <c r="B16" s="450" t="s">
        <v>2314</v>
      </c>
    </row>
    <row r="17" spans="1:2" x14ac:dyDescent="0.25">
      <c r="A17" s="450" t="s">
        <v>246</v>
      </c>
      <c r="B17" s="450" t="s">
        <v>247</v>
      </c>
    </row>
    <row r="18" spans="1:2" x14ac:dyDescent="0.25">
      <c r="A18" s="450" t="s">
        <v>246</v>
      </c>
      <c r="B18" s="450" t="s">
        <v>247</v>
      </c>
    </row>
    <row r="19" spans="1:2" x14ac:dyDescent="0.25">
      <c r="A19" s="450" t="s">
        <v>2309</v>
      </c>
      <c r="B19" s="450" t="s">
        <v>2310</v>
      </c>
    </row>
    <row r="20" spans="1:2" x14ac:dyDescent="0.25">
      <c r="A20" s="450" t="s">
        <v>2309</v>
      </c>
      <c r="B20" s="450" t="s">
        <v>2310</v>
      </c>
    </row>
    <row r="21" spans="1:2" x14ac:dyDescent="0.25">
      <c r="A21" s="450" t="s">
        <v>2293</v>
      </c>
      <c r="B21" s="450" t="s">
        <v>2294</v>
      </c>
    </row>
    <row r="22" spans="1:2" x14ac:dyDescent="0.25">
      <c r="A22" s="450" t="s">
        <v>2293</v>
      </c>
      <c r="B22" s="450" t="s">
        <v>2294</v>
      </c>
    </row>
    <row r="23" spans="1:2" x14ac:dyDescent="0.25">
      <c r="A23" s="450" t="s">
        <v>248</v>
      </c>
      <c r="B23" s="450" t="s">
        <v>249</v>
      </c>
    </row>
    <row r="24" spans="1:2" x14ac:dyDescent="0.25">
      <c r="A24" s="450" t="s">
        <v>248</v>
      </c>
      <c r="B24" s="450" t="s">
        <v>249</v>
      </c>
    </row>
    <row r="25" spans="1:2" x14ac:dyDescent="0.25">
      <c r="A25" s="450" t="s">
        <v>189</v>
      </c>
      <c r="B25" s="450" t="s">
        <v>365</v>
      </c>
    </row>
    <row r="26" spans="1:2" x14ac:dyDescent="0.25">
      <c r="A26" s="450" t="s">
        <v>189</v>
      </c>
      <c r="B26" s="450" t="s">
        <v>365</v>
      </c>
    </row>
    <row r="27" spans="1:2" x14ac:dyDescent="0.25">
      <c r="A27" s="450" t="s">
        <v>2315</v>
      </c>
      <c r="B27" s="450" t="s">
        <v>2316</v>
      </c>
    </row>
    <row r="28" spans="1:2" x14ac:dyDescent="0.25">
      <c r="A28" s="450" t="s">
        <v>2315</v>
      </c>
      <c r="B28" s="450" t="s">
        <v>2316</v>
      </c>
    </row>
    <row r="29" spans="1:2" x14ac:dyDescent="0.25">
      <c r="A29" s="450" t="s">
        <v>2717</v>
      </c>
      <c r="B29" s="450" t="s">
        <v>2328</v>
      </c>
    </row>
    <row r="30" spans="1:2" x14ac:dyDescent="0.25">
      <c r="A30" s="450" t="s">
        <v>2327</v>
      </c>
      <c r="B30" s="450" t="s">
        <v>2328</v>
      </c>
    </row>
    <row r="31" spans="1:2" x14ac:dyDescent="0.25">
      <c r="A31" s="450" t="s">
        <v>2325</v>
      </c>
      <c r="B31" s="450" t="s">
        <v>2326</v>
      </c>
    </row>
    <row r="32" spans="1:2" x14ac:dyDescent="0.25">
      <c r="A32" s="450" t="s">
        <v>2325</v>
      </c>
      <c r="B32" s="450" t="s">
        <v>2326</v>
      </c>
    </row>
    <row r="33" spans="1:2" x14ac:dyDescent="0.25">
      <c r="A33" s="450" t="s">
        <v>2323</v>
      </c>
      <c r="B33" s="450" t="s">
        <v>2324</v>
      </c>
    </row>
    <row r="34" spans="1:2" x14ac:dyDescent="0.25">
      <c r="A34" s="450" t="s">
        <v>2323</v>
      </c>
      <c r="B34" s="450" t="s">
        <v>2324</v>
      </c>
    </row>
    <row r="35" spans="1:2" x14ac:dyDescent="0.25">
      <c r="A35" s="450" t="s">
        <v>2339</v>
      </c>
      <c r="B35" s="450" t="s">
        <v>2340</v>
      </c>
    </row>
    <row r="36" spans="1:2" x14ac:dyDescent="0.25">
      <c r="A36" s="450" t="s">
        <v>2339</v>
      </c>
      <c r="B36" s="450" t="s">
        <v>2340</v>
      </c>
    </row>
    <row r="37" spans="1:2" x14ac:dyDescent="0.25">
      <c r="A37" s="450" t="s">
        <v>2331</v>
      </c>
      <c r="B37" s="450" t="s">
        <v>2332</v>
      </c>
    </row>
    <row r="38" spans="1:2" x14ac:dyDescent="0.25">
      <c r="A38" s="450" t="s">
        <v>2331</v>
      </c>
      <c r="B38" s="450" t="s">
        <v>2332</v>
      </c>
    </row>
    <row r="39" spans="1:2" x14ac:dyDescent="0.25">
      <c r="A39" s="450" t="s">
        <v>170</v>
      </c>
      <c r="B39" s="450" t="s">
        <v>371</v>
      </c>
    </row>
    <row r="40" spans="1:2" x14ac:dyDescent="0.25">
      <c r="A40" s="450" t="s">
        <v>170</v>
      </c>
      <c r="B40" s="450" t="s">
        <v>371</v>
      </c>
    </row>
    <row r="41" spans="1:2" x14ac:dyDescent="0.25">
      <c r="A41" s="450" t="s">
        <v>2333</v>
      </c>
      <c r="B41" s="450" t="s">
        <v>2334</v>
      </c>
    </row>
    <row r="42" spans="1:2" x14ac:dyDescent="0.25">
      <c r="A42" s="450" t="s">
        <v>2333</v>
      </c>
      <c r="B42" s="450" t="s">
        <v>2334</v>
      </c>
    </row>
    <row r="43" spans="1:2" x14ac:dyDescent="0.25">
      <c r="A43" s="450" t="s">
        <v>2319</v>
      </c>
      <c r="B43" s="450" t="s">
        <v>2320</v>
      </c>
    </row>
    <row r="44" spans="1:2" x14ac:dyDescent="0.25">
      <c r="A44" s="450" t="s">
        <v>2319</v>
      </c>
      <c r="B44" s="450" t="s">
        <v>2320</v>
      </c>
    </row>
    <row r="45" spans="1:2" x14ac:dyDescent="0.25">
      <c r="A45" s="450" t="s">
        <v>2335</v>
      </c>
      <c r="B45" s="450" t="s">
        <v>2336</v>
      </c>
    </row>
    <row r="46" spans="1:2" x14ac:dyDescent="0.25">
      <c r="A46" s="450" t="s">
        <v>2335</v>
      </c>
      <c r="B46" s="450" t="s">
        <v>2336</v>
      </c>
    </row>
    <row r="47" spans="1:2" x14ac:dyDescent="0.25">
      <c r="A47" s="450" t="s">
        <v>2718</v>
      </c>
      <c r="B47" s="450" t="s">
        <v>2719</v>
      </c>
    </row>
    <row r="48" spans="1:2" x14ac:dyDescent="0.25">
      <c r="A48" s="450" t="s">
        <v>2343</v>
      </c>
      <c r="B48" s="450" t="s">
        <v>2344</v>
      </c>
    </row>
    <row r="49" spans="1:2" x14ac:dyDescent="0.25">
      <c r="A49" s="450" t="s">
        <v>2343</v>
      </c>
      <c r="B49" s="450" t="s">
        <v>2344</v>
      </c>
    </row>
    <row r="50" spans="1:2" x14ac:dyDescent="0.25">
      <c r="A50" s="450" t="s">
        <v>2337</v>
      </c>
      <c r="B50" s="450" t="s">
        <v>2338</v>
      </c>
    </row>
    <row r="51" spans="1:2" x14ac:dyDescent="0.25">
      <c r="A51" s="450" t="s">
        <v>2337</v>
      </c>
      <c r="B51" s="450" t="s">
        <v>2338</v>
      </c>
    </row>
    <row r="52" spans="1:2" x14ac:dyDescent="0.25">
      <c r="A52" s="450" t="s">
        <v>2720</v>
      </c>
      <c r="B52" s="450" t="s">
        <v>2719</v>
      </c>
    </row>
    <row r="53" spans="1:2" x14ac:dyDescent="0.25">
      <c r="A53" s="450" t="s">
        <v>2721</v>
      </c>
      <c r="B53" s="450" t="s">
        <v>2330</v>
      </c>
    </row>
    <row r="54" spans="1:2" x14ac:dyDescent="0.25">
      <c r="A54" s="450" t="s">
        <v>2329</v>
      </c>
      <c r="B54" s="450" t="s">
        <v>2330</v>
      </c>
    </row>
    <row r="55" spans="1:2" x14ac:dyDescent="0.25">
      <c r="A55" s="450" t="s">
        <v>2345</v>
      </c>
      <c r="B55" s="450" t="s">
        <v>2346</v>
      </c>
    </row>
    <row r="56" spans="1:2" x14ac:dyDescent="0.25">
      <c r="A56" s="450" t="s">
        <v>2345</v>
      </c>
      <c r="B56" s="450" t="s">
        <v>2346</v>
      </c>
    </row>
    <row r="57" spans="1:2" x14ac:dyDescent="0.25">
      <c r="A57" s="450" t="s">
        <v>250</v>
      </c>
      <c r="B57" s="450" t="s">
        <v>251</v>
      </c>
    </row>
    <row r="58" spans="1:2" x14ac:dyDescent="0.25">
      <c r="A58" s="450" t="s">
        <v>250</v>
      </c>
      <c r="B58" s="450" t="s">
        <v>251</v>
      </c>
    </row>
    <row r="59" spans="1:2" x14ac:dyDescent="0.25">
      <c r="A59" s="450" t="s">
        <v>2694</v>
      </c>
      <c r="B59" s="450" t="s">
        <v>2695</v>
      </c>
    </row>
    <row r="60" spans="1:2" x14ac:dyDescent="0.25">
      <c r="A60" s="450" t="s">
        <v>2694</v>
      </c>
      <c r="B60" s="450" t="s">
        <v>2695</v>
      </c>
    </row>
    <row r="61" spans="1:2" x14ac:dyDescent="0.25">
      <c r="A61" s="450" t="s">
        <v>2722</v>
      </c>
      <c r="B61" s="450" t="s">
        <v>2342</v>
      </c>
    </row>
    <row r="62" spans="1:2" x14ac:dyDescent="0.25">
      <c r="A62" s="450" t="s">
        <v>2722</v>
      </c>
      <c r="B62" s="450" t="s">
        <v>2342</v>
      </c>
    </row>
    <row r="63" spans="1:2" x14ac:dyDescent="0.25">
      <c r="A63" s="450" t="s">
        <v>171</v>
      </c>
      <c r="B63" s="450" t="s">
        <v>372</v>
      </c>
    </row>
    <row r="64" spans="1:2" x14ac:dyDescent="0.25">
      <c r="A64" s="450" t="s">
        <v>171</v>
      </c>
      <c r="B64" s="450" t="s">
        <v>372</v>
      </c>
    </row>
    <row r="65" spans="1:2" x14ac:dyDescent="0.25">
      <c r="A65" s="450" t="s">
        <v>2321</v>
      </c>
      <c r="B65" s="450" t="s">
        <v>2322</v>
      </c>
    </row>
    <row r="66" spans="1:2" x14ac:dyDescent="0.25">
      <c r="A66" s="450" t="s">
        <v>2723</v>
      </c>
      <c r="B66" s="450" t="s">
        <v>2322</v>
      </c>
    </row>
    <row r="67" spans="1:2" x14ac:dyDescent="0.25">
      <c r="A67" s="450" t="s">
        <v>2317</v>
      </c>
      <c r="B67" s="450" t="s">
        <v>2318</v>
      </c>
    </row>
    <row r="68" spans="1:2" x14ac:dyDescent="0.25">
      <c r="A68" s="450" t="s">
        <v>2317</v>
      </c>
      <c r="B68" s="450" t="s">
        <v>2318</v>
      </c>
    </row>
    <row r="69" spans="1:2" x14ac:dyDescent="0.25">
      <c r="A69" s="450" t="s">
        <v>2364</v>
      </c>
      <c r="B69" s="450" t="s">
        <v>2365</v>
      </c>
    </row>
    <row r="70" spans="1:2" x14ac:dyDescent="0.25">
      <c r="A70" s="450" t="s">
        <v>2473</v>
      </c>
      <c r="B70" s="450" t="s">
        <v>2474</v>
      </c>
    </row>
    <row r="71" spans="1:2" x14ac:dyDescent="0.25">
      <c r="A71" s="450" t="s">
        <v>2473</v>
      </c>
      <c r="B71" s="450" t="s">
        <v>2474</v>
      </c>
    </row>
    <row r="72" spans="1:2" x14ac:dyDescent="0.25">
      <c r="A72" s="450" t="s">
        <v>2356</v>
      </c>
      <c r="B72" s="450" t="s">
        <v>2357</v>
      </c>
    </row>
    <row r="73" spans="1:2" x14ac:dyDescent="0.25">
      <c r="A73" s="450" t="s">
        <v>2356</v>
      </c>
      <c r="B73" s="450" t="s">
        <v>2357</v>
      </c>
    </row>
    <row r="74" spans="1:2" x14ac:dyDescent="0.25">
      <c r="A74" s="450" t="s">
        <v>252</v>
      </c>
      <c r="B74" s="450" t="s">
        <v>253</v>
      </c>
    </row>
    <row r="75" spans="1:2" x14ac:dyDescent="0.25">
      <c r="A75" s="450" t="s">
        <v>252</v>
      </c>
      <c r="B75" s="450" t="s">
        <v>253</v>
      </c>
    </row>
    <row r="76" spans="1:2" x14ac:dyDescent="0.25">
      <c r="A76" s="450" t="s">
        <v>2724</v>
      </c>
      <c r="B76" s="450" t="s">
        <v>2365</v>
      </c>
    </row>
    <row r="77" spans="1:2" x14ac:dyDescent="0.25">
      <c r="A77" s="450" t="s">
        <v>2725</v>
      </c>
      <c r="B77" s="450" t="s">
        <v>2367</v>
      </c>
    </row>
    <row r="78" spans="1:2" x14ac:dyDescent="0.25">
      <c r="A78" s="450" t="s">
        <v>2725</v>
      </c>
      <c r="B78" s="450" t="s">
        <v>2367</v>
      </c>
    </row>
    <row r="79" spans="1:2" x14ac:dyDescent="0.25">
      <c r="A79" s="450" t="s">
        <v>2372</v>
      </c>
      <c r="B79" s="450" t="s">
        <v>2373</v>
      </c>
    </row>
    <row r="80" spans="1:2" x14ac:dyDescent="0.25">
      <c r="A80" s="450" t="s">
        <v>2372</v>
      </c>
      <c r="B80" s="450" t="s">
        <v>2373</v>
      </c>
    </row>
    <row r="81" spans="1:2" x14ac:dyDescent="0.25">
      <c r="A81" s="450" t="s">
        <v>2347</v>
      </c>
      <c r="B81" s="450" t="s">
        <v>2348</v>
      </c>
    </row>
    <row r="82" spans="1:2" x14ac:dyDescent="0.25">
      <c r="A82" s="450" t="s">
        <v>2347</v>
      </c>
      <c r="B82" s="450" t="s">
        <v>2348</v>
      </c>
    </row>
    <row r="83" spans="1:2" x14ac:dyDescent="0.25">
      <c r="A83" s="450" t="s">
        <v>2349</v>
      </c>
      <c r="B83" s="450" t="s">
        <v>2350</v>
      </c>
    </row>
    <row r="84" spans="1:2" x14ac:dyDescent="0.25">
      <c r="A84" s="450" t="s">
        <v>2349</v>
      </c>
      <c r="B84" s="450" t="s">
        <v>2350</v>
      </c>
    </row>
    <row r="85" spans="1:2" x14ac:dyDescent="0.25">
      <c r="A85" s="450" t="s">
        <v>2648</v>
      </c>
      <c r="B85" s="450" t="s">
        <v>2649</v>
      </c>
    </row>
    <row r="86" spans="1:2" x14ac:dyDescent="0.25">
      <c r="A86" s="450" t="s">
        <v>2648</v>
      </c>
      <c r="B86" s="450" t="s">
        <v>2649</v>
      </c>
    </row>
    <row r="87" spans="1:2" x14ac:dyDescent="0.25">
      <c r="A87" s="450" t="s">
        <v>2351</v>
      </c>
      <c r="B87" s="450" t="s">
        <v>2726</v>
      </c>
    </row>
    <row r="88" spans="1:2" x14ac:dyDescent="0.25">
      <c r="A88" s="450" t="s">
        <v>2351</v>
      </c>
      <c r="B88" s="450" t="s">
        <v>2726</v>
      </c>
    </row>
    <row r="89" spans="1:2" x14ac:dyDescent="0.25">
      <c r="A89" s="450" t="s">
        <v>254</v>
      </c>
      <c r="B89" s="450" t="s">
        <v>255</v>
      </c>
    </row>
    <row r="90" spans="1:2" x14ac:dyDescent="0.25">
      <c r="A90" s="450" t="s">
        <v>254</v>
      </c>
      <c r="B90" s="450" t="s">
        <v>255</v>
      </c>
    </row>
    <row r="91" spans="1:2" x14ac:dyDescent="0.25">
      <c r="A91" s="450" t="s">
        <v>2353</v>
      </c>
      <c r="B91" s="450" t="s">
        <v>257</v>
      </c>
    </row>
    <row r="92" spans="1:2" x14ac:dyDescent="0.25">
      <c r="A92" s="450" t="s">
        <v>2353</v>
      </c>
      <c r="B92" s="450" t="s">
        <v>257</v>
      </c>
    </row>
    <row r="93" spans="1:2" x14ac:dyDescent="0.25">
      <c r="A93" s="450" t="s">
        <v>2260</v>
      </c>
      <c r="B93" s="450" t="s">
        <v>2261</v>
      </c>
    </row>
    <row r="94" spans="1:2" x14ac:dyDescent="0.25">
      <c r="A94" s="450" t="s">
        <v>2260</v>
      </c>
      <c r="B94" s="450" t="s">
        <v>2261</v>
      </c>
    </row>
    <row r="95" spans="1:2" x14ac:dyDescent="0.25">
      <c r="A95" s="450" t="s">
        <v>2362</v>
      </c>
      <c r="B95" s="450" t="s">
        <v>2363</v>
      </c>
    </row>
    <row r="96" spans="1:2" x14ac:dyDescent="0.25">
      <c r="A96" s="450" t="s">
        <v>2362</v>
      </c>
      <c r="B96" s="450" t="s">
        <v>2363</v>
      </c>
    </row>
    <row r="97" spans="1:2" x14ac:dyDescent="0.25">
      <c r="A97" s="450" t="s">
        <v>2727</v>
      </c>
      <c r="B97" s="450" t="s">
        <v>2361</v>
      </c>
    </row>
    <row r="98" spans="1:2" x14ac:dyDescent="0.25">
      <c r="A98" s="450" t="s">
        <v>2728</v>
      </c>
      <c r="B98" s="450" t="s">
        <v>2359</v>
      </c>
    </row>
    <row r="99" spans="1:2" x14ac:dyDescent="0.25">
      <c r="A99" s="450" t="s">
        <v>2728</v>
      </c>
      <c r="B99" s="450" t="s">
        <v>2359</v>
      </c>
    </row>
    <row r="100" spans="1:2" x14ac:dyDescent="0.25">
      <c r="A100" s="450" t="s">
        <v>2360</v>
      </c>
      <c r="B100" s="450" t="s">
        <v>2361</v>
      </c>
    </row>
    <row r="101" spans="1:2" x14ac:dyDescent="0.25">
      <c r="A101" s="450" t="s">
        <v>2729</v>
      </c>
      <c r="B101" s="450" t="s">
        <v>2730</v>
      </c>
    </row>
    <row r="102" spans="1:2" x14ac:dyDescent="0.25">
      <c r="A102" s="450" t="s">
        <v>2262</v>
      </c>
      <c r="B102" s="450" t="s">
        <v>2263</v>
      </c>
    </row>
    <row r="103" spans="1:2" x14ac:dyDescent="0.25">
      <c r="A103" s="450" t="s">
        <v>2262</v>
      </c>
      <c r="B103" s="450" t="s">
        <v>2263</v>
      </c>
    </row>
    <row r="104" spans="1:2" x14ac:dyDescent="0.25">
      <c r="A104" s="450" t="s">
        <v>2731</v>
      </c>
      <c r="B104" s="450" t="s">
        <v>2355</v>
      </c>
    </row>
    <row r="105" spans="1:2" x14ac:dyDescent="0.25">
      <c r="A105" s="450" t="s">
        <v>2731</v>
      </c>
      <c r="B105" s="450" t="s">
        <v>2355</v>
      </c>
    </row>
    <row r="106" spans="1:2" x14ac:dyDescent="0.25">
      <c r="A106" s="450" t="s">
        <v>180</v>
      </c>
      <c r="B106" s="450" t="s">
        <v>373</v>
      </c>
    </row>
    <row r="107" spans="1:2" x14ac:dyDescent="0.25">
      <c r="A107" s="450" t="s">
        <v>180</v>
      </c>
      <c r="B107" s="450" t="s">
        <v>373</v>
      </c>
    </row>
    <row r="108" spans="1:2" x14ac:dyDescent="0.25">
      <c r="A108" s="450" t="s">
        <v>2368</v>
      </c>
      <c r="B108" s="450" t="s">
        <v>2369</v>
      </c>
    </row>
    <row r="109" spans="1:2" x14ac:dyDescent="0.25">
      <c r="A109" s="450" t="s">
        <v>2368</v>
      </c>
      <c r="B109" s="450" t="s">
        <v>2369</v>
      </c>
    </row>
    <row r="110" spans="1:2" x14ac:dyDescent="0.25">
      <c r="A110" s="450" t="s">
        <v>2370</v>
      </c>
      <c r="B110" s="450" t="s">
        <v>2371</v>
      </c>
    </row>
    <row r="111" spans="1:2" x14ac:dyDescent="0.25">
      <c r="A111" s="450" t="s">
        <v>2370</v>
      </c>
      <c r="B111" s="450" t="s">
        <v>2371</v>
      </c>
    </row>
    <row r="112" spans="1:2" x14ac:dyDescent="0.25">
      <c r="A112" s="450" t="s">
        <v>182</v>
      </c>
      <c r="B112" s="450" t="s">
        <v>374</v>
      </c>
    </row>
    <row r="113" spans="1:2" x14ac:dyDescent="0.25">
      <c r="A113" s="450" t="s">
        <v>182</v>
      </c>
      <c r="B113" s="450" t="s">
        <v>374</v>
      </c>
    </row>
    <row r="114" spans="1:2" x14ac:dyDescent="0.25">
      <c r="A114" s="450" t="s">
        <v>263</v>
      </c>
      <c r="B114" s="450" t="s">
        <v>375</v>
      </c>
    </row>
    <row r="115" spans="1:2" x14ac:dyDescent="0.25">
      <c r="A115" s="450" t="s">
        <v>263</v>
      </c>
      <c r="B115" s="450" t="s">
        <v>375</v>
      </c>
    </row>
    <row r="116" spans="1:2" x14ac:dyDescent="0.25">
      <c r="A116" s="450" t="s">
        <v>172</v>
      </c>
      <c r="B116" s="450" t="s">
        <v>375</v>
      </c>
    </row>
    <row r="117" spans="1:2" x14ac:dyDescent="0.25">
      <c r="A117" s="450" t="s">
        <v>173</v>
      </c>
      <c r="B117" s="450" t="s">
        <v>376</v>
      </c>
    </row>
    <row r="118" spans="1:2" x14ac:dyDescent="0.25">
      <c r="A118" s="450" t="s">
        <v>173</v>
      </c>
      <c r="B118" s="450" t="s">
        <v>376</v>
      </c>
    </row>
    <row r="119" spans="1:2" x14ac:dyDescent="0.25">
      <c r="A119" s="450" t="s">
        <v>2374</v>
      </c>
      <c r="B119" s="450" t="s">
        <v>2375</v>
      </c>
    </row>
    <row r="120" spans="1:2" x14ac:dyDescent="0.25">
      <c r="A120" s="450" t="s">
        <v>2374</v>
      </c>
      <c r="B120" s="450" t="s">
        <v>2375</v>
      </c>
    </row>
    <row r="121" spans="1:2" x14ac:dyDescent="0.25">
      <c r="A121" s="450" t="s">
        <v>2376</v>
      </c>
      <c r="B121" s="450" t="s">
        <v>2377</v>
      </c>
    </row>
    <row r="122" spans="1:2" x14ac:dyDescent="0.25">
      <c r="A122" s="450" t="s">
        <v>2376</v>
      </c>
      <c r="B122" s="450" t="s">
        <v>2377</v>
      </c>
    </row>
    <row r="123" spans="1:2" x14ac:dyDescent="0.25">
      <c r="A123" s="450" t="s">
        <v>2378</v>
      </c>
      <c r="B123" s="450" t="s">
        <v>2379</v>
      </c>
    </row>
    <row r="124" spans="1:2" x14ac:dyDescent="0.25">
      <c r="A124" s="450" t="s">
        <v>2378</v>
      </c>
      <c r="B124" s="450" t="s">
        <v>2379</v>
      </c>
    </row>
    <row r="125" spans="1:2" x14ac:dyDescent="0.25">
      <c r="A125" s="450" t="s">
        <v>2386</v>
      </c>
      <c r="B125" s="450" t="s">
        <v>2387</v>
      </c>
    </row>
    <row r="126" spans="1:2" x14ac:dyDescent="0.25">
      <c r="A126" s="450" t="s">
        <v>2732</v>
      </c>
      <c r="B126" s="450" t="s">
        <v>2665</v>
      </c>
    </row>
    <row r="127" spans="1:2" x14ac:dyDescent="0.25">
      <c r="A127" s="450" t="s">
        <v>2732</v>
      </c>
      <c r="B127" s="450" t="s">
        <v>2665</v>
      </c>
    </row>
    <row r="128" spans="1:2" x14ac:dyDescent="0.25">
      <c r="A128" s="450" t="s">
        <v>2392</v>
      </c>
      <c r="B128" s="450" t="s">
        <v>2393</v>
      </c>
    </row>
    <row r="129" spans="1:2" x14ac:dyDescent="0.25">
      <c r="A129" s="450" t="s">
        <v>2392</v>
      </c>
      <c r="B129" s="450" t="s">
        <v>2393</v>
      </c>
    </row>
    <row r="130" spans="1:2" x14ac:dyDescent="0.25">
      <c r="A130" s="450" t="s">
        <v>2733</v>
      </c>
      <c r="B130" s="450" t="s">
        <v>2395</v>
      </c>
    </row>
    <row r="131" spans="1:2" x14ac:dyDescent="0.25">
      <c r="A131" s="450" t="s">
        <v>2394</v>
      </c>
      <c r="B131" s="450" t="s">
        <v>2395</v>
      </c>
    </row>
    <row r="132" spans="1:2" x14ac:dyDescent="0.25">
      <c r="A132" s="450" t="s">
        <v>2618</v>
      </c>
      <c r="B132" s="450" t="s">
        <v>2619</v>
      </c>
    </row>
    <row r="133" spans="1:2" x14ac:dyDescent="0.25">
      <c r="A133" s="450" t="s">
        <v>2618</v>
      </c>
      <c r="B133" s="450" t="s">
        <v>2619</v>
      </c>
    </row>
    <row r="134" spans="1:2" x14ac:dyDescent="0.25">
      <c r="A134" s="450" t="s">
        <v>2424</v>
      </c>
      <c r="B134" s="450" t="s">
        <v>2425</v>
      </c>
    </row>
    <row r="135" spans="1:2" x14ac:dyDescent="0.25">
      <c r="A135" s="450" t="s">
        <v>2734</v>
      </c>
      <c r="B135" s="450" t="s">
        <v>2425</v>
      </c>
    </row>
    <row r="136" spans="1:2" x14ac:dyDescent="0.25">
      <c r="A136" s="450" t="s">
        <v>2398</v>
      </c>
      <c r="B136" s="450" t="s">
        <v>2399</v>
      </c>
    </row>
    <row r="137" spans="1:2" x14ac:dyDescent="0.25">
      <c r="A137" s="450" t="s">
        <v>2398</v>
      </c>
      <c r="B137" s="450" t="s">
        <v>2399</v>
      </c>
    </row>
    <row r="138" spans="1:2" x14ac:dyDescent="0.25">
      <c r="A138" s="450" t="s">
        <v>175</v>
      </c>
      <c r="B138" s="450" t="s">
        <v>377</v>
      </c>
    </row>
    <row r="139" spans="1:2" x14ac:dyDescent="0.25">
      <c r="A139" s="450" t="s">
        <v>175</v>
      </c>
      <c r="B139" s="450" t="s">
        <v>377</v>
      </c>
    </row>
    <row r="140" spans="1:2" x14ac:dyDescent="0.25">
      <c r="A140" s="450" t="s">
        <v>2735</v>
      </c>
      <c r="B140" s="450" t="s">
        <v>2639</v>
      </c>
    </row>
    <row r="141" spans="1:2" x14ac:dyDescent="0.25">
      <c r="A141" s="450" t="s">
        <v>2735</v>
      </c>
      <c r="B141" s="450" t="s">
        <v>2639</v>
      </c>
    </row>
    <row r="142" spans="1:2" x14ac:dyDescent="0.25">
      <c r="A142" s="450" t="s">
        <v>2400</v>
      </c>
      <c r="B142" s="450" t="s">
        <v>2401</v>
      </c>
    </row>
    <row r="143" spans="1:2" x14ac:dyDescent="0.25">
      <c r="A143" s="450" t="s">
        <v>2400</v>
      </c>
      <c r="B143" s="450" t="s">
        <v>2401</v>
      </c>
    </row>
    <row r="144" spans="1:2" x14ac:dyDescent="0.25">
      <c r="A144" s="450" t="s">
        <v>2402</v>
      </c>
      <c r="B144" s="450" t="s">
        <v>260</v>
      </c>
    </row>
    <row r="145" spans="1:2" x14ac:dyDescent="0.25">
      <c r="A145" s="450" t="s">
        <v>2402</v>
      </c>
      <c r="B145" s="450" t="s">
        <v>260</v>
      </c>
    </row>
    <row r="146" spans="1:2" x14ac:dyDescent="0.25">
      <c r="A146" s="450" t="s">
        <v>2402</v>
      </c>
      <c r="B146" s="450" t="s">
        <v>260</v>
      </c>
    </row>
    <row r="147" spans="1:2" x14ac:dyDescent="0.25">
      <c r="A147" s="450" t="s">
        <v>2736</v>
      </c>
      <c r="B147" s="450" t="s">
        <v>260</v>
      </c>
    </row>
    <row r="148" spans="1:2" x14ac:dyDescent="0.25">
      <c r="A148" s="450" t="s">
        <v>2737</v>
      </c>
      <c r="B148" s="450" t="s">
        <v>260</v>
      </c>
    </row>
    <row r="149" spans="1:2" x14ac:dyDescent="0.25">
      <c r="A149" s="450" t="s">
        <v>2738</v>
      </c>
      <c r="B149" s="450" t="s">
        <v>2739</v>
      </c>
    </row>
    <row r="150" spans="1:2" x14ac:dyDescent="0.25">
      <c r="A150" s="450" t="s">
        <v>2738</v>
      </c>
      <c r="B150" s="450" t="s">
        <v>2739</v>
      </c>
    </row>
    <row r="151" spans="1:2" x14ac:dyDescent="0.25">
      <c r="A151" s="450" t="s">
        <v>2407</v>
      </c>
      <c r="B151" s="450" t="s">
        <v>2408</v>
      </c>
    </row>
    <row r="152" spans="1:2" x14ac:dyDescent="0.25">
      <c r="A152" s="450" t="s">
        <v>2407</v>
      </c>
      <c r="B152" s="450" t="s">
        <v>2408</v>
      </c>
    </row>
    <row r="153" spans="1:2" x14ac:dyDescent="0.25">
      <c r="A153" s="450" t="s">
        <v>2405</v>
      </c>
      <c r="B153" s="450" t="s">
        <v>2406</v>
      </c>
    </row>
    <row r="154" spans="1:2" x14ac:dyDescent="0.25">
      <c r="A154" s="450" t="s">
        <v>2405</v>
      </c>
      <c r="B154" s="450" t="s">
        <v>2406</v>
      </c>
    </row>
    <row r="155" spans="1:2" x14ac:dyDescent="0.25">
      <c r="A155" s="450" t="s">
        <v>195</v>
      </c>
      <c r="B155" s="450" t="s">
        <v>378</v>
      </c>
    </row>
    <row r="156" spans="1:2" x14ac:dyDescent="0.25">
      <c r="A156" s="450" t="s">
        <v>195</v>
      </c>
      <c r="B156" s="450" t="s">
        <v>378</v>
      </c>
    </row>
    <row r="157" spans="1:2" x14ac:dyDescent="0.25">
      <c r="A157" s="450" t="s">
        <v>179</v>
      </c>
      <c r="B157" s="450" t="s">
        <v>379</v>
      </c>
    </row>
    <row r="158" spans="1:2" x14ac:dyDescent="0.25">
      <c r="A158" s="450" t="s">
        <v>179</v>
      </c>
      <c r="B158" s="450" t="s">
        <v>379</v>
      </c>
    </row>
    <row r="159" spans="1:2" x14ac:dyDescent="0.25">
      <c r="A159" s="450" t="s">
        <v>2740</v>
      </c>
      <c r="B159" s="450" t="s">
        <v>2741</v>
      </c>
    </row>
    <row r="160" spans="1:2" x14ac:dyDescent="0.25">
      <c r="A160" s="450" t="s">
        <v>2598</v>
      </c>
      <c r="B160" s="450" t="s">
        <v>2599</v>
      </c>
    </row>
    <row r="161" spans="1:2" x14ac:dyDescent="0.25">
      <c r="A161" s="450" t="s">
        <v>2598</v>
      </c>
      <c r="B161" s="450" t="s">
        <v>2599</v>
      </c>
    </row>
    <row r="162" spans="1:2" x14ac:dyDescent="0.25">
      <c r="A162" s="450" t="s">
        <v>2411</v>
      </c>
      <c r="B162" s="450" t="s">
        <v>2412</v>
      </c>
    </row>
    <row r="163" spans="1:2" x14ac:dyDescent="0.25">
      <c r="A163" s="450" t="s">
        <v>2411</v>
      </c>
      <c r="B163" s="450" t="s">
        <v>2412</v>
      </c>
    </row>
    <row r="164" spans="1:2" x14ac:dyDescent="0.25">
      <c r="A164" s="450" t="s">
        <v>2742</v>
      </c>
      <c r="B164" s="450" t="s">
        <v>2421</v>
      </c>
    </row>
    <row r="165" spans="1:2" x14ac:dyDescent="0.25">
      <c r="A165" s="450" t="s">
        <v>2420</v>
      </c>
      <c r="B165" s="450" t="s">
        <v>2421</v>
      </c>
    </row>
    <row r="166" spans="1:2" x14ac:dyDescent="0.25">
      <c r="A166" s="450" t="s">
        <v>2413</v>
      </c>
      <c r="B166" s="450" t="s">
        <v>7</v>
      </c>
    </row>
    <row r="167" spans="1:2" x14ac:dyDescent="0.25">
      <c r="A167" s="450" t="s">
        <v>2413</v>
      </c>
      <c r="B167" s="450" t="s">
        <v>7</v>
      </c>
    </row>
    <row r="168" spans="1:2" x14ac:dyDescent="0.25">
      <c r="A168" s="450" t="s">
        <v>288</v>
      </c>
      <c r="B168" s="450" t="s">
        <v>380</v>
      </c>
    </row>
    <row r="169" spans="1:2" x14ac:dyDescent="0.25">
      <c r="A169" s="450" t="s">
        <v>288</v>
      </c>
      <c r="B169" s="450" t="s">
        <v>380</v>
      </c>
    </row>
    <row r="170" spans="1:2" x14ac:dyDescent="0.25">
      <c r="A170" s="450" t="s">
        <v>2414</v>
      </c>
      <c r="B170" s="450" t="s">
        <v>2415</v>
      </c>
    </row>
    <row r="171" spans="1:2" x14ac:dyDescent="0.25">
      <c r="A171" s="450" t="s">
        <v>2414</v>
      </c>
      <c r="B171" s="450" t="s">
        <v>2415</v>
      </c>
    </row>
    <row r="172" spans="1:2" x14ac:dyDescent="0.25">
      <c r="A172" s="450" t="s">
        <v>2416</v>
      </c>
      <c r="B172" s="450" t="s">
        <v>2417</v>
      </c>
    </row>
    <row r="173" spans="1:2" x14ac:dyDescent="0.25">
      <c r="A173" s="450" t="s">
        <v>2416</v>
      </c>
      <c r="B173" s="450" t="s">
        <v>2417</v>
      </c>
    </row>
    <row r="174" spans="1:2" x14ac:dyDescent="0.25">
      <c r="A174" s="450" t="s">
        <v>177</v>
      </c>
      <c r="B174" s="450" t="s">
        <v>381</v>
      </c>
    </row>
    <row r="175" spans="1:2" x14ac:dyDescent="0.25">
      <c r="A175" s="450" t="s">
        <v>177</v>
      </c>
      <c r="B175" s="450" t="s">
        <v>381</v>
      </c>
    </row>
    <row r="176" spans="1:2" x14ac:dyDescent="0.25">
      <c r="A176" s="450" t="s">
        <v>2428</v>
      </c>
      <c r="B176" s="450" t="s">
        <v>2429</v>
      </c>
    </row>
    <row r="177" spans="1:2" x14ac:dyDescent="0.25">
      <c r="A177" s="450" t="s">
        <v>2428</v>
      </c>
      <c r="B177" s="450" t="s">
        <v>2429</v>
      </c>
    </row>
    <row r="178" spans="1:2" x14ac:dyDescent="0.25">
      <c r="A178" s="450" t="s">
        <v>2426</v>
      </c>
      <c r="B178" s="450" t="s">
        <v>2427</v>
      </c>
    </row>
    <row r="179" spans="1:2" x14ac:dyDescent="0.25">
      <c r="A179" s="450" t="s">
        <v>2426</v>
      </c>
      <c r="B179" s="450" t="s">
        <v>2427</v>
      </c>
    </row>
    <row r="180" spans="1:2" x14ac:dyDescent="0.25">
      <c r="A180" s="450" t="s">
        <v>2743</v>
      </c>
      <c r="B180" s="450" t="s">
        <v>2744</v>
      </c>
    </row>
    <row r="181" spans="1:2" x14ac:dyDescent="0.25">
      <c r="A181" s="450" t="s">
        <v>2432</v>
      </c>
      <c r="B181" s="450" t="s">
        <v>2433</v>
      </c>
    </row>
    <row r="182" spans="1:2" x14ac:dyDescent="0.25">
      <c r="A182" s="450" t="s">
        <v>2432</v>
      </c>
      <c r="B182" s="450" t="s">
        <v>2433</v>
      </c>
    </row>
    <row r="183" spans="1:2" x14ac:dyDescent="0.25">
      <c r="A183" s="450" t="s">
        <v>2430</v>
      </c>
      <c r="B183" s="450" t="s">
        <v>2431</v>
      </c>
    </row>
    <row r="184" spans="1:2" x14ac:dyDescent="0.25">
      <c r="A184" s="450" t="s">
        <v>2430</v>
      </c>
      <c r="B184" s="450" t="s">
        <v>2431</v>
      </c>
    </row>
    <row r="185" spans="1:2" x14ac:dyDescent="0.25">
      <c r="A185" s="450" t="s">
        <v>2745</v>
      </c>
      <c r="B185" s="450" t="s">
        <v>2746</v>
      </c>
    </row>
    <row r="186" spans="1:2" x14ac:dyDescent="0.25">
      <c r="A186" s="450" t="s">
        <v>2745</v>
      </c>
      <c r="B186" s="450" t="s">
        <v>2746</v>
      </c>
    </row>
    <row r="187" spans="1:2" x14ac:dyDescent="0.25">
      <c r="A187" s="450" t="s">
        <v>2418</v>
      </c>
      <c r="B187" s="450" t="s">
        <v>2419</v>
      </c>
    </row>
    <row r="188" spans="1:2" x14ac:dyDescent="0.25">
      <c r="A188" s="450" t="s">
        <v>2418</v>
      </c>
      <c r="B188" s="450" t="s">
        <v>2419</v>
      </c>
    </row>
    <row r="189" spans="1:2" x14ac:dyDescent="0.25">
      <c r="A189" s="450" t="s">
        <v>2747</v>
      </c>
      <c r="B189" s="450" t="s">
        <v>2423</v>
      </c>
    </row>
    <row r="190" spans="1:2" x14ac:dyDescent="0.25">
      <c r="A190" s="450" t="s">
        <v>2747</v>
      </c>
      <c r="B190" s="450" t="s">
        <v>2423</v>
      </c>
    </row>
    <row r="191" spans="1:2" x14ac:dyDescent="0.25">
      <c r="A191" s="450" t="s">
        <v>2434</v>
      </c>
      <c r="B191" s="450" t="s">
        <v>2435</v>
      </c>
    </row>
    <row r="192" spans="1:2" x14ac:dyDescent="0.25">
      <c r="A192" s="450" t="s">
        <v>2434</v>
      </c>
      <c r="B192" s="450" t="s">
        <v>2435</v>
      </c>
    </row>
    <row r="193" spans="1:2" x14ac:dyDescent="0.25">
      <c r="A193" s="450" t="s">
        <v>2444</v>
      </c>
      <c r="B193" s="450" t="s">
        <v>2445</v>
      </c>
    </row>
    <row r="194" spans="1:2" x14ac:dyDescent="0.25">
      <c r="A194" s="450" t="s">
        <v>2444</v>
      </c>
      <c r="B194" s="450" t="s">
        <v>2445</v>
      </c>
    </row>
    <row r="195" spans="1:2" x14ac:dyDescent="0.25">
      <c r="A195" s="450" t="s">
        <v>2440</v>
      </c>
      <c r="B195" s="450" t="s">
        <v>2441</v>
      </c>
    </row>
    <row r="196" spans="1:2" x14ac:dyDescent="0.25">
      <c r="A196" s="450" t="s">
        <v>2440</v>
      </c>
      <c r="B196" s="450" t="s">
        <v>2441</v>
      </c>
    </row>
    <row r="197" spans="1:2" x14ac:dyDescent="0.25">
      <c r="A197" s="450" t="s">
        <v>2748</v>
      </c>
      <c r="B197" s="450" t="s">
        <v>2439</v>
      </c>
    </row>
    <row r="198" spans="1:2" x14ac:dyDescent="0.25">
      <c r="A198" s="450" t="s">
        <v>2438</v>
      </c>
      <c r="B198" s="450" t="s">
        <v>2439</v>
      </c>
    </row>
    <row r="199" spans="1:2" x14ac:dyDescent="0.25">
      <c r="A199" s="450" t="s">
        <v>186</v>
      </c>
      <c r="B199" s="450" t="s">
        <v>382</v>
      </c>
    </row>
    <row r="200" spans="1:2" x14ac:dyDescent="0.25">
      <c r="A200" s="450" t="s">
        <v>186</v>
      </c>
      <c r="B200" s="450" t="s">
        <v>382</v>
      </c>
    </row>
    <row r="201" spans="1:2" x14ac:dyDescent="0.25">
      <c r="A201" s="450" t="s">
        <v>198</v>
      </c>
      <c r="B201" s="450" t="s">
        <v>2251</v>
      </c>
    </row>
    <row r="202" spans="1:2" x14ac:dyDescent="0.25">
      <c r="A202" s="450" t="s">
        <v>198</v>
      </c>
      <c r="B202" s="450" t="s">
        <v>2251</v>
      </c>
    </row>
    <row r="203" spans="1:2" x14ac:dyDescent="0.25">
      <c r="A203" s="450" t="s">
        <v>261</v>
      </c>
      <c r="B203" s="450" t="s">
        <v>262</v>
      </c>
    </row>
    <row r="204" spans="1:2" x14ac:dyDescent="0.25">
      <c r="A204" s="450" t="s">
        <v>261</v>
      </c>
      <c r="B204" s="450" t="s">
        <v>262</v>
      </c>
    </row>
    <row r="205" spans="1:2" x14ac:dyDescent="0.25">
      <c r="A205" s="450" t="s">
        <v>2454</v>
      </c>
      <c r="B205" s="450" t="s">
        <v>2282</v>
      </c>
    </row>
    <row r="206" spans="1:2" x14ac:dyDescent="0.25">
      <c r="A206" s="450" t="s">
        <v>2454</v>
      </c>
      <c r="B206" s="450" t="s">
        <v>2282</v>
      </c>
    </row>
    <row r="207" spans="1:2" x14ac:dyDescent="0.25">
      <c r="A207" s="450" t="s">
        <v>2749</v>
      </c>
      <c r="B207" s="450" t="s">
        <v>2462</v>
      </c>
    </row>
    <row r="208" spans="1:2" x14ac:dyDescent="0.25">
      <c r="A208" s="450" t="s">
        <v>2749</v>
      </c>
      <c r="B208" s="450" t="s">
        <v>2462</v>
      </c>
    </row>
    <row r="209" spans="1:2" x14ac:dyDescent="0.25">
      <c r="A209" s="450" t="s">
        <v>2463</v>
      </c>
      <c r="B209" s="450" t="s">
        <v>2464</v>
      </c>
    </row>
    <row r="210" spans="1:2" x14ac:dyDescent="0.25">
      <c r="A210" s="450" t="s">
        <v>2463</v>
      </c>
      <c r="B210" s="450" t="s">
        <v>2464</v>
      </c>
    </row>
    <row r="211" spans="1:2" x14ac:dyDescent="0.25">
      <c r="A211" s="450" t="s">
        <v>176</v>
      </c>
      <c r="B211" s="450" t="s">
        <v>383</v>
      </c>
    </row>
    <row r="212" spans="1:2" x14ac:dyDescent="0.25">
      <c r="A212" s="450" t="s">
        <v>176</v>
      </c>
      <c r="B212" s="450" t="s">
        <v>383</v>
      </c>
    </row>
    <row r="213" spans="1:2" x14ac:dyDescent="0.25">
      <c r="A213" s="450" t="s">
        <v>2457</v>
      </c>
      <c r="B213" s="450" t="s">
        <v>2458</v>
      </c>
    </row>
    <row r="214" spans="1:2" x14ac:dyDescent="0.25">
      <c r="A214" s="450" t="s">
        <v>2457</v>
      </c>
      <c r="B214" s="450" t="s">
        <v>2458</v>
      </c>
    </row>
    <row r="215" spans="1:2" x14ac:dyDescent="0.25">
      <c r="A215" s="450" t="s">
        <v>2264</v>
      </c>
      <c r="B215" s="450" t="s">
        <v>2265</v>
      </c>
    </row>
    <row r="216" spans="1:2" x14ac:dyDescent="0.25">
      <c r="A216" s="450" t="s">
        <v>2264</v>
      </c>
      <c r="B216" s="450" t="s">
        <v>2265</v>
      </c>
    </row>
    <row r="217" spans="1:2" x14ac:dyDescent="0.25">
      <c r="A217" s="450" t="s">
        <v>181</v>
      </c>
      <c r="B217" s="450" t="s">
        <v>384</v>
      </c>
    </row>
    <row r="218" spans="1:2" x14ac:dyDescent="0.25">
      <c r="A218" s="450" t="s">
        <v>181</v>
      </c>
      <c r="B218" s="450" t="s">
        <v>384</v>
      </c>
    </row>
    <row r="219" spans="1:2" x14ac:dyDescent="0.25">
      <c r="A219" s="450" t="s">
        <v>2465</v>
      </c>
      <c r="B219" s="450" t="s">
        <v>2466</v>
      </c>
    </row>
    <row r="220" spans="1:2" x14ac:dyDescent="0.25">
      <c r="A220" s="450" t="s">
        <v>2465</v>
      </c>
      <c r="B220" s="450" t="s">
        <v>2466</v>
      </c>
    </row>
    <row r="221" spans="1:2" x14ac:dyDescent="0.25">
      <c r="A221" s="450" t="s">
        <v>264</v>
      </c>
      <c r="B221" s="450" t="s">
        <v>265</v>
      </c>
    </row>
    <row r="222" spans="1:2" x14ac:dyDescent="0.25">
      <c r="A222" s="450" t="s">
        <v>264</v>
      </c>
      <c r="B222" s="450" t="s">
        <v>265</v>
      </c>
    </row>
    <row r="223" spans="1:2" x14ac:dyDescent="0.25">
      <c r="A223" s="450" t="s">
        <v>2750</v>
      </c>
      <c r="B223" s="450" t="s">
        <v>2751</v>
      </c>
    </row>
    <row r="224" spans="1:2" x14ac:dyDescent="0.25">
      <c r="A224" s="450" t="s">
        <v>2750</v>
      </c>
      <c r="B224" s="450" t="s">
        <v>2751</v>
      </c>
    </row>
    <row r="225" spans="1:2" x14ac:dyDescent="0.25">
      <c r="A225" s="450" t="s">
        <v>2467</v>
      </c>
      <c r="B225" s="450" t="s">
        <v>2468</v>
      </c>
    </row>
    <row r="226" spans="1:2" x14ac:dyDescent="0.25">
      <c r="A226" s="450" t="s">
        <v>2467</v>
      </c>
      <c r="B226" s="450" t="s">
        <v>2468</v>
      </c>
    </row>
    <row r="227" spans="1:2" x14ac:dyDescent="0.25">
      <c r="A227" s="450" t="s">
        <v>2266</v>
      </c>
      <c r="B227" s="450" t="s">
        <v>2267</v>
      </c>
    </row>
    <row r="228" spans="1:2" x14ac:dyDescent="0.25">
      <c r="A228" s="450" t="s">
        <v>2266</v>
      </c>
      <c r="B228" s="450" t="s">
        <v>2267</v>
      </c>
    </row>
    <row r="229" spans="1:2" x14ac:dyDescent="0.25">
      <c r="A229" s="450" t="s">
        <v>2469</v>
      </c>
      <c r="B229" s="450" t="s">
        <v>2470</v>
      </c>
    </row>
    <row r="230" spans="1:2" x14ac:dyDescent="0.25">
      <c r="A230" s="450" t="s">
        <v>2469</v>
      </c>
      <c r="B230" s="450" t="s">
        <v>2470</v>
      </c>
    </row>
    <row r="231" spans="1:2" x14ac:dyDescent="0.25">
      <c r="A231" s="450" t="s">
        <v>2475</v>
      </c>
      <c r="B231" s="450" t="s">
        <v>2476</v>
      </c>
    </row>
    <row r="232" spans="1:2" x14ac:dyDescent="0.25">
      <c r="A232" s="450" t="s">
        <v>2475</v>
      </c>
      <c r="B232" s="450" t="s">
        <v>2476</v>
      </c>
    </row>
    <row r="233" spans="1:2" x14ac:dyDescent="0.25">
      <c r="A233" s="450" t="s">
        <v>2705</v>
      </c>
      <c r="B233" s="450" t="s">
        <v>2752</v>
      </c>
    </row>
    <row r="234" spans="1:2" x14ac:dyDescent="0.25">
      <c r="A234" s="450" t="s">
        <v>2705</v>
      </c>
      <c r="B234" s="450" t="s">
        <v>2752</v>
      </c>
    </row>
    <row r="235" spans="1:2" x14ac:dyDescent="0.25">
      <c r="A235" s="450" t="s">
        <v>2480</v>
      </c>
      <c r="B235" s="450" t="s">
        <v>2481</v>
      </c>
    </row>
    <row r="236" spans="1:2" x14ac:dyDescent="0.25">
      <c r="A236" s="450" t="s">
        <v>2480</v>
      </c>
      <c r="B236" s="450" t="s">
        <v>2481</v>
      </c>
    </row>
    <row r="237" spans="1:2" x14ac:dyDescent="0.25">
      <c r="A237" s="450" t="s">
        <v>2471</v>
      </c>
      <c r="B237" s="450" t="s">
        <v>2472</v>
      </c>
    </row>
    <row r="238" spans="1:2" x14ac:dyDescent="0.25">
      <c r="A238" s="450" t="s">
        <v>2753</v>
      </c>
      <c r="B238" s="450" t="s">
        <v>2472</v>
      </c>
    </row>
    <row r="239" spans="1:2" x14ac:dyDescent="0.25">
      <c r="A239" s="450" t="s">
        <v>2484</v>
      </c>
      <c r="B239" s="450" t="s">
        <v>2485</v>
      </c>
    </row>
    <row r="240" spans="1:2" x14ac:dyDescent="0.25">
      <c r="A240" s="450" t="s">
        <v>2754</v>
      </c>
      <c r="B240" s="450" t="s">
        <v>2485</v>
      </c>
    </row>
    <row r="241" spans="1:2" x14ac:dyDescent="0.25">
      <c r="A241" s="450" t="s">
        <v>2755</v>
      </c>
      <c r="B241" s="450" t="s">
        <v>2495</v>
      </c>
    </row>
    <row r="242" spans="1:2" x14ac:dyDescent="0.25">
      <c r="A242" s="450" t="s">
        <v>183</v>
      </c>
      <c r="B242" s="450" t="s">
        <v>385</v>
      </c>
    </row>
    <row r="243" spans="1:2" x14ac:dyDescent="0.25">
      <c r="A243" s="450" t="s">
        <v>183</v>
      </c>
      <c r="B243" s="450" t="s">
        <v>385</v>
      </c>
    </row>
    <row r="244" spans="1:2" x14ac:dyDescent="0.25">
      <c r="A244" s="450" t="s">
        <v>2486</v>
      </c>
      <c r="B244" s="450" t="s">
        <v>2487</v>
      </c>
    </row>
    <row r="245" spans="1:2" x14ac:dyDescent="0.25">
      <c r="A245" s="450" t="s">
        <v>2486</v>
      </c>
      <c r="B245" s="450" t="s">
        <v>2487</v>
      </c>
    </row>
    <row r="246" spans="1:2" x14ac:dyDescent="0.25">
      <c r="A246" s="450" t="s">
        <v>2508</v>
      </c>
      <c r="B246" s="450" t="s">
        <v>2509</v>
      </c>
    </row>
    <row r="247" spans="1:2" x14ac:dyDescent="0.25">
      <c r="A247" s="450" t="s">
        <v>2508</v>
      </c>
      <c r="B247" s="450" t="s">
        <v>2509</v>
      </c>
    </row>
    <row r="248" spans="1:2" x14ac:dyDescent="0.25">
      <c r="A248" s="450" t="s">
        <v>2488</v>
      </c>
      <c r="B248" s="450" t="s">
        <v>2489</v>
      </c>
    </row>
    <row r="249" spans="1:2" x14ac:dyDescent="0.25">
      <c r="A249" s="450" t="s">
        <v>2488</v>
      </c>
      <c r="B249" s="450" t="s">
        <v>2489</v>
      </c>
    </row>
    <row r="250" spans="1:2" x14ac:dyDescent="0.25">
      <c r="A250" s="450" t="s">
        <v>2490</v>
      </c>
      <c r="B250" s="450" t="s">
        <v>2491</v>
      </c>
    </row>
    <row r="251" spans="1:2" x14ac:dyDescent="0.25">
      <c r="A251" s="450" t="s">
        <v>2490</v>
      </c>
      <c r="B251" s="450" t="s">
        <v>2491</v>
      </c>
    </row>
    <row r="252" spans="1:2" x14ac:dyDescent="0.25">
      <c r="A252" s="450" t="s">
        <v>2500</v>
      </c>
      <c r="B252" s="450" t="s">
        <v>2501</v>
      </c>
    </row>
    <row r="253" spans="1:2" x14ac:dyDescent="0.25">
      <c r="A253" s="450" t="s">
        <v>2500</v>
      </c>
      <c r="B253" s="450" t="s">
        <v>2501</v>
      </c>
    </row>
    <row r="254" spans="1:2" x14ac:dyDescent="0.25">
      <c r="A254" s="450" t="s">
        <v>184</v>
      </c>
      <c r="B254" s="450" t="s">
        <v>386</v>
      </c>
    </row>
    <row r="255" spans="1:2" x14ac:dyDescent="0.25">
      <c r="A255" s="450" t="s">
        <v>184</v>
      </c>
      <c r="B255" s="450" t="s">
        <v>386</v>
      </c>
    </row>
    <row r="256" spans="1:2" x14ac:dyDescent="0.25">
      <c r="A256" s="450" t="s">
        <v>185</v>
      </c>
      <c r="B256" s="450" t="s">
        <v>387</v>
      </c>
    </row>
    <row r="257" spans="1:2" x14ac:dyDescent="0.25">
      <c r="A257" s="450" t="s">
        <v>185</v>
      </c>
      <c r="B257" s="450" t="s">
        <v>387</v>
      </c>
    </row>
    <row r="258" spans="1:2" x14ac:dyDescent="0.25">
      <c r="A258" s="450" t="s">
        <v>2756</v>
      </c>
      <c r="B258" s="450" t="s">
        <v>2513</v>
      </c>
    </row>
    <row r="259" spans="1:2" x14ac:dyDescent="0.25">
      <c r="A259" s="450" t="s">
        <v>2512</v>
      </c>
      <c r="B259" s="450" t="s">
        <v>2513</v>
      </c>
    </row>
    <row r="260" spans="1:2" x14ac:dyDescent="0.25">
      <c r="A260" s="450" t="s">
        <v>2757</v>
      </c>
      <c r="B260" s="450" t="s">
        <v>2252</v>
      </c>
    </row>
    <row r="261" spans="1:2" x14ac:dyDescent="0.25">
      <c r="A261" s="450" t="s">
        <v>2758</v>
      </c>
      <c r="B261" s="450" t="s">
        <v>2252</v>
      </c>
    </row>
    <row r="262" spans="1:2" x14ac:dyDescent="0.25">
      <c r="A262" s="450" t="s">
        <v>2522</v>
      </c>
      <c r="B262" s="450" t="s">
        <v>2523</v>
      </c>
    </row>
    <row r="263" spans="1:2" x14ac:dyDescent="0.25">
      <c r="A263" s="450" t="s">
        <v>2522</v>
      </c>
      <c r="B263" s="450" t="s">
        <v>2523</v>
      </c>
    </row>
    <row r="264" spans="1:2" x14ac:dyDescent="0.25">
      <c r="A264" s="450" t="s">
        <v>2550</v>
      </c>
      <c r="B264" s="450" t="s">
        <v>2551</v>
      </c>
    </row>
    <row r="265" spans="1:2" x14ac:dyDescent="0.25">
      <c r="A265" s="450" t="s">
        <v>2550</v>
      </c>
      <c r="B265" s="450" t="s">
        <v>2551</v>
      </c>
    </row>
    <row r="266" spans="1:2" x14ac:dyDescent="0.25">
      <c r="A266" s="450" t="s">
        <v>2552</v>
      </c>
      <c r="B266" s="450" t="s">
        <v>2553</v>
      </c>
    </row>
    <row r="267" spans="1:2" x14ac:dyDescent="0.25">
      <c r="A267" s="450" t="s">
        <v>2552</v>
      </c>
      <c r="B267" s="450" t="s">
        <v>2553</v>
      </c>
    </row>
    <row r="268" spans="1:2" x14ac:dyDescent="0.25">
      <c r="A268" s="450" t="s">
        <v>2524</v>
      </c>
      <c r="B268" s="450" t="s">
        <v>2525</v>
      </c>
    </row>
    <row r="269" spans="1:2" x14ac:dyDescent="0.25">
      <c r="A269" s="450" t="s">
        <v>2524</v>
      </c>
      <c r="B269" s="450" t="s">
        <v>2525</v>
      </c>
    </row>
    <row r="270" spans="1:2" x14ac:dyDescent="0.25">
      <c r="A270" s="450" t="s">
        <v>2532</v>
      </c>
      <c r="B270" s="450" t="s">
        <v>2533</v>
      </c>
    </row>
    <row r="271" spans="1:2" x14ac:dyDescent="0.25">
      <c r="A271" s="450" t="s">
        <v>2532</v>
      </c>
      <c r="B271" s="450" t="s">
        <v>2533</v>
      </c>
    </row>
    <row r="272" spans="1:2" x14ac:dyDescent="0.25">
      <c r="A272" s="450" t="s">
        <v>187</v>
      </c>
      <c r="B272" s="450" t="s">
        <v>388</v>
      </c>
    </row>
    <row r="273" spans="1:2" x14ac:dyDescent="0.25">
      <c r="A273" s="450" t="s">
        <v>187</v>
      </c>
      <c r="B273" s="450" t="s">
        <v>388</v>
      </c>
    </row>
    <row r="274" spans="1:2" x14ac:dyDescent="0.25">
      <c r="A274" s="450" t="s">
        <v>2528</v>
      </c>
      <c r="B274" s="450" t="s">
        <v>2529</v>
      </c>
    </row>
    <row r="275" spans="1:2" x14ac:dyDescent="0.25">
      <c r="A275" s="450" t="s">
        <v>2528</v>
      </c>
      <c r="B275" s="450" t="s">
        <v>2529</v>
      </c>
    </row>
    <row r="276" spans="1:2" x14ac:dyDescent="0.25">
      <c r="A276" s="450" t="s">
        <v>2759</v>
      </c>
      <c r="B276" s="450" t="s">
        <v>2760</v>
      </c>
    </row>
    <row r="277" spans="1:2" x14ac:dyDescent="0.25">
      <c r="A277" s="450" t="s">
        <v>2546</v>
      </c>
      <c r="B277" s="450" t="s">
        <v>2547</v>
      </c>
    </row>
    <row r="278" spans="1:2" x14ac:dyDescent="0.25">
      <c r="A278" s="450" t="s">
        <v>2546</v>
      </c>
      <c r="B278" s="450" t="s">
        <v>2547</v>
      </c>
    </row>
    <row r="279" spans="1:2" x14ac:dyDescent="0.25">
      <c r="A279" s="450" t="s">
        <v>2548</v>
      </c>
      <c r="B279" s="450" t="s">
        <v>2549</v>
      </c>
    </row>
    <row r="280" spans="1:2" x14ac:dyDescent="0.25">
      <c r="A280" s="450" t="s">
        <v>2548</v>
      </c>
      <c r="B280" s="450" t="s">
        <v>2549</v>
      </c>
    </row>
    <row r="281" spans="1:2" x14ac:dyDescent="0.25">
      <c r="A281" s="450" t="s">
        <v>268</v>
      </c>
      <c r="B281" s="450" t="s">
        <v>269</v>
      </c>
    </row>
    <row r="282" spans="1:2" x14ac:dyDescent="0.25">
      <c r="A282" s="450" t="s">
        <v>268</v>
      </c>
      <c r="B282" s="450" t="s">
        <v>269</v>
      </c>
    </row>
    <row r="283" spans="1:2" x14ac:dyDescent="0.25">
      <c r="A283" s="450" t="s">
        <v>2761</v>
      </c>
      <c r="B283" s="450" t="s">
        <v>2410</v>
      </c>
    </row>
    <row r="284" spans="1:2" x14ac:dyDescent="0.25">
      <c r="A284" s="450" t="s">
        <v>2761</v>
      </c>
      <c r="B284" s="450" t="s">
        <v>2410</v>
      </c>
    </row>
    <row r="285" spans="1:2" x14ac:dyDescent="0.25">
      <c r="A285" s="450" t="s">
        <v>2520</v>
      </c>
      <c r="B285" s="450" t="s">
        <v>2521</v>
      </c>
    </row>
    <row r="286" spans="1:2" x14ac:dyDescent="0.25">
      <c r="A286" s="450" t="s">
        <v>2520</v>
      </c>
      <c r="B286" s="450" t="s">
        <v>2521</v>
      </c>
    </row>
    <row r="287" spans="1:2" x14ac:dyDescent="0.25">
      <c r="A287" s="450" t="s">
        <v>2518</v>
      </c>
      <c r="B287" s="450" t="s">
        <v>2519</v>
      </c>
    </row>
    <row r="288" spans="1:2" x14ac:dyDescent="0.25">
      <c r="A288" s="450" t="s">
        <v>2518</v>
      </c>
      <c r="B288" s="450" t="s">
        <v>2519</v>
      </c>
    </row>
    <row r="289" spans="1:2" x14ac:dyDescent="0.25">
      <c r="A289" s="450" t="s">
        <v>2540</v>
      </c>
      <c r="B289" s="450" t="s">
        <v>2541</v>
      </c>
    </row>
    <row r="290" spans="1:2" x14ac:dyDescent="0.25">
      <c r="A290" s="450" t="s">
        <v>2540</v>
      </c>
      <c r="B290" s="450" t="s">
        <v>2541</v>
      </c>
    </row>
    <row r="291" spans="1:2" x14ac:dyDescent="0.25">
      <c r="A291" s="450" t="s">
        <v>2538</v>
      </c>
      <c r="B291" s="450" t="s">
        <v>2539</v>
      </c>
    </row>
    <row r="292" spans="1:2" x14ac:dyDescent="0.25">
      <c r="A292" s="450" t="s">
        <v>2538</v>
      </c>
      <c r="B292" s="450" t="s">
        <v>2539</v>
      </c>
    </row>
    <row r="293" spans="1:2" x14ac:dyDescent="0.25">
      <c r="A293" s="450" t="s">
        <v>2762</v>
      </c>
      <c r="B293" s="450" t="s">
        <v>2763</v>
      </c>
    </row>
    <row r="294" spans="1:2" x14ac:dyDescent="0.25">
      <c r="A294" s="450" t="s">
        <v>2762</v>
      </c>
      <c r="B294" s="450" t="s">
        <v>2763</v>
      </c>
    </row>
    <row r="295" spans="1:2" x14ac:dyDescent="0.25">
      <c r="A295" s="450" t="s">
        <v>2516</v>
      </c>
      <c r="B295" s="450" t="s">
        <v>2517</v>
      </c>
    </row>
    <row r="296" spans="1:2" x14ac:dyDescent="0.25">
      <c r="A296" s="450" t="s">
        <v>2516</v>
      </c>
      <c r="B296" s="450" t="s">
        <v>2517</v>
      </c>
    </row>
    <row r="297" spans="1:2" x14ac:dyDescent="0.25">
      <c r="A297" s="450" t="s">
        <v>2544</v>
      </c>
      <c r="B297" s="450" t="s">
        <v>2545</v>
      </c>
    </row>
    <row r="298" spans="1:2" x14ac:dyDescent="0.25">
      <c r="A298" s="450" t="s">
        <v>2544</v>
      </c>
      <c r="B298" s="450" t="s">
        <v>2545</v>
      </c>
    </row>
    <row r="299" spans="1:2" x14ac:dyDescent="0.25">
      <c r="A299" s="450" t="s">
        <v>2534</v>
      </c>
      <c r="B299" s="450" t="s">
        <v>2535</v>
      </c>
    </row>
    <row r="300" spans="1:2" x14ac:dyDescent="0.25">
      <c r="A300" s="450" t="s">
        <v>2534</v>
      </c>
      <c r="B300" s="450" t="s">
        <v>2535</v>
      </c>
    </row>
    <row r="301" spans="1:2" x14ac:dyDescent="0.25">
      <c r="A301" s="450" t="s">
        <v>2556</v>
      </c>
      <c r="B301" s="450" t="s">
        <v>2557</v>
      </c>
    </row>
    <row r="302" spans="1:2" x14ac:dyDescent="0.25">
      <c r="A302" s="450" t="s">
        <v>2556</v>
      </c>
      <c r="B302" s="450" t="s">
        <v>2557</v>
      </c>
    </row>
    <row r="303" spans="1:2" x14ac:dyDescent="0.25">
      <c r="A303" s="450" t="s">
        <v>2568</v>
      </c>
      <c r="B303" s="450" t="s">
        <v>2569</v>
      </c>
    </row>
    <row r="304" spans="1:2" x14ac:dyDescent="0.25">
      <c r="A304" s="450" t="s">
        <v>2568</v>
      </c>
      <c r="B304" s="450" t="s">
        <v>2569</v>
      </c>
    </row>
    <row r="305" spans="1:2" x14ac:dyDescent="0.25">
      <c r="A305" s="450" t="s">
        <v>2566</v>
      </c>
      <c r="B305" s="450" t="s">
        <v>2567</v>
      </c>
    </row>
    <row r="306" spans="1:2" x14ac:dyDescent="0.25">
      <c r="A306" s="450" t="s">
        <v>2566</v>
      </c>
      <c r="B306" s="450" t="s">
        <v>2567</v>
      </c>
    </row>
    <row r="307" spans="1:2" x14ac:dyDescent="0.25">
      <c r="A307" s="450" t="s">
        <v>188</v>
      </c>
      <c r="B307" s="450" t="s">
        <v>389</v>
      </c>
    </row>
    <row r="308" spans="1:2" x14ac:dyDescent="0.25">
      <c r="A308" s="450" t="s">
        <v>188</v>
      </c>
      <c r="B308" s="450" t="s">
        <v>389</v>
      </c>
    </row>
    <row r="309" spans="1:2" x14ac:dyDescent="0.25">
      <c r="A309" s="450" t="s">
        <v>2764</v>
      </c>
      <c r="B309" s="450" t="s">
        <v>2765</v>
      </c>
    </row>
    <row r="310" spans="1:2" x14ac:dyDescent="0.25">
      <c r="A310" s="450" t="s">
        <v>2558</v>
      </c>
      <c r="B310" s="450" t="s">
        <v>2559</v>
      </c>
    </row>
    <row r="311" spans="1:2" x14ac:dyDescent="0.25">
      <c r="A311" s="450" t="s">
        <v>2558</v>
      </c>
      <c r="B311" s="450" t="s">
        <v>2559</v>
      </c>
    </row>
    <row r="312" spans="1:2" x14ac:dyDescent="0.25">
      <c r="A312" s="450" t="s">
        <v>270</v>
      </c>
      <c r="B312" s="450" t="s">
        <v>271</v>
      </c>
    </row>
    <row r="313" spans="1:2" x14ac:dyDescent="0.25">
      <c r="A313" s="450" t="s">
        <v>270</v>
      </c>
      <c r="B313" s="450" t="s">
        <v>271</v>
      </c>
    </row>
    <row r="314" spans="1:2" x14ac:dyDescent="0.25">
      <c r="A314" s="450" t="s">
        <v>2564</v>
      </c>
      <c r="B314" s="450" t="s">
        <v>2565</v>
      </c>
    </row>
    <row r="315" spans="1:2" x14ac:dyDescent="0.25">
      <c r="A315" s="450" t="s">
        <v>2564</v>
      </c>
      <c r="B315" s="450" t="s">
        <v>2565</v>
      </c>
    </row>
    <row r="316" spans="1:2" x14ac:dyDescent="0.25">
      <c r="A316" s="450" t="s">
        <v>2560</v>
      </c>
      <c r="B316" s="450" t="s">
        <v>2561</v>
      </c>
    </row>
    <row r="317" spans="1:2" x14ac:dyDescent="0.25">
      <c r="A317" s="450" t="s">
        <v>2560</v>
      </c>
      <c r="B317" s="450" t="s">
        <v>2561</v>
      </c>
    </row>
    <row r="318" spans="1:2" x14ac:dyDescent="0.25">
      <c r="A318" s="450" t="s">
        <v>2562</v>
      </c>
      <c r="B318" s="450" t="s">
        <v>2563</v>
      </c>
    </row>
    <row r="319" spans="1:2" x14ac:dyDescent="0.25">
      <c r="A319" s="450" t="s">
        <v>2562</v>
      </c>
      <c r="B319" s="450" t="s">
        <v>2563</v>
      </c>
    </row>
    <row r="320" spans="1:2" x14ac:dyDescent="0.25">
      <c r="A320" s="450" t="s">
        <v>2766</v>
      </c>
      <c r="B320" s="450" t="s">
        <v>2767</v>
      </c>
    </row>
    <row r="321" spans="1:2" x14ac:dyDescent="0.25">
      <c r="A321" s="450" t="s">
        <v>2768</v>
      </c>
      <c r="B321" s="450" t="s">
        <v>2769</v>
      </c>
    </row>
    <row r="322" spans="1:2" x14ac:dyDescent="0.25">
      <c r="A322" s="450" t="s">
        <v>2554</v>
      </c>
      <c r="B322" s="450" t="s">
        <v>2555</v>
      </c>
    </row>
    <row r="323" spans="1:2" x14ac:dyDescent="0.25">
      <c r="A323" s="450" t="s">
        <v>2770</v>
      </c>
      <c r="B323" s="450" t="s">
        <v>2590</v>
      </c>
    </row>
    <row r="324" spans="1:2" x14ac:dyDescent="0.25">
      <c r="A324" s="450" t="s">
        <v>2770</v>
      </c>
      <c r="B324" s="450" t="s">
        <v>2590</v>
      </c>
    </row>
    <row r="325" spans="1:2" x14ac:dyDescent="0.25">
      <c r="A325" s="450" t="s">
        <v>2542</v>
      </c>
      <c r="B325" s="450" t="s">
        <v>2543</v>
      </c>
    </row>
    <row r="326" spans="1:2" x14ac:dyDescent="0.25">
      <c r="A326" s="450" t="s">
        <v>2542</v>
      </c>
      <c r="B326" s="450" t="s">
        <v>2543</v>
      </c>
    </row>
    <row r="327" spans="1:2" x14ac:dyDescent="0.25">
      <c r="A327" s="450" t="s">
        <v>199</v>
      </c>
      <c r="B327" s="450" t="s">
        <v>272</v>
      </c>
    </row>
    <row r="328" spans="1:2" x14ac:dyDescent="0.25">
      <c r="A328" s="450" t="s">
        <v>199</v>
      </c>
      <c r="B328" s="450" t="s">
        <v>272</v>
      </c>
    </row>
    <row r="329" spans="1:2" x14ac:dyDescent="0.25">
      <c r="A329" s="450" t="s">
        <v>2572</v>
      </c>
      <c r="B329" s="450" t="s">
        <v>2573</v>
      </c>
    </row>
    <row r="330" spans="1:2" x14ac:dyDescent="0.25">
      <c r="A330" s="450" t="s">
        <v>2572</v>
      </c>
      <c r="B330" s="450" t="s">
        <v>2573</v>
      </c>
    </row>
    <row r="331" spans="1:2" x14ac:dyDescent="0.25">
      <c r="A331" s="450" t="s">
        <v>2576</v>
      </c>
      <c r="B331" s="450" t="s">
        <v>2577</v>
      </c>
    </row>
    <row r="332" spans="1:2" x14ac:dyDescent="0.25">
      <c r="A332" s="450" t="s">
        <v>2576</v>
      </c>
      <c r="B332" s="450" t="s">
        <v>2577</v>
      </c>
    </row>
    <row r="333" spans="1:2" x14ac:dyDescent="0.25">
      <c r="A333" s="450" t="s">
        <v>2581</v>
      </c>
      <c r="B333" s="450" t="s">
        <v>2582</v>
      </c>
    </row>
    <row r="334" spans="1:2" x14ac:dyDescent="0.25">
      <c r="A334" s="450" t="s">
        <v>2581</v>
      </c>
      <c r="B334" s="450" t="s">
        <v>2582</v>
      </c>
    </row>
    <row r="335" spans="1:2" x14ac:dyDescent="0.25">
      <c r="A335" s="450" t="s">
        <v>2771</v>
      </c>
      <c r="B335" s="450" t="s">
        <v>243</v>
      </c>
    </row>
    <row r="336" spans="1:2" x14ac:dyDescent="0.25">
      <c r="A336" s="450" t="s">
        <v>2771</v>
      </c>
      <c r="B336" s="450" t="s">
        <v>243</v>
      </c>
    </row>
    <row r="337" spans="1:2" x14ac:dyDescent="0.25">
      <c r="A337" s="450" t="s">
        <v>2578</v>
      </c>
      <c r="B337" s="450" t="s">
        <v>2579</v>
      </c>
    </row>
    <row r="338" spans="1:2" x14ac:dyDescent="0.25">
      <c r="A338" s="450" t="s">
        <v>2578</v>
      </c>
      <c r="B338" s="450" t="s">
        <v>2579</v>
      </c>
    </row>
    <row r="339" spans="1:2" x14ac:dyDescent="0.25">
      <c r="A339" s="450" t="s">
        <v>2583</v>
      </c>
      <c r="B339" s="450" t="s">
        <v>2584</v>
      </c>
    </row>
    <row r="340" spans="1:2" x14ac:dyDescent="0.25">
      <c r="A340" s="450" t="s">
        <v>2583</v>
      </c>
      <c r="B340" s="450" t="s">
        <v>2584</v>
      </c>
    </row>
    <row r="341" spans="1:2" x14ac:dyDescent="0.25">
      <c r="A341" s="450" t="s">
        <v>2591</v>
      </c>
      <c r="B341" s="450" t="s">
        <v>2592</v>
      </c>
    </row>
    <row r="342" spans="1:2" x14ac:dyDescent="0.25">
      <c r="A342" s="450" t="s">
        <v>2591</v>
      </c>
      <c r="B342" s="450" t="s">
        <v>2592</v>
      </c>
    </row>
    <row r="343" spans="1:2" x14ac:dyDescent="0.25">
      <c r="A343" s="450" t="s">
        <v>2580</v>
      </c>
      <c r="B343" s="450" t="s">
        <v>2286</v>
      </c>
    </row>
    <row r="344" spans="1:2" x14ac:dyDescent="0.25">
      <c r="A344" s="450" t="s">
        <v>2580</v>
      </c>
      <c r="B344" s="450" t="s">
        <v>2286</v>
      </c>
    </row>
    <row r="345" spans="1:2" x14ac:dyDescent="0.25">
      <c r="A345" s="450" t="s">
        <v>2268</v>
      </c>
      <c r="B345" s="450" t="s">
        <v>2269</v>
      </c>
    </row>
    <row r="346" spans="1:2" x14ac:dyDescent="0.25">
      <c r="A346" s="450" t="s">
        <v>2268</v>
      </c>
      <c r="B346" s="450" t="s">
        <v>2269</v>
      </c>
    </row>
    <row r="347" spans="1:2" x14ac:dyDescent="0.25">
      <c r="A347" s="450" t="s">
        <v>2772</v>
      </c>
      <c r="B347" s="450" t="s">
        <v>2773</v>
      </c>
    </row>
    <row r="348" spans="1:2" x14ac:dyDescent="0.25">
      <c r="A348" s="450" t="s">
        <v>190</v>
      </c>
      <c r="B348" s="450" t="s">
        <v>390</v>
      </c>
    </row>
    <row r="349" spans="1:2" x14ac:dyDescent="0.25">
      <c r="A349" s="450" t="s">
        <v>190</v>
      </c>
      <c r="B349" s="450" t="s">
        <v>390</v>
      </c>
    </row>
    <row r="350" spans="1:2" x14ac:dyDescent="0.25">
      <c r="A350" s="450" t="s">
        <v>191</v>
      </c>
      <c r="B350" s="450" t="s">
        <v>391</v>
      </c>
    </row>
    <row r="351" spans="1:2" x14ac:dyDescent="0.25">
      <c r="A351" s="450" t="s">
        <v>191</v>
      </c>
      <c r="B351" s="450" t="s">
        <v>391</v>
      </c>
    </row>
    <row r="352" spans="1:2" x14ac:dyDescent="0.25">
      <c r="A352" s="450" t="s">
        <v>2587</v>
      </c>
      <c r="B352" s="450" t="s">
        <v>2588</v>
      </c>
    </row>
    <row r="353" spans="1:2" x14ac:dyDescent="0.25">
      <c r="A353" s="450" t="s">
        <v>2587</v>
      </c>
      <c r="B353" s="450" t="s">
        <v>2588</v>
      </c>
    </row>
    <row r="354" spans="1:2" x14ac:dyDescent="0.25">
      <c r="A354" s="450" t="s">
        <v>2600</v>
      </c>
      <c r="B354" s="450" t="s">
        <v>2601</v>
      </c>
    </row>
    <row r="355" spans="1:2" x14ac:dyDescent="0.25">
      <c r="A355" s="450" t="s">
        <v>2600</v>
      </c>
      <c r="B355" s="450" t="s">
        <v>2601</v>
      </c>
    </row>
    <row r="356" spans="1:2" x14ac:dyDescent="0.25">
      <c r="A356" s="450" t="s">
        <v>192</v>
      </c>
      <c r="B356" s="450" t="s">
        <v>392</v>
      </c>
    </row>
    <row r="357" spans="1:2" x14ac:dyDescent="0.25">
      <c r="A357" s="450" t="s">
        <v>192</v>
      </c>
      <c r="B357" s="450" t="s">
        <v>392</v>
      </c>
    </row>
    <row r="358" spans="1:2" x14ac:dyDescent="0.25">
      <c r="A358" s="450" t="s">
        <v>275</v>
      </c>
      <c r="B358" s="450" t="s">
        <v>276</v>
      </c>
    </row>
    <row r="359" spans="1:2" x14ac:dyDescent="0.25">
      <c r="A359" s="450" t="s">
        <v>2602</v>
      </c>
      <c r="B359" s="450" t="s">
        <v>276</v>
      </c>
    </row>
    <row r="360" spans="1:2" x14ac:dyDescent="0.25">
      <c r="A360" s="450" t="s">
        <v>2603</v>
      </c>
      <c r="B360" s="450" t="s">
        <v>2604</v>
      </c>
    </row>
    <row r="361" spans="1:2" x14ac:dyDescent="0.25">
      <c r="A361" s="450" t="s">
        <v>2603</v>
      </c>
      <c r="B361" s="450" t="s">
        <v>2604</v>
      </c>
    </row>
    <row r="362" spans="1:2" x14ac:dyDescent="0.25">
      <c r="A362" s="450" t="s">
        <v>2703</v>
      </c>
      <c r="B362" s="450" t="s">
        <v>2704</v>
      </c>
    </row>
    <row r="363" spans="1:2" x14ac:dyDescent="0.25">
      <c r="A363" s="450" t="s">
        <v>2703</v>
      </c>
      <c r="B363" s="450" t="s">
        <v>2704</v>
      </c>
    </row>
    <row r="364" spans="1:2" x14ac:dyDescent="0.25">
      <c r="A364" s="450" t="s">
        <v>2620</v>
      </c>
      <c r="B364" s="450" t="s">
        <v>2621</v>
      </c>
    </row>
    <row r="365" spans="1:2" x14ac:dyDescent="0.25">
      <c r="A365" s="450" t="s">
        <v>2620</v>
      </c>
      <c r="B365" s="450" t="s">
        <v>2621</v>
      </c>
    </row>
    <row r="366" spans="1:2" x14ac:dyDescent="0.25">
      <c r="A366" s="450" t="s">
        <v>2634</v>
      </c>
      <c r="B366" s="450" t="s">
        <v>2635</v>
      </c>
    </row>
    <row r="367" spans="1:2" x14ac:dyDescent="0.25">
      <c r="A367" s="450" t="s">
        <v>2634</v>
      </c>
      <c r="B367" s="450" t="s">
        <v>2635</v>
      </c>
    </row>
    <row r="368" spans="1:2" x14ac:dyDescent="0.25">
      <c r="A368" s="450" t="s">
        <v>2607</v>
      </c>
      <c r="B368" s="450" t="s">
        <v>2284</v>
      </c>
    </row>
    <row r="369" spans="1:2" x14ac:dyDescent="0.25">
      <c r="A369" s="450" t="s">
        <v>2607</v>
      </c>
      <c r="B369" s="450" t="s">
        <v>2284</v>
      </c>
    </row>
    <row r="370" spans="1:2" x14ac:dyDescent="0.25">
      <c r="A370" s="450" t="s">
        <v>2610</v>
      </c>
      <c r="B370" s="450" t="s">
        <v>2611</v>
      </c>
    </row>
    <row r="371" spans="1:2" x14ac:dyDescent="0.25">
      <c r="A371" s="450" t="s">
        <v>2610</v>
      </c>
      <c r="B371" s="450" t="s">
        <v>2611</v>
      </c>
    </row>
    <row r="372" spans="1:2" x14ac:dyDescent="0.25">
      <c r="A372" s="450" t="s">
        <v>2624</v>
      </c>
      <c r="B372" s="450" t="s">
        <v>2625</v>
      </c>
    </row>
    <row r="373" spans="1:2" x14ac:dyDescent="0.25">
      <c r="A373" s="450" t="s">
        <v>2624</v>
      </c>
      <c r="B373" s="450" t="s">
        <v>2625</v>
      </c>
    </row>
    <row r="374" spans="1:2" x14ac:dyDescent="0.25">
      <c r="A374" s="450" t="s">
        <v>2774</v>
      </c>
      <c r="B374" s="450" t="s">
        <v>2775</v>
      </c>
    </row>
    <row r="375" spans="1:2" x14ac:dyDescent="0.25">
      <c r="A375" s="450" t="s">
        <v>2642</v>
      </c>
      <c r="B375" s="450" t="s">
        <v>2643</v>
      </c>
    </row>
    <row r="376" spans="1:2" x14ac:dyDescent="0.25">
      <c r="A376" s="450" t="s">
        <v>2642</v>
      </c>
      <c r="B376" s="450" t="s">
        <v>2643</v>
      </c>
    </row>
    <row r="377" spans="1:2" x14ac:dyDescent="0.25">
      <c r="A377" s="450" t="s">
        <v>2616</v>
      </c>
      <c r="B377" s="450" t="s">
        <v>2617</v>
      </c>
    </row>
    <row r="378" spans="1:2" x14ac:dyDescent="0.25">
      <c r="A378" s="450" t="s">
        <v>2616</v>
      </c>
      <c r="B378" s="450" t="s">
        <v>2617</v>
      </c>
    </row>
    <row r="379" spans="1:2" x14ac:dyDescent="0.25">
      <c r="A379" s="450" t="s">
        <v>2612</v>
      </c>
      <c r="B379" s="450" t="s">
        <v>2613</v>
      </c>
    </row>
    <row r="380" spans="1:2" x14ac:dyDescent="0.25">
      <c r="A380" s="450" t="s">
        <v>2612</v>
      </c>
      <c r="B380" s="450" t="s">
        <v>2613</v>
      </c>
    </row>
    <row r="381" spans="1:2" x14ac:dyDescent="0.25">
      <c r="A381" s="450" t="s">
        <v>2640</v>
      </c>
      <c r="B381" s="450" t="s">
        <v>2641</v>
      </c>
    </row>
    <row r="382" spans="1:2" x14ac:dyDescent="0.25">
      <c r="A382" s="450" t="s">
        <v>2640</v>
      </c>
      <c r="B382" s="450" t="s">
        <v>2641</v>
      </c>
    </row>
    <row r="383" spans="1:2" x14ac:dyDescent="0.25">
      <c r="A383" s="450" t="s">
        <v>258</v>
      </c>
      <c r="B383" s="450" t="s">
        <v>393</v>
      </c>
    </row>
    <row r="384" spans="1:2" x14ac:dyDescent="0.25">
      <c r="A384" s="450" t="s">
        <v>258</v>
      </c>
      <c r="B384" s="450" t="s">
        <v>393</v>
      </c>
    </row>
    <row r="385" spans="1:2" x14ac:dyDescent="0.25">
      <c r="A385" s="450" t="s">
        <v>194</v>
      </c>
      <c r="B385" s="450" t="s">
        <v>393</v>
      </c>
    </row>
    <row r="386" spans="1:2" x14ac:dyDescent="0.25">
      <c r="A386" s="450" t="s">
        <v>193</v>
      </c>
      <c r="B386" s="450" t="s">
        <v>394</v>
      </c>
    </row>
    <row r="387" spans="1:2" x14ac:dyDescent="0.25">
      <c r="A387" s="450" t="s">
        <v>193</v>
      </c>
      <c r="B387" s="450" t="s">
        <v>394</v>
      </c>
    </row>
    <row r="388" spans="1:2" x14ac:dyDescent="0.25">
      <c r="A388" s="450" t="s">
        <v>2614</v>
      </c>
      <c r="B388" s="450" t="s">
        <v>2615</v>
      </c>
    </row>
    <row r="389" spans="1:2" x14ac:dyDescent="0.25">
      <c r="A389" s="450" t="s">
        <v>2614</v>
      </c>
      <c r="B389" s="450" t="s">
        <v>2615</v>
      </c>
    </row>
    <row r="390" spans="1:2" x14ac:dyDescent="0.25">
      <c r="A390" s="450" t="s">
        <v>2622</v>
      </c>
      <c r="B390" s="450" t="s">
        <v>2623</v>
      </c>
    </row>
    <row r="391" spans="1:2" x14ac:dyDescent="0.25">
      <c r="A391" s="450" t="s">
        <v>2622</v>
      </c>
      <c r="B391" s="450" t="s">
        <v>2623</v>
      </c>
    </row>
    <row r="392" spans="1:2" x14ac:dyDescent="0.25">
      <c r="A392" s="450" t="s">
        <v>277</v>
      </c>
      <c r="B392" s="450" t="s">
        <v>278</v>
      </c>
    </row>
    <row r="393" spans="1:2" x14ac:dyDescent="0.25">
      <c r="A393" s="450" t="s">
        <v>277</v>
      </c>
      <c r="B393" s="450" t="s">
        <v>278</v>
      </c>
    </row>
    <row r="394" spans="1:2" x14ac:dyDescent="0.25">
      <c r="A394" s="450" t="s">
        <v>2605</v>
      </c>
      <c r="B394" s="450" t="s">
        <v>2606</v>
      </c>
    </row>
    <row r="395" spans="1:2" x14ac:dyDescent="0.25">
      <c r="A395" s="450" t="s">
        <v>2776</v>
      </c>
      <c r="B395" s="450" t="s">
        <v>267</v>
      </c>
    </row>
    <row r="396" spans="1:2" x14ac:dyDescent="0.25">
      <c r="A396" s="450" t="s">
        <v>2776</v>
      </c>
      <c r="B396" s="450" t="s">
        <v>267</v>
      </c>
    </row>
    <row r="397" spans="1:2" x14ac:dyDescent="0.25">
      <c r="A397" s="450" t="s">
        <v>2628</v>
      </c>
      <c r="B397" s="450" t="s">
        <v>2629</v>
      </c>
    </row>
    <row r="398" spans="1:2" x14ac:dyDescent="0.25">
      <c r="A398" s="450" t="s">
        <v>2628</v>
      </c>
      <c r="B398" s="450" t="s">
        <v>2629</v>
      </c>
    </row>
    <row r="399" spans="1:2" x14ac:dyDescent="0.25">
      <c r="A399" s="450" t="s">
        <v>178</v>
      </c>
      <c r="B399" s="450" t="s">
        <v>395</v>
      </c>
    </row>
    <row r="400" spans="1:2" x14ac:dyDescent="0.25">
      <c r="A400" s="450" t="s">
        <v>178</v>
      </c>
      <c r="B400" s="450" t="s">
        <v>395</v>
      </c>
    </row>
    <row r="401" spans="1:2" x14ac:dyDescent="0.25">
      <c r="A401" s="450" t="s">
        <v>2502</v>
      </c>
      <c r="B401" s="450" t="s">
        <v>2503</v>
      </c>
    </row>
    <row r="402" spans="1:2" x14ac:dyDescent="0.25">
      <c r="A402" s="450" t="s">
        <v>2502</v>
      </c>
      <c r="B402" s="450" t="s">
        <v>2503</v>
      </c>
    </row>
    <row r="403" spans="1:2" x14ac:dyDescent="0.25">
      <c r="A403" s="450" t="s">
        <v>2777</v>
      </c>
      <c r="B403" s="450" t="s">
        <v>2778</v>
      </c>
    </row>
    <row r="404" spans="1:2" x14ac:dyDescent="0.25">
      <c r="A404" s="450" t="s">
        <v>2779</v>
      </c>
      <c r="B404" s="450" t="s">
        <v>2478</v>
      </c>
    </row>
    <row r="405" spans="1:2" x14ac:dyDescent="0.25">
      <c r="A405" s="450" t="s">
        <v>2779</v>
      </c>
      <c r="B405" s="450" t="s">
        <v>2478</v>
      </c>
    </row>
    <row r="406" spans="1:2" x14ac:dyDescent="0.25">
      <c r="A406" s="450" t="s">
        <v>2780</v>
      </c>
      <c r="B406" s="450" t="s">
        <v>2493</v>
      </c>
    </row>
    <row r="407" spans="1:2" x14ac:dyDescent="0.25">
      <c r="A407" s="450" t="s">
        <v>2780</v>
      </c>
      <c r="B407" s="450" t="s">
        <v>2493</v>
      </c>
    </row>
    <row r="408" spans="1:2" x14ac:dyDescent="0.25">
      <c r="A408" s="450" t="s">
        <v>2781</v>
      </c>
      <c r="B408" s="450" t="s">
        <v>2515</v>
      </c>
    </row>
    <row r="409" spans="1:2" x14ac:dyDescent="0.25">
      <c r="A409" s="450" t="s">
        <v>2781</v>
      </c>
      <c r="B409" s="450" t="s">
        <v>2515</v>
      </c>
    </row>
    <row r="410" spans="1:2" x14ac:dyDescent="0.25">
      <c r="A410" s="450" t="s">
        <v>2782</v>
      </c>
      <c r="B410" s="450" t="s">
        <v>2783</v>
      </c>
    </row>
    <row r="411" spans="1:2" x14ac:dyDescent="0.25">
      <c r="A411" s="450" t="s">
        <v>2782</v>
      </c>
      <c r="B411" s="450" t="s">
        <v>2783</v>
      </c>
    </row>
    <row r="412" spans="1:2" x14ac:dyDescent="0.25">
      <c r="A412" s="450" t="s">
        <v>2784</v>
      </c>
      <c r="B412" s="450" t="s">
        <v>2691</v>
      </c>
    </row>
    <row r="413" spans="1:2" x14ac:dyDescent="0.25">
      <c r="A413" s="450" t="s">
        <v>2784</v>
      </c>
      <c r="B413" s="450" t="s">
        <v>2691</v>
      </c>
    </row>
    <row r="414" spans="1:2" x14ac:dyDescent="0.25">
      <c r="A414" s="450" t="s">
        <v>2785</v>
      </c>
      <c r="B414" s="450" t="s">
        <v>2631</v>
      </c>
    </row>
    <row r="415" spans="1:2" x14ac:dyDescent="0.25">
      <c r="A415" s="450" t="s">
        <v>2608</v>
      </c>
      <c r="B415" s="450" t="s">
        <v>2609</v>
      </c>
    </row>
    <row r="416" spans="1:2" x14ac:dyDescent="0.25">
      <c r="A416" s="450" t="s">
        <v>2608</v>
      </c>
      <c r="B416" s="450" t="s">
        <v>2609</v>
      </c>
    </row>
    <row r="417" spans="1:2" x14ac:dyDescent="0.25">
      <c r="A417" s="450" t="s">
        <v>2636</v>
      </c>
      <c r="B417" s="450" t="s">
        <v>2637</v>
      </c>
    </row>
    <row r="418" spans="1:2" x14ac:dyDescent="0.25">
      <c r="A418" s="450" t="s">
        <v>2636</v>
      </c>
      <c r="B418" s="450" t="s">
        <v>2637</v>
      </c>
    </row>
    <row r="419" spans="1:2" x14ac:dyDescent="0.25">
      <c r="A419" s="450" t="s">
        <v>2786</v>
      </c>
      <c r="B419" s="450" t="s">
        <v>2787</v>
      </c>
    </row>
    <row r="420" spans="1:2" x14ac:dyDescent="0.25">
      <c r="A420" s="450" t="s">
        <v>196</v>
      </c>
      <c r="B420" s="450" t="s">
        <v>396</v>
      </c>
    </row>
    <row r="421" spans="1:2" x14ac:dyDescent="0.25">
      <c r="A421" s="450" t="s">
        <v>196</v>
      </c>
      <c r="B421" s="450" t="s">
        <v>396</v>
      </c>
    </row>
    <row r="422" spans="1:2" x14ac:dyDescent="0.25">
      <c r="A422" s="450" t="s">
        <v>200</v>
      </c>
      <c r="B422" s="450" t="s">
        <v>279</v>
      </c>
    </row>
    <row r="423" spans="1:2" x14ac:dyDescent="0.25">
      <c r="A423" s="450" t="s">
        <v>200</v>
      </c>
      <c r="B423" s="450" t="s">
        <v>279</v>
      </c>
    </row>
    <row r="424" spans="1:2" x14ac:dyDescent="0.25">
      <c r="A424" s="450" t="s">
        <v>2788</v>
      </c>
      <c r="B424" s="450" t="s">
        <v>2645</v>
      </c>
    </row>
    <row r="425" spans="1:2" x14ac:dyDescent="0.25">
      <c r="A425" s="450" t="s">
        <v>2644</v>
      </c>
      <c r="B425" s="450" t="s">
        <v>2645</v>
      </c>
    </row>
    <row r="426" spans="1:2" x14ac:dyDescent="0.25">
      <c r="A426" s="450" t="s">
        <v>2789</v>
      </c>
      <c r="B426" s="450" t="s">
        <v>2790</v>
      </c>
    </row>
    <row r="427" spans="1:2" x14ac:dyDescent="0.25">
      <c r="A427" s="450" t="s">
        <v>2658</v>
      </c>
      <c r="B427" s="450" t="s">
        <v>2659</v>
      </c>
    </row>
    <row r="428" spans="1:2" x14ac:dyDescent="0.25">
      <c r="A428" s="450" t="s">
        <v>2658</v>
      </c>
      <c r="B428" s="450" t="s">
        <v>2659</v>
      </c>
    </row>
    <row r="429" spans="1:2" x14ac:dyDescent="0.25">
      <c r="A429" s="450" t="s">
        <v>2680</v>
      </c>
      <c r="B429" s="450" t="s">
        <v>2681</v>
      </c>
    </row>
    <row r="430" spans="1:2" x14ac:dyDescent="0.25">
      <c r="A430" s="450" t="s">
        <v>2680</v>
      </c>
      <c r="B430" s="450" t="s">
        <v>2681</v>
      </c>
    </row>
    <row r="431" spans="1:2" x14ac:dyDescent="0.25">
      <c r="A431" s="450" t="s">
        <v>2656</v>
      </c>
      <c r="B431" s="450" t="s">
        <v>2657</v>
      </c>
    </row>
    <row r="432" spans="1:2" x14ac:dyDescent="0.25">
      <c r="A432" s="450" t="s">
        <v>2656</v>
      </c>
      <c r="B432" s="450" t="s">
        <v>2657</v>
      </c>
    </row>
    <row r="433" spans="1:2" x14ac:dyDescent="0.25">
      <c r="A433" s="450" t="s">
        <v>2791</v>
      </c>
      <c r="B433" s="450" t="s">
        <v>2792</v>
      </c>
    </row>
    <row r="434" spans="1:2" x14ac:dyDescent="0.25">
      <c r="A434" s="450" t="s">
        <v>2793</v>
      </c>
      <c r="B434" s="450" t="s">
        <v>397</v>
      </c>
    </row>
    <row r="435" spans="1:2" x14ac:dyDescent="0.25">
      <c r="A435" s="450" t="s">
        <v>2654</v>
      </c>
      <c r="B435" s="450" t="s">
        <v>2655</v>
      </c>
    </row>
    <row r="436" spans="1:2" x14ac:dyDescent="0.25">
      <c r="A436" s="450" t="s">
        <v>2654</v>
      </c>
      <c r="B436" s="450" t="s">
        <v>2655</v>
      </c>
    </row>
    <row r="437" spans="1:2" x14ac:dyDescent="0.25">
      <c r="A437" s="450" t="s">
        <v>2794</v>
      </c>
      <c r="B437" s="450" t="s">
        <v>2795</v>
      </c>
    </row>
    <row r="438" spans="1:2" x14ac:dyDescent="0.25">
      <c r="A438" s="450" t="s">
        <v>2668</v>
      </c>
      <c r="B438" s="450" t="s">
        <v>2669</v>
      </c>
    </row>
    <row r="439" spans="1:2" x14ac:dyDescent="0.25">
      <c r="A439" s="450" t="s">
        <v>2668</v>
      </c>
      <c r="B439" s="450" t="s">
        <v>2669</v>
      </c>
    </row>
    <row r="440" spans="1:2" x14ac:dyDescent="0.25">
      <c r="A440" s="450" t="s">
        <v>2796</v>
      </c>
      <c r="B440" s="450" t="s">
        <v>2675</v>
      </c>
    </row>
    <row r="441" spans="1:2" x14ac:dyDescent="0.25">
      <c r="A441" s="450" t="s">
        <v>2674</v>
      </c>
      <c r="B441" s="450" t="s">
        <v>2675</v>
      </c>
    </row>
    <row r="442" spans="1:2" x14ac:dyDescent="0.25">
      <c r="A442" s="450" t="s">
        <v>2676</v>
      </c>
      <c r="B442" s="450" t="s">
        <v>2677</v>
      </c>
    </row>
    <row r="443" spans="1:2" x14ac:dyDescent="0.25">
      <c r="A443" s="450" t="s">
        <v>2676</v>
      </c>
      <c r="B443" s="450" t="s">
        <v>2677</v>
      </c>
    </row>
    <row r="444" spans="1:2" x14ac:dyDescent="0.25">
      <c r="A444" s="450" t="s">
        <v>280</v>
      </c>
      <c r="B444" s="450" t="s">
        <v>281</v>
      </c>
    </row>
    <row r="445" spans="1:2" x14ac:dyDescent="0.25">
      <c r="A445" s="450" t="s">
        <v>280</v>
      </c>
      <c r="B445" s="450" t="s">
        <v>281</v>
      </c>
    </row>
    <row r="446" spans="1:2" x14ac:dyDescent="0.25">
      <c r="A446" s="450" t="s">
        <v>2660</v>
      </c>
      <c r="B446" s="450" t="s">
        <v>2661</v>
      </c>
    </row>
    <row r="447" spans="1:2" x14ac:dyDescent="0.25">
      <c r="A447" s="450" t="s">
        <v>2660</v>
      </c>
      <c r="B447" s="450" t="s">
        <v>2661</v>
      </c>
    </row>
    <row r="448" spans="1:2" x14ac:dyDescent="0.25">
      <c r="A448" s="450" t="s">
        <v>2797</v>
      </c>
      <c r="B448" s="450" t="s">
        <v>2647</v>
      </c>
    </row>
    <row r="449" spans="1:2" x14ac:dyDescent="0.25">
      <c r="A449" s="450" t="s">
        <v>2646</v>
      </c>
      <c r="B449" s="450" t="s">
        <v>2647</v>
      </c>
    </row>
    <row r="450" spans="1:2" x14ac:dyDescent="0.25">
      <c r="A450" s="450" t="s">
        <v>2678</v>
      </c>
      <c r="B450" s="450" t="s">
        <v>2679</v>
      </c>
    </row>
    <row r="451" spans="1:2" x14ac:dyDescent="0.25">
      <c r="A451" s="450" t="s">
        <v>2678</v>
      </c>
      <c r="B451" s="450" t="s">
        <v>2679</v>
      </c>
    </row>
    <row r="452" spans="1:2" x14ac:dyDescent="0.25">
      <c r="A452" s="450" t="s">
        <v>2798</v>
      </c>
      <c r="B452" s="450" t="s">
        <v>2308</v>
      </c>
    </row>
    <row r="453" spans="1:2" x14ac:dyDescent="0.25">
      <c r="A453" s="450" t="s">
        <v>2682</v>
      </c>
      <c r="B453" s="450" t="s">
        <v>2683</v>
      </c>
    </row>
    <row r="454" spans="1:2" x14ac:dyDescent="0.25">
      <c r="A454" s="450" t="s">
        <v>2682</v>
      </c>
      <c r="B454" s="450" t="s">
        <v>2683</v>
      </c>
    </row>
    <row r="455" spans="1:2" x14ac:dyDescent="0.25">
      <c r="A455" s="450" t="s">
        <v>282</v>
      </c>
      <c r="B455" s="450" t="s">
        <v>283</v>
      </c>
    </row>
    <row r="456" spans="1:2" x14ac:dyDescent="0.25">
      <c r="A456" s="450" t="s">
        <v>282</v>
      </c>
      <c r="B456" s="450" t="s">
        <v>283</v>
      </c>
    </row>
    <row r="457" spans="1:2" x14ac:dyDescent="0.25">
      <c r="A457" s="450" t="s">
        <v>2307</v>
      </c>
      <c r="B457" s="450" t="s">
        <v>2308</v>
      </c>
    </row>
    <row r="458" spans="1:2" x14ac:dyDescent="0.25">
      <c r="A458" s="450" t="s">
        <v>197</v>
      </c>
      <c r="B458" s="450" t="s">
        <v>397</v>
      </c>
    </row>
    <row r="459" spans="1:2" x14ac:dyDescent="0.25">
      <c r="A459" s="450" t="s">
        <v>197</v>
      </c>
      <c r="B459" s="450" t="s">
        <v>397</v>
      </c>
    </row>
    <row r="460" spans="1:2" x14ac:dyDescent="0.25">
      <c r="A460" s="450" t="s">
        <v>2793</v>
      </c>
      <c r="B460" s="450"/>
    </row>
    <row r="461" spans="1:2" x14ac:dyDescent="0.25">
      <c r="A461" s="450" t="s">
        <v>284</v>
      </c>
      <c r="B461" s="450" t="s">
        <v>285</v>
      </c>
    </row>
    <row r="462" spans="1:2" x14ac:dyDescent="0.25">
      <c r="A462" s="450" t="s">
        <v>284</v>
      </c>
      <c r="B462" s="450" t="s">
        <v>285</v>
      </c>
    </row>
    <row r="463" spans="1:2" x14ac:dyDescent="0.25">
      <c r="A463" s="450" t="s">
        <v>2799</v>
      </c>
      <c r="B463" s="450" t="s">
        <v>285</v>
      </c>
    </row>
    <row r="464" spans="1:2" x14ac:dyDescent="0.25">
      <c r="A464" s="450" t="s">
        <v>2800</v>
      </c>
      <c r="B464" s="450" t="s">
        <v>285</v>
      </c>
    </row>
    <row r="465" spans="1:2" x14ac:dyDescent="0.25">
      <c r="A465" s="450" t="s">
        <v>2686</v>
      </c>
      <c r="B465" s="450" t="s">
        <v>2687</v>
      </c>
    </row>
    <row r="466" spans="1:2" x14ac:dyDescent="0.25">
      <c r="A466" s="450" t="s">
        <v>2686</v>
      </c>
      <c r="B466" s="450" t="s">
        <v>2687</v>
      </c>
    </row>
    <row r="467" spans="1:2" x14ac:dyDescent="0.25">
      <c r="A467" s="450" t="s">
        <v>2688</v>
      </c>
      <c r="B467" s="450" t="s">
        <v>2689</v>
      </c>
    </row>
    <row r="468" spans="1:2" x14ac:dyDescent="0.25">
      <c r="A468" s="450" t="s">
        <v>2688</v>
      </c>
      <c r="B468" s="450" t="s">
        <v>2689</v>
      </c>
    </row>
    <row r="469" spans="1:2" x14ac:dyDescent="0.25">
      <c r="A469" s="450" t="s">
        <v>2699</v>
      </c>
      <c r="B469" s="450" t="s">
        <v>2700</v>
      </c>
    </row>
    <row r="470" spans="1:2" x14ac:dyDescent="0.25">
      <c r="A470" s="450" t="s">
        <v>2699</v>
      </c>
      <c r="B470" s="450" t="s">
        <v>2700</v>
      </c>
    </row>
    <row r="471" spans="1:2" x14ac:dyDescent="0.25">
      <c r="A471" s="450" t="s">
        <v>2801</v>
      </c>
      <c r="B471" s="450" t="s">
        <v>2802</v>
      </c>
    </row>
    <row r="472" spans="1:2" x14ac:dyDescent="0.25">
      <c r="A472" s="450" t="s">
        <v>2803</v>
      </c>
      <c r="B472" s="450" t="s">
        <v>2693</v>
      </c>
    </row>
    <row r="473" spans="1:2" x14ac:dyDescent="0.25">
      <c r="A473" s="450" t="s">
        <v>2692</v>
      </c>
      <c r="B473" s="450" t="s">
        <v>2693</v>
      </c>
    </row>
    <row r="474" spans="1:2" x14ac:dyDescent="0.25">
      <c r="A474" s="450" t="s">
        <v>2698</v>
      </c>
      <c r="B474" s="450" t="s">
        <v>287</v>
      </c>
    </row>
    <row r="475" spans="1:2" x14ac:dyDescent="0.25">
      <c r="A475" s="450" t="s">
        <v>2698</v>
      </c>
      <c r="B475" s="450" t="s">
        <v>287</v>
      </c>
    </row>
    <row r="476" spans="1:2" x14ac:dyDescent="0.25">
      <c r="A476" s="450" t="s">
        <v>2696</v>
      </c>
      <c r="B476" s="450" t="s">
        <v>2697</v>
      </c>
    </row>
    <row r="477" spans="1:2" x14ac:dyDescent="0.25">
      <c r="A477" s="450" t="s">
        <v>2804</v>
      </c>
      <c r="B477" s="450" t="s">
        <v>2695</v>
      </c>
    </row>
    <row r="478" spans="1:2" x14ac:dyDescent="0.25">
      <c r="A478" s="450" t="s">
        <v>2805</v>
      </c>
      <c r="B478" s="450" t="s">
        <v>2697</v>
      </c>
    </row>
    <row r="479" spans="1:2" x14ac:dyDescent="0.25">
      <c r="A479" s="450" t="s">
        <v>2806</v>
      </c>
      <c r="B479" s="450" t="s">
        <v>2807</v>
      </c>
    </row>
    <row r="480" spans="1:2" x14ac:dyDescent="0.25">
      <c r="A480" s="450" t="s">
        <v>2808</v>
      </c>
      <c r="B480" s="450" t="s">
        <v>2809</v>
      </c>
    </row>
    <row r="481" spans="1:2" x14ac:dyDescent="0.25">
      <c r="A481" s="450" t="s">
        <v>2701</v>
      </c>
      <c r="B481" s="450" t="s">
        <v>2702</v>
      </c>
    </row>
    <row r="482" spans="1:2" x14ac:dyDescent="0.25">
      <c r="A482" s="450" t="s">
        <v>2810</v>
      </c>
      <c r="B482" s="450" t="s">
        <v>2708</v>
      </c>
    </row>
    <row r="483" spans="1:2" x14ac:dyDescent="0.25">
      <c r="A483" s="450" t="s">
        <v>2707</v>
      </c>
      <c r="B483" s="450" t="s">
        <v>2708</v>
      </c>
    </row>
    <row r="484" spans="1:2" x14ac:dyDescent="0.25">
      <c r="A484" s="450" t="s">
        <v>2709</v>
      </c>
      <c r="B484" s="450" t="s">
        <v>2710</v>
      </c>
    </row>
    <row r="485" spans="1:2" x14ac:dyDescent="0.25">
      <c r="A485" s="450" t="s">
        <v>2709</v>
      </c>
      <c r="B485" s="450" t="s">
        <v>2710</v>
      </c>
    </row>
    <row r="486" spans="1:2" x14ac:dyDescent="0.25">
      <c r="A486" s="450" t="s">
        <v>2711</v>
      </c>
      <c r="B486" s="450" t="s">
        <v>2712</v>
      </c>
    </row>
    <row r="487" spans="1:2" x14ac:dyDescent="0.25">
      <c r="A487" s="450" t="s">
        <v>2711</v>
      </c>
      <c r="B487" s="450" t="s">
        <v>2712</v>
      </c>
    </row>
    <row r="488" spans="1:2" x14ac:dyDescent="0.25">
      <c r="A488" s="4" t="s">
        <v>288</v>
      </c>
      <c r="B488" s="1" t="s">
        <v>380</v>
      </c>
    </row>
    <row r="489" spans="1:2" x14ac:dyDescent="0.25">
      <c r="A489" s="450"/>
      <c r="B489" s="450"/>
    </row>
    <row r="490" spans="1:2" x14ac:dyDescent="0.25">
      <c r="A490" s="450"/>
      <c r="B490" s="450"/>
    </row>
    <row r="491" spans="1:2" x14ac:dyDescent="0.25">
      <c r="A491" s="450"/>
      <c r="B491" s="450"/>
    </row>
    <row r="492" spans="1:2" x14ac:dyDescent="0.25">
      <c r="A492" s="450"/>
      <c r="B492" s="450"/>
    </row>
    <row r="493" spans="1:2" x14ac:dyDescent="0.25">
      <c r="A493" s="450"/>
      <c r="B493" s="450"/>
    </row>
    <row r="494" spans="1:2" x14ac:dyDescent="0.25">
      <c r="A494" s="450"/>
      <c r="B494" s="450"/>
    </row>
    <row r="495" spans="1:2" x14ac:dyDescent="0.25">
      <c r="A495" s="450"/>
      <c r="B495" s="450"/>
    </row>
    <row r="496" spans="1:2" x14ac:dyDescent="0.25">
      <c r="A496" s="450"/>
      <c r="B496" s="450"/>
    </row>
    <row r="497" spans="1:2" x14ac:dyDescent="0.25">
      <c r="A497" s="450"/>
      <c r="B497" s="450"/>
    </row>
    <row r="498" spans="1:2" x14ac:dyDescent="0.25">
      <c r="A498" s="450"/>
      <c r="B498" s="450"/>
    </row>
    <row r="499" spans="1:2" x14ac:dyDescent="0.25">
      <c r="A499" s="450"/>
      <c r="B499" s="450"/>
    </row>
    <row r="500" spans="1:2" x14ac:dyDescent="0.25">
      <c r="A500" s="450"/>
      <c r="B500" s="450"/>
    </row>
    <row r="501" spans="1:2" x14ac:dyDescent="0.25">
      <c r="A501" s="450"/>
      <c r="B501" s="450"/>
    </row>
    <row r="502" spans="1:2" x14ac:dyDescent="0.25">
      <c r="A502" s="450"/>
      <c r="B502" s="450"/>
    </row>
    <row r="503" spans="1:2" x14ac:dyDescent="0.25">
      <c r="A503" s="450"/>
      <c r="B503" s="450"/>
    </row>
    <row r="504" spans="1:2" x14ac:dyDescent="0.25">
      <c r="A504" s="450"/>
      <c r="B504" s="450"/>
    </row>
    <row r="505" spans="1:2" x14ac:dyDescent="0.25">
      <c r="A505" s="450"/>
      <c r="B505" s="450"/>
    </row>
    <row r="506" spans="1:2" x14ac:dyDescent="0.25">
      <c r="A506" s="450"/>
      <c r="B506" s="450"/>
    </row>
    <row r="507" spans="1:2" x14ac:dyDescent="0.25">
      <c r="A507" s="450"/>
      <c r="B507" s="450"/>
    </row>
    <row r="508" spans="1:2" x14ac:dyDescent="0.25">
      <c r="A508" s="450"/>
      <c r="B508" s="450"/>
    </row>
    <row r="509" spans="1:2" x14ac:dyDescent="0.25">
      <c r="A509" s="450"/>
      <c r="B509" s="450"/>
    </row>
    <row r="510" spans="1:2" x14ac:dyDescent="0.25">
      <c r="A510" s="450"/>
      <c r="B510" s="450"/>
    </row>
    <row r="511" spans="1:2" x14ac:dyDescent="0.25">
      <c r="A511" s="450"/>
      <c r="B511" s="450"/>
    </row>
    <row r="512" spans="1:2" x14ac:dyDescent="0.25">
      <c r="A512" s="450"/>
      <c r="B512" s="450"/>
    </row>
    <row r="513" spans="1:2" x14ac:dyDescent="0.25">
      <c r="A513" s="450"/>
      <c r="B513" s="450"/>
    </row>
    <row r="514" spans="1:2" x14ac:dyDescent="0.25">
      <c r="A514" s="450"/>
      <c r="B514" s="450"/>
    </row>
    <row r="515" spans="1:2" x14ac:dyDescent="0.25">
      <c r="A515" s="450"/>
      <c r="B515" s="450"/>
    </row>
    <row r="516" spans="1:2" x14ac:dyDescent="0.25">
      <c r="A516" s="450"/>
      <c r="B516" s="450"/>
    </row>
    <row r="517" spans="1:2" x14ac:dyDescent="0.25">
      <c r="A517" s="450"/>
      <c r="B517" s="450"/>
    </row>
    <row r="518" spans="1:2" x14ac:dyDescent="0.25">
      <c r="A518" s="450"/>
      <c r="B518" s="450"/>
    </row>
    <row r="519" spans="1:2" x14ac:dyDescent="0.25">
      <c r="A519" s="450"/>
      <c r="B519" s="450"/>
    </row>
    <row r="520" spans="1:2" x14ac:dyDescent="0.25">
      <c r="A520" s="450"/>
      <c r="B520" s="450"/>
    </row>
    <row r="521" spans="1:2" x14ac:dyDescent="0.25">
      <c r="A521" s="450"/>
      <c r="B521" s="450"/>
    </row>
    <row r="522" spans="1:2" x14ac:dyDescent="0.25">
      <c r="A522" s="450"/>
      <c r="B522" s="450"/>
    </row>
    <row r="523" spans="1:2" x14ac:dyDescent="0.25">
      <c r="A523" s="450"/>
      <c r="B523" s="450"/>
    </row>
    <row r="524" spans="1:2" x14ac:dyDescent="0.25">
      <c r="A524" s="450"/>
      <c r="B524" s="450"/>
    </row>
    <row r="525" spans="1:2" x14ac:dyDescent="0.25">
      <c r="A525" s="450"/>
      <c r="B525" s="450"/>
    </row>
    <row r="526" spans="1:2" x14ac:dyDescent="0.25">
      <c r="A526" s="450"/>
      <c r="B526" s="450"/>
    </row>
    <row r="527" spans="1:2" x14ac:dyDescent="0.25">
      <c r="A527" s="450"/>
      <c r="B527" s="450"/>
    </row>
    <row r="528" spans="1:2" x14ac:dyDescent="0.25">
      <c r="A528" s="450"/>
      <c r="B528" s="450"/>
    </row>
    <row r="529" spans="1:2" x14ac:dyDescent="0.25">
      <c r="A529" s="450"/>
      <c r="B529" s="450"/>
    </row>
    <row r="530" spans="1:2" x14ac:dyDescent="0.25">
      <c r="A530" s="450"/>
      <c r="B530" s="450"/>
    </row>
    <row r="531" spans="1:2" x14ac:dyDescent="0.25">
      <c r="A531" s="450"/>
      <c r="B531" s="450"/>
    </row>
    <row r="532" spans="1:2" x14ac:dyDescent="0.25">
      <c r="A532" s="450"/>
      <c r="B532" s="450"/>
    </row>
    <row r="533" spans="1:2" x14ac:dyDescent="0.25">
      <c r="A533" s="450"/>
      <c r="B533" s="450"/>
    </row>
    <row r="534" spans="1:2" x14ac:dyDescent="0.25">
      <c r="A534" s="450"/>
      <c r="B534" s="450"/>
    </row>
    <row r="535" spans="1:2" x14ac:dyDescent="0.25">
      <c r="A535" s="450"/>
      <c r="B535" s="450"/>
    </row>
    <row r="536" spans="1:2" x14ac:dyDescent="0.25">
      <c r="A536" s="450"/>
      <c r="B536" s="450"/>
    </row>
    <row r="537" spans="1:2" x14ac:dyDescent="0.25">
      <c r="A537" s="450"/>
      <c r="B537" s="450"/>
    </row>
    <row r="538" spans="1:2" x14ac:dyDescent="0.25">
      <c r="A538" s="450"/>
      <c r="B538" s="450"/>
    </row>
    <row r="539" spans="1:2" x14ac:dyDescent="0.25">
      <c r="A539" s="450"/>
      <c r="B539" s="450"/>
    </row>
    <row r="540" spans="1:2" x14ac:dyDescent="0.25">
      <c r="A540" s="450"/>
      <c r="B540" s="450"/>
    </row>
    <row r="541" spans="1:2" x14ac:dyDescent="0.25">
      <c r="A541" s="450"/>
      <c r="B541" s="450"/>
    </row>
    <row r="542" spans="1:2" x14ac:dyDescent="0.25">
      <c r="A542" s="450"/>
      <c r="B542" s="450"/>
    </row>
    <row r="543" spans="1:2" x14ac:dyDescent="0.25">
      <c r="A543" s="450"/>
      <c r="B543" s="45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0091F-94F5-4BF3-A525-49F5B93E0644}">
  <sheetPr codeName="Sheet6"/>
  <dimension ref="A1:E11"/>
  <sheetViews>
    <sheetView showGridLines="0" zoomScale="85" zoomScaleNormal="85" workbookViewId="0">
      <selection activeCell="C30" sqref="C30"/>
    </sheetView>
  </sheetViews>
  <sheetFormatPr defaultRowHeight="13.2" x14ac:dyDescent="0.25"/>
  <cols>
    <col min="1" max="1" width="5.6640625" customWidth="1"/>
    <col min="2" max="2" width="14.109375" bestFit="1" customWidth="1"/>
    <col min="3" max="3" width="78.6640625" customWidth="1"/>
    <col min="4" max="4" width="87.44140625" customWidth="1"/>
    <col min="5" max="5" width="64" bestFit="1" customWidth="1"/>
  </cols>
  <sheetData>
    <row r="1" spans="1:5" x14ac:dyDescent="0.25">
      <c r="A1" s="157" t="s">
        <v>202</v>
      </c>
      <c r="B1" s="450"/>
      <c r="C1" s="450"/>
      <c r="D1" s="450"/>
      <c r="E1" s="450"/>
    </row>
    <row r="3" spans="1:5" x14ac:dyDescent="0.25">
      <c r="A3" s="1" t="s">
        <v>203</v>
      </c>
      <c r="B3" s="450"/>
      <c r="C3" s="450"/>
      <c r="D3" s="450"/>
      <c r="E3" s="450"/>
    </row>
    <row r="5" spans="1:5" s="157" customFormat="1" x14ac:dyDescent="0.25">
      <c r="A5" s="531" t="s">
        <v>204</v>
      </c>
      <c r="B5" s="531" t="s">
        <v>205</v>
      </c>
      <c r="C5" s="531" t="s">
        <v>206</v>
      </c>
      <c r="D5" s="531" t="s">
        <v>207</v>
      </c>
      <c r="E5" s="531" t="s">
        <v>208</v>
      </c>
    </row>
    <row r="6" spans="1:5" x14ac:dyDescent="0.25">
      <c r="A6" s="515">
        <v>1</v>
      </c>
      <c r="B6" s="515" t="s">
        <v>209</v>
      </c>
      <c r="C6" s="515" t="s">
        <v>210</v>
      </c>
      <c r="D6" s="515" t="s">
        <v>211</v>
      </c>
      <c r="E6" s="515" t="s">
        <v>212</v>
      </c>
    </row>
    <row r="7" spans="1:5" x14ac:dyDescent="0.25">
      <c r="A7" s="4">
        <v>2</v>
      </c>
      <c r="B7" s="515" t="s">
        <v>213</v>
      </c>
      <c r="C7" s="515" t="s">
        <v>214</v>
      </c>
      <c r="D7" s="515" t="s">
        <v>215</v>
      </c>
      <c r="E7" s="515" t="s">
        <v>216</v>
      </c>
    </row>
    <row r="8" spans="1:5" x14ac:dyDescent="0.25">
      <c r="A8" s="4">
        <v>3</v>
      </c>
      <c r="B8" s="515" t="s">
        <v>217</v>
      </c>
      <c r="C8" s="515" t="s">
        <v>218</v>
      </c>
      <c r="D8" s="515" t="s">
        <v>219</v>
      </c>
      <c r="E8" s="515" t="s">
        <v>220</v>
      </c>
    </row>
    <row r="9" spans="1:5" x14ac:dyDescent="0.25">
      <c r="A9" s="4">
        <v>4</v>
      </c>
      <c r="B9" s="515" t="s">
        <v>221</v>
      </c>
      <c r="C9" s="515" t="s">
        <v>222</v>
      </c>
      <c r="D9" s="515" t="s">
        <v>223</v>
      </c>
      <c r="E9" s="515" t="s">
        <v>224</v>
      </c>
    </row>
    <row r="10" spans="1:5" x14ac:dyDescent="0.25">
      <c r="A10" s="4">
        <v>5</v>
      </c>
      <c r="B10" s="515" t="s">
        <v>225</v>
      </c>
      <c r="C10" s="515" t="s">
        <v>226</v>
      </c>
      <c r="D10" s="515" t="s">
        <v>227</v>
      </c>
      <c r="E10" s="515" t="s">
        <v>228</v>
      </c>
    </row>
    <row r="11" spans="1:5" x14ac:dyDescent="0.25">
      <c r="A11" s="529">
        <v>6</v>
      </c>
      <c r="B11" s="530" t="s">
        <v>225</v>
      </c>
      <c r="C11" s="530" t="s">
        <v>229</v>
      </c>
      <c r="D11" s="530" t="s">
        <v>230</v>
      </c>
      <c r="E11" s="530" t="s">
        <v>228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1EF98-50FE-4B45-9D56-912B42C9CF64}">
  <dimension ref="A1:W33"/>
  <sheetViews>
    <sheetView showGridLines="0" topLeftCell="A2" workbookViewId="0">
      <selection activeCell="O7" sqref="O7"/>
    </sheetView>
  </sheetViews>
  <sheetFormatPr defaultColWidth="8.6640625" defaultRowHeight="13.2" x14ac:dyDescent="0.25"/>
  <cols>
    <col min="1" max="4" width="8.6640625" style="205"/>
    <col min="5" max="5" width="10.109375" style="491" customWidth="1"/>
    <col min="6" max="6" width="11.88671875" style="491" customWidth="1"/>
    <col min="7" max="7" width="7.44140625" style="491" customWidth="1"/>
    <col min="8" max="8" width="8.109375" style="491" customWidth="1"/>
    <col min="9" max="21" width="8.6640625" style="205"/>
    <col min="22" max="22" width="3.33203125" style="205" customWidth="1"/>
    <col min="23" max="16384" width="8.6640625" style="205"/>
  </cols>
  <sheetData>
    <row r="1" spans="1:23" x14ac:dyDescent="0.25">
      <c r="E1" s="450"/>
      <c r="F1" s="450"/>
      <c r="G1" s="450"/>
      <c r="H1" s="538"/>
    </row>
    <row r="2" spans="1:23" x14ac:dyDescent="0.25">
      <c r="A2" s="496" t="s">
        <v>231</v>
      </c>
      <c r="B2" s="507"/>
      <c r="C2" s="507"/>
      <c r="E2" s="496" t="s">
        <v>232</v>
      </c>
      <c r="F2" s="507"/>
      <c r="G2" s="507"/>
      <c r="H2" s="497"/>
      <c r="I2" s="450"/>
      <c r="J2" s="486" t="s">
        <v>233</v>
      </c>
      <c r="K2" s="234"/>
      <c r="L2" s="481"/>
      <c r="M2" s="481"/>
      <c r="N2" s="481"/>
      <c r="O2" s="481"/>
      <c r="P2" s="481"/>
      <c r="Q2" s="481"/>
      <c r="R2" s="481"/>
      <c r="S2" s="486" t="s">
        <v>234</v>
      </c>
      <c r="T2" s="481"/>
      <c r="U2" s="481"/>
      <c r="V2" s="481"/>
      <c r="W2" s="481"/>
    </row>
    <row r="3" spans="1:23" x14ac:dyDescent="0.25">
      <c r="A3" s="496" t="s">
        <v>235</v>
      </c>
      <c r="B3" s="507"/>
      <c r="C3" s="507"/>
      <c r="E3" s="496" t="s">
        <v>235</v>
      </c>
      <c r="F3" s="507"/>
      <c r="G3" s="507"/>
      <c r="H3" s="532"/>
      <c r="I3" s="450"/>
      <c r="J3" s="235"/>
      <c r="K3" s="234"/>
      <c r="L3" s="546" t="s">
        <v>236</v>
      </c>
      <c r="M3" s="547"/>
      <c r="N3" s="547"/>
      <c r="O3" s="480"/>
      <c r="P3" s="480"/>
      <c r="Q3" s="238"/>
      <c r="R3" s="238"/>
      <c r="S3" s="546" t="s">
        <v>237</v>
      </c>
      <c r="T3" s="547"/>
      <c r="U3" s="547"/>
      <c r="V3" s="480"/>
      <c r="W3" s="482" t="s">
        <v>238</v>
      </c>
    </row>
    <row r="4" spans="1:23" ht="21" x14ac:dyDescent="0.25">
      <c r="A4" s="534" t="s">
        <v>239</v>
      </c>
      <c r="B4" s="498" t="s">
        <v>240</v>
      </c>
      <c r="C4" s="540">
        <v>2018</v>
      </c>
      <c r="E4" s="535" t="s">
        <v>239</v>
      </c>
      <c r="F4" s="533" t="s">
        <v>241</v>
      </c>
      <c r="G4" s="533" t="s">
        <v>213</v>
      </c>
      <c r="H4" s="521" t="s">
        <v>242</v>
      </c>
      <c r="J4" s="236" t="str">
        <f>'CGD PSE'!B4</f>
        <v>Country Name</v>
      </c>
      <c r="K4" s="237" t="str">
        <f>'CGD PSE'!C4</f>
        <v>ISO</v>
      </c>
      <c r="L4" s="209" t="s">
        <v>241</v>
      </c>
      <c r="M4" s="210" t="s">
        <v>213</v>
      </c>
      <c r="N4" s="210" t="s">
        <v>243</v>
      </c>
      <c r="O4" s="511"/>
      <c r="P4" s="509"/>
      <c r="Q4" s="508" t="str">
        <f>J4</f>
        <v>Country Name</v>
      </c>
      <c r="R4" s="237" t="str">
        <f>K4</f>
        <v>ISO</v>
      </c>
      <c r="S4" s="209" t="s">
        <v>241</v>
      </c>
      <c r="T4" s="210" t="s">
        <v>213</v>
      </c>
      <c r="U4" s="210" t="s">
        <v>244</v>
      </c>
      <c r="V4" s="210"/>
      <c r="W4" s="231" t="s">
        <v>245</v>
      </c>
    </row>
    <row r="5" spans="1:23" x14ac:dyDescent="0.25">
      <c r="A5" s="499" t="s">
        <v>246</v>
      </c>
      <c r="B5" s="500" t="s">
        <v>247</v>
      </c>
      <c r="C5" s="501">
        <f>INDEX('RoW PSE'!$D$7:$L$33, MATCH(B5, 'RoW PSE'!$C$7:$C$33, 0), MATCH(C$4,'RoW PSE'!$D$6:$L$6, 0))</f>
        <v>-21.1618554</v>
      </c>
      <c r="E5" s="492" t="s">
        <v>183</v>
      </c>
      <c r="F5" s="493">
        <f>VLOOKUP($E5,'CGD PSE'!$B:$K,8,FALSE)*100</f>
        <v>29.499040077930662</v>
      </c>
      <c r="G5" s="493">
        <f>VLOOKUP($E5,'CGD PSE'!$B:$K,9,FALSE)*100</f>
        <v>2.8640133894501463</v>
      </c>
      <c r="H5" s="536">
        <f>VLOOKUP($E5,'CGD PSE'!$B:$K,10,FALSE)*100</f>
        <v>32.363053467380809</v>
      </c>
      <c r="J5" s="215" t="str">
        <f>'CGD PSE'!B5</f>
        <v>Austria</v>
      </c>
      <c r="K5" s="216" t="str">
        <f>'CGD PSE'!C5</f>
        <v>AUT</v>
      </c>
      <c r="L5" s="213">
        <f>'CGD PSE'!D5</f>
        <v>1678.740816</v>
      </c>
      <c r="M5" s="214">
        <f>'CGD PSE'!E5</f>
        <v>223.94981447668869</v>
      </c>
      <c r="N5" s="214">
        <f>SUM(L5:M5)</f>
        <v>1902.6906304766887</v>
      </c>
      <c r="O5" s="217"/>
      <c r="P5" s="489"/>
      <c r="Q5" s="216" t="str">
        <f>J5</f>
        <v>Austria</v>
      </c>
      <c r="R5" s="483" t="str">
        <f>K5</f>
        <v>AUT</v>
      </c>
      <c r="S5" s="406">
        <f>'CGD PSE'!I5</f>
        <v>0.20602711137036675</v>
      </c>
      <c r="T5" s="406">
        <f>'CGD PSE'!J5</f>
        <v>2.7484727200772198E-2</v>
      </c>
      <c r="U5" s="406">
        <f>'CGD PSE'!K5</f>
        <v>0.23351183857113894</v>
      </c>
      <c r="V5" s="406"/>
      <c r="W5" s="407">
        <f>'CGD PSE'!Q5</f>
        <v>4.5234080056350528E-3</v>
      </c>
    </row>
    <row r="6" spans="1:23" x14ac:dyDescent="0.25">
      <c r="A6" s="502" t="s">
        <v>248</v>
      </c>
      <c r="B6" s="245" t="s">
        <v>249</v>
      </c>
      <c r="C6" s="503">
        <f>INDEX('RoW PSE'!$D$7:$L$33, MATCH(B6, 'RoW PSE'!$C$7:$C$33, 0), MATCH(C$4,'RoW PSE'!$D$6:$L$6, 0))</f>
        <v>2.457970548</v>
      </c>
      <c r="E6" s="492" t="s">
        <v>177</v>
      </c>
      <c r="F6" s="493">
        <f>VLOOKUP($E6,'CGD PSE'!$B:$K,8,FALSE)*100</f>
        <v>27.760065660186147</v>
      </c>
      <c r="G6" s="493">
        <f>VLOOKUP($E6,'CGD PSE'!$B:$K,9,FALSE)*100</f>
        <v>3.2740939128363657</v>
      </c>
      <c r="H6" s="536">
        <f>VLOOKUP($E6,'CGD PSE'!$B:$K,10,FALSE)*100</f>
        <v>31.034159573022514</v>
      </c>
      <c r="J6" s="215" t="str">
        <f>'CGD PSE'!B6</f>
        <v>Belgium</v>
      </c>
      <c r="K6" s="216" t="str">
        <f>'CGD PSE'!C6</f>
        <v>BEL</v>
      </c>
      <c r="L6" s="217">
        <f>'CGD PSE'!D6</f>
        <v>667.06343399999992</v>
      </c>
      <c r="M6" s="218">
        <f>'CGD PSE'!E6</f>
        <v>408.75250828618243</v>
      </c>
      <c r="N6" s="218">
        <f t="shared" ref="N6:N32" si="0">SUM(L6:M6)</f>
        <v>1075.8159422861822</v>
      </c>
      <c r="O6" s="217"/>
      <c r="P6" s="489"/>
      <c r="Q6" s="216" t="str">
        <f t="shared" ref="Q6:Q33" si="1">J6</f>
        <v>Belgium</v>
      </c>
      <c r="R6" s="484" t="str">
        <f t="shared" ref="R6:R33" si="2">K6</f>
        <v>BEL</v>
      </c>
      <c r="S6" s="409">
        <f>'CGD PSE'!I6</f>
        <v>7.0815524942228203E-2</v>
      </c>
      <c r="T6" s="409">
        <f>'CGD PSE'!J6</f>
        <v>4.3393209656487478E-2</v>
      </c>
      <c r="U6" s="409">
        <f>'CGD PSE'!K6</f>
        <v>0.11420873459871568</v>
      </c>
      <c r="V6" s="409"/>
      <c r="W6" s="410">
        <f>'CGD PSE'!Q6</f>
        <v>2.1569064026193819E-3</v>
      </c>
    </row>
    <row r="7" spans="1:23" x14ac:dyDescent="0.25">
      <c r="A7" s="502" t="s">
        <v>250</v>
      </c>
      <c r="B7" s="245" t="s">
        <v>251</v>
      </c>
      <c r="C7" s="503">
        <f>INDEX('RoW PSE'!$D$7:$L$33, MATCH(B7, 'RoW PSE'!$C$7:$C$33, 0), MATCH(C$4,'RoW PSE'!$D$6:$L$6, 0))</f>
        <v>1.4921648169999999</v>
      </c>
      <c r="E7" s="492" t="s">
        <v>175</v>
      </c>
      <c r="F7" s="493">
        <f>VLOOKUP($E7,'CGD PSE'!$B:$K,8,FALSE)*100</f>
        <v>27.920758932724336</v>
      </c>
      <c r="G7" s="493">
        <f>VLOOKUP($E7,'CGD PSE'!$B:$K,9,FALSE)*100</f>
        <v>2.3760672437462422</v>
      </c>
      <c r="H7" s="536">
        <f>VLOOKUP($E7,'CGD PSE'!$B:$K,10,FALSE)*100</f>
        <v>30.296826176470582</v>
      </c>
      <c r="J7" s="215" t="str">
        <f>'CGD PSE'!B7</f>
        <v>Bulgaria</v>
      </c>
      <c r="K7" s="216" t="str">
        <f>'CGD PSE'!C7</f>
        <v>BGR</v>
      </c>
      <c r="L7" s="217">
        <f>'CGD PSE'!D7</f>
        <v>1200.6281240000001</v>
      </c>
      <c r="M7" s="218">
        <f>'CGD PSE'!E7</f>
        <v>188.16495024168805</v>
      </c>
      <c r="N7" s="218">
        <f t="shared" si="0"/>
        <v>1388.7930742416881</v>
      </c>
      <c r="O7" s="217"/>
      <c r="P7" s="489"/>
      <c r="Q7" s="216" t="str">
        <f t="shared" si="1"/>
        <v>Bulgaria</v>
      </c>
      <c r="R7" s="484" t="str">
        <f t="shared" si="2"/>
        <v>BGR</v>
      </c>
      <c r="S7" s="409">
        <f>'CGD PSE'!I7</f>
        <v>0.25682681270074265</v>
      </c>
      <c r="T7" s="409">
        <f>'CGD PSE'!J7</f>
        <v>4.0250435140203801E-2</v>
      </c>
      <c r="U7" s="409">
        <f>'CGD PSE'!K7</f>
        <v>0.29707724784094647</v>
      </c>
      <c r="V7" s="409"/>
      <c r="W7" s="410">
        <f>'CGD PSE'!Q7</f>
        <v>1.0558164438130116E-2</v>
      </c>
    </row>
    <row r="8" spans="1:23" x14ac:dyDescent="0.25">
      <c r="A8" s="502" t="s">
        <v>252</v>
      </c>
      <c r="B8" s="245" t="s">
        <v>253</v>
      </c>
      <c r="C8" s="503">
        <f>INDEX('RoW PSE'!$D$7:$L$33, MATCH(B8, 'RoW PSE'!$C$7:$C$33, 0), MATCH(C$4,'RoW PSE'!$D$6:$L$6, 0))</f>
        <v>8.8250201189999995</v>
      </c>
      <c r="E8" s="492" t="s">
        <v>184</v>
      </c>
      <c r="F8" s="493">
        <f>VLOOKUP($E8,'CGD PSE'!$B:$K,8,FALSE)*100</f>
        <v>26.873901579224469</v>
      </c>
      <c r="G8" s="493">
        <f>VLOOKUP($E8,'CGD PSE'!$B:$K,9,FALSE)*100</f>
        <v>3.4122644285909955</v>
      </c>
      <c r="H8" s="536">
        <f>VLOOKUP($E8,'CGD PSE'!$B:$K,10,FALSE)*100</f>
        <v>30.286166007815464</v>
      </c>
      <c r="J8" s="215" t="str">
        <f>'CGD PSE'!B8</f>
        <v>Croatia</v>
      </c>
      <c r="K8" s="216" t="str">
        <f>'CGD PSE'!C8</f>
        <v>HRV</v>
      </c>
      <c r="L8" s="217">
        <f>'CGD PSE'!D8</f>
        <v>509.64695799999998</v>
      </c>
      <c r="M8" s="218">
        <f>'CGD PSE'!E8</f>
        <v>79.084338865838433</v>
      </c>
      <c r="N8" s="218">
        <f t="shared" si="0"/>
        <v>588.73129686583843</v>
      </c>
      <c r="O8" s="217"/>
      <c r="P8" s="489"/>
      <c r="Q8" s="216" t="str">
        <f t="shared" si="1"/>
        <v>Croatia</v>
      </c>
      <c r="R8" s="484" t="str">
        <f t="shared" si="2"/>
        <v>HRV</v>
      </c>
      <c r="S8" s="409">
        <f>'CGD PSE'!I8</f>
        <v>0.20545036095466473</v>
      </c>
      <c r="T8" s="409">
        <f>'CGD PSE'!J8</f>
        <v>3.188070822517796E-2</v>
      </c>
      <c r="U8" s="409">
        <f>'CGD PSE'!K8</f>
        <v>0.2373310691798427</v>
      </c>
      <c r="V8" s="409"/>
      <c r="W8" s="410">
        <f>'CGD PSE'!Q8</f>
        <v>6.1170425998061471E-3</v>
      </c>
    </row>
    <row r="9" spans="1:23" x14ac:dyDescent="0.25">
      <c r="A9" s="502" t="s">
        <v>254</v>
      </c>
      <c r="B9" s="245" t="s">
        <v>255</v>
      </c>
      <c r="C9" s="503">
        <f>INDEX('RoW PSE'!$D$7:$L$33, MATCH(B9, 'RoW PSE'!$C$7:$C$33, 0), MATCH(C$4,'RoW PSE'!$D$6:$L$6, 0))</f>
        <v>2.3373833020000001</v>
      </c>
      <c r="E9" s="492" t="s">
        <v>171</v>
      </c>
      <c r="F9" s="493">
        <f>VLOOKUP($E9,'CGD PSE'!$B:$K,8,FALSE)*100</f>
        <v>25.682681270074266</v>
      </c>
      <c r="G9" s="493">
        <f>VLOOKUP($E9,'CGD PSE'!$B:$K,9,FALSE)*100</f>
        <v>4.0250435140203802</v>
      </c>
      <c r="H9" s="536">
        <f>VLOOKUP($E9,'CGD PSE'!$B:$K,10,FALSE)*100</f>
        <v>29.707724784094648</v>
      </c>
      <c r="J9" s="215" t="str">
        <f>'CGD PSE'!B9</f>
        <v>Cyprus</v>
      </c>
      <c r="K9" s="216" t="str">
        <f>'CGD PSE'!C9</f>
        <v>CYP</v>
      </c>
      <c r="L9" s="217">
        <f>'CGD PSE'!D9</f>
        <v>86.146900000000002</v>
      </c>
      <c r="M9" s="218">
        <f>'CGD PSE'!E9</f>
        <v>25.378039178352637</v>
      </c>
      <c r="N9" s="218">
        <f t="shared" si="0"/>
        <v>111.52493917835264</v>
      </c>
      <c r="O9" s="217"/>
      <c r="P9" s="489"/>
      <c r="Q9" s="216" t="str">
        <f t="shared" si="1"/>
        <v>Cyprus</v>
      </c>
      <c r="R9" s="484" t="str">
        <f t="shared" si="2"/>
        <v>CYP</v>
      </c>
      <c r="S9" s="409">
        <f>'CGD PSE'!I9</f>
        <v>0.11748953615376584</v>
      </c>
      <c r="T9" s="409">
        <f>'CGD PSE'!J9</f>
        <v>3.4611275061049766E-2</v>
      </c>
      <c r="U9" s="409">
        <f>'CGD PSE'!K9</f>
        <v>0.15210081121481561</v>
      </c>
      <c r="V9" s="409"/>
      <c r="W9" s="410">
        <f>'CGD PSE'!Q9</f>
        <v>4.044106037352984E-3</v>
      </c>
    </row>
    <row r="10" spans="1:23" x14ac:dyDescent="0.25">
      <c r="A10" s="502" t="s">
        <v>256</v>
      </c>
      <c r="B10" s="245" t="s">
        <v>257</v>
      </c>
      <c r="C10" s="503">
        <f>INDEX('RoW PSE'!$D$7:$L$33, MATCH(B10, 'RoW PSE'!$C$7:$C$33, 0), MATCH(C$4,'RoW PSE'!$D$6:$L$6, 0))</f>
        <v>14.31717718</v>
      </c>
      <c r="E10" s="492" t="s">
        <v>258</v>
      </c>
      <c r="F10" s="493">
        <f>VLOOKUP($E10,'CGD PSE'!$B:$K,8,FALSE)*100</f>
        <v>25.925703810807825</v>
      </c>
      <c r="G10" s="493">
        <f>VLOOKUP($E10,'CGD PSE'!$B:$K,9,FALSE)*100</f>
        <v>2.9564259688975607</v>
      </c>
      <c r="H10" s="536">
        <f>VLOOKUP($E10,'CGD PSE'!$B:$K,10,FALSE)*100</f>
        <v>28.882129779705391</v>
      </c>
      <c r="J10" s="215" t="str">
        <f>'CGD PSE'!B10</f>
        <v>Czech Republic</v>
      </c>
      <c r="K10" s="216" t="str">
        <f>'CGD PSE'!C10</f>
        <v>CZE</v>
      </c>
      <c r="L10" s="217">
        <f>'CGD PSE'!D10</f>
        <v>1384.003606</v>
      </c>
      <c r="M10" s="218">
        <f>'CGD PSE'!E10</f>
        <v>195.2457622804005</v>
      </c>
      <c r="N10" s="218">
        <f t="shared" si="0"/>
        <v>1579.2493682804004</v>
      </c>
      <c r="O10" s="217"/>
      <c r="P10" s="489"/>
      <c r="Q10" s="216" t="str">
        <f t="shared" si="1"/>
        <v>Czech Republic</v>
      </c>
      <c r="R10" s="484" t="str">
        <f t="shared" si="2"/>
        <v>CZE</v>
      </c>
      <c r="S10" s="409">
        <f>'CGD PSE'!I10</f>
        <v>0.22071832225109086</v>
      </c>
      <c r="T10" s="409">
        <f>'CGD PSE'!J10</f>
        <v>3.113743121068524E-2</v>
      </c>
      <c r="U10" s="409">
        <f>'CGD PSE'!K10</f>
        <v>0.25185575346177613</v>
      </c>
      <c r="V10" s="409"/>
      <c r="W10" s="410">
        <f>'CGD PSE'!Q10</f>
        <v>4.418221768590266E-3</v>
      </c>
    </row>
    <row r="11" spans="1:23" x14ac:dyDescent="0.25">
      <c r="A11" s="502" t="s">
        <v>259</v>
      </c>
      <c r="B11" s="245" t="s">
        <v>260</v>
      </c>
      <c r="C11" s="503">
        <f>INDEX('RoW PSE'!$D$7:$L$33, MATCH(B11, 'RoW PSE'!$C$7:$C$33, 0), MATCH(C$4,'RoW PSE'!$D$6:$L$6, 0))</f>
        <v>20.02948138</v>
      </c>
      <c r="E11" s="492" t="s">
        <v>192</v>
      </c>
      <c r="F11" s="493">
        <f>VLOOKUP($E11,'CGD PSE'!$B:$K,8,FALSE)*100</f>
        <v>22.752531272718247</v>
      </c>
      <c r="G11" s="493">
        <f>VLOOKUP($E11,'CGD PSE'!$B:$K,9,FALSE)*100</f>
        <v>3.0728814614431479</v>
      </c>
      <c r="H11" s="536">
        <f>VLOOKUP($E11,'CGD PSE'!$B:$K,10,FALSE)*100</f>
        <v>25.825412734161397</v>
      </c>
      <c r="J11" s="215" t="str">
        <f>'CGD PSE'!B11</f>
        <v>Denmark</v>
      </c>
      <c r="K11" s="216" t="str">
        <f>'CGD PSE'!C11</f>
        <v>DNK</v>
      </c>
      <c r="L11" s="217">
        <f>'CGD PSE'!D11</f>
        <v>1065.2560000000001</v>
      </c>
      <c r="M11" s="218">
        <f>'CGD PSE'!E11</f>
        <v>222.19082824661768</v>
      </c>
      <c r="N11" s="218">
        <f t="shared" si="0"/>
        <v>1287.4468282466178</v>
      </c>
      <c r="O11" s="217"/>
      <c r="P11" s="489"/>
      <c r="Q11" s="216" t="str">
        <f t="shared" si="1"/>
        <v>Denmark</v>
      </c>
      <c r="R11" s="484" t="str">
        <f t="shared" si="2"/>
        <v>DNK</v>
      </c>
      <c r="S11" s="409">
        <f>'CGD PSE'!I11</f>
        <v>9.1489656154110865E-2</v>
      </c>
      <c r="T11" s="409">
        <f>'CGD PSE'!J11</f>
        <v>1.9082889443363994E-2</v>
      </c>
      <c r="U11" s="409">
        <f>'CGD PSE'!K11</f>
        <v>0.11057254559747486</v>
      </c>
      <c r="V11" s="409"/>
      <c r="W11" s="410">
        <f>'CGD PSE'!Q11</f>
        <v>4.6298023069760831E-3</v>
      </c>
    </row>
    <row r="12" spans="1:23" x14ac:dyDescent="0.25">
      <c r="A12" s="502" t="s">
        <v>261</v>
      </c>
      <c r="B12" s="245" t="s">
        <v>262</v>
      </c>
      <c r="C12" s="503">
        <f>INDEX('RoW PSE'!$D$7:$L$33, MATCH(B12, 'RoW PSE'!$C$7:$C$33, 0), MATCH(C$4,'RoW PSE'!$D$6:$L$6, 0))</f>
        <v>-6.3900701089999998</v>
      </c>
      <c r="E12" s="492" t="s">
        <v>263</v>
      </c>
      <c r="F12" s="493">
        <f>VLOOKUP($E12,'CGD PSE'!$B:$K,8,FALSE)*100</f>
        <v>22.071832225109087</v>
      </c>
      <c r="G12" s="493">
        <f>VLOOKUP($E12,'CGD PSE'!$B:$K,9,FALSE)*100</f>
        <v>3.113743121068524</v>
      </c>
      <c r="H12" s="536">
        <f>VLOOKUP($E12,'CGD PSE'!$B:$K,10,FALSE)*100</f>
        <v>25.185575346177615</v>
      </c>
      <c r="J12" s="215" t="str">
        <f>'CGD PSE'!B12</f>
        <v>Estonia</v>
      </c>
      <c r="K12" s="216" t="str">
        <f>'CGD PSE'!C12</f>
        <v>EST</v>
      </c>
      <c r="L12" s="217">
        <f>'CGD PSE'!D12</f>
        <v>323.22658200000001</v>
      </c>
      <c r="M12" s="218">
        <f>'CGD PSE'!E12</f>
        <v>27.506705517883326</v>
      </c>
      <c r="N12" s="218">
        <f t="shared" si="0"/>
        <v>350.73328751788335</v>
      </c>
      <c r="O12" s="217"/>
      <c r="P12" s="489"/>
      <c r="Q12" s="216" t="str">
        <f t="shared" si="1"/>
        <v>Estonia</v>
      </c>
      <c r="R12" s="484" t="str">
        <f t="shared" si="2"/>
        <v>EST</v>
      </c>
      <c r="S12" s="409">
        <f>'CGD PSE'!I12</f>
        <v>0.27920758932724338</v>
      </c>
      <c r="T12" s="409">
        <f>'CGD PSE'!J12</f>
        <v>2.376067243746242E-2</v>
      </c>
      <c r="U12" s="409">
        <f>'CGD PSE'!K12</f>
        <v>0.30296826176470582</v>
      </c>
      <c r="V12" s="409"/>
      <c r="W12" s="410">
        <f>'CGD PSE'!Q12</f>
        <v>8.9697167252847394E-3</v>
      </c>
    </row>
    <row r="13" spans="1:23" x14ac:dyDescent="0.25">
      <c r="A13" s="502" t="s">
        <v>264</v>
      </c>
      <c r="B13" s="245" t="s">
        <v>265</v>
      </c>
      <c r="C13" s="503">
        <f>INDEX('RoW PSE'!$D$7:$L$33, MATCH(B13, 'RoW PSE'!$C$7:$C$33, 0), MATCH(C$4,'RoW PSE'!$D$6:$L$6, 0))</f>
        <v>46.735255610000003</v>
      </c>
      <c r="E13" s="492" t="s">
        <v>193</v>
      </c>
      <c r="F13" s="493">
        <f>VLOOKUP($E13,'CGD PSE'!$B:$K,8,FALSE)*100</f>
        <v>20.524961964658335</v>
      </c>
      <c r="G13" s="493">
        <f>VLOOKUP($E13,'CGD PSE'!$B:$K,9,FALSE)*100</f>
        <v>3.6065059663046566</v>
      </c>
      <c r="H13" s="536">
        <f>VLOOKUP($E13,'CGD PSE'!$B:$K,10,FALSE)*100</f>
        <v>24.131467930962991</v>
      </c>
      <c r="J13" s="215" t="str">
        <f>'CGD PSE'!B13</f>
        <v>Finland</v>
      </c>
      <c r="K13" s="216" t="str">
        <f>'CGD PSE'!C13</f>
        <v>FIN</v>
      </c>
      <c r="L13" s="217">
        <f>'CGD PSE'!D13</f>
        <v>1176.21531</v>
      </c>
      <c r="M13" s="218">
        <f>'CGD PSE'!E13</f>
        <v>147.35428152091171</v>
      </c>
      <c r="N13" s="218">
        <f t="shared" si="0"/>
        <v>1323.5695915209117</v>
      </c>
      <c r="O13" s="217"/>
      <c r="P13" s="489"/>
      <c r="Q13" s="216" t="str">
        <f t="shared" si="1"/>
        <v>Finland</v>
      </c>
      <c r="R13" s="484" t="str">
        <f t="shared" si="2"/>
        <v>FIN</v>
      </c>
      <c r="S13" s="409">
        <f>'CGD PSE'!I13</f>
        <v>0.21406181346746062</v>
      </c>
      <c r="T13" s="409">
        <f>'CGD PSE'!J13</f>
        <v>2.6817305009030262E-2</v>
      </c>
      <c r="U13" s="409">
        <f>'CGD PSE'!K13</f>
        <v>0.24087911847649088</v>
      </c>
      <c r="V13" s="409"/>
      <c r="W13" s="410">
        <f>'CGD PSE'!Q13</f>
        <v>5.8422217317650807E-3</v>
      </c>
    </row>
    <row r="14" spans="1:23" x14ac:dyDescent="0.25">
      <c r="A14" s="502" t="s">
        <v>266</v>
      </c>
      <c r="B14" s="245" t="s">
        <v>267</v>
      </c>
      <c r="C14" s="503">
        <f>INDEX('RoW PSE'!$D$7:$L$33, MATCH(B14, 'RoW PSE'!$C$7:$C$33, 0), MATCH(C$4,'RoW PSE'!$D$6:$L$6, 0))</f>
        <v>55.142489660000003</v>
      </c>
      <c r="E14" s="492" t="s">
        <v>195</v>
      </c>
      <c r="F14" s="493">
        <f>VLOOKUP($E14,'CGD PSE'!$B:$K,8,FALSE)*100</f>
        <v>21.406181346746063</v>
      </c>
      <c r="G14" s="493">
        <f>VLOOKUP($E14,'CGD PSE'!$B:$K,9,FALSE)*100</f>
        <v>2.6817305009030261</v>
      </c>
      <c r="H14" s="536">
        <f>VLOOKUP($E14,'CGD PSE'!$B:$K,10,FALSE)*100</f>
        <v>24.087911847649089</v>
      </c>
      <c r="J14" s="215" t="str">
        <f>'CGD PSE'!B14</f>
        <v>France</v>
      </c>
      <c r="K14" s="216" t="str">
        <f>'CGD PSE'!C14</f>
        <v>FRA</v>
      </c>
      <c r="L14" s="217">
        <f>'CGD PSE'!D14</f>
        <v>11512.915988000001</v>
      </c>
      <c r="M14" s="218">
        <f>'CGD PSE'!E14</f>
        <v>2878.4499474253985</v>
      </c>
      <c r="N14" s="218">
        <f t="shared" si="0"/>
        <v>14391.3659354254</v>
      </c>
      <c r="O14" s="217"/>
      <c r="P14" s="489"/>
      <c r="Q14" s="216" t="str">
        <f t="shared" si="1"/>
        <v>France</v>
      </c>
      <c r="R14" s="484" t="str">
        <f t="shared" si="2"/>
        <v>FRA</v>
      </c>
      <c r="S14" s="409">
        <f>'CGD PSE'!I14</f>
        <v>0.15033030483825399</v>
      </c>
      <c r="T14" s="409">
        <f>'CGD PSE'!J14</f>
        <v>3.7585461277502751E-2</v>
      </c>
      <c r="U14" s="409">
        <f>'CGD PSE'!K14</f>
        <v>0.18791576611575675</v>
      </c>
      <c r="V14" s="409"/>
      <c r="W14" s="410">
        <f>'CGD PSE'!Q14</f>
        <v>5.4804054580566445E-3</v>
      </c>
    </row>
    <row r="15" spans="1:23" x14ac:dyDescent="0.25">
      <c r="A15" s="502" t="s">
        <v>268</v>
      </c>
      <c r="B15" s="245" t="s">
        <v>269</v>
      </c>
      <c r="C15" s="503">
        <f>INDEX('RoW PSE'!$D$7:$L$33, MATCH(B15, 'RoW PSE'!$C$7:$C$33, 0), MATCH(C$4,'RoW PSE'!$D$6:$L$6, 0))</f>
        <v>8.0685260999999997</v>
      </c>
      <c r="E15" s="492" t="s">
        <v>191</v>
      </c>
      <c r="F15" s="493">
        <f>VLOOKUP($E15,'CGD PSE'!$B:$K,8,FALSE)*100</f>
        <v>20.576574006034114</v>
      </c>
      <c r="G15" s="493">
        <f>VLOOKUP($E15,'CGD PSE'!$B:$K,9,FALSE)*100</f>
        <v>3.4117037567442616</v>
      </c>
      <c r="H15" s="536">
        <f>VLOOKUP($E15,'CGD PSE'!$B:$K,10,FALSE)*100</f>
        <v>23.988277762778377</v>
      </c>
      <c r="J15" s="215" t="str">
        <f>'CGD PSE'!B15</f>
        <v>Germany</v>
      </c>
      <c r="K15" s="216" t="str">
        <f>'CGD PSE'!C15</f>
        <v>DEU</v>
      </c>
      <c r="L15" s="217">
        <f>'CGD PSE'!D15</f>
        <v>6950.2054120000003</v>
      </c>
      <c r="M15" s="218">
        <f>'CGD PSE'!E15</f>
        <v>1436.1842986318716</v>
      </c>
      <c r="N15" s="218">
        <f t="shared" si="0"/>
        <v>8386.3897106318727</v>
      </c>
      <c r="O15" s="217"/>
      <c r="P15" s="489"/>
      <c r="Q15" s="216" t="str">
        <f t="shared" si="1"/>
        <v>Germany</v>
      </c>
      <c r="R15" s="484" t="str">
        <f t="shared" si="2"/>
        <v>DEU</v>
      </c>
      <c r="S15" s="409">
        <f>'CGD PSE'!I15</f>
        <v>0.11829728472742249</v>
      </c>
      <c r="T15" s="409">
        <f>'CGD PSE'!J15</f>
        <v>2.4444846277920061E-2</v>
      </c>
      <c r="U15" s="409">
        <f>'CGD PSE'!K15</f>
        <v>0.14274213100534255</v>
      </c>
      <c r="V15" s="409"/>
      <c r="W15" s="410">
        <f>'CGD PSE'!Q15</f>
        <v>2.1747245743165555E-3</v>
      </c>
    </row>
    <row r="16" spans="1:23" x14ac:dyDescent="0.25">
      <c r="A16" s="502" t="s">
        <v>270</v>
      </c>
      <c r="B16" s="245" t="s">
        <v>271</v>
      </c>
      <c r="C16" s="503">
        <f>INDEX('RoW PSE'!$D$7:$L$33, MATCH(B16, 'RoW PSE'!$C$7:$C$33, 0), MATCH(C$4,'RoW PSE'!$D$6:$L$6, 0))</f>
        <v>0.478745223</v>
      </c>
      <c r="E16" s="492" t="s">
        <v>180</v>
      </c>
      <c r="F16" s="493">
        <f>VLOOKUP($E16,'CGD PSE'!$B:$K,8,FALSE)*100</f>
        <v>20.545036095466472</v>
      </c>
      <c r="G16" s="493">
        <f>VLOOKUP($E16,'CGD PSE'!$B:$K,9,FALSE)*100</f>
        <v>3.1880708225177958</v>
      </c>
      <c r="H16" s="536">
        <f>VLOOKUP($E16,'CGD PSE'!$B:$K,10,FALSE)*100</f>
        <v>23.733106917984269</v>
      </c>
      <c r="J16" s="215" t="str">
        <f>'CGD PSE'!B16</f>
        <v>Greece</v>
      </c>
      <c r="K16" s="216" t="str">
        <f>'CGD PSE'!C16</f>
        <v>GRC</v>
      </c>
      <c r="L16" s="217">
        <f>'CGD PSE'!D16</f>
        <v>3527.6918679999999</v>
      </c>
      <c r="M16" s="218">
        <f>'CGD PSE'!E16</f>
        <v>416.06509915235193</v>
      </c>
      <c r="N16" s="218">
        <f t="shared" si="0"/>
        <v>3943.756967152352</v>
      </c>
      <c r="O16" s="217"/>
      <c r="P16" s="489"/>
      <c r="Q16" s="216" t="str">
        <f t="shared" si="1"/>
        <v>Greece</v>
      </c>
      <c r="R16" s="484" t="str">
        <f t="shared" si="2"/>
        <v>GRC</v>
      </c>
      <c r="S16" s="409">
        <f>'CGD PSE'!I16</f>
        <v>0.27760065660186145</v>
      </c>
      <c r="T16" s="409">
        <f>'CGD PSE'!J16</f>
        <v>3.2740939128363657E-2</v>
      </c>
      <c r="U16" s="409">
        <f>'CGD PSE'!K16</f>
        <v>0.31034159573022513</v>
      </c>
      <c r="V16" s="409"/>
      <c r="W16" s="410">
        <f>'CGD PSE'!Q16</f>
        <v>1.4458912622359351E-2</v>
      </c>
    </row>
    <row r="17" spans="1:23" x14ac:dyDescent="0.25">
      <c r="A17" s="502" t="s">
        <v>199</v>
      </c>
      <c r="B17" s="245" t="s">
        <v>272</v>
      </c>
      <c r="C17" s="503">
        <f>INDEX('RoW PSE'!$D$7:$L$33, MATCH(B17, 'RoW PSE'!$C$7:$C$33, 0), MATCH(C$4,'RoW PSE'!$D$6:$L$6, 0))</f>
        <v>62.363876619999999</v>
      </c>
      <c r="E17" s="492" t="s">
        <v>189</v>
      </c>
      <c r="F17" s="493">
        <f>VLOOKUP($E17,'CGD PSE'!$B:$K,8,FALSE)*100</f>
        <v>20.602711137036675</v>
      </c>
      <c r="G17" s="493">
        <f>VLOOKUP($E17,'CGD PSE'!$B:$K,9,FALSE)*100</f>
        <v>2.7484727200772197</v>
      </c>
      <c r="H17" s="536">
        <f>VLOOKUP($E17,'CGD PSE'!$B:$K,10,FALSE)*100</f>
        <v>23.351183857113895</v>
      </c>
      <c r="J17" s="215" t="str">
        <f>'CGD PSE'!B17</f>
        <v>Hungary</v>
      </c>
      <c r="K17" s="216" t="str">
        <f>'CGD PSE'!C17</f>
        <v>HUN</v>
      </c>
      <c r="L17" s="217">
        <f>'CGD PSE'!D17</f>
        <v>1705.5850180000002</v>
      </c>
      <c r="M17" s="218">
        <f>'CGD PSE'!E17</f>
        <v>433.25784549771367</v>
      </c>
      <c r="N17" s="218">
        <f t="shared" si="0"/>
        <v>2138.842863497714</v>
      </c>
      <c r="O17" s="217"/>
      <c r="P17" s="489"/>
      <c r="Q17" s="216" t="str">
        <f t="shared" si="1"/>
        <v>Hungary</v>
      </c>
      <c r="R17" s="484" t="str">
        <f t="shared" si="2"/>
        <v>HUN</v>
      </c>
      <c r="S17" s="409">
        <f>'CGD PSE'!I17</f>
        <v>0.18058483904476685</v>
      </c>
      <c r="T17" s="409">
        <f>'CGD PSE'!J17</f>
        <v>4.5872704947791165E-2</v>
      </c>
      <c r="U17" s="409">
        <f>'CGD PSE'!K17</f>
        <v>0.22645754399255802</v>
      </c>
      <c r="V17" s="409"/>
      <c r="W17" s="410">
        <f>'CGD PSE'!Q17</f>
        <v>8.5505972982574882E-3</v>
      </c>
    </row>
    <row r="18" spans="1:23" x14ac:dyDescent="0.25">
      <c r="A18" s="502" t="s">
        <v>273</v>
      </c>
      <c r="B18" s="245" t="s">
        <v>274</v>
      </c>
      <c r="C18" s="503">
        <f>INDEX('RoW PSE'!$D$7:$L$33, MATCH(B18, 'RoW PSE'!$C$7:$C$33, 0), MATCH(C$4,'RoW PSE'!$D$6:$L$6, 0))</f>
        <v>19.219541079999999</v>
      </c>
      <c r="E18" s="492" t="s">
        <v>186</v>
      </c>
      <c r="F18" s="493">
        <f>VLOOKUP($E18,'CGD PSE'!$B:$K,8,FALSE)*100</f>
        <v>18.058483904476685</v>
      </c>
      <c r="G18" s="493">
        <f>VLOOKUP($E18,'CGD PSE'!$B:$K,9,FALSE)*100</f>
        <v>4.5872704947791165</v>
      </c>
      <c r="H18" s="536">
        <f>VLOOKUP($E18,'CGD PSE'!$B:$K,10,FALSE)*100</f>
        <v>22.6457543992558</v>
      </c>
      <c r="J18" s="215" t="str">
        <f>'CGD PSE'!B18</f>
        <v>Ireland</v>
      </c>
      <c r="K18" s="216" t="str">
        <f>'CGD PSE'!C18</f>
        <v>IRL</v>
      </c>
      <c r="L18" s="217">
        <f>'CGD PSE'!D18</f>
        <v>1741.3440640000001</v>
      </c>
      <c r="M18" s="218">
        <f>'CGD PSE'!E18</f>
        <v>389.21856029553538</v>
      </c>
      <c r="N18" s="218">
        <f t="shared" si="0"/>
        <v>2130.5626242955354</v>
      </c>
      <c r="O18" s="217"/>
      <c r="P18" s="489"/>
      <c r="Q18" s="216" t="str">
        <f t="shared" si="1"/>
        <v>Ireland</v>
      </c>
      <c r="R18" s="484" t="str">
        <f t="shared" si="2"/>
        <v>IRL</v>
      </c>
      <c r="S18" s="409">
        <f>'CGD PSE'!I18</f>
        <v>0.1743690999074331</v>
      </c>
      <c r="T18" s="409">
        <f>'CGD PSE'!J18</f>
        <v>3.8974313824059685E-2</v>
      </c>
      <c r="U18" s="409">
        <f>'CGD PSE'!K18</f>
        <v>0.21334341373149279</v>
      </c>
      <c r="V18" s="409"/>
      <c r="W18" s="410">
        <f>'CGD PSE'!Q18</f>
        <v>6.4361454672520052E-3</v>
      </c>
    </row>
    <row r="19" spans="1:23" x14ac:dyDescent="0.25">
      <c r="A19" s="502" t="s">
        <v>275</v>
      </c>
      <c r="B19" s="245" t="s">
        <v>276</v>
      </c>
      <c r="C19" s="503">
        <f>INDEX('RoW PSE'!$D$7:$L$33, MATCH(B19, 'RoW PSE'!$C$7:$C$33, 0), MATCH(C$4,'RoW PSE'!$D$6:$L$6, 0))</f>
        <v>13.177292749999999</v>
      </c>
      <c r="E19" s="492" t="s">
        <v>190</v>
      </c>
      <c r="F19" s="493">
        <f>VLOOKUP($E19,'CGD PSE'!$B:$K,8,FALSE)*100</f>
        <v>16.63647841257135</v>
      </c>
      <c r="G19" s="493">
        <f>VLOOKUP($E19,'CGD PSE'!$B:$K,9,FALSE)*100</f>
        <v>4.8430873606048266</v>
      </c>
      <c r="H19" s="536">
        <f>VLOOKUP($E19,'CGD PSE'!$B:$K,10,FALSE)*100</f>
        <v>21.479565773176173</v>
      </c>
      <c r="J19" s="215" t="str">
        <f>'CGD PSE'!B19</f>
        <v>Italy</v>
      </c>
      <c r="K19" s="216" t="str">
        <f>'CGD PSE'!C19</f>
        <v>ITA</v>
      </c>
      <c r="L19" s="217">
        <f>'CGD PSE'!D19</f>
        <v>6024.8450160000002</v>
      </c>
      <c r="M19" s="218">
        <f>'CGD PSE'!E19</f>
        <v>1875.9232300408294</v>
      </c>
      <c r="N19" s="218">
        <f t="shared" si="0"/>
        <v>7900.7682460408296</v>
      </c>
      <c r="O19" s="217"/>
      <c r="P19" s="489"/>
      <c r="Q19" s="216" t="str">
        <f t="shared" si="1"/>
        <v>Italy</v>
      </c>
      <c r="R19" s="484" t="str">
        <f t="shared" si="2"/>
        <v>ITA</v>
      </c>
      <c r="S19" s="409">
        <f>'CGD PSE'!I19</f>
        <v>0.1225422008640112</v>
      </c>
      <c r="T19" s="409">
        <f>'CGD PSE'!J19</f>
        <v>3.8155298709036202E-2</v>
      </c>
      <c r="U19" s="409">
        <f>'CGD PSE'!K19</f>
        <v>0.16069749957304741</v>
      </c>
      <c r="V19" s="409"/>
      <c r="W19" s="410">
        <f>'CGD PSE'!Q19</f>
        <v>3.5887815472770285E-3</v>
      </c>
    </row>
    <row r="20" spans="1:23" x14ac:dyDescent="0.25">
      <c r="A20" s="502" t="s">
        <v>277</v>
      </c>
      <c r="B20" s="245" t="s">
        <v>278</v>
      </c>
      <c r="C20" s="503">
        <f>INDEX('RoW PSE'!$D$7:$L$33, MATCH(B20, 'RoW PSE'!$C$7:$C$33, 0), MATCH(C$4,'RoW PSE'!$D$6:$L$6, 0))</f>
        <v>3.7741673840000001</v>
      </c>
      <c r="E20" s="492" t="s">
        <v>176</v>
      </c>
      <c r="F20" s="493">
        <f>VLOOKUP($E20,'CGD PSE'!$B:$K,8,FALSE)*100</f>
        <v>17.43690999074331</v>
      </c>
      <c r="G20" s="493">
        <f>VLOOKUP($E20,'CGD PSE'!$B:$K,9,FALSE)*100</f>
        <v>3.8974313824059683</v>
      </c>
      <c r="H20" s="536">
        <f>VLOOKUP($E20,'CGD PSE'!$B:$K,10,FALSE)*100</f>
        <v>21.334341373149279</v>
      </c>
      <c r="J20" s="215" t="str">
        <f>'CGD PSE'!B20</f>
        <v>Latvia</v>
      </c>
      <c r="K20" s="216" t="str">
        <f>'CGD PSE'!C20</f>
        <v>LVA</v>
      </c>
      <c r="L20" s="217">
        <f>'CGD PSE'!D20</f>
        <v>543.693938</v>
      </c>
      <c r="M20" s="218">
        <f>'CGD PSE'!E20</f>
        <v>52.786352168789307</v>
      </c>
      <c r="N20" s="218">
        <f t="shared" si="0"/>
        <v>596.48029016878934</v>
      </c>
      <c r="O20" s="217"/>
      <c r="P20" s="489"/>
      <c r="Q20" s="216" t="str">
        <f t="shared" si="1"/>
        <v>Latvia</v>
      </c>
      <c r="R20" s="484" t="str">
        <f t="shared" si="2"/>
        <v>LVA</v>
      </c>
      <c r="S20" s="409">
        <f>'CGD PSE'!I20</f>
        <v>0.29499040077930661</v>
      </c>
      <c r="T20" s="409">
        <f>'CGD PSE'!J20</f>
        <v>2.8640133894501464E-2</v>
      </c>
      <c r="U20" s="409">
        <f>'CGD PSE'!K20</f>
        <v>0.32363053467380809</v>
      </c>
      <c r="V20" s="409"/>
      <c r="W20" s="410">
        <f>'CGD PSE'!Q20</f>
        <v>1.2202098659219365E-2</v>
      </c>
    </row>
    <row r="21" spans="1:23" x14ac:dyDescent="0.25">
      <c r="A21" s="502" t="s">
        <v>200</v>
      </c>
      <c r="B21" s="245" t="s">
        <v>279</v>
      </c>
      <c r="C21" s="503">
        <f>INDEX('RoW PSE'!$D$7:$L$33, MATCH(B21, 'RoW PSE'!$C$7:$C$33, 0), MATCH(C$4,'RoW PSE'!$D$6:$L$6, 0))</f>
        <v>53.897649889999997</v>
      </c>
      <c r="E21" s="492" t="s">
        <v>179</v>
      </c>
      <c r="F21" s="493">
        <f>VLOOKUP($E21,'CGD PSE'!$B:$K,8,FALSE)*100</f>
        <v>15.033030483825399</v>
      </c>
      <c r="G21" s="493">
        <f>VLOOKUP($E21,'CGD PSE'!$B:$K,9,FALSE)*100</f>
        <v>3.7585461277502752</v>
      </c>
      <c r="H21" s="536">
        <f>VLOOKUP($E21,'CGD PSE'!$B:$K,10,FALSE)*100</f>
        <v>18.791576611575675</v>
      </c>
      <c r="J21" s="215" t="str">
        <f>'CGD PSE'!B21</f>
        <v>Lithuania</v>
      </c>
      <c r="K21" s="216" t="str">
        <f>'CGD PSE'!C21</f>
        <v>LTU</v>
      </c>
      <c r="L21" s="217">
        <f>'CGD PSE'!D21</f>
        <v>957.84801199999993</v>
      </c>
      <c r="M21" s="218">
        <f>'CGD PSE'!E21</f>
        <v>121.62099685112125</v>
      </c>
      <c r="N21" s="218">
        <f t="shared" si="0"/>
        <v>1079.4690088511211</v>
      </c>
      <c r="O21" s="217"/>
      <c r="P21" s="489"/>
      <c r="Q21" s="216" t="str">
        <f t="shared" si="1"/>
        <v>Lithuania</v>
      </c>
      <c r="R21" s="484" t="str">
        <f t="shared" si="2"/>
        <v>LTU</v>
      </c>
      <c r="S21" s="409">
        <f>'CGD PSE'!I21</f>
        <v>0.26873901579224468</v>
      </c>
      <c r="T21" s="409">
        <f>'CGD PSE'!J21</f>
        <v>3.4122644285909956E-2</v>
      </c>
      <c r="U21" s="409">
        <f>'CGD PSE'!K21</f>
        <v>0.30286166007815463</v>
      </c>
      <c r="V21" s="409"/>
      <c r="W21" s="410">
        <f>'CGD PSE'!Q21</f>
        <v>1.2933681612718177E-2</v>
      </c>
    </row>
    <row r="22" spans="1:23" x14ac:dyDescent="0.25">
      <c r="A22" s="502" t="s">
        <v>280</v>
      </c>
      <c r="B22" s="245" t="s">
        <v>281</v>
      </c>
      <c r="C22" s="503">
        <f>INDEX('RoW PSE'!$D$7:$L$33, MATCH(B22, 'RoW PSE'!$C$7:$C$33, 0), MATCH(C$4,'RoW PSE'!$D$6:$L$6, 0))</f>
        <v>14.80037506</v>
      </c>
      <c r="E22" s="492" t="s">
        <v>197</v>
      </c>
      <c r="F22" s="493">
        <f>VLOOKUP($E22,'CGD PSE'!$B:$K,8,FALSE)*100</f>
        <v>13.314718243413484</v>
      </c>
      <c r="G22" s="493">
        <f>VLOOKUP($E22,'CGD PSE'!$B:$K,9,FALSE)*100</f>
        <v>4.9881043834368777</v>
      </c>
      <c r="H22" s="536">
        <f>VLOOKUP($E22,'CGD PSE'!$B:$K,10,FALSE)*100</f>
        <v>18.302822626850361</v>
      </c>
      <c r="J22" s="215" t="str">
        <f>'CGD PSE'!B22</f>
        <v>Luxembourg</v>
      </c>
      <c r="K22" s="216" t="str">
        <f>'CGD PSE'!C22</f>
        <v>LUX</v>
      </c>
      <c r="L22" s="217">
        <f>'CGD PSE'!D22</f>
        <v>52.327150000000003</v>
      </c>
      <c r="M22" s="218">
        <f>'CGD PSE'!E22</f>
        <v>10.538377518754578</v>
      </c>
      <c r="N22" s="218">
        <f t="shared" si="0"/>
        <v>62.865527518754583</v>
      </c>
      <c r="O22" s="217"/>
      <c r="P22" s="489"/>
      <c r="Q22" s="216" t="str">
        <f t="shared" si="1"/>
        <v>Luxembourg</v>
      </c>
      <c r="R22" s="484" t="str">
        <f t="shared" si="2"/>
        <v>LUX</v>
      </c>
      <c r="S22" s="409">
        <f>'CGD PSE'!I22</f>
        <v>0.10860629360623716</v>
      </c>
      <c r="T22" s="409">
        <f>'CGD PSE'!J22</f>
        <v>2.1872663100039439E-2</v>
      </c>
      <c r="U22" s="409">
        <f>'CGD PSE'!K22</f>
        <v>0.1304789567062766</v>
      </c>
      <c r="V22" s="409"/>
      <c r="W22" s="410">
        <f>'CGD PSE'!Q22</f>
        <v>1.1036405138092492E-3</v>
      </c>
    </row>
    <row r="23" spans="1:23" x14ac:dyDescent="0.25">
      <c r="A23" s="502" t="s">
        <v>282</v>
      </c>
      <c r="B23" s="245" t="s">
        <v>283</v>
      </c>
      <c r="C23" s="503">
        <f>INDEX('RoW PSE'!$D$7:$L$33, MATCH(B23, 'RoW PSE'!$C$7:$C$33, 0), MATCH(C$4,'RoW PSE'!$D$6:$L$6, 0))</f>
        <v>-0.667107593</v>
      </c>
      <c r="E23" s="492" t="s">
        <v>178</v>
      </c>
      <c r="F23" s="493">
        <f>VLOOKUP($E23,'CGD PSE'!$B:$K,8,FALSE)*100</f>
        <v>13.567364622974464</v>
      </c>
      <c r="G23" s="493">
        <f>VLOOKUP($E23,'CGD PSE'!$B:$K,9,FALSE)*100</f>
        <v>3.8280333517060678</v>
      </c>
      <c r="H23" s="536">
        <f>VLOOKUP($E23,'CGD PSE'!$B:$K,10,FALSE)*100</f>
        <v>17.395397974680531</v>
      </c>
      <c r="J23" s="219" t="str">
        <f>'CGD PSE'!B23</f>
        <v>Malta</v>
      </c>
      <c r="K23" s="216" t="str">
        <f>'CGD PSE'!C23</f>
        <v>MLT</v>
      </c>
      <c r="L23" s="217">
        <f>'CGD PSE'!D23</f>
        <v>10.041945999999999</v>
      </c>
      <c r="M23" s="218">
        <f>'CGD PSE'!E23</f>
        <v>5.3202258320309115</v>
      </c>
      <c r="N23" s="218">
        <f t="shared" si="0"/>
        <v>15.36217183203091</v>
      </c>
      <c r="O23" s="217"/>
      <c r="P23" s="489"/>
      <c r="Q23" s="267" t="str">
        <f t="shared" si="1"/>
        <v>Malta</v>
      </c>
      <c r="R23" s="484" t="str">
        <f t="shared" si="2"/>
        <v>MLT</v>
      </c>
      <c r="S23" s="409">
        <f>'CGD PSE'!I23</f>
        <v>8.3086845694710157E-2</v>
      </c>
      <c r="T23" s="409">
        <f>'CGD PSE'!J23</f>
        <v>4.4019434357341035E-2</v>
      </c>
      <c r="U23" s="409">
        <f>'CGD PSE'!K23</f>
        <v>0.12710628005205118</v>
      </c>
      <c r="V23" s="409"/>
      <c r="W23" s="410">
        <f>'CGD PSE'!Q23</f>
        <v>8.9029157535547732E-4</v>
      </c>
    </row>
    <row r="24" spans="1:23" x14ac:dyDescent="0.25">
      <c r="A24" s="502" t="s">
        <v>284</v>
      </c>
      <c r="B24" s="245" t="s">
        <v>285</v>
      </c>
      <c r="C24" s="503">
        <f>INDEX('RoW PSE'!$D$7:$L$33, MATCH(B24, 'RoW PSE'!$C$7:$C$33, 0), MATCH(C$4,'RoW PSE'!$D$6:$L$6, 0))</f>
        <v>12.212789259999999</v>
      </c>
      <c r="E24" s="492" t="s">
        <v>196</v>
      </c>
      <c r="F24" s="493">
        <f>VLOOKUP($E24,'CGD PSE'!$B:$K,8,FALSE)*100</f>
        <v>13.408463466629861</v>
      </c>
      <c r="G24" s="493">
        <f>VLOOKUP($E24,'CGD PSE'!$B:$K,9,FALSE)*100</f>
        <v>3.1042770283963108</v>
      </c>
      <c r="H24" s="536">
        <f>VLOOKUP($E24,'CGD PSE'!$B:$K,10,FALSE)*100</f>
        <v>16.512740495026172</v>
      </c>
      <c r="J24" s="215" t="str">
        <f>'CGD PSE'!B24</f>
        <v>Netherlands</v>
      </c>
      <c r="K24" s="216" t="str">
        <f>'CGD PSE'!C24</f>
        <v>NLD</v>
      </c>
      <c r="L24" s="217">
        <f>'CGD PSE'!D24</f>
        <v>937.22762799999998</v>
      </c>
      <c r="M24" s="218">
        <f>'CGD PSE'!E24</f>
        <v>917.62606930573816</v>
      </c>
      <c r="N24" s="218">
        <f t="shared" si="0"/>
        <v>1854.853697305738</v>
      </c>
      <c r="O24" s="217"/>
      <c r="P24" s="489"/>
      <c r="Q24" s="216" t="str">
        <f t="shared" si="1"/>
        <v>Netherlands</v>
      </c>
      <c r="R24" s="484" t="str">
        <f t="shared" si="2"/>
        <v>NLD</v>
      </c>
      <c r="S24" s="409">
        <f>'CGD PSE'!I24</f>
        <v>3.6213168995170568E-2</v>
      </c>
      <c r="T24" s="409">
        <f>'CGD PSE'!J24</f>
        <v>3.5455792092956524E-2</v>
      </c>
      <c r="U24" s="409">
        <f>'CGD PSE'!K24</f>
        <v>7.1668961088127092E-2</v>
      </c>
      <c r="V24" s="409"/>
      <c r="W24" s="410">
        <f>'CGD PSE'!Q24</f>
        <v>2.2386202311421265E-3</v>
      </c>
    </row>
    <row r="25" spans="1:23" x14ac:dyDescent="0.25">
      <c r="A25" s="504" t="s">
        <v>286</v>
      </c>
      <c r="B25" s="505" t="s">
        <v>287</v>
      </c>
      <c r="C25" s="506">
        <f>INDEX('RoW PSE'!$D$7:$L$33, MATCH(B25, 'RoW PSE'!$C$7:$C$33, 0), MATCH(C$4,'RoW PSE'!$D$6:$L$6, 0))</f>
        <v>-11.493380569999999</v>
      </c>
      <c r="E25" s="492" t="s">
        <v>181</v>
      </c>
      <c r="F25" s="493">
        <f>VLOOKUP($E25,'CGD PSE'!$B:$K,8,FALSE)*100</f>
        <v>12.254220086401119</v>
      </c>
      <c r="G25" s="493">
        <f>VLOOKUP($E25,'CGD PSE'!$B:$K,9,FALSE)*100</f>
        <v>3.8155298709036201</v>
      </c>
      <c r="H25" s="536">
        <f>VLOOKUP($E25,'CGD PSE'!$B:$K,10,FALSE)*100</f>
        <v>16.06974995730474</v>
      </c>
      <c r="J25" s="215" t="str">
        <f>'CGD PSE'!B25</f>
        <v>Poland</v>
      </c>
      <c r="K25" s="216" t="str">
        <f>'CGD PSE'!C25</f>
        <v>POL</v>
      </c>
      <c r="L25" s="217">
        <f>'CGD PSE'!D25</f>
        <v>4630.00918</v>
      </c>
      <c r="M25" s="218">
        <f>'CGD PSE'!E25</f>
        <v>1347.8536973424605</v>
      </c>
      <c r="N25" s="218">
        <f t="shared" si="0"/>
        <v>5977.8628773424607</v>
      </c>
      <c r="O25" s="217"/>
      <c r="P25" s="489"/>
      <c r="Q25" s="216" t="str">
        <f t="shared" si="1"/>
        <v>Poland</v>
      </c>
      <c r="R25" s="484" t="str">
        <f t="shared" si="2"/>
        <v>POL</v>
      </c>
      <c r="S25" s="409">
        <f>'CGD PSE'!I25</f>
        <v>0.16636478412571348</v>
      </c>
      <c r="T25" s="409">
        <f>'CGD PSE'!J25</f>
        <v>4.8430873606048266E-2</v>
      </c>
      <c r="U25" s="409">
        <f>'CGD PSE'!K25</f>
        <v>0.21479565773176174</v>
      </c>
      <c r="V25" s="409"/>
      <c r="W25" s="410">
        <f>'CGD PSE'!Q25</f>
        <v>5.9266747246661273E-3</v>
      </c>
    </row>
    <row r="26" spans="1:23" x14ac:dyDescent="0.25">
      <c r="E26" s="492" t="s">
        <v>182</v>
      </c>
      <c r="F26" s="493">
        <f>VLOOKUP($E26,'CGD PSE'!$B:$K,8,FALSE)*100</f>
        <v>11.748953615376584</v>
      </c>
      <c r="G26" s="493">
        <f>VLOOKUP($E26,'CGD PSE'!$B:$K,9,FALSE)*100</f>
        <v>3.4611275061049764</v>
      </c>
      <c r="H26" s="536">
        <f>VLOOKUP($E26,'CGD PSE'!$B:$K,10,FALSE)*100</f>
        <v>15.210081121481561</v>
      </c>
      <c r="J26" s="215" t="str">
        <f>'CGD PSE'!B26</f>
        <v>Portugal</v>
      </c>
      <c r="K26" s="216" t="str">
        <f>'CGD PSE'!C26</f>
        <v>PRT</v>
      </c>
      <c r="L26" s="217">
        <f>'CGD PSE'!D26</f>
        <v>1818.666354</v>
      </c>
      <c r="M26" s="218">
        <f>'CGD PSE'!E26</f>
        <v>301.54440823757324</v>
      </c>
      <c r="N26" s="218">
        <f t="shared" si="0"/>
        <v>2120.2107622375734</v>
      </c>
      <c r="O26" s="217"/>
      <c r="P26" s="489"/>
      <c r="Q26" s="216" t="str">
        <f t="shared" si="1"/>
        <v>Portugal</v>
      </c>
      <c r="R26" s="484" t="str">
        <f t="shared" si="2"/>
        <v>PRT</v>
      </c>
      <c r="S26" s="409">
        <f>'CGD PSE'!I26</f>
        <v>0.20576574006034115</v>
      </c>
      <c r="T26" s="409">
        <f>'CGD PSE'!J26</f>
        <v>3.4117037567442617E-2</v>
      </c>
      <c r="U26" s="409">
        <f>'CGD PSE'!K26</f>
        <v>0.23988277762778376</v>
      </c>
      <c r="V26" s="409"/>
      <c r="W26" s="410">
        <f>'CGD PSE'!Q26</f>
        <v>7.1252954026822073E-3</v>
      </c>
    </row>
    <row r="27" spans="1:23" x14ac:dyDescent="0.25">
      <c r="E27" s="492" t="s">
        <v>288</v>
      </c>
      <c r="F27" s="493">
        <f>VLOOKUP($E27,'CGD PSE'!$B:$K,8,FALSE)*100</f>
        <v>11.829728472742248</v>
      </c>
      <c r="G27" s="493">
        <f>VLOOKUP($E27,'CGD PSE'!$B:$K,9,FALSE)*100</f>
        <v>2.444484627792006</v>
      </c>
      <c r="H27" s="536">
        <f>VLOOKUP($E27,'CGD PSE'!$B:$K,10,FALSE)*100</f>
        <v>14.274213100534256</v>
      </c>
      <c r="J27" s="215" t="str">
        <f>'CGD PSE'!B27</f>
        <v>Romania</v>
      </c>
      <c r="K27" s="216" t="str">
        <f>'CGD PSE'!C27</f>
        <v>ROU</v>
      </c>
      <c r="L27" s="217">
        <f>'CGD PSE'!D27</f>
        <v>4966.7374300000001</v>
      </c>
      <c r="M27" s="218">
        <f>'CGD PSE'!E27</f>
        <v>670.79109526609636</v>
      </c>
      <c r="N27" s="218">
        <f t="shared" si="0"/>
        <v>5637.528525266096</v>
      </c>
      <c r="O27" s="217"/>
      <c r="P27" s="489"/>
      <c r="Q27" s="216" t="str">
        <f t="shared" si="1"/>
        <v>Romania</v>
      </c>
      <c r="R27" s="484" t="str">
        <f t="shared" si="2"/>
        <v>ROU</v>
      </c>
      <c r="S27" s="409">
        <f>'CGD PSE'!I27</f>
        <v>0.22752531272718249</v>
      </c>
      <c r="T27" s="409">
        <f>'CGD PSE'!J27</f>
        <v>3.0728814614431478E-2</v>
      </c>
      <c r="U27" s="409">
        <f>'CGD PSE'!K27</f>
        <v>0.25825412734161396</v>
      </c>
      <c r="V27" s="409"/>
      <c r="W27" s="410">
        <f>'CGD PSE'!Q27</f>
        <v>1.2195016976860725E-2</v>
      </c>
    </row>
    <row r="28" spans="1:23" x14ac:dyDescent="0.25">
      <c r="E28" s="492" t="s">
        <v>185</v>
      </c>
      <c r="F28" s="493">
        <f>VLOOKUP($E28,'CGD PSE'!$B:$K,8,FALSE)*100</f>
        <v>10.860629360623717</v>
      </c>
      <c r="G28" s="493">
        <f>VLOOKUP($E28,'CGD PSE'!$B:$K,9,FALSE)*100</f>
        <v>2.187266310003944</v>
      </c>
      <c r="H28" s="536">
        <f>VLOOKUP($E28,'CGD PSE'!$B:$K,10,FALSE)*100</f>
        <v>13.047895670627661</v>
      </c>
      <c r="J28" s="215" t="str">
        <f>'CGD PSE'!B28</f>
        <v>Slovak Republic</v>
      </c>
      <c r="K28" s="216" t="str">
        <f>'CGD PSE'!C28</f>
        <v>SVK</v>
      </c>
      <c r="L28" s="217">
        <f>'CGD PSE'!D28</f>
        <v>779.52639199999999</v>
      </c>
      <c r="M28" s="218">
        <f>'CGD PSE'!E28</f>
        <v>88.892941366902463</v>
      </c>
      <c r="N28" s="218">
        <f t="shared" si="0"/>
        <v>868.41933336690249</v>
      </c>
      <c r="O28" s="217"/>
      <c r="P28" s="489"/>
      <c r="Q28" s="216" t="str">
        <f t="shared" si="1"/>
        <v>Slovak Republic</v>
      </c>
      <c r="R28" s="484" t="str">
        <f t="shared" si="2"/>
        <v>SVK</v>
      </c>
      <c r="S28" s="409">
        <f>'CGD PSE'!I28</f>
        <v>0.25925703810807826</v>
      </c>
      <c r="T28" s="409">
        <f>'CGD PSE'!J28</f>
        <v>2.9564259688975608E-2</v>
      </c>
      <c r="U28" s="409">
        <f>'CGD PSE'!K28</f>
        <v>0.2888212977970539</v>
      </c>
      <c r="V28" s="409"/>
      <c r="W28" s="410">
        <f>'CGD PSE'!Q28</f>
        <v>5.557952580410563E-3</v>
      </c>
    </row>
    <row r="29" spans="1:23" x14ac:dyDescent="0.25">
      <c r="E29" s="492" t="s">
        <v>187</v>
      </c>
      <c r="F29" s="493">
        <f>VLOOKUP($E29,'CGD PSE'!$B:$K,8,FALSE)*100</f>
        <v>8.3086845694710156</v>
      </c>
      <c r="G29" s="493">
        <f>VLOOKUP($E29,'CGD PSE'!$B:$K,9,FALSE)*100</f>
        <v>4.4019434357341032</v>
      </c>
      <c r="H29" s="536">
        <f>VLOOKUP($E29,'CGD PSE'!$B:$K,10,FALSE)*100</f>
        <v>12.710628005205118</v>
      </c>
      <c r="J29" s="215" t="str">
        <f>'CGD PSE'!B29</f>
        <v>Slovenia</v>
      </c>
      <c r="K29" s="216" t="str">
        <f>'CGD PSE'!C29</f>
        <v>SVN</v>
      </c>
      <c r="L29" s="217">
        <f>'CGD PSE'!D29</f>
        <v>305.00721599999997</v>
      </c>
      <c r="M29" s="218">
        <f>'CGD PSE'!E29</f>
        <v>53.593782349709912</v>
      </c>
      <c r="N29" s="218">
        <f t="shared" si="0"/>
        <v>358.60099834970987</v>
      </c>
      <c r="O29" s="217"/>
      <c r="P29" s="489"/>
      <c r="Q29" s="216" t="str">
        <f t="shared" si="1"/>
        <v>Slovenia</v>
      </c>
      <c r="R29" s="484" t="str">
        <f t="shared" si="2"/>
        <v>SVN</v>
      </c>
      <c r="S29" s="409">
        <f>'CGD PSE'!I29</f>
        <v>0.20524961964658334</v>
      </c>
      <c r="T29" s="409">
        <f>'CGD PSE'!J29</f>
        <v>3.6065059663046566E-2</v>
      </c>
      <c r="U29" s="409">
        <f>'CGD PSE'!K29</f>
        <v>0.24131467930962991</v>
      </c>
      <c r="V29" s="409"/>
      <c r="W29" s="410">
        <f>'CGD PSE'!Q29</f>
        <v>5.4091960661174767E-3</v>
      </c>
    </row>
    <row r="30" spans="1:23" x14ac:dyDescent="0.25">
      <c r="E30" s="492" t="s">
        <v>170</v>
      </c>
      <c r="F30" s="493">
        <f>VLOOKUP($E30,'CGD PSE'!$B:$K,8,FALSE)*100</f>
        <v>7.0815524942228203</v>
      </c>
      <c r="G30" s="493">
        <f>VLOOKUP($E30,'CGD PSE'!$B:$K,9,FALSE)*100</f>
        <v>4.3393209656487475</v>
      </c>
      <c r="H30" s="536">
        <f>VLOOKUP($E30,'CGD PSE'!$B:$K,10,FALSE)*100</f>
        <v>11.420873459871569</v>
      </c>
      <c r="J30" s="215" t="str">
        <f>'CGD PSE'!B30</f>
        <v>Spain</v>
      </c>
      <c r="K30" s="216" t="str">
        <f>'CGD PSE'!C30</f>
        <v>ESP</v>
      </c>
      <c r="L30" s="217">
        <f>'CGD PSE'!D30</f>
        <v>7024.9661859999997</v>
      </c>
      <c r="M30" s="218">
        <f>'CGD PSE'!E30</f>
        <v>1982.0949463595753</v>
      </c>
      <c r="N30" s="218">
        <f t="shared" si="0"/>
        <v>9007.0611323595749</v>
      </c>
      <c r="O30" s="217"/>
      <c r="P30" s="489"/>
      <c r="Q30" s="216" t="str">
        <f t="shared" si="1"/>
        <v>Spain</v>
      </c>
      <c r="R30" s="484" t="str">
        <f t="shared" si="2"/>
        <v>ESP</v>
      </c>
      <c r="S30" s="409">
        <f>'CGD PSE'!I30</f>
        <v>0.13567364622974465</v>
      </c>
      <c r="T30" s="409">
        <f>'CGD PSE'!J30</f>
        <v>3.8280333517060679E-2</v>
      </c>
      <c r="U30" s="409">
        <f>'CGD PSE'!K30</f>
        <v>0.17395397974680532</v>
      </c>
      <c r="V30" s="409"/>
      <c r="W30" s="410">
        <f>'CGD PSE'!Q30</f>
        <v>5.580352537750642E-3</v>
      </c>
    </row>
    <row r="31" spans="1:23" x14ac:dyDescent="0.25">
      <c r="E31" s="492" t="s">
        <v>173</v>
      </c>
      <c r="F31" s="493">
        <f>VLOOKUP($E31,'CGD PSE'!$B:$K,8,FALSE)*100</f>
        <v>9.1489656154110861</v>
      </c>
      <c r="G31" s="493">
        <f>VLOOKUP($E31,'CGD PSE'!$B:$K,9,FALSE)*100</f>
        <v>1.9082889443363993</v>
      </c>
      <c r="H31" s="536">
        <f>VLOOKUP($E31,'CGD PSE'!$B:$K,10,FALSE)*100</f>
        <v>11.057254559747486</v>
      </c>
      <c r="J31" s="215" t="str">
        <f>'CGD PSE'!B31</f>
        <v>Sweden</v>
      </c>
      <c r="K31" s="216" t="str">
        <f>'CGD PSE'!C31</f>
        <v>SWE</v>
      </c>
      <c r="L31" s="217">
        <f>'CGD PSE'!D31</f>
        <v>915.65240000000006</v>
      </c>
      <c r="M31" s="218">
        <f>'CGD PSE'!E31</f>
        <v>211.98839959478076</v>
      </c>
      <c r="N31" s="218">
        <f t="shared" si="0"/>
        <v>1127.6407995947809</v>
      </c>
      <c r="O31" s="217"/>
      <c r="P31" s="489"/>
      <c r="Q31" s="216" t="str">
        <f t="shared" si="1"/>
        <v>Sweden</v>
      </c>
      <c r="R31" s="484" t="str">
        <f t="shared" si="2"/>
        <v>SWE</v>
      </c>
      <c r="S31" s="409">
        <f>'CGD PSE'!I31</f>
        <v>0.13408463466629861</v>
      </c>
      <c r="T31" s="409">
        <f>'CGD PSE'!J31</f>
        <v>3.1042770283963107E-2</v>
      </c>
      <c r="U31" s="409">
        <f>'CGD PSE'!K31</f>
        <v>0.16512740495026171</v>
      </c>
      <c r="V31" s="409"/>
      <c r="W31" s="410">
        <f>'CGD PSE'!Q31</f>
        <v>2.4578234488237911E-3</v>
      </c>
    </row>
    <row r="32" spans="1:23" x14ac:dyDescent="0.25">
      <c r="E32" s="492" t="s">
        <v>188</v>
      </c>
      <c r="F32" s="493">
        <f>VLOOKUP($E32,'CGD PSE'!$B:$K,8,FALSE)*100</f>
        <v>3.6213168995170566</v>
      </c>
      <c r="G32" s="493">
        <f>VLOOKUP($E32,'CGD PSE'!$B:$K,9,FALSE)*100</f>
        <v>3.5455792092956524</v>
      </c>
      <c r="H32" s="536">
        <f>VLOOKUP($E32,'CGD PSE'!$B:$K,10,FALSE)*100</f>
        <v>7.1668961088127094</v>
      </c>
      <c r="J32" s="215" t="str">
        <f>'CGD PSE'!B32</f>
        <v>United Kingdom</v>
      </c>
      <c r="K32" s="216" t="str">
        <f>'CGD PSE'!C32</f>
        <v>GBR</v>
      </c>
      <c r="L32" s="217">
        <f>'CGD PSE'!D32</f>
        <v>4247.9492580000006</v>
      </c>
      <c r="M32" s="218">
        <f>'CGD PSE'!E32</f>
        <v>1591.4128956449454</v>
      </c>
      <c r="N32" s="218">
        <f t="shared" si="0"/>
        <v>5839.3621536449464</v>
      </c>
      <c r="O32" s="217"/>
      <c r="P32" s="489"/>
      <c r="Q32" s="216" t="str">
        <f t="shared" si="1"/>
        <v>United Kingdom</v>
      </c>
      <c r="R32" s="485" t="str">
        <f t="shared" si="2"/>
        <v>GBR</v>
      </c>
      <c r="S32" s="409">
        <f>'CGD PSE'!I32</f>
        <v>0.13314718243413484</v>
      </c>
      <c r="T32" s="409">
        <f>'CGD PSE'!J32</f>
        <v>4.9881043834368775E-2</v>
      </c>
      <c r="U32" s="409">
        <f>'CGD PSE'!K32</f>
        <v>0.18302822626850362</v>
      </c>
      <c r="V32" s="409"/>
      <c r="W32" s="410">
        <f>'CGD PSE'!Q32</f>
        <v>2.2187387981017631E-3</v>
      </c>
    </row>
    <row r="33" spans="5:23" x14ac:dyDescent="0.25">
      <c r="E33" s="494" t="s">
        <v>289</v>
      </c>
      <c r="F33" s="495">
        <f>VLOOKUP($E33,'CGD PSE'!$B:$K,8,FALSE)*100</f>
        <v>14.764319959219485</v>
      </c>
      <c r="G33" s="495">
        <f>VLOOKUP($E33,'CGD PSE'!$B:$K,9,FALSE)*100</f>
        <v>3.6063558293479661</v>
      </c>
      <c r="H33" s="537">
        <f>VLOOKUP($E33,'CGD PSE'!$B:$K,10,FALSE)*100</f>
        <v>18.37067578856745</v>
      </c>
      <c r="J33" s="232" t="str">
        <f>'CGD PSE'!B33</f>
        <v>EU Total</v>
      </c>
      <c r="K33" s="233" t="str">
        <f>'CGD PSE'!C33</f>
        <v>EUU</v>
      </c>
      <c r="L33" s="295">
        <f>'CGD PSE'!D33</f>
        <v>66743.16818600001</v>
      </c>
      <c r="M33" s="296">
        <f>'CGD PSE'!E33</f>
        <v>16302.790397496739</v>
      </c>
      <c r="N33" s="296">
        <f>SUM(N5:N32)</f>
        <v>83045.958583496744</v>
      </c>
      <c r="O33" s="512"/>
      <c r="P33" s="510"/>
      <c r="Q33" s="233" t="str">
        <f t="shared" si="1"/>
        <v>EU Total</v>
      </c>
      <c r="R33" s="233" t="str">
        <f t="shared" si="2"/>
        <v>EUU</v>
      </c>
      <c r="S33" s="413">
        <f>'CGD PSE'!I33</f>
        <v>0.14764319959219485</v>
      </c>
      <c r="T33" s="411">
        <f>'CGD PSE'!J33</f>
        <v>3.606355829347966E-2</v>
      </c>
      <c r="U33" s="411">
        <f>'CGD PSE'!K33</f>
        <v>0.1837067578856745</v>
      </c>
      <c r="V33" s="411"/>
      <c r="W33" s="412">
        <f>'CGD PSE'!Q33</f>
        <v>4.2929990213597512E-3</v>
      </c>
    </row>
  </sheetData>
  <sortState xmlns:xlrd2="http://schemas.microsoft.com/office/spreadsheetml/2017/richdata2" ref="E5:H32">
    <sortCondition descending="1" ref="H4"/>
  </sortState>
  <mergeCells count="2">
    <mergeCell ref="S3:U3"/>
    <mergeCell ref="L3:N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B47E7-21CA-49DF-86F4-E1552F980AA6}">
  <sheetPr codeName="Sheet3"/>
  <dimension ref="B2:AI61"/>
  <sheetViews>
    <sheetView showGridLines="0" workbookViewId="0">
      <selection activeCell="F22" sqref="F22"/>
    </sheetView>
  </sheetViews>
  <sheetFormatPr defaultColWidth="9.109375" defaultRowHeight="13.2" x14ac:dyDescent="0.25"/>
  <cols>
    <col min="1" max="1" width="9.109375" style="224"/>
    <col min="2" max="2" width="14.6640625" style="226" customWidth="1"/>
    <col min="3" max="3" width="5.5546875" style="226" customWidth="1"/>
    <col min="4" max="6" width="10.44140625" style="224" customWidth="1"/>
    <col min="7" max="7" width="12.33203125" style="224" customWidth="1"/>
    <col min="8" max="8" width="13.109375" style="224" customWidth="1"/>
    <col min="9" max="17" width="10.5546875" style="224" customWidth="1"/>
    <col min="18" max="19" width="9.109375" style="224"/>
    <col min="20" max="20" width="12.44140625" style="224" bestFit="1" customWidth="1"/>
    <col min="21" max="16384" width="9.109375" style="224"/>
  </cols>
  <sheetData>
    <row r="2" spans="2:35" ht="31.2" x14ac:dyDescent="0.25">
      <c r="B2" s="235"/>
      <c r="C2" s="234"/>
      <c r="D2" s="239" t="s">
        <v>290</v>
      </c>
      <c r="E2" s="240"/>
      <c r="F2" s="240"/>
      <c r="G2" s="240"/>
      <c r="H2" s="241"/>
      <c r="I2" s="242" t="s">
        <v>291</v>
      </c>
      <c r="J2" s="243"/>
      <c r="K2" s="243"/>
      <c r="L2" s="243" t="s">
        <v>292</v>
      </c>
      <c r="M2" s="243"/>
      <c r="N2" s="243"/>
      <c r="O2" s="243" t="s">
        <v>293</v>
      </c>
      <c r="P2" s="243"/>
      <c r="Q2" s="243"/>
      <c r="S2" s="396"/>
      <c r="T2" s="397" t="s">
        <v>294</v>
      </c>
    </row>
    <row r="3" spans="2:35" ht="21" x14ac:dyDescent="0.25">
      <c r="B3" s="235"/>
      <c r="C3" s="234"/>
      <c r="D3" s="229" t="s">
        <v>295</v>
      </c>
      <c r="E3" s="238" t="s">
        <v>296</v>
      </c>
      <c r="F3" s="238" t="s">
        <v>297</v>
      </c>
      <c r="G3" s="238" t="s">
        <v>298</v>
      </c>
      <c r="H3" s="238" t="s">
        <v>299</v>
      </c>
      <c r="I3" s="207" t="s">
        <v>241</v>
      </c>
      <c r="J3" s="207" t="s">
        <v>213</v>
      </c>
      <c r="K3" s="207" t="s">
        <v>242</v>
      </c>
      <c r="L3" s="206" t="s">
        <v>241</v>
      </c>
      <c r="M3" s="207" t="s">
        <v>213</v>
      </c>
      <c r="N3" s="207" t="s">
        <v>242</v>
      </c>
      <c r="O3" s="206" t="s">
        <v>241</v>
      </c>
      <c r="P3" s="207" t="s">
        <v>213</v>
      </c>
      <c r="Q3" s="208" t="s">
        <v>242</v>
      </c>
      <c r="S3" s="396">
        <v>2017</v>
      </c>
      <c r="T3" s="440">
        <f>VLOOKUP(C5,'x-change rates'!A:G,7,FALSE)</f>
        <v>0.88739699999999999</v>
      </c>
    </row>
    <row r="4" spans="2:35" s="228" customFormat="1" x14ac:dyDescent="0.25">
      <c r="B4" s="236" t="s">
        <v>239</v>
      </c>
      <c r="C4" s="237" t="s">
        <v>240</v>
      </c>
      <c r="D4" s="230" t="s">
        <v>300</v>
      </c>
      <c r="E4" s="230" t="s">
        <v>300</v>
      </c>
      <c r="F4" s="230" t="s">
        <v>300</v>
      </c>
      <c r="G4" s="230" t="s">
        <v>301</v>
      </c>
      <c r="H4" s="230" t="s">
        <v>300</v>
      </c>
      <c r="I4" s="209" t="s">
        <v>302</v>
      </c>
      <c r="J4" s="210" t="s">
        <v>303</v>
      </c>
      <c r="K4" s="210" t="s">
        <v>304</v>
      </c>
      <c r="L4" s="211" t="s">
        <v>305</v>
      </c>
      <c r="M4" s="212" t="s">
        <v>306</v>
      </c>
      <c r="N4" s="212" t="s">
        <v>307</v>
      </c>
      <c r="O4" s="209" t="s">
        <v>308</v>
      </c>
      <c r="P4" s="210" t="s">
        <v>309</v>
      </c>
      <c r="Q4" s="231" t="s">
        <v>310</v>
      </c>
      <c r="R4" s="224"/>
      <c r="S4" s="224"/>
      <c r="T4" s="224"/>
      <c r="U4" s="224"/>
      <c r="V4" s="224"/>
      <c r="W4" s="224"/>
      <c r="X4" s="224"/>
      <c r="Y4" s="224"/>
      <c r="Z4" s="224"/>
      <c r="AA4" s="224"/>
      <c r="AB4" s="224"/>
      <c r="AC4" s="224"/>
      <c r="AD4" s="224"/>
      <c r="AE4" s="224"/>
      <c r="AF4" s="224"/>
      <c r="AG4" s="224"/>
      <c r="AH4" s="224"/>
      <c r="AI4" s="224"/>
    </row>
    <row r="5" spans="2:35" x14ac:dyDescent="0.25">
      <c r="B5" s="215" t="s">
        <v>189</v>
      </c>
      <c r="C5" s="216" t="str">
        <f>VLOOKUP(B5,ISO!A:B,2,FALSE)</f>
        <v>AUT</v>
      </c>
      <c r="D5" s="213">
        <f>VLOOKUP(C5, Subsidies!$C$5:$D$33, 2, FALSE)</f>
        <v>1678.740816</v>
      </c>
      <c r="E5" s="214">
        <f>VLOOKUP(C5,MPS!C:D,2,FALSE)</f>
        <v>223.94981447668869</v>
      </c>
      <c r="F5" s="213">
        <f>VLOOKUP(C5,'Total production'!C:F,4,FALSE)</f>
        <v>6469.4140789263984</v>
      </c>
      <c r="G5" s="449">
        <f>F5+D5</f>
        <v>8148.1548949263979</v>
      </c>
      <c r="H5" s="488">
        <f>(INDEX(GDP!$B$4:$BK$268, MATCH(C5,GDP!$B$4:$B$268,0), MATCH(2017,GDP!B$4:BK$4,0)) * T$3) / 1000000</f>
        <v>420632.10484360566</v>
      </c>
      <c r="I5" s="406">
        <f t="shared" ref="I5:I33" si="0">D5 / G5</f>
        <v>0.20602711137036675</v>
      </c>
      <c r="J5" s="406">
        <f t="shared" ref="J5:J33" si="1">E5/G5</f>
        <v>2.7484727200772198E-2</v>
      </c>
      <c r="K5" s="406">
        <f>J5+I5</f>
        <v>0.23351183857113894</v>
      </c>
      <c r="L5" s="408">
        <f t="shared" ref="L5:L33" si="2">D5/F5</f>
        <v>0.25948884945676376</v>
      </c>
      <c r="M5" s="409">
        <f t="shared" ref="M5:M33" si="3">E5/F5</f>
        <v>3.4616707439733593E-2</v>
      </c>
      <c r="N5" s="409">
        <f>M5+L5</f>
        <v>0.29410555689649737</v>
      </c>
      <c r="O5" s="405">
        <f t="shared" ref="O5:O33" si="4">D5/$H5</f>
        <v>3.9909954486811441E-3</v>
      </c>
      <c r="P5" s="406">
        <f t="shared" ref="P5:P33" si="5">E5/$H5</f>
        <v>5.3241255695390868E-4</v>
      </c>
      <c r="Q5" s="407">
        <f>O5+P5</f>
        <v>4.5234080056350528E-3</v>
      </c>
    </row>
    <row r="6" spans="2:35" x14ac:dyDescent="0.25">
      <c r="B6" s="215" t="s">
        <v>170</v>
      </c>
      <c r="C6" s="216" t="str">
        <f>VLOOKUP(B6,ISO!A:B,2,FALSE)</f>
        <v>BEL</v>
      </c>
      <c r="D6" s="217">
        <f>VLOOKUP(C6, Subsidies!$C$5:$D$33, 2, FALSE)</f>
        <v>667.06343399999992</v>
      </c>
      <c r="E6" s="218">
        <f>VLOOKUP(C6,MPS!C:D,2,FALSE)</f>
        <v>408.75250828618243</v>
      </c>
      <c r="F6" s="217">
        <f>VLOOKUP(C6,'Total production'!C:F,4,FALSE)</f>
        <v>8752.670932781788</v>
      </c>
      <c r="G6" s="447">
        <f t="shared" ref="G6:G32" si="6">F6+D6</f>
        <v>9419.7343667817877</v>
      </c>
      <c r="H6" s="489">
        <f>(INDEX(GDP!$B$4:$BK$268, MATCH(C6,GDP!$B$4:$B$268,0), MATCH(2017,GDP!B$4:BK$4,0)) * T$3) / 1000000</f>
        <v>498777.29556539591</v>
      </c>
      <c r="I6" s="409">
        <f t="shared" si="0"/>
        <v>7.0815524942228203E-2</v>
      </c>
      <c r="J6" s="409">
        <f t="shared" si="1"/>
        <v>4.3393209656487478E-2</v>
      </c>
      <c r="K6" s="409">
        <f t="shared" ref="K6:K32" si="7">J6+I6</f>
        <v>0.11420873459871568</v>
      </c>
      <c r="L6" s="408">
        <f t="shared" si="2"/>
        <v>7.6212557186585872E-2</v>
      </c>
      <c r="M6" s="409">
        <f t="shared" si="3"/>
        <v>4.6700317128942043E-2</v>
      </c>
      <c r="N6" s="409">
        <f t="shared" ref="N6:N32" si="8">M6+L6</f>
        <v>0.12291287431552791</v>
      </c>
      <c r="O6" s="408">
        <f t="shared" si="4"/>
        <v>1.3373973513446334E-3</v>
      </c>
      <c r="P6" s="409">
        <f t="shared" si="5"/>
        <v>8.195090512747485E-4</v>
      </c>
      <c r="Q6" s="410">
        <f t="shared" ref="Q6:Q32" si="9">O6+P6</f>
        <v>2.1569064026193819E-3</v>
      </c>
    </row>
    <row r="7" spans="2:35" x14ac:dyDescent="0.25">
      <c r="B7" s="215" t="s">
        <v>171</v>
      </c>
      <c r="C7" s="216" t="str">
        <f>VLOOKUP(B7,ISO!A:B,2,FALSE)</f>
        <v>BGR</v>
      </c>
      <c r="D7" s="217">
        <f>VLOOKUP(C7, Subsidies!$C$5:$D$33, 2, FALSE)</f>
        <v>1200.6281240000001</v>
      </c>
      <c r="E7" s="218">
        <f>VLOOKUP(C7,MPS!C:D,2,FALSE)</f>
        <v>188.16495024168805</v>
      </c>
      <c r="F7" s="217">
        <f>VLOOKUP(C7,'Total production'!C:F,4,FALSE)</f>
        <v>3474.2269325044967</v>
      </c>
      <c r="G7" s="447">
        <f t="shared" si="6"/>
        <v>4674.855056504497</v>
      </c>
      <c r="H7" s="489">
        <f>(INDEX(GDP!$B$4:$BK$268, MATCH(C7,GDP!$B$4:$B$268,0), MATCH(2017,GDP!B$4:BK$4,0)) * T$3) / 1000000</f>
        <v>131537.35977308266</v>
      </c>
      <c r="I7" s="409">
        <f t="shared" si="0"/>
        <v>0.25682681270074265</v>
      </c>
      <c r="J7" s="409">
        <f t="shared" si="1"/>
        <v>4.0250435140203801E-2</v>
      </c>
      <c r="K7" s="409">
        <f t="shared" si="7"/>
        <v>0.29707724784094647</v>
      </c>
      <c r="L7" s="408">
        <f t="shared" si="2"/>
        <v>0.34558137603708361</v>
      </c>
      <c r="M7" s="409">
        <f t="shared" si="3"/>
        <v>5.416023590204682E-2</v>
      </c>
      <c r="N7" s="409">
        <f t="shared" si="8"/>
        <v>0.39974161193913044</v>
      </c>
      <c r="O7" s="408">
        <f t="shared" si="4"/>
        <v>9.1276586824551153E-3</v>
      </c>
      <c r="P7" s="409">
        <f t="shared" si="5"/>
        <v>1.4305057556750008E-3</v>
      </c>
      <c r="Q7" s="410">
        <f t="shared" si="9"/>
        <v>1.0558164438130116E-2</v>
      </c>
    </row>
    <row r="8" spans="2:35" x14ac:dyDescent="0.25">
      <c r="B8" s="215" t="s">
        <v>180</v>
      </c>
      <c r="C8" s="216" t="str">
        <f>VLOOKUP(B8,ISO!A:B,2,FALSE)</f>
        <v>HRV</v>
      </c>
      <c r="D8" s="217">
        <f>VLOOKUP(C8, Subsidies!$C$5:$D$33, 2, FALSE)</f>
        <v>509.64695799999998</v>
      </c>
      <c r="E8" s="218">
        <f>VLOOKUP(C8,MPS!C:D,2,FALSE)</f>
        <v>79.084338865838433</v>
      </c>
      <c r="F8" s="217">
        <f>VLOOKUP(C8,'Total production'!C:F,4,FALSE)</f>
        <v>1970.9861040779983</v>
      </c>
      <c r="G8" s="447">
        <f t="shared" si="6"/>
        <v>2480.6330620779981</v>
      </c>
      <c r="H8" s="489">
        <f>(INDEX(GDP!$B$4:$BK$268, MATCH(C8,GDP!$B$4:$B$268,0), MATCH(2017,GDP!B$4:BK$4,0)) * T$3) / 1000000</f>
        <v>96244.433034436559</v>
      </c>
      <c r="I8" s="409">
        <f t="shared" si="0"/>
        <v>0.20545036095466473</v>
      </c>
      <c r="J8" s="409">
        <f t="shared" si="1"/>
        <v>3.188070822517796E-2</v>
      </c>
      <c r="K8" s="409">
        <f t="shared" si="7"/>
        <v>0.2373310691798427</v>
      </c>
      <c r="L8" s="408">
        <f t="shared" si="2"/>
        <v>0.25857460737319921</v>
      </c>
      <c r="M8" s="409">
        <f t="shared" si="3"/>
        <v>4.0124249837282876E-2</v>
      </c>
      <c r="N8" s="409">
        <f t="shared" si="8"/>
        <v>0.29869885721048206</v>
      </c>
      <c r="O8" s="408">
        <f t="shared" si="4"/>
        <v>5.2953396049166468E-3</v>
      </c>
      <c r="P8" s="409">
        <f t="shared" si="5"/>
        <v>8.2170299488949989E-4</v>
      </c>
      <c r="Q8" s="410">
        <f t="shared" si="9"/>
        <v>6.1170425998061471E-3</v>
      </c>
    </row>
    <row r="9" spans="2:35" x14ac:dyDescent="0.25">
      <c r="B9" s="215" t="s">
        <v>182</v>
      </c>
      <c r="C9" s="216" t="str">
        <f>VLOOKUP(B9,ISO!A:B,2,FALSE)</f>
        <v>CYP</v>
      </c>
      <c r="D9" s="217">
        <f>VLOOKUP(C9, Subsidies!$C$5:$D$33, 2, FALSE)</f>
        <v>86.146900000000002</v>
      </c>
      <c r="E9" s="218">
        <f>VLOOKUP(C9,MPS!C:D,2,FALSE)</f>
        <v>25.378039178352637</v>
      </c>
      <c r="F9" s="217">
        <f>VLOOKUP(C9,'Total production'!C:F,4,FALSE)</f>
        <v>647.08350349103273</v>
      </c>
      <c r="G9" s="447">
        <f t="shared" si="6"/>
        <v>733.23040349103269</v>
      </c>
      <c r="H9" s="489">
        <f>(INDEX(GDP!$B$4:$BK$268, MATCH(C9,GDP!$B$4:$B$268,0), MATCH(2017,GDP!B$4:BK$4,0)) * T$3) / 1000000</f>
        <v>27577.15503704987</v>
      </c>
      <c r="I9" s="409">
        <f t="shared" si="0"/>
        <v>0.11748953615376584</v>
      </c>
      <c r="J9" s="409">
        <f t="shared" si="1"/>
        <v>3.4611275061049766E-2</v>
      </c>
      <c r="K9" s="409">
        <f t="shared" si="7"/>
        <v>0.15210081121481561</v>
      </c>
      <c r="L9" s="408">
        <f t="shared" si="2"/>
        <v>0.13313104032977999</v>
      </c>
      <c r="M9" s="409">
        <f t="shared" si="3"/>
        <v>3.9219110117067489E-2</v>
      </c>
      <c r="N9" s="409">
        <f t="shared" si="8"/>
        <v>0.17235015044684748</v>
      </c>
      <c r="O9" s="408">
        <f t="shared" si="4"/>
        <v>3.1238501536602222E-3</v>
      </c>
      <c r="P9" s="409">
        <f t="shared" si="5"/>
        <v>9.2025588369276223E-4</v>
      </c>
      <c r="Q9" s="410">
        <f t="shared" si="9"/>
        <v>4.044106037352984E-3</v>
      </c>
    </row>
    <row r="10" spans="2:35" x14ac:dyDescent="0.25">
      <c r="B10" s="215" t="s">
        <v>263</v>
      </c>
      <c r="C10" s="216" t="str">
        <f>VLOOKUP(B10,ISO!A:B,2,FALSE)</f>
        <v>CZE</v>
      </c>
      <c r="D10" s="217">
        <f>VLOOKUP(C10, Subsidies!$C$5:$D$33, 2, FALSE)</f>
        <v>1384.003606</v>
      </c>
      <c r="E10" s="218">
        <f>VLOOKUP(C10,MPS!C:D,2,FALSE)</f>
        <v>195.2457622804005</v>
      </c>
      <c r="F10" s="217">
        <f>VLOOKUP(C10,'Total production'!C:F,4,FALSE)</f>
        <v>4886.4482164162055</v>
      </c>
      <c r="G10" s="447">
        <f t="shared" si="6"/>
        <v>6270.4518224162057</v>
      </c>
      <c r="H10" s="489">
        <f>(INDEX(GDP!$B$4:$BK$268, MATCH(C10,GDP!$B$4:$B$268,0), MATCH(2017,GDP!B$4:BK$4,0)) * T$3) / 1000000</f>
        <v>357440.04058544477</v>
      </c>
      <c r="I10" s="409">
        <f t="shared" si="0"/>
        <v>0.22071832225109086</v>
      </c>
      <c r="J10" s="409">
        <f t="shared" si="1"/>
        <v>3.113743121068524E-2</v>
      </c>
      <c r="K10" s="409">
        <f t="shared" si="7"/>
        <v>0.25185575346177613</v>
      </c>
      <c r="L10" s="408">
        <f t="shared" si="2"/>
        <v>0.28323304467862531</v>
      </c>
      <c r="M10" s="409">
        <f t="shared" si="3"/>
        <v>3.9956580655958876E-2</v>
      </c>
      <c r="N10" s="409">
        <f t="shared" si="8"/>
        <v>0.32318962533458417</v>
      </c>
      <c r="O10" s="408">
        <f t="shared" si="4"/>
        <v>3.8719881626388714E-3</v>
      </c>
      <c r="P10" s="409">
        <f t="shared" si="5"/>
        <v>5.462336059513951E-4</v>
      </c>
      <c r="Q10" s="410">
        <f t="shared" si="9"/>
        <v>4.418221768590266E-3</v>
      </c>
    </row>
    <row r="11" spans="2:35" x14ac:dyDescent="0.25">
      <c r="B11" s="215" t="s">
        <v>173</v>
      </c>
      <c r="C11" s="216" t="str">
        <f>VLOOKUP(B11,ISO!A:B,2,FALSE)</f>
        <v>DNK</v>
      </c>
      <c r="D11" s="217">
        <f>VLOOKUP(C11, Subsidies!$C$5:$D$33, 2, FALSE)</f>
        <v>1065.2560000000001</v>
      </c>
      <c r="E11" s="218">
        <f>VLOOKUP(C11,MPS!C:D,2,FALSE)</f>
        <v>222.19082824661768</v>
      </c>
      <c r="F11" s="217">
        <f>VLOOKUP(C11,'Total production'!C:F,4,FALSE)</f>
        <v>10578.202340313539</v>
      </c>
      <c r="G11" s="447">
        <f t="shared" si="6"/>
        <v>11643.458340313538</v>
      </c>
      <c r="H11" s="489">
        <f>(INDEX(GDP!$B$4:$BK$268, MATCH(C11,GDP!$B$4:$B$268,0), MATCH(2017,GDP!B$4:BK$4,0)) * T$3) / 1000000</f>
        <v>278078.14305736584</v>
      </c>
      <c r="I11" s="409">
        <f t="shared" si="0"/>
        <v>9.1489656154110865E-2</v>
      </c>
      <c r="J11" s="409">
        <f t="shared" si="1"/>
        <v>1.9082889443363994E-2</v>
      </c>
      <c r="K11" s="409">
        <f>J11+I11</f>
        <v>0.11057254559747486</v>
      </c>
      <c r="L11" s="408">
        <f t="shared" si="2"/>
        <v>0.10070293285469767</v>
      </c>
      <c r="M11" s="409">
        <f t="shared" si="3"/>
        <v>2.1004592377652696E-2</v>
      </c>
      <c r="N11" s="409">
        <f t="shared" si="8"/>
        <v>0.12170752523235037</v>
      </c>
      <c r="O11" s="408">
        <f t="shared" si="4"/>
        <v>3.8307793208337275E-3</v>
      </c>
      <c r="P11" s="409">
        <f t="shared" si="5"/>
        <v>7.9902298614235585E-4</v>
      </c>
      <c r="Q11" s="410">
        <f t="shared" si="9"/>
        <v>4.6298023069760831E-3</v>
      </c>
    </row>
    <row r="12" spans="2:35" x14ac:dyDescent="0.25">
      <c r="B12" s="215" t="s">
        <v>175</v>
      </c>
      <c r="C12" s="216" t="str">
        <f>VLOOKUP(B12,ISO!A:B,2,FALSE)</f>
        <v>EST</v>
      </c>
      <c r="D12" s="217">
        <f>VLOOKUP(C12, Subsidies!$C$5:$D$33, 2, FALSE)</f>
        <v>323.22658200000001</v>
      </c>
      <c r="E12" s="218">
        <f>VLOOKUP(C12,MPS!C:D,2,FALSE)</f>
        <v>27.506705517883326</v>
      </c>
      <c r="F12" s="217">
        <f>VLOOKUP(C12,'Total production'!C:F,4,FALSE)</f>
        <v>834.43028104882092</v>
      </c>
      <c r="G12" s="447">
        <f t="shared" si="6"/>
        <v>1157.6568630488209</v>
      </c>
      <c r="H12" s="489">
        <f>(INDEX(GDP!$B$4:$BK$268, MATCH(C12,GDP!$B$4:$B$268,0), MATCH(2017,GDP!B$4:BK$4,0)) * T$3) / 1000000</f>
        <v>39101.935797950122</v>
      </c>
      <c r="I12" s="409">
        <f t="shared" si="0"/>
        <v>0.27920758932724338</v>
      </c>
      <c r="J12" s="409">
        <f t="shared" si="1"/>
        <v>2.376067243746242E-2</v>
      </c>
      <c r="K12" s="409">
        <f t="shared" si="7"/>
        <v>0.30296826176470582</v>
      </c>
      <c r="L12" s="408">
        <f t="shared" si="2"/>
        <v>0.38736199936767235</v>
      </c>
      <c r="M12" s="409">
        <f t="shared" si="3"/>
        <v>3.2964654019158206E-2</v>
      </c>
      <c r="N12" s="409">
        <f t="shared" si="8"/>
        <v>0.42032665338683056</v>
      </c>
      <c r="O12" s="408">
        <f t="shared" si="4"/>
        <v>8.2662552480827507E-3</v>
      </c>
      <c r="P12" s="409">
        <f t="shared" si="5"/>
        <v>7.0346147720198892E-4</v>
      </c>
      <c r="Q12" s="410">
        <f t="shared" si="9"/>
        <v>8.9697167252847394E-3</v>
      </c>
    </row>
    <row r="13" spans="2:35" x14ac:dyDescent="0.25">
      <c r="B13" s="215" t="s">
        <v>195</v>
      </c>
      <c r="C13" s="216" t="str">
        <f>VLOOKUP(B13,ISO!A:B,2,FALSE)</f>
        <v>FIN</v>
      </c>
      <c r="D13" s="217">
        <f>VLOOKUP(C13, Subsidies!$C$5:$D$33, 2, FALSE)</f>
        <v>1176.21531</v>
      </c>
      <c r="E13" s="218">
        <f>VLOOKUP(C13,MPS!C:D,2,FALSE)</f>
        <v>147.35428152091171</v>
      </c>
      <c r="F13" s="217">
        <f>VLOOKUP(C13,'Total production'!C:F,4,FALSE)</f>
        <v>4318.5307680004826</v>
      </c>
      <c r="G13" s="447">
        <f t="shared" si="6"/>
        <v>5494.7460780004822</v>
      </c>
      <c r="H13" s="489">
        <f>(INDEX(GDP!$B$4:$BK$268, MATCH(C13,GDP!$B$4:$B$268,0), MATCH(2017,GDP!B$4:BK$4,0)) * T$3) / 1000000</f>
        <v>226552.44054234627</v>
      </c>
      <c r="I13" s="409">
        <f t="shared" si="0"/>
        <v>0.21406181346746062</v>
      </c>
      <c r="J13" s="409">
        <f t="shared" si="1"/>
        <v>2.6817305009030262E-2</v>
      </c>
      <c r="K13" s="409">
        <f t="shared" si="7"/>
        <v>0.24087911847649088</v>
      </c>
      <c r="L13" s="408">
        <f t="shared" si="2"/>
        <v>0.27236469373230793</v>
      </c>
      <c r="M13" s="409">
        <f t="shared" si="3"/>
        <v>3.4121392074540673E-2</v>
      </c>
      <c r="N13" s="409">
        <f t="shared" si="8"/>
        <v>0.30648608580684861</v>
      </c>
      <c r="O13" s="408">
        <f t="shared" si="4"/>
        <v>5.191801541330766E-3</v>
      </c>
      <c r="P13" s="409">
        <f t="shared" si="5"/>
        <v>6.504201904343151E-4</v>
      </c>
      <c r="Q13" s="410">
        <f t="shared" si="9"/>
        <v>5.8422217317650807E-3</v>
      </c>
    </row>
    <row r="14" spans="2:35" x14ac:dyDescent="0.25">
      <c r="B14" s="215" t="s">
        <v>179</v>
      </c>
      <c r="C14" s="216" t="str">
        <f>VLOOKUP(B14,ISO!A:B,2,FALSE)</f>
        <v>FRA</v>
      </c>
      <c r="D14" s="217">
        <f>VLOOKUP(C14, Subsidies!$C$5:$D$33, 2, FALSE)</f>
        <v>11512.915988000001</v>
      </c>
      <c r="E14" s="218">
        <f>VLOOKUP(C14,MPS!C:D,2,FALSE)</f>
        <v>2878.4499474253985</v>
      </c>
      <c r="F14" s="217">
        <f>VLOOKUP(C14,'Total production'!C:F,4,FALSE)</f>
        <v>65071.216535293803</v>
      </c>
      <c r="G14" s="447">
        <f t="shared" si="6"/>
        <v>76584.132523293811</v>
      </c>
      <c r="H14" s="489">
        <f>(INDEX(GDP!$B$4:$BK$268, MATCH(C14,GDP!$B$4:$B$268,0), MATCH(2017,GDP!B$4:BK$4,0)) * T$3) / 1000000</f>
        <v>2625967.3751453762</v>
      </c>
      <c r="I14" s="409">
        <f t="shared" si="0"/>
        <v>0.15033030483825399</v>
      </c>
      <c r="J14" s="409">
        <f t="shared" si="1"/>
        <v>3.7585461277502751E-2</v>
      </c>
      <c r="K14" s="409">
        <f t="shared" si="7"/>
        <v>0.18791576611575675</v>
      </c>
      <c r="L14" s="408">
        <f t="shared" si="2"/>
        <v>0.17692793528388301</v>
      </c>
      <c r="M14" s="409">
        <f t="shared" si="3"/>
        <v>4.4235379338023649E-2</v>
      </c>
      <c r="N14" s="409">
        <f t="shared" si="8"/>
        <v>0.22116331462190666</v>
      </c>
      <c r="O14" s="408">
        <f t="shared" si="4"/>
        <v>4.3842570539790633E-3</v>
      </c>
      <c r="P14" s="409">
        <f t="shared" si="5"/>
        <v>1.096148404077581E-3</v>
      </c>
      <c r="Q14" s="410">
        <f t="shared" si="9"/>
        <v>5.4804054580566445E-3</v>
      </c>
    </row>
    <row r="15" spans="2:35" x14ac:dyDescent="0.25">
      <c r="B15" s="215" t="s">
        <v>288</v>
      </c>
      <c r="C15" s="216" t="str">
        <f>VLOOKUP(B15,ISO!A:B,2,FALSE)</f>
        <v>DEU</v>
      </c>
      <c r="D15" s="217">
        <f>VLOOKUP(C15, Subsidies!$C$5:$D$33, 2, FALSE)</f>
        <v>6950.2054120000003</v>
      </c>
      <c r="E15" s="218">
        <f>VLOOKUP(C15,MPS!C:D,2,FALSE)</f>
        <v>1436.1842986318716</v>
      </c>
      <c r="F15" s="217">
        <f>VLOOKUP(C15,'Total production'!C:F,4,FALSE)</f>
        <v>51801.8228193705</v>
      </c>
      <c r="G15" s="447">
        <f t="shared" si="6"/>
        <v>58752.028231370503</v>
      </c>
      <c r="H15" s="489">
        <f>(INDEX(GDP!$B$4:$BK$268, MATCH(C15,GDP!$B$4:$B$268,0), MATCH(2017,GDP!B$4:BK$4,0)) * T$3) / 1000000</f>
        <v>3856299.694073875</v>
      </c>
      <c r="I15" s="409">
        <f t="shared" si="0"/>
        <v>0.11829728472742249</v>
      </c>
      <c r="J15" s="409">
        <f t="shared" si="1"/>
        <v>2.4444846277920061E-2</v>
      </c>
      <c r="K15" s="409">
        <f t="shared" si="7"/>
        <v>0.14274213100534255</v>
      </c>
      <c r="L15" s="408">
        <f t="shared" si="2"/>
        <v>0.13416912829949831</v>
      </c>
      <c r="M15" s="409">
        <f t="shared" si="3"/>
        <v>2.7724589994443834E-2</v>
      </c>
      <c r="N15" s="409">
        <f t="shared" si="8"/>
        <v>0.16189371829394214</v>
      </c>
      <c r="O15" s="408">
        <f t="shared" si="4"/>
        <v>1.8022990854887782E-3</v>
      </c>
      <c r="P15" s="409">
        <f t="shared" si="5"/>
        <v>3.7242548882777748E-4</v>
      </c>
      <c r="Q15" s="410">
        <f t="shared" si="9"/>
        <v>2.1747245743165555E-3</v>
      </c>
    </row>
    <row r="16" spans="2:35" x14ac:dyDescent="0.25">
      <c r="B16" s="215" t="s">
        <v>177</v>
      </c>
      <c r="C16" s="216" t="str">
        <f>VLOOKUP(B16,ISO!A:B,2,FALSE)</f>
        <v>GRC</v>
      </c>
      <c r="D16" s="217">
        <f>VLOOKUP(C16, Subsidies!$C$5:$D$33, 2, FALSE)</f>
        <v>3527.6918679999999</v>
      </c>
      <c r="E16" s="218">
        <f>VLOOKUP(C16,MPS!C:D,2,FALSE)</f>
        <v>416.06509915235193</v>
      </c>
      <c r="F16" s="217">
        <f>VLOOKUP(C16,'Total production'!C:F,4,FALSE)</f>
        <v>9180.1018064921409</v>
      </c>
      <c r="G16" s="447">
        <f t="shared" si="6"/>
        <v>12707.793674492141</v>
      </c>
      <c r="H16" s="489">
        <f>(INDEX(GDP!$B$4:$BK$268, MATCH(C16,GDP!$B$4:$B$268,0), MATCH(2017,GDP!B$4:BK$4,0)) * T$3) / 1000000</f>
        <v>272756.12420907104</v>
      </c>
      <c r="I16" s="409">
        <f t="shared" si="0"/>
        <v>0.27760065660186145</v>
      </c>
      <c r="J16" s="409">
        <f t="shared" si="1"/>
        <v>3.2740939128363657E-2</v>
      </c>
      <c r="K16" s="409">
        <f t="shared" si="7"/>
        <v>0.31034159573022513</v>
      </c>
      <c r="L16" s="408">
        <f t="shared" si="2"/>
        <v>0.38427589828091302</v>
      </c>
      <c r="M16" s="409">
        <f t="shared" si="3"/>
        <v>4.5322492922476296E-2</v>
      </c>
      <c r="N16" s="409">
        <f t="shared" si="8"/>
        <v>0.42959839120338933</v>
      </c>
      <c r="O16" s="408">
        <f t="shared" si="4"/>
        <v>1.2933501963446215E-2</v>
      </c>
      <c r="P16" s="409">
        <f t="shared" si="5"/>
        <v>1.5254106589131348E-3</v>
      </c>
      <c r="Q16" s="410">
        <f t="shared" si="9"/>
        <v>1.4458912622359351E-2</v>
      </c>
    </row>
    <row r="17" spans="2:17" x14ac:dyDescent="0.25">
      <c r="B17" s="215" t="s">
        <v>186</v>
      </c>
      <c r="C17" s="216" t="str">
        <f>VLOOKUP(B17,ISO!A:B,2,FALSE)</f>
        <v>HUN</v>
      </c>
      <c r="D17" s="217">
        <f>VLOOKUP(C17, Subsidies!$C$5:$D$33, 2, FALSE)</f>
        <v>1705.5850180000002</v>
      </c>
      <c r="E17" s="218">
        <f>VLOOKUP(C17,MPS!C:D,2,FALSE)</f>
        <v>433.25784549771367</v>
      </c>
      <c r="F17" s="217">
        <f>VLOOKUP(C17,'Total production'!C:F,4,FALSE)</f>
        <v>7739.2001977577129</v>
      </c>
      <c r="G17" s="447">
        <f t="shared" si="6"/>
        <v>9444.7852157577126</v>
      </c>
      <c r="H17" s="489">
        <f>(INDEX(GDP!$B$4:$BK$268, MATCH(C17,GDP!$B$4:$B$268,0), MATCH(2017,GDP!B$4:BK$4,0)) * T$3) / 1000000</f>
        <v>250139.58544552026</v>
      </c>
      <c r="I17" s="409">
        <f t="shared" si="0"/>
        <v>0.18058483904476685</v>
      </c>
      <c r="J17" s="409">
        <f t="shared" si="1"/>
        <v>4.5872704947791165E-2</v>
      </c>
      <c r="K17" s="409">
        <f t="shared" si="7"/>
        <v>0.22645754399255802</v>
      </c>
      <c r="L17" s="408">
        <f t="shared" si="2"/>
        <v>0.22038259437895938</v>
      </c>
      <c r="M17" s="409">
        <f t="shared" si="3"/>
        <v>5.5982250675365906E-2</v>
      </c>
      <c r="N17" s="409">
        <f t="shared" si="8"/>
        <v>0.27636484505432529</v>
      </c>
      <c r="O17" s="408">
        <f t="shared" si="4"/>
        <v>6.8185330001335276E-3</v>
      </c>
      <c r="P17" s="409">
        <f t="shared" si="5"/>
        <v>1.7320642981239612E-3</v>
      </c>
      <c r="Q17" s="410">
        <f t="shared" si="9"/>
        <v>8.5505972982574882E-3</v>
      </c>
    </row>
    <row r="18" spans="2:17" x14ac:dyDescent="0.25">
      <c r="B18" s="215" t="s">
        <v>176</v>
      </c>
      <c r="C18" s="216" t="str">
        <f>VLOOKUP(B18,ISO!A:B,2,FALSE)</f>
        <v>IRL</v>
      </c>
      <c r="D18" s="217">
        <f>VLOOKUP(C18, Subsidies!$C$5:$D$33, 2, FALSE)</f>
        <v>1741.3440640000001</v>
      </c>
      <c r="E18" s="218">
        <f>VLOOKUP(C18,MPS!C:D,2,FALSE)</f>
        <v>389.21856029553538</v>
      </c>
      <c r="F18" s="217">
        <f>VLOOKUP(C18,'Total production'!C:F,4,FALSE)</f>
        <v>8245.196354711934</v>
      </c>
      <c r="G18" s="447">
        <f t="shared" si="6"/>
        <v>9986.5404187119348</v>
      </c>
      <c r="H18" s="489">
        <f>(INDEX(GDP!$B$4:$BK$268, MATCH(C18,GDP!$B$4:$B$268,0), MATCH(2017,GDP!B$4:BK$4,0)) * T$3) / 1000000</f>
        <v>331030.83749988739</v>
      </c>
      <c r="I18" s="409">
        <f t="shared" si="0"/>
        <v>0.1743690999074331</v>
      </c>
      <c r="J18" s="409">
        <f t="shared" si="1"/>
        <v>3.8974313824059685E-2</v>
      </c>
      <c r="K18" s="409">
        <f t="shared" si="7"/>
        <v>0.21334341373149279</v>
      </c>
      <c r="L18" s="408">
        <f t="shared" si="2"/>
        <v>0.21119497815292942</v>
      </c>
      <c r="M18" s="409">
        <f t="shared" si="3"/>
        <v>4.7205493180657393E-2</v>
      </c>
      <c r="N18" s="409">
        <f t="shared" si="8"/>
        <v>0.25840047133358679</v>
      </c>
      <c r="O18" s="408">
        <f t="shared" si="4"/>
        <v>5.2603681190293711E-3</v>
      </c>
      <c r="P18" s="409">
        <f t="shared" si="5"/>
        <v>1.1757773482226344E-3</v>
      </c>
      <c r="Q18" s="410">
        <f t="shared" si="9"/>
        <v>6.4361454672520052E-3</v>
      </c>
    </row>
    <row r="19" spans="2:17" x14ac:dyDescent="0.25">
      <c r="B19" s="215" t="s">
        <v>181</v>
      </c>
      <c r="C19" s="216" t="str">
        <f>VLOOKUP(B19,ISO!A:B,2,FALSE)</f>
        <v>ITA</v>
      </c>
      <c r="D19" s="217">
        <f>VLOOKUP(C19, Subsidies!$C$5:$D$33, 2, FALSE)</f>
        <v>6024.8450160000002</v>
      </c>
      <c r="E19" s="218">
        <f>VLOOKUP(C19,MPS!C:D,2,FALSE)</f>
        <v>1875.9232300408294</v>
      </c>
      <c r="F19" s="217">
        <f>VLOOKUP(C19,'Total production'!C:F,4,FALSE)</f>
        <v>43140.625928054236</v>
      </c>
      <c r="G19" s="447">
        <f t="shared" si="6"/>
        <v>49165.470944054236</v>
      </c>
      <c r="H19" s="489">
        <f>(INDEX(GDP!$B$4:$BK$268, MATCH(C19,GDP!$B$4:$B$268,0), MATCH(2017,GDP!B$4:BK$4,0)) * T$3) / 1000000</f>
        <v>2201518.2986090365</v>
      </c>
      <c r="I19" s="409">
        <f t="shared" si="0"/>
        <v>0.1225422008640112</v>
      </c>
      <c r="J19" s="409">
        <f t="shared" si="1"/>
        <v>3.8155298709036202E-2</v>
      </c>
      <c r="K19" s="409">
        <f t="shared" si="7"/>
        <v>0.16069749957304741</v>
      </c>
      <c r="L19" s="408">
        <f t="shared" si="2"/>
        <v>0.13965594810904353</v>
      </c>
      <c r="M19" s="409">
        <f t="shared" si="3"/>
        <v>4.3483913125630415E-2</v>
      </c>
      <c r="N19" s="409">
        <f t="shared" si="8"/>
        <v>0.18313986123467393</v>
      </c>
      <c r="O19" s="408">
        <f t="shared" si="4"/>
        <v>2.7366772376167022E-3</v>
      </c>
      <c r="P19" s="409">
        <f t="shared" si="5"/>
        <v>8.5210430966032636E-4</v>
      </c>
      <c r="Q19" s="410">
        <f t="shared" si="9"/>
        <v>3.5887815472770285E-3</v>
      </c>
    </row>
    <row r="20" spans="2:17" x14ac:dyDescent="0.25">
      <c r="B20" s="215" t="s">
        <v>183</v>
      </c>
      <c r="C20" s="216" t="str">
        <f>VLOOKUP(B20,ISO!A:B,2,FALSE)</f>
        <v>LVA</v>
      </c>
      <c r="D20" s="217">
        <f>VLOOKUP(C20, Subsidies!$C$5:$D$33, 2, FALSE)</f>
        <v>543.693938</v>
      </c>
      <c r="E20" s="218">
        <f>VLOOKUP(C20,MPS!C:D,2,FALSE)</f>
        <v>52.786352168789307</v>
      </c>
      <c r="F20" s="217">
        <f>VLOOKUP(C20,'Total production'!C:F,4,FALSE)</f>
        <v>1299.3963339670456</v>
      </c>
      <c r="G20" s="447">
        <f t="shared" si="6"/>
        <v>1843.0902719670457</v>
      </c>
      <c r="H20" s="489">
        <f>(INDEX(GDP!$B$4:$BK$268, MATCH(C20,GDP!$B$4:$B$268,0), MATCH(2017,GDP!B$4:BK$4,0)) * T$3) / 1000000</f>
        <v>48883.418076456481</v>
      </c>
      <c r="I20" s="409">
        <f t="shared" si="0"/>
        <v>0.29499040077930661</v>
      </c>
      <c r="J20" s="409">
        <f t="shared" si="1"/>
        <v>2.8640133894501464E-2</v>
      </c>
      <c r="K20" s="409">
        <f>J20+I20</f>
        <v>0.32363053467380809</v>
      </c>
      <c r="L20" s="408">
        <f t="shared" si="2"/>
        <v>0.41842040321916807</v>
      </c>
      <c r="M20" s="409">
        <f t="shared" si="3"/>
        <v>4.0623750266889733E-2</v>
      </c>
      <c r="N20" s="409">
        <f t="shared" si="8"/>
        <v>0.45904415348605782</v>
      </c>
      <c r="O20" s="408">
        <f t="shared" si="4"/>
        <v>1.1122256981899902E-2</v>
      </c>
      <c r="P20" s="409">
        <f t="shared" si="5"/>
        <v>1.0798416773194627E-3</v>
      </c>
      <c r="Q20" s="410">
        <f t="shared" si="9"/>
        <v>1.2202098659219365E-2</v>
      </c>
    </row>
    <row r="21" spans="2:17" x14ac:dyDescent="0.25">
      <c r="B21" s="215" t="s">
        <v>184</v>
      </c>
      <c r="C21" s="216" t="str">
        <f>VLOOKUP(B21,ISO!A:B,2,FALSE)</f>
        <v>LTU</v>
      </c>
      <c r="D21" s="217">
        <f>VLOOKUP(C21, Subsidies!$C$5:$D$33, 2, FALSE)</f>
        <v>957.84801199999993</v>
      </c>
      <c r="E21" s="218">
        <f>VLOOKUP(C21,MPS!C:D,2,FALSE)</f>
        <v>121.62099685112125</v>
      </c>
      <c r="F21" s="217">
        <f>VLOOKUP(C21,'Total production'!C:F,4,FALSE)</f>
        <v>2606.383289421778</v>
      </c>
      <c r="G21" s="447">
        <f t="shared" si="6"/>
        <v>3564.231301421778</v>
      </c>
      <c r="H21" s="489">
        <f>(INDEX(GDP!$B$4:$BK$268, MATCH(C21,GDP!$B$4:$B$268,0), MATCH(2017,GDP!B$4:BK$4,0)) * T$3) / 1000000</f>
        <v>83461.851093476624</v>
      </c>
      <c r="I21" s="409">
        <f t="shared" si="0"/>
        <v>0.26873901579224468</v>
      </c>
      <c r="J21" s="409">
        <f t="shared" si="1"/>
        <v>3.4122644285909956E-2</v>
      </c>
      <c r="K21" s="409">
        <f t="shared" si="7"/>
        <v>0.30286166007815463</v>
      </c>
      <c r="L21" s="408">
        <f t="shared" si="2"/>
        <v>0.36750082610163487</v>
      </c>
      <c r="M21" s="409">
        <f t="shared" si="3"/>
        <v>4.6662744249754098E-2</v>
      </c>
      <c r="N21" s="409">
        <f t="shared" si="8"/>
        <v>0.41416357035138895</v>
      </c>
      <c r="O21" s="408">
        <f t="shared" si="4"/>
        <v>1.147647697062479E-2</v>
      </c>
      <c r="P21" s="409">
        <f t="shared" si="5"/>
        <v>1.4572046420933879E-3</v>
      </c>
      <c r="Q21" s="410">
        <f t="shared" si="9"/>
        <v>1.2933681612718177E-2</v>
      </c>
    </row>
    <row r="22" spans="2:17" x14ac:dyDescent="0.25">
      <c r="B22" s="215" t="s">
        <v>185</v>
      </c>
      <c r="C22" s="216" t="str">
        <f>VLOOKUP(B22,ISO!A:B,2,FALSE)</f>
        <v>LUX</v>
      </c>
      <c r="D22" s="217">
        <f>VLOOKUP(C22, Subsidies!$C$5:$D$33, 2, FALSE)</f>
        <v>52.327150000000003</v>
      </c>
      <c r="E22" s="218">
        <f>VLOOKUP(C22,MPS!C:D,2,FALSE)</f>
        <v>10.538377518754578</v>
      </c>
      <c r="F22" s="217">
        <f>VLOOKUP(C22,'Total production'!C:F,4,FALSE)</f>
        <v>429.4787220401347</v>
      </c>
      <c r="G22" s="447">
        <f t="shared" si="6"/>
        <v>481.80587204013472</v>
      </c>
      <c r="H22" s="489">
        <f>(INDEX(GDP!$B$4:$BK$268, MATCH(C22,GDP!$B$4:$B$268,0), MATCH(2017,GDP!B$4:BK$4,0)) * T$3) / 1000000</f>
        <v>56961.960649462097</v>
      </c>
      <c r="I22" s="409">
        <f t="shared" si="0"/>
        <v>0.10860629360623716</v>
      </c>
      <c r="J22" s="409">
        <f t="shared" si="1"/>
        <v>2.1872663100039439E-2</v>
      </c>
      <c r="K22" s="409">
        <f t="shared" si="7"/>
        <v>0.1304789567062766</v>
      </c>
      <c r="L22" s="408">
        <f t="shared" si="2"/>
        <v>0.12183874849825516</v>
      </c>
      <c r="M22" s="409">
        <f t="shared" si="3"/>
        <v>2.4537600998472211E-2</v>
      </c>
      <c r="N22" s="409">
        <f t="shared" si="8"/>
        <v>0.14637634949672737</v>
      </c>
      <c r="O22" s="408">
        <f t="shared" si="4"/>
        <v>9.1863323178104366E-4</v>
      </c>
      <c r="P22" s="409">
        <f t="shared" si="5"/>
        <v>1.850072820282055E-4</v>
      </c>
      <c r="Q22" s="410">
        <f t="shared" si="9"/>
        <v>1.1036405138092492E-3</v>
      </c>
    </row>
    <row r="23" spans="2:17" x14ac:dyDescent="0.25">
      <c r="B23" s="219" t="s">
        <v>187</v>
      </c>
      <c r="C23" s="216" t="str">
        <f>VLOOKUP(B23,ISO!A:B,2,FALSE)</f>
        <v>MLT</v>
      </c>
      <c r="D23" s="217">
        <f>VLOOKUP(C23, Subsidies!$C$5:$D$33, 2, FALSE)</f>
        <v>10.041945999999999</v>
      </c>
      <c r="E23" s="218">
        <f>VLOOKUP(C23,MPS!C:D,2,FALSE)</f>
        <v>5.3202258320309115</v>
      </c>
      <c r="F23" s="217">
        <f>VLOOKUP(C23,'Total production'!C:F,4,FALSE)</f>
        <v>110.81889443793871</v>
      </c>
      <c r="G23" s="447">
        <f t="shared" si="6"/>
        <v>120.86084043793871</v>
      </c>
      <c r="H23" s="489">
        <f>(INDEX(GDP!$B$4:$BK$268, MATCH(C23,GDP!$B$4:$B$268,0), MATCH(2017,GDP!B$4:BK$4,0)) * T$3) / 1000000</f>
        <v>17255.214198670892</v>
      </c>
      <c r="I23" s="409">
        <f t="shared" si="0"/>
        <v>8.3086845694710157E-2</v>
      </c>
      <c r="J23" s="409">
        <f t="shared" si="1"/>
        <v>4.4019434357341035E-2</v>
      </c>
      <c r="K23" s="409">
        <f t="shared" si="7"/>
        <v>0.12710628005205118</v>
      </c>
      <c r="L23" s="408">
        <f t="shared" si="2"/>
        <v>9.0615829105060552E-2</v>
      </c>
      <c r="M23" s="409">
        <f t="shared" si="3"/>
        <v>4.8008291898367278E-2</v>
      </c>
      <c r="N23" s="409">
        <f t="shared" si="8"/>
        <v>0.13862412100342783</v>
      </c>
      <c r="O23" s="408">
        <f t="shared" si="4"/>
        <v>5.8196588488443649E-4</v>
      </c>
      <c r="P23" s="409">
        <f t="shared" si="5"/>
        <v>3.0832569047104088E-4</v>
      </c>
      <c r="Q23" s="410">
        <f t="shared" si="9"/>
        <v>8.9029157535547732E-4</v>
      </c>
    </row>
    <row r="24" spans="2:17" x14ac:dyDescent="0.25">
      <c r="B24" s="215" t="s">
        <v>188</v>
      </c>
      <c r="C24" s="216" t="str">
        <f>VLOOKUP(B24,ISO!A:B,2,FALSE)</f>
        <v>NLD</v>
      </c>
      <c r="D24" s="217">
        <f>VLOOKUP(C24, Subsidies!$C$5:$D$33, 2, FALSE)</f>
        <v>937.22762799999998</v>
      </c>
      <c r="E24" s="218">
        <f>VLOOKUP(C24,MPS!C:D,2,FALSE)</f>
        <v>917.62606930573816</v>
      </c>
      <c r="F24" s="217">
        <f>VLOOKUP(C24,'Total production'!C:F,4,FALSE)</f>
        <v>24943.623289106694</v>
      </c>
      <c r="G24" s="447">
        <f t="shared" si="6"/>
        <v>25880.850917106694</v>
      </c>
      <c r="H24" s="489">
        <f>(INDEX(GDP!$B$4:$BK$268, MATCH(C24,GDP!$B$4:$B$268,0), MATCH(2017,GDP!B$4:BK$4,0)) * T$3) / 1000000</f>
        <v>828570.05913834996</v>
      </c>
      <c r="I24" s="409">
        <f t="shared" si="0"/>
        <v>3.6213168995170568E-2</v>
      </c>
      <c r="J24" s="409">
        <f t="shared" si="1"/>
        <v>3.5455792092956524E-2</v>
      </c>
      <c r="K24" s="409">
        <f t="shared" si="7"/>
        <v>7.1668961088127092E-2</v>
      </c>
      <c r="L24" s="408">
        <f t="shared" si="2"/>
        <v>3.7573836693136048E-2</v>
      </c>
      <c r="M24" s="409">
        <f t="shared" si="3"/>
        <v>3.6788002234883058E-2</v>
      </c>
      <c r="N24" s="409">
        <f t="shared" si="8"/>
        <v>7.4361838928019106E-2</v>
      </c>
      <c r="O24" s="408">
        <f t="shared" si="4"/>
        <v>1.1311386619191209E-3</v>
      </c>
      <c r="P24" s="409">
        <f t="shared" si="5"/>
        <v>1.1074815692230053E-3</v>
      </c>
      <c r="Q24" s="410">
        <f t="shared" si="9"/>
        <v>2.2386202311421265E-3</v>
      </c>
    </row>
    <row r="25" spans="2:17" x14ac:dyDescent="0.25">
      <c r="B25" s="215" t="s">
        <v>190</v>
      </c>
      <c r="C25" s="216" t="str">
        <f>VLOOKUP(B25,ISO!A:B,2,FALSE)</f>
        <v>POL</v>
      </c>
      <c r="D25" s="217">
        <f>VLOOKUP(C25, Subsidies!$C$5:$D$33, 2, FALSE)</f>
        <v>4630.00918</v>
      </c>
      <c r="E25" s="218">
        <f>VLOOKUP(C25,MPS!C:D,2,FALSE)</f>
        <v>1347.8536973424605</v>
      </c>
      <c r="F25" s="217">
        <f>VLOOKUP(C25,'Total production'!C:F,4,FALSE)</f>
        <v>23200.455087614086</v>
      </c>
      <c r="G25" s="447">
        <f t="shared" si="6"/>
        <v>27830.464267614087</v>
      </c>
      <c r="H25" s="489">
        <f>(INDEX(GDP!$B$4:$BK$268, MATCH(C25,GDP!$B$4:$B$268,0), MATCH(2017,GDP!B$4:BK$4,0)) * T$3) / 1000000</f>
        <v>1008636.9094060948</v>
      </c>
      <c r="I25" s="409">
        <f t="shared" si="0"/>
        <v>0.16636478412571348</v>
      </c>
      <c r="J25" s="409">
        <f t="shared" si="1"/>
        <v>4.8430873606048266E-2</v>
      </c>
      <c r="K25" s="409">
        <f t="shared" si="7"/>
        <v>0.21479565773176174</v>
      </c>
      <c r="L25" s="408">
        <f t="shared" si="2"/>
        <v>0.19956544656194269</v>
      </c>
      <c r="M25" s="409">
        <f t="shared" si="3"/>
        <v>5.8096002524624296E-2</v>
      </c>
      <c r="N25" s="409">
        <f t="shared" si="8"/>
        <v>0.25766144908656696</v>
      </c>
      <c r="O25" s="408">
        <f t="shared" si="4"/>
        <v>4.590362633790826E-3</v>
      </c>
      <c r="P25" s="409">
        <f t="shared" si="5"/>
        <v>1.3363120908753013E-3</v>
      </c>
      <c r="Q25" s="410">
        <f t="shared" si="9"/>
        <v>5.9266747246661273E-3</v>
      </c>
    </row>
    <row r="26" spans="2:17" x14ac:dyDescent="0.25">
      <c r="B26" s="215" t="s">
        <v>191</v>
      </c>
      <c r="C26" s="216" t="str">
        <f>VLOOKUP(B26,ISO!A:B,2,FALSE)</f>
        <v>PRT</v>
      </c>
      <c r="D26" s="217">
        <f>VLOOKUP(C26, Subsidies!$C$5:$D$33, 2, FALSE)</f>
        <v>1818.666354</v>
      </c>
      <c r="E26" s="218">
        <f>VLOOKUP(C26,MPS!C:D,2,FALSE)</f>
        <v>301.54440823757324</v>
      </c>
      <c r="F26" s="217">
        <f>VLOOKUP(C26,'Total production'!C:F,4,FALSE)</f>
        <v>7019.8621273043855</v>
      </c>
      <c r="G26" s="447">
        <f t="shared" si="6"/>
        <v>8838.5284813043854</v>
      </c>
      <c r="H26" s="489">
        <f>(INDEX(GDP!$B$4:$BK$268, MATCH(C26,GDP!$B$4:$B$268,0), MATCH(2017,GDP!B$4:BK$4,0)) * T$3) / 1000000</f>
        <v>297561.10342308792</v>
      </c>
      <c r="I26" s="409">
        <f t="shared" si="0"/>
        <v>0.20576574006034115</v>
      </c>
      <c r="J26" s="409">
        <f t="shared" si="1"/>
        <v>3.4117037567442617E-2</v>
      </c>
      <c r="K26" s="409">
        <f t="shared" si="7"/>
        <v>0.23988277762778376</v>
      </c>
      <c r="L26" s="408">
        <f t="shared" si="2"/>
        <v>0.25907436941334411</v>
      </c>
      <c r="M26" s="409">
        <f t="shared" si="3"/>
        <v>4.2955887561479181E-2</v>
      </c>
      <c r="N26" s="409">
        <f t="shared" si="8"/>
        <v>0.30203025697482327</v>
      </c>
      <c r="O26" s="408">
        <f t="shared" si="4"/>
        <v>6.1119088922523762E-3</v>
      </c>
      <c r="P26" s="409">
        <f t="shared" si="5"/>
        <v>1.0133865104298314E-3</v>
      </c>
      <c r="Q26" s="410">
        <f t="shared" si="9"/>
        <v>7.1252954026822073E-3</v>
      </c>
    </row>
    <row r="27" spans="2:17" x14ac:dyDescent="0.25">
      <c r="B27" s="215" t="s">
        <v>192</v>
      </c>
      <c r="C27" s="216" t="str">
        <f>VLOOKUP(B27,ISO!A:B,2,FALSE)</f>
        <v>ROU</v>
      </c>
      <c r="D27" s="217">
        <f>VLOOKUP(C27, Subsidies!$C$5:$D$33, 2, FALSE)</f>
        <v>4966.7374300000001</v>
      </c>
      <c r="E27" s="218">
        <f>VLOOKUP(C27,MPS!C:D,2,FALSE)</f>
        <v>670.79109526609636</v>
      </c>
      <c r="F27" s="217">
        <f>VLOOKUP(C27,'Total production'!C:F,4,FALSE)</f>
        <v>16862.646608493502</v>
      </c>
      <c r="G27" s="447">
        <f t="shared" si="6"/>
        <v>21829.384038493503</v>
      </c>
      <c r="H27" s="489">
        <f>(INDEX(GDP!$B$4:$BK$268, MATCH(C27,GDP!$B$4:$B$268,0), MATCH(2017,GDP!B$4:BK$4,0)) * T$3) / 1000000</f>
        <v>462281.31834198761</v>
      </c>
      <c r="I27" s="409">
        <f t="shared" si="0"/>
        <v>0.22752531272718249</v>
      </c>
      <c r="J27" s="409">
        <f t="shared" si="1"/>
        <v>3.0728814614431478E-2</v>
      </c>
      <c r="K27" s="409">
        <f t="shared" si="7"/>
        <v>0.25825412734161396</v>
      </c>
      <c r="L27" s="408">
        <f t="shared" si="2"/>
        <v>0.29454080046357117</v>
      </c>
      <c r="M27" s="409">
        <f t="shared" si="3"/>
        <v>3.9779704268262814E-2</v>
      </c>
      <c r="N27" s="409">
        <f t="shared" si="8"/>
        <v>0.334320504731834</v>
      </c>
      <c r="O27" s="408">
        <f t="shared" si="4"/>
        <v>1.0743971761207307E-2</v>
      </c>
      <c r="P27" s="409">
        <f t="shared" si="5"/>
        <v>1.4510452156534191E-3</v>
      </c>
      <c r="Q27" s="410">
        <f t="shared" si="9"/>
        <v>1.2195016976860725E-2</v>
      </c>
    </row>
    <row r="28" spans="2:17" x14ac:dyDescent="0.25">
      <c r="B28" s="215" t="s">
        <v>258</v>
      </c>
      <c r="C28" s="216" t="str">
        <f>VLOOKUP(B28,ISO!A:B,2,FALSE)</f>
        <v>SVK</v>
      </c>
      <c r="D28" s="217">
        <f>VLOOKUP(C28, Subsidies!$C$5:$D$33, 2, FALSE)</f>
        <v>779.52639199999999</v>
      </c>
      <c r="E28" s="218">
        <f>VLOOKUP(C28,MPS!C:D,2,FALSE)</f>
        <v>88.892941366902463</v>
      </c>
      <c r="F28" s="217">
        <f>VLOOKUP(C28,'Total production'!C:F,4,FALSE)</f>
        <v>2227.2440227535371</v>
      </c>
      <c r="G28" s="447">
        <f t="shared" si="6"/>
        <v>3006.7704147535369</v>
      </c>
      <c r="H28" s="489">
        <f>(INDEX(GDP!$B$4:$BK$268, MATCH(C28,GDP!$B$4:$B$268,0), MATCH(2017,GDP!B$4:BK$4,0)) * T$3) / 1000000</f>
        <v>156248.06451708748</v>
      </c>
      <c r="I28" s="409">
        <f t="shared" si="0"/>
        <v>0.25925703810807826</v>
      </c>
      <c r="J28" s="409">
        <f t="shared" si="1"/>
        <v>2.9564259688975608E-2</v>
      </c>
      <c r="K28" s="409">
        <f t="shared" si="7"/>
        <v>0.2888212977970539</v>
      </c>
      <c r="L28" s="408">
        <f t="shared" si="2"/>
        <v>0.34999595196411082</v>
      </c>
      <c r="M28" s="409">
        <f t="shared" si="3"/>
        <v>3.9911630902932808E-2</v>
      </c>
      <c r="N28" s="409">
        <f t="shared" si="8"/>
        <v>0.38990758286704363</v>
      </c>
      <c r="O28" s="408">
        <f t="shared" si="4"/>
        <v>4.989030708375591E-3</v>
      </c>
      <c r="P28" s="409">
        <f t="shared" si="5"/>
        <v>5.689218720349718E-4</v>
      </c>
      <c r="Q28" s="410">
        <f t="shared" si="9"/>
        <v>5.557952580410563E-3</v>
      </c>
    </row>
    <row r="29" spans="2:17" x14ac:dyDescent="0.25">
      <c r="B29" s="215" t="s">
        <v>193</v>
      </c>
      <c r="C29" s="216" t="str">
        <f>VLOOKUP(B29,ISO!A:B,2,FALSE)</f>
        <v>SVN</v>
      </c>
      <c r="D29" s="217">
        <f>VLOOKUP(C29, Subsidies!$C$5:$D$33, 2, FALSE)</f>
        <v>305.00721599999997</v>
      </c>
      <c r="E29" s="218">
        <f>VLOOKUP(C29,MPS!C:D,2,FALSE)</f>
        <v>53.593782349709912</v>
      </c>
      <c r="F29" s="217">
        <f>VLOOKUP(C29,'Total production'!C:F,4,FALSE)</f>
        <v>1181.0233867615932</v>
      </c>
      <c r="G29" s="447">
        <f t="shared" si="6"/>
        <v>1486.0306027615932</v>
      </c>
      <c r="H29" s="489">
        <f>(INDEX(GDP!$B$4:$BK$268, MATCH(C29,GDP!$B$4:$B$268,0), MATCH(2017,GDP!B$4:BK$4,0)) * T$3) / 1000000</f>
        <v>66294.694066636148</v>
      </c>
      <c r="I29" s="409">
        <f t="shared" si="0"/>
        <v>0.20524961964658334</v>
      </c>
      <c r="J29" s="409">
        <f t="shared" si="1"/>
        <v>3.6065059663046566E-2</v>
      </c>
      <c r="K29" s="409">
        <f t="shared" si="7"/>
        <v>0.24131467930962991</v>
      </c>
      <c r="L29" s="408">
        <f t="shared" si="2"/>
        <v>0.25825671144103274</v>
      </c>
      <c r="M29" s="409">
        <f t="shared" si="3"/>
        <v>4.5379103369549617E-2</v>
      </c>
      <c r="N29" s="409">
        <f t="shared" si="8"/>
        <v>0.30363581481058233</v>
      </c>
      <c r="O29" s="408">
        <f t="shared" si="4"/>
        <v>4.6007786941956738E-3</v>
      </c>
      <c r="P29" s="409">
        <f t="shared" si="5"/>
        <v>8.0841737192180257E-4</v>
      </c>
      <c r="Q29" s="410">
        <f t="shared" si="9"/>
        <v>5.4091960661174767E-3</v>
      </c>
    </row>
    <row r="30" spans="2:17" x14ac:dyDescent="0.25">
      <c r="B30" s="215" t="s">
        <v>178</v>
      </c>
      <c r="C30" s="216" t="str">
        <f>VLOOKUP(B30,ISO!A:B,2,FALSE)</f>
        <v>ESP</v>
      </c>
      <c r="D30" s="217">
        <f>VLOOKUP(C30, Subsidies!$C$5:$D$33, 2, FALSE)</f>
        <v>7024.9661859999997</v>
      </c>
      <c r="E30" s="218">
        <f>VLOOKUP(C30,MPS!C:D,2,FALSE)</f>
        <v>1982.0949463595753</v>
      </c>
      <c r="F30" s="217">
        <f>VLOOKUP(C30,'Total production'!C:F,4,FALSE)</f>
        <v>44753.447538535613</v>
      </c>
      <c r="G30" s="447">
        <f t="shared" si="6"/>
        <v>51778.413724535611</v>
      </c>
      <c r="H30" s="489">
        <f>(INDEX(GDP!$B$4:$BK$268, MATCH(C30,GDP!$B$4:$B$268,0), MATCH(2017,GDP!B$4:BK$4,0)) * T$3) / 1000000</f>
        <v>1614066.6869032953</v>
      </c>
      <c r="I30" s="409">
        <f t="shared" si="0"/>
        <v>0.13567364622974465</v>
      </c>
      <c r="J30" s="409">
        <f t="shared" si="1"/>
        <v>3.8280333517060679E-2</v>
      </c>
      <c r="K30" s="409">
        <f t="shared" si="7"/>
        <v>0.17395397974680532</v>
      </c>
      <c r="L30" s="408">
        <f t="shared" si="2"/>
        <v>0.15697039160951901</v>
      </c>
      <c r="M30" s="409">
        <f t="shared" si="3"/>
        <v>4.428921246017669E-2</v>
      </c>
      <c r="N30" s="409">
        <f t="shared" si="8"/>
        <v>0.2012596040696957</v>
      </c>
      <c r="O30" s="408">
        <f t="shared" si="4"/>
        <v>4.3523394931580615E-3</v>
      </c>
      <c r="P30" s="409">
        <f t="shared" si="5"/>
        <v>1.2280130445925805E-3</v>
      </c>
      <c r="Q30" s="410">
        <f t="shared" si="9"/>
        <v>5.580352537750642E-3</v>
      </c>
    </row>
    <row r="31" spans="2:17" x14ac:dyDescent="0.25">
      <c r="B31" s="215" t="s">
        <v>196</v>
      </c>
      <c r="C31" s="216" t="str">
        <f>VLOOKUP(B31,ISO!A:B,2,FALSE)</f>
        <v>SWE</v>
      </c>
      <c r="D31" s="217">
        <f>VLOOKUP(C31, Subsidies!$C$5:$D$33, 2, FALSE)</f>
        <v>915.65240000000006</v>
      </c>
      <c r="E31" s="218">
        <f>VLOOKUP(C31,MPS!C:D,2,FALSE)</f>
        <v>211.98839959478076</v>
      </c>
      <c r="F31" s="217">
        <f>VLOOKUP(C31,'Total production'!C:F,4,FALSE)</f>
        <v>5913.2613102011583</v>
      </c>
      <c r="G31" s="447">
        <f t="shared" si="6"/>
        <v>6828.9137102011582</v>
      </c>
      <c r="H31" s="489">
        <f>(INDEX(GDP!$B$4:$BK$268, MATCH(C31,GDP!$B$4:$B$268,0), MATCH(2017,GDP!B$4:BK$4,0)) * T$3) / 1000000</f>
        <v>458796.50148769689</v>
      </c>
      <c r="I31" s="409">
        <f t="shared" si="0"/>
        <v>0.13408463466629861</v>
      </c>
      <c r="J31" s="409">
        <f t="shared" si="1"/>
        <v>3.1042770283963107E-2</v>
      </c>
      <c r="K31" s="409">
        <f t="shared" si="7"/>
        <v>0.16512740495026171</v>
      </c>
      <c r="L31" s="408">
        <f t="shared" si="2"/>
        <v>0.15484727495813155</v>
      </c>
      <c r="M31" s="409">
        <f t="shared" si="3"/>
        <v>3.584965866958606E-2</v>
      </c>
      <c r="N31" s="409">
        <f t="shared" si="8"/>
        <v>0.19069693362771761</v>
      </c>
      <c r="O31" s="408">
        <f t="shared" si="4"/>
        <v>1.9957702315316242E-3</v>
      </c>
      <c r="P31" s="409">
        <f t="shared" si="5"/>
        <v>4.6205321729216682E-4</v>
      </c>
      <c r="Q31" s="410">
        <f t="shared" si="9"/>
        <v>2.4578234488237911E-3</v>
      </c>
    </row>
    <row r="32" spans="2:17" x14ac:dyDescent="0.25">
      <c r="B32" s="215" t="s">
        <v>197</v>
      </c>
      <c r="C32" s="216" t="str">
        <f>VLOOKUP(B32,ISO!A:B,2,FALSE)</f>
        <v>GBR</v>
      </c>
      <c r="D32" s="217">
        <f>VLOOKUP(C32, Subsidies!$C$5:$D$33, 2, FALSE)</f>
        <v>4247.9492580000006</v>
      </c>
      <c r="E32" s="218">
        <f>VLOOKUP(C32,MPS!C:D,2,FALSE)</f>
        <v>1591.4128956449454</v>
      </c>
      <c r="F32" s="487">
        <f>VLOOKUP(C32,'Total production'!C:F,4,FALSE)</f>
        <v>27656.212590121519</v>
      </c>
      <c r="G32" s="445">
        <f t="shared" si="6"/>
        <v>31904.161848121519</v>
      </c>
      <c r="H32" s="490">
        <f>(INDEX(GDP!$B$4:$BK$268, MATCH(C32,GDP!$B$4:$B$268,0), MATCH(2017,GDP!B$4:BK$4,0)) * T$3) / 1000000</f>
        <v>2631838.4834847613</v>
      </c>
      <c r="I32" s="409">
        <f t="shared" si="0"/>
        <v>0.13314718243413484</v>
      </c>
      <c r="J32" s="409">
        <f t="shared" si="1"/>
        <v>4.9881043834368775E-2</v>
      </c>
      <c r="K32" s="409">
        <f t="shared" si="7"/>
        <v>0.18302822626850362</v>
      </c>
      <c r="L32" s="408">
        <f t="shared" si="2"/>
        <v>0.1535983730294769</v>
      </c>
      <c r="M32" s="409">
        <f t="shared" si="3"/>
        <v>5.7542691012339837E-2</v>
      </c>
      <c r="N32" s="409">
        <f t="shared" si="8"/>
        <v>0.21114106404181673</v>
      </c>
      <c r="O32" s="408">
        <f t="shared" si="4"/>
        <v>1.6140615332804851E-3</v>
      </c>
      <c r="P32" s="409">
        <f t="shared" si="5"/>
        <v>6.0467726482127783E-4</v>
      </c>
      <c r="Q32" s="410">
        <f t="shared" si="9"/>
        <v>2.2187387981017631E-3</v>
      </c>
    </row>
    <row r="33" spans="2:17" x14ac:dyDescent="0.25">
      <c r="B33" s="232" t="s">
        <v>289</v>
      </c>
      <c r="C33" s="233" t="s">
        <v>260</v>
      </c>
      <c r="D33" s="295">
        <f>VLOOKUP(C33, Subsidies!$C$5:$D$33, 2, FALSE)</f>
        <v>66743.16818600001</v>
      </c>
      <c r="E33" s="296">
        <f>VLOOKUP(C33,MPS!C:D,2,FALSE)</f>
        <v>16302.790397496739</v>
      </c>
      <c r="F33" s="443">
        <f>VLOOKUP(C33,'Total production'!C:F,4,FALSE)</f>
        <v>385314.01000000013</v>
      </c>
      <c r="G33" s="443">
        <f>F33+D33</f>
        <v>452057.17818600015</v>
      </c>
      <c r="H33" s="443">
        <f>SUM(H5:H32)</f>
        <v>19344509.088006508</v>
      </c>
      <c r="I33" s="413">
        <f t="shared" si="0"/>
        <v>0.14764319959219485</v>
      </c>
      <c r="J33" s="411">
        <f t="shared" si="1"/>
        <v>3.606355829347966E-2</v>
      </c>
      <c r="K33" s="411">
        <f>J33+I33</f>
        <v>0.1837067578856745</v>
      </c>
      <c r="L33" s="413">
        <f t="shared" si="2"/>
        <v>0.17321760033070169</v>
      </c>
      <c r="M33" s="411">
        <f t="shared" si="3"/>
        <v>4.2310401320462585E-2</v>
      </c>
      <c r="N33" s="412">
        <f t="shared" ref="N33" si="10">M33+L33</f>
        <v>0.21552800165116426</v>
      </c>
      <c r="O33" s="411">
        <f t="shared" si="4"/>
        <v>3.4502384052423648E-3</v>
      </c>
      <c r="P33" s="411">
        <f t="shared" si="5"/>
        <v>8.4276061611738607E-4</v>
      </c>
      <c r="Q33" s="412">
        <f t="shared" ref="Q33" si="11">O33+P33</f>
        <v>4.2929990213597512E-3</v>
      </c>
    </row>
    <row r="34" spans="2:17" x14ac:dyDescent="0.25">
      <c r="B34" s="216"/>
      <c r="C34" s="216"/>
      <c r="D34" s="220"/>
      <c r="E34" s="220"/>
      <c r="F34" s="220"/>
      <c r="G34" s="220"/>
      <c r="H34" s="218"/>
      <c r="I34" s="221"/>
      <c r="J34" s="222"/>
      <c r="K34" s="223"/>
    </row>
    <row r="35" spans="2:17" x14ac:dyDescent="0.25">
      <c r="B35" s="216"/>
      <c r="C35" s="216"/>
      <c r="D35" s="225"/>
      <c r="E35" s="225"/>
      <c r="F35" s="225"/>
      <c r="G35" s="225"/>
      <c r="H35" s="218"/>
    </row>
    <row r="36" spans="2:17" x14ac:dyDescent="0.25">
      <c r="B36" s="216"/>
      <c r="C36" s="216"/>
      <c r="D36" s="225"/>
      <c r="E36" s="225"/>
      <c r="F36" s="225"/>
      <c r="G36" s="225"/>
      <c r="H36" s="218"/>
    </row>
    <row r="37" spans="2:17" x14ac:dyDescent="0.25">
      <c r="E37" s="227"/>
      <c r="F37" s="227"/>
      <c r="H37" s="218"/>
    </row>
    <row r="38" spans="2:17" x14ac:dyDescent="0.25">
      <c r="H38" s="218"/>
    </row>
    <row r="39" spans="2:17" x14ac:dyDescent="0.25">
      <c r="H39" s="218"/>
    </row>
    <row r="40" spans="2:17" x14ac:dyDescent="0.25">
      <c r="H40" s="218"/>
      <c r="I40" s="221"/>
    </row>
    <row r="41" spans="2:17" x14ac:dyDescent="0.25">
      <c r="H41" s="218"/>
    </row>
    <row r="42" spans="2:17" x14ac:dyDescent="0.25">
      <c r="H42" s="218"/>
    </row>
    <row r="43" spans="2:17" x14ac:dyDescent="0.25">
      <c r="H43" s="218"/>
    </row>
    <row r="44" spans="2:17" x14ac:dyDescent="0.25">
      <c r="H44" s="218"/>
    </row>
    <row r="45" spans="2:17" x14ac:dyDescent="0.25">
      <c r="H45" s="218"/>
    </row>
    <row r="46" spans="2:17" x14ac:dyDescent="0.25">
      <c r="H46" s="218"/>
    </row>
    <row r="47" spans="2:17" x14ac:dyDescent="0.25">
      <c r="H47" s="218"/>
    </row>
    <row r="48" spans="2:17" x14ac:dyDescent="0.25">
      <c r="H48" s="218"/>
    </row>
    <row r="49" spans="8:8" x14ac:dyDescent="0.25">
      <c r="H49" s="218"/>
    </row>
    <row r="50" spans="8:8" x14ac:dyDescent="0.25">
      <c r="H50" s="218"/>
    </row>
    <row r="51" spans="8:8" x14ac:dyDescent="0.25">
      <c r="H51" s="218"/>
    </row>
    <row r="52" spans="8:8" x14ac:dyDescent="0.25">
      <c r="H52" s="218"/>
    </row>
    <row r="53" spans="8:8" x14ac:dyDescent="0.25">
      <c r="H53" s="218"/>
    </row>
    <row r="54" spans="8:8" x14ac:dyDescent="0.25">
      <c r="H54" s="218"/>
    </row>
    <row r="55" spans="8:8" x14ac:dyDescent="0.25">
      <c r="H55" s="218"/>
    </row>
    <row r="56" spans="8:8" x14ac:dyDescent="0.25">
      <c r="H56" s="218"/>
    </row>
    <row r="57" spans="8:8" x14ac:dyDescent="0.25">
      <c r="H57" s="218"/>
    </row>
    <row r="58" spans="8:8" x14ac:dyDescent="0.25">
      <c r="H58" s="218"/>
    </row>
    <row r="59" spans="8:8" x14ac:dyDescent="0.25">
      <c r="H59" s="218"/>
    </row>
    <row r="60" spans="8:8" x14ac:dyDescent="0.25">
      <c r="H60" s="218"/>
    </row>
    <row r="61" spans="8:8" x14ac:dyDescent="0.25">
      <c r="H61" s="218"/>
    </row>
  </sheetData>
  <sortState xmlns:xlrd2="http://schemas.microsoft.com/office/spreadsheetml/2017/richdata2" ref="B2:K33">
    <sortCondition descending="1" ref="K5"/>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73CD4-F999-49F0-8D33-F6001CCA5013}">
  <sheetPr codeName="Sheet4"/>
  <dimension ref="A1:AH35"/>
  <sheetViews>
    <sheetView workbookViewId="0">
      <selection activeCell="E4" sqref="E4"/>
    </sheetView>
  </sheetViews>
  <sheetFormatPr defaultRowHeight="13.2" x14ac:dyDescent="0.25"/>
  <cols>
    <col min="1" max="1" width="14.6640625" style="160" customWidth="1"/>
    <col min="2" max="2" width="4.33203125" style="160" bestFit="1" customWidth="1"/>
    <col min="3" max="5" width="13.6640625" style="160" customWidth="1"/>
    <col min="6" max="6" width="9.5546875" style="160" customWidth="1"/>
    <col min="7" max="7" width="6.6640625" style="160" bestFit="1" customWidth="1"/>
    <col min="8" max="8" width="6.33203125" style="160" bestFit="1" customWidth="1"/>
    <col min="9" max="9" width="8.5546875" style="160" customWidth="1"/>
    <col min="10" max="10" width="6" style="160" bestFit="1" customWidth="1"/>
    <col min="11" max="11" width="7.44140625" style="160" bestFit="1" customWidth="1"/>
    <col min="12" max="12" width="4.33203125" style="160" customWidth="1"/>
    <col min="13" max="13" width="9" bestFit="1" customWidth="1"/>
    <col min="14" max="23" width="8.6640625" bestFit="1" customWidth="1"/>
    <col min="24" max="24" width="9.44140625" bestFit="1" customWidth="1"/>
    <col min="25" max="33" width="8.6640625" bestFit="1" customWidth="1"/>
  </cols>
  <sheetData>
    <row r="1" spans="1:34" x14ac:dyDescent="0.25">
      <c r="C1" s="548" t="s">
        <v>311</v>
      </c>
      <c r="D1" s="548"/>
      <c r="E1" s="548"/>
      <c r="F1" s="548"/>
      <c r="G1" s="548"/>
      <c r="H1" s="548"/>
      <c r="I1" s="548"/>
      <c r="J1" s="548"/>
      <c r="K1" s="548"/>
      <c r="M1" s="549" t="s">
        <v>312</v>
      </c>
      <c r="N1" s="549"/>
      <c r="O1" s="549"/>
      <c r="P1" s="549"/>
      <c r="Q1" s="549"/>
      <c r="R1" s="549"/>
      <c r="S1" s="549"/>
      <c r="T1" s="549"/>
      <c r="U1" s="549"/>
      <c r="V1" s="549"/>
      <c r="W1" s="549"/>
      <c r="X1" s="549"/>
      <c r="Y1" s="549"/>
      <c r="Z1" s="549"/>
      <c r="AA1" s="549"/>
      <c r="AB1" s="549"/>
      <c r="AC1" s="549"/>
      <c r="AD1" s="549"/>
      <c r="AE1" s="549"/>
      <c r="AF1" s="549"/>
      <c r="AG1" s="549"/>
      <c r="AH1" s="450"/>
    </row>
    <row r="2" spans="1:34" ht="31.8" x14ac:dyDescent="0.3">
      <c r="A2" s="183" t="s">
        <v>239</v>
      </c>
      <c r="B2" s="178" t="s">
        <v>240</v>
      </c>
      <c r="C2" s="178" t="s">
        <v>313</v>
      </c>
      <c r="D2" s="178" t="s">
        <v>314</v>
      </c>
      <c r="E2" s="178" t="s">
        <v>81</v>
      </c>
      <c r="F2" s="178" t="s">
        <v>315</v>
      </c>
      <c r="G2" s="178" t="s">
        <v>316</v>
      </c>
      <c r="H2" s="178" t="s">
        <v>317</v>
      </c>
      <c r="I2" s="178" t="s">
        <v>44</v>
      </c>
      <c r="J2" s="178" t="s">
        <v>318</v>
      </c>
      <c r="K2" s="178"/>
      <c r="L2" s="174"/>
      <c r="M2" s="152" t="s">
        <v>319</v>
      </c>
      <c r="N2" s="152" t="s">
        <v>4</v>
      </c>
      <c r="O2" s="152" t="s">
        <v>17</v>
      </c>
      <c r="P2" s="152" t="s">
        <v>320</v>
      </c>
      <c r="Q2" s="152" t="s">
        <v>321</v>
      </c>
      <c r="R2" s="152" t="s">
        <v>20</v>
      </c>
      <c r="S2" s="152" t="s">
        <v>322</v>
      </c>
      <c r="T2" s="152" t="s">
        <v>25</v>
      </c>
      <c r="U2" s="152" t="s">
        <v>323</v>
      </c>
      <c r="V2" s="152" t="s">
        <v>324</v>
      </c>
      <c r="W2" s="152" t="s">
        <v>84</v>
      </c>
      <c r="X2" s="152" t="s">
        <v>325</v>
      </c>
      <c r="Y2" s="152" t="s">
        <v>326</v>
      </c>
      <c r="Z2" s="152" t="s">
        <v>327</v>
      </c>
      <c r="AA2" s="152" t="s">
        <v>328</v>
      </c>
      <c r="AB2" s="152" t="s">
        <v>85</v>
      </c>
      <c r="AC2" s="152" t="s">
        <v>42</v>
      </c>
      <c r="AD2" s="152" t="s">
        <v>329</v>
      </c>
      <c r="AE2" s="152" t="s">
        <v>317</v>
      </c>
      <c r="AF2" s="152" t="s">
        <v>44</v>
      </c>
      <c r="AG2" s="152" t="s">
        <v>330</v>
      </c>
      <c r="AH2" s="152" t="s">
        <v>242</v>
      </c>
    </row>
    <row r="3" spans="1:34" x14ac:dyDescent="0.25">
      <c r="A3" s="184" t="s">
        <v>170</v>
      </c>
      <c r="B3" s="179" t="str">
        <f>VLOOKUP(A3,ISO!A:B,2,FALSE)</f>
        <v>BEL</v>
      </c>
      <c r="C3" s="181" t="e">
        <f>SUM(Y3,AA3)</f>
        <v>#REF!</v>
      </c>
      <c r="D3" s="181" t="e">
        <f>X3</f>
        <v>#REF!</v>
      </c>
      <c r="E3" s="181" t="e">
        <f t="shared" ref="E3:E30" si="0">Z3</f>
        <v>#REF!</v>
      </c>
      <c r="F3" s="181" t="e">
        <f t="shared" ref="F3:F30" si="1">SUM(M3,N3,O3,P3,Q3,R3,T3,U3)</f>
        <v>#REF!</v>
      </c>
      <c r="G3" s="181" t="e">
        <f t="shared" ref="G3:G30" si="2">SUM(W3,AB3)</f>
        <v>#REF!</v>
      </c>
      <c r="H3" s="181" t="e">
        <f t="shared" ref="H3:H30" si="3">AE3</f>
        <v>#REF!</v>
      </c>
      <c r="I3" s="181" t="e">
        <f t="shared" ref="I3:I30" si="4">AF3</f>
        <v>#REF!</v>
      </c>
      <c r="J3" s="181" t="e">
        <f t="shared" ref="J3:J30" si="5">AG3</f>
        <v>#REF!</v>
      </c>
      <c r="K3" s="182" t="e">
        <f t="shared" ref="K3:K30" si="6">SUM(C3:J3)</f>
        <v>#REF!</v>
      </c>
      <c r="L3" s="166"/>
      <c r="M3" s="180" t="e">
        <f>INDEX(#REF!,MATCH('MPS &amp; chart'!$B3,#REF!,0),MATCH('MPS &amp; chart'!M$2,#REF!,0))/VLOOKUP($B3,'CGD PSE'!$C:$G,5,FALSE)</f>
        <v>#REF!</v>
      </c>
      <c r="N3" s="180" t="e">
        <f>INDEX(#REF!,MATCH('MPS &amp; chart'!$B3,#REF!,0),MATCH('MPS &amp; chart'!N$2,#REF!,0))/VLOOKUP($B3,'CGD PSE'!$C:$G,5,FALSE)</f>
        <v>#REF!</v>
      </c>
      <c r="O3" s="180" t="e">
        <f>INDEX(#REF!,MATCH('MPS &amp; chart'!$B3,#REF!,0),MATCH('MPS &amp; chart'!O$2,#REF!,0))/VLOOKUP($B3,'CGD PSE'!$C:$G,5,FALSE)</f>
        <v>#REF!</v>
      </c>
      <c r="P3" s="180" t="e">
        <f>INDEX(#REF!,MATCH('MPS &amp; chart'!$B3,#REF!,0),MATCH('MPS &amp; chart'!P$2,#REF!,0))/VLOOKUP($B3,'CGD PSE'!$C:$G,5,FALSE)</f>
        <v>#REF!</v>
      </c>
      <c r="Q3" s="180" t="e">
        <f>INDEX(#REF!,MATCH('MPS &amp; chart'!$B3,#REF!,0),MATCH('MPS &amp; chart'!Q$2,#REF!,0))/VLOOKUP($B3,'CGD PSE'!$C:$G,5,FALSE)</f>
        <v>#REF!</v>
      </c>
      <c r="R3" s="180" t="e">
        <f>INDEX(#REF!,MATCH('MPS &amp; chart'!$B3,#REF!,0),MATCH('MPS &amp; chart'!R$2,#REF!,0))/VLOOKUP($B3,'CGD PSE'!$C:$G,5,FALSE)</f>
        <v>#REF!</v>
      </c>
      <c r="S3" s="180" t="e">
        <f>INDEX(#REF!,MATCH('MPS &amp; chart'!$B3,#REF!,0),MATCH('MPS &amp; chart'!S$2,#REF!,0))/VLOOKUP($B3,'CGD PSE'!$C:$G,5,FALSE)</f>
        <v>#REF!</v>
      </c>
      <c r="T3" s="180" t="e">
        <f>INDEX(#REF!,MATCH('MPS &amp; chart'!$B3,#REF!,0),MATCH('MPS &amp; chart'!T$2,#REF!,0))/VLOOKUP($B3,'CGD PSE'!$C:$G,5,FALSE)</f>
        <v>#REF!</v>
      </c>
      <c r="U3" s="180" t="e">
        <f>INDEX(#REF!,MATCH('MPS &amp; chart'!$B3,#REF!,0),MATCH('MPS &amp; chart'!U$2,#REF!,0))/VLOOKUP($B3,'CGD PSE'!$C:$G,5,FALSE)</f>
        <v>#REF!</v>
      </c>
      <c r="V3" s="180" t="e">
        <f>INDEX(#REF!,MATCH('MPS &amp; chart'!$B3,#REF!,0),MATCH('MPS &amp; chart'!V$2,#REF!,0))/VLOOKUP($B3,'CGD PSE'!$C:$G,5,FALSE)</f>
        <v>#REF!</v>
      </c>
      <c r="W3" s="180" t="e">
        <f>INDEX(#REF!,MATCH('MPS &amp; chart'!$B3,#REF!,0),MATCH('MPS &amp; chart'!W$2,#REF!,0))/VLOOKUP($B3,'CGD PSE'!$C:$G,5,FALSE)</f>
        <v>#REF!</v>
      </c>
      <c r="X3" s="180" t="e">
        <f>INDEX(#REF!,MATCH('MPS &amp; chart'!$B3,#REF!,0),MATCH('MPS &amp; chart'!X$2,#REF!,0))/VLOOKUP($B3,'CGD PSE'!$C:$G,5,FALSE)</f>
        <v>#REF!</v>
      </c>
      <c r="Y3" s="180" t="e">
        <f>INDEX(#REF!,MATCH('MPS &amp; chart'!$B3,#REF!,0),MATCH('MPS &amp; chart'!Y$2,#REF!,0))/VLOOKUP($B3,'CGD PSE'!$C:$G,5,FALSE)</f>
        <v>#REF!</v>
      </c>
      <c r="Z3" s="180" t="e">
        <f>INDEX(#REF!,MATCH('MPS &amp; chart'!$B3,#REF!,0),MATCH('MPS &amp; chart'!Z$2,#REF!,0))/VLOOKUP($B3,'CGD PSE'!$C:$G,5,FALSE)</f>
        <v>#REF!</v>
      </c>
      <c r="AA3" s="180" t="e">
        <f>INDEX(#REF!,MATCH('MPS &amp; chart'!$B3,#REF!,0),MATCH('MPS &amp; chart'!AA$2,#REF!,0))/VLOOKUP($B3,'CGD PSE'!$C:$G,5,FALSE)</f>
        <v>#REF!</v>
      </c>
      <c r="AB3" s="180" t="e">
        <f>INDEX(#REF!,MATCH('MPS &amp; chart'!$B3,#REF!,0),MATCH('MPS &amp; chart'!AB$2,#REF!,0))/VLOOKUP($B3,'CGD PSE'!$C:$G,5,FALSE)</f>
        <v>#REF!</v>
      </c>
      <c r="AC3" s="180" t="e">
        <f>INDEX(#REF!,MATCH('MPS &amp; chart'!$B3,#REF!,0),MATCH('MPS &amp; chart'!AC$2,#REF!,0))/VLOOKUP($B3,'CGD PSE'!$C:$G,5,FALSE)</f>
        <v>#REF!</v>
      </c>
      <c r="AD3" s="180" t="e">
        <f>INDEX(#REF!,MATCH('MPS &amp; chart'!$B3,#REF!,0),MATCH('MPS &amp; chart'!AD$2,#REF!,0))/VLOOKUP($B3,'CGD PSE'!$C:$G,5,FALSE)</f>
        <v>#REF!</v>
      </c>
      <c r="AE3" s="180" t="e">
        <f>INDEX(#REF!,MATCH('MPS &amp; chart'!$B3,#REF!,0),MATCH('MPS &amp; chart'!AE$2,#REF!,0))/VLOOKUP($B3,'CGD PSE'!$C:$G,5,FALSE)</f>
        <v>#REF!</v>
      </c>
      <c r="AF3" s="180" t="e">
        <f>INDEX(#REF!,MATCH('MPS &amp; chart'!$B3,#REF!,0),MATCH('MPS &amp; chart'!AF$2,#REF!,0))/VLOOKUP($B3,'CGD PSE'!$C:$G,5,FALSE)</f>
        <v>#REF!</v>
      </c>
      <c r="AG3" s="180" t="e">
        <f>INDEX(#REF!,MATCH('MPS &amp; chart'!$B3,#REF!,0),MATCH('MPS &amp; chart'!AG$2,#REF!,0))/VLOOKUP($B3,'CGD PSE'!$C:$G,5,FALSE)</f>
        <v>#REF!</v>
      </c>
      <c r="AH3" s="180" t="e">
        <f>INDEX(#REF!,MATCH('MPS &amp; chart'!$B3,#REF!,0),MATCH('MPS &amp; chart'!AH$2,#REF!,0))/VLOOKUP($B3,'CGD PSE'!$C:$G,5,FALSE)</f>
        <v>#REF!</v>
      </c>
    </row>
    <row r="4" spans="1:34" x14ac:dyDescent="0.25">
      <c r="A4" s="184" t="s">
        <v>197</v>
      </c>
      <c r="B4" s="179" t="str">
        <f>VLOOKUP(A4,ISO!A:B,2,FALSE)</f>
        <v>GBR</v>
      </c>
      <c r="C4" s="181" t="e">
        <f t="shared" ref="C4:C30" si="7">SUM(Y4,AA4)</f>
        <v>#REF!</v>
      </c>
      <c r="D4" s="181" t="e">
        <f t="shared" ref="D4:D30" si="8">X4</f>
        <v>#REF!</v>
      </c>
      <c r="E4" s="181" t="e">
        <f t="shared" si="0"/>
        <v>#REF!</v>
      </c>
      <c r="F4" s="181" t="e">
        <f t="shared" si="1"/>
        <v>#REF!</v>
      </c>
      <c r="G4" s="181" t="e">
        <f t="shared" si="2"/>
        <v>#REF!</v>
      </c>
      <c r="H4" s="181" t="e">
        <f t="shared" si="3"/>
        <v>#REF!</v>
      </c>
      <c r="I4" s="181" t="e">
        <f t="shared" si="4"/>
        <v>#REF!</v>
      </c>
      <c r="J4" s="181" t="e">
        <f t="shared" si="5"/>
        <v>#REF!</v>
      </c>
      <c r="K4" s="182" t="e">
        <f t="shared" si="6"/>
        <v>#REF!</v>
      </c>
      <c r="L4" s="166"/>
      <c r="M4" s="180" t="e">
        <f>INDEX(#REF!,MATCH('MPS &amp; chart'!$B4,#REF!,0),MATCH('MPS &amp; chart'!M$2,#REF!,0))/VLOOKUP($B4,'CGD PSE'!$C:$G,5,FALSE)</f>
        <v>#REF!</v>
      </c>
      <c r="N4" s="180" t="e">
        <f>INDEX(#REF!,MATCH('MPS &amp; chart'!$B4,#REF!,0),MATCH('MPS &amp; chart'!N$2,#REF!,0))/VLOOKUP($B4,'CGD PSE'!$C:$G,5,FALSE)</f>
        <v>#REF!</v>
      </c>
      <c r="O4" s="180" t="e">
        <f>INDEX(#REF!,MATCH('MPS &amp; chart'!$B4,#REF!,0),MATCH('MPS &amp; chart'!O$2,#REF!,0))/VLOOKUP($B4,'CGD PSE'!$C:$G,5,FALSE)</f>
        <v>#REF!</v>
      </c>
      <c r="P4" s="180" t="e">
        <f>INDEX(#REF!,MATCH('MPS &amp; chart'!$B4,#REF!,0),MATCH('MPS &amp; chart'!P$2,#REF!,0))/VLOOKUP($B4,'CGD PSE'!$C:$G,5,FALSE)</f>
        <v>#REF!</v>
      </c>
      <c r="Q4" s="180" t="e">
        <f>INDEX(#REF!,MATCH('MPS &amp; chart'!$B4,#REF!,0),MATCH('MPS &amp; chart'!Q$2,#REF!,0))/VLOOKUP($B4,'CGD PSE'!$C:$G,5,FALSE)</f>
        <v>#REF!</v>
      </c>
      <c r="R4" s="180" t="e">
        <f>INDEX(#REF!,MATCH('MPS &amp; chart'!$B4,#REF!,0),MATCH('MPS &amp; chart'!R$2,#REF!,0))/VLOOKUP($B4,'CGD PSE'!$C:$G,5,FALSE)</f>
        <v>#REF!</v>
      </c>
      <c r="S4" s="180" t="e">
        <f>INDEX(#REF!,MATCH('MPS &amp; chart'!$B4,#REF!,0),MATCH('MPS &amp; chart'!S$2,#REF!,0))/VLOOKUP($B4,'CGD PSE'!$C:$G,5,FALSE)</f>
        <v>#REF!</v>
      </c>
      <c r="T4" s="180" t="e">
        <f>INDEX(#REF!,MATCH('MPS &amp; chart'!$B4,#REF!,0),MATCH('MPS &amp; chart'!T$2,#REF!,0))/VLOOKUP($B4,'CGD PSE'!$C:$G,5,FALSE)</f>
        <v>#REF!</v>
      </c>
      <c r="U4" s="180" t="e">
        <f>INDEX(#REF!,MATCH('MPS &amp; chart'!$B4,#REF!,0),MATCH('MPS &amp; chart'!U$2,#REF!,0))/VLOOKUP($B4,'CGD PSE'!$C:$G,5,FALSE)</f>
        <v>#REF!</v>
      </c>
      <c r="V4" s="180" t="e">
        <f>INDEX(#REF!,MATCH('MPS &amp; chart'!$B4,#REF!,0),MATCH('MPS &amp; chart'!V$2,#REF!,0))/VLOOKUP($B4,'CGD PSE'!$C:$G,5,FALSE)</f>
        <v>#REF!</v>
      </c>
      <c r="W4" s="180" t="e">
        <f>INDEX(#REF!,MATCH('MPS &amp; chart'!$B4,#REF!,0),MATCH('MPS &amp; chart'!W$2,#REF!,0))/VLOOKUP($B4,'CGD PSE'!$C:$G,5,FALSE)</f>
        <v>#REF!</v>
      </c>
      <c r="X4" s="180" t="e">
        <f>INDEX(#REF!,MATCH('MPS &amp; chart'!$B4,#REF!,0),MATCH('MPS &amp; chart'!X$2,#REF!,0))/VLOOKUP($B4,'CGD PSE'!$C:$G,5,FALSE)</f>
        <v>#REF!</v>
      </c>
      <c r="Y4" s="180" t="e">
        <f>INDEX(#REF!,MATCH('MPS &amp; chart'!$B4,#REF!,0),MATCH('MPS &amp; chart'!Y$2,#REF!,0))/VLOOKUP($B4,'CGD PSE'!$C:$G,5,FALSE)</f>
        <v>#REF!</v>
      </c>
      <c r="Z4" s="180" t="e">
        <f>INDEX(#REF!,MATCH('MPS &amp; chart'!$B4,#REF!,0),MATCH('MPS &amp; chart'!Z$2,#REF!,0))/VLOOKUP($B4,'CGD PSE'!$C:$G,5,FALSE)</f>
        <v>#REF!</v>
      </c>
      <c r="AA4" s="180" t="e">
        <f>INDEX(#REF!,MATCH('MPS &amp; chart'!$B4,#REF!,0),MATCH('MPS &amp; chart'!AA$2,#REF!,0))/VLOOKUP($B4,'CGD PSE'!$C:$G,5,FALSE)</f>
        <v>#REF!</v>
      </c>
      <c r="AB4" s="180" t="e">
        <f>INDEX(#REF!,MATCH('MPS &amp; chart'!$B4,#REF!,0),MATCH('MPS &amp; chart'!AB$2,#REF!,0))/VLOOKUP($B4,'CGD PSE'!$C:$G,5,FALSE)</f>
        <v>#REF!</v>
      </c>
      <c r="AC4" s="180" t="e">
        <f>INDEX(#REF!,MATCH('MPS &amp; chart'!$B4,#REF!,0),MATCH('MPS &amp; chart'!AC$2,#REF!,0))/VLOOKUP($B4,'CGD PSE'!$C:$G,5,FALSE)</f>
        <v>#REF!</v>
      </c>
      <c r="AD4" s="180" t="e">
        <f>INDEX(#REF!,MATCH('MPS &amp; chart'!$B4,#REF!,0),MATCH('MPS &amp; chart'!AD$2,#REF!,0))/VLOOKUP($B4,'CGD PSE'!$C:$G,5,FALSE)</f>
        <v>#REF!</v>
      </c>
      <c r="AE4" s="180" t="e">
        <f>INDEX(#REF!,MATCH('MPS &amp; chart'!$B4,#REF!,0),MATCH('MPS &amp; chart'!AE$2,#REF!,0))/VLOOKUP($B4,'CGD PSE'!$C:$G,5,FALSE)</f>
        <v>#REF!</v>
      </c>
      <c r="AF4" s="180" t="e">
        <f>INDEX(#REF!,MATCH('MPS &amp; chart'!$B4,#REF!,0),MATCH('MPS &amp; chart'!AF$2,#REF!,0))/VLOOKUP($B4,'CGD PSE'!$C:$G,5,FALSE)</f>
        <v>#REF!</v>
      </c>
      <c r="AG4" s="180" t="e">
        <f>INDEX(#REF!,MATCH('MPS &amp; chart'!$B4,#REF!,0),MATCH('MPS &amp; chart'!AG$2,#REF!,0))/VLOOKUP($B4,'CGD PSE'!$C:$G,5,FALSE)</f>
        <v>#REF!</v>
      </c>
      <c r="AH4" s="180" t="e">
        <f>INDEX(#REF!,MATCH('MPS &amp; chart'!$B4,#REF!,0),MATCH('MPS &amp; chart'!AH$2,#REF!,0))/VLOOKUP($B4,'CGD PSE'!$C:$G,5,FALSE)</f>
        <v>#REF!</v>
      </c>
    </row>
    <row r="5" spans="1:34" x14ac:dyDescent="0.25">
      <c r="A5" s="185" t="s">
        <v>190</v>
      </c>
      <c r="B5" s="179" t="str">
        <f>VLOOKUP(A5,ISO!A:B,2,FALSE)</f>
        <v>POL</v>
      </c>
      <c r="C5" s="181" t="e">
        <f t="shared" si="7"/>
        <v>#REF!</v>
      </c>
      <c r="D5" s="181" t="e">
        <f t="shared" si="8"/>
        <v>#REF!</v>
      </c>
      <c r="E5" s="181" t="e">
        <f t="shared" si="0"/>
        <v>#REF!</v>
      </c>
      <c r="F5" s="181" t="e">
        <f t="shared" si="1"/>
        <v>#REF!</v>
      </c>
      <c r="G5" s="181" t="e">
        <f t="shared" si="2"/>
        <v>#REF!</v>
      </c>
      <c r="H5" s="181" t="e">
        <f t="shared" si="3"/>
        <v>#REF!</v>
      </c>
      <c r="I5" s="181" t="e">
        <f t="shared" si="4"/>
        <v>#REF!</v>
      </c>
      <c r="J5" s="181" t="e">
        <f t="shared" si="5"/>
        <v>#REF!</v>
      </c>
      <c r="K5" s="182" t="e">
        <f t="shared" si="6"/>
        <v>#REF!</v>
      </c>
      <c r="L5" s="166"/>
      <c r="M5" s="180" t="e">
        <f>INDEX(#REF!,MATCH('MPS &amp; chart'!$B5,#REF!,0),MATCH('MPS &amp; chart'!M$2,#REF!,0))/VLOOKUP($B5,'CGD PSE'!$C:$G,5,FALSE)</f>
        <v>#REF!</v>
      </c>
      <c r="N5" s="180" t="e">
        <f>INDEX(#REF!,MATCH('MPS &amp; chart'!$B5,#REF!,0),MATCH('MPS &amp; chart'!N$2,#REF!,0))/VLOOKUP($B5,'CGD PSE'!$C:$G,5,FALSE)</f>
        <v>#REF!</v>
      </c>
      <c r="O5" s="180" t="e">
        <f>INDEX(#REF!,MATCH('MPS &amp; chart'!$B5,#REF!,0),MATCH('MPS &amp; chart'!O$2,#REF!,0))/VLOOKUP($B5,'CGD PSE'!$C:$G,5,FALSE)</f>
        <v>#REF!</v>
      </c>
      <c r="P5" s="180" t="e">
        <f>INDEX(#REF!,MATCH('MPS &amp; chart'!$B5,#REF!,0),MATCH('MPS &amp; chart'!P$2,#REF!,0))/VLOOKUP($B5,'CGD PSE'!$C:$G,5,FALSE)</f>
        <v>#REF!</v>
      </c>
      <c r="Q5" s="180" t="e">
        <f>INDEX(#REF!,MATCH('MPS &amp; chart'!$B5,#REF!,0),MATCH('MPS &amp; chart'!Q$2,#REF!,0))/VLOOKUP($B5,'CGD PSE'!$C:$G,5,FALSE)</f>
        <v>#REF!</v>
      </c>
      <c r="R5" s="180" t="e">
        <f>INDEX(#REF!,MATCH('MPS &amp; chart'!$B5,#REF!,0),MATCH('MPS &amp; chart'!R$2,#REF!,0))/VLOOKUP($B5,'CGD PSE'!$C:$G,5,FALSE)</f>
        <v>#REF!</v>
      </c>
      <c r="S5" s="180" t="e">
        <f>INDEX(#REF!,MATCH('MPS &amp; chart'!$B5,#REF!,0),MATCH('MPS &amp; chart'!S$2,#REF!,0))/VLOOKUP($B5,'CGD PSE'!$C:$G,5,FALSE)</f>
        <v>#REF!</v>
      </c>
      <c r="T5" s="180" t="e">
        <f>INDEX(#REF!,MATCH('MPS &amp; chart'!$B5,#REF!,0),MATCH('MPS &amp; chart'!T$2,#REF!,0))/VLOOKUP($B5,'CGD PSE'!$C:$G,5,FALSE)</f>
        <v>#REF!</v>
      </c>
      <c r="U5" s="180" t="e">
        <f>INDEX(#REF!,MATCH('MPS &amp; chart'!$B5,#REF!,0),MATCH('MPS &amp; chart'!U$2,#REF!,0))/VLOOKUP($B5,'CGD PSE'!$C:$G,5,FALSE)</f>
        <v>#REF!</v>
      </c>
      <c r="V5" s="180" t="e">
        <f>INDEX(#REF!,MATCH('MPS &amp; chart'!$B5,#REF!,0),MATCH('MPS &amp; chart'!V$2,#REF!,0))/VLOOKUP($B5,'CGD PSE'!$C:$G,5,FALSE)</f>
        <v>#REF!</v>
      </c>
      <c r="W5" s="180" t="e">
        <f>INDEX(#REF!,MATCH('MPS &amp; chart'!$B5,#REF!,0),MATCH('MPS &amp; chart'!W$2,#REF!,0))/VLOOKUP($B5,'CGD PSE'!$C:$G,5,FALSE)</f>
        <v>#REF!</v>
      </c>
      <c r="X5" s="180" t="e">
        <f>INDEX(#REF!,MATCH('MPS &amp; chart'!$B5,#REF!,0),MATCH('MPS &amp; chart'!X$2,#REF!,0))/VLOOKUP($B5,'CGD PSE'!$C:$G,5,FALSE)</f>
        <v>#REF!</v>
      </c>
      <c r="Y5" s="180" t="e">
        <f>INDEX(#REF!,MATCH('MPS &amp; chart'!$B5,#REF!,0),MATCH('MPS &amp; chart'!Y$2,#REF!,0))/VLOOKUP($B5,'CGD PSE'!$C:$G,5,FALSE)</f>
        <v>#REF!</v>
      </c>
      <c r="Z5" s="180" t="e">
        <f>INDEX(#REF!,MATCH('MPS &amp; chart'!$B5,#REF!,0),MATCH('MPS &amp; chart'!Z$2,#REF!,0))/VLOOKUP($B5,'CGD PSE'!$C:$G,5,FALSE)</f>
        <v>#REF!</v>
      </c>
      <c r="AA5" s="180" t="e">
        <f>INDEX(#REF!,MATCH('MPS &amp; chart'!$B5,#REF!,0),MATCH('MPS &amp; chart'!AA$2,#REF!,0))/VLOOKUP($B5,'CGD PSE'!$C:$G,5,FALSE)</f>
        <v>#REF!</v>
      </c>
      <c r="AB5" s="180" t="e">
        <f>INDEX(#REF!,MATCH('MPS &amp; chart'!$B5,#REF!,0),MATCH('MPS &amp; chart'!AB$2,#REF!,0))/VLOOKUP($B5,'CGD PSE'!$C:$G,5,FALSE)</f>
        <v>#REF!</v>
      </c>
      <c r="AC5" s="180" t="e">
        <f>INDEX(#REF!,MATCH('MPS &amp; chart'!$B5,#REF!,0),MATCH('MPS &amp; chart'!AC$2,#REF!,0))/VLOOKUP($B5,'CGD PSE'!$C:$G,5,FALSE)</f>
        <v>#REF!</v>
      </c>
      <c r="AD5" s="180" t="e">
        <f>INDEX(#REF!,MATCH('MPS &amp; chart'!$B5,#REF!,0),MATCH('MPS &amp; chart'!AD$2,#REF!,0))/VLOOKUP($B5,'CGD PSE'!$C:$G,5,FALSE)</f>
        <v>#REF!</v>
      </c>
      <c r="AE5" s="180" t="e">
        <f>INDEX(#REF!,MATCH('MPS &amp; chart'!$B5,#REF!,0),MATCH('MPS &amp; chart'!AE$2,#REF!,0))/VLOOKUP($B5,'CGD PSE'!$C:$G,5,FALSE)</f>
        <v>#REF!</v>
      </c>
      <c r="AF5" s="180" t="e">
        <f>INDEX(#REF!,MATCH('MPS &amp; chart'!$B5,#REF!,0),MATCH('MPS &amp; chart'!AF$2,#REF!,0))/VLOOKUP($B5,'CGD PSE'!$C:$G,5,FALSE)</f>
        <v>#REF!</v>
      </c>
      <c r="AG5" s="180" t="e">
        <f>INDEX(#REF!,MATCH('MPS &amp; chart'!$B5,#REF!,0),MATCH('MPS &amp; chart'!AG$2,#REF!,0))/VLOOKUP($B5,'CGD PSE'!$C:$G,5,FALSE)</f>
        <v>#REF!</v>
      </c>
      <c r="AH5" s="180" t="e">
        <f>INDEX(#REF!,MATCH('MPS &amp; chart'!$B5,#REF!,0),MATCH('MPS &amp; chart'!AH$2,#REF!,0))/VLOOKUP($B5,'CGD PSE'!$C:$G,5,FALSE)</f>
        <v>#REF!</v>
      </c>
    </row>
    <row r="6" spans="1:34" x14ac:dyDescent="0.25">
      <c r="A6" s="185" t="s">
        <v>186</v>
      </c>
      <c r="B6" s="179" t="str">
        <f>VLOOKUP(A6,ISO!A:B,2,FALSE)</f>
        <v>HUN</v>
      </c>
      <c r="C6" s="181" t="e">
        <f t="shared" si="7"/>
        <v>#REF!</v>
      </c>
      <c r="D6" s="181" t="e">
        <f t="shared" si="8"/>
        <v>#REF!</v>
      </c>
      <c r="E6" s="181" t="e">
        <f t="shared" si="0"/>
        <v>#REF!</v>
      </c>
      <c r="F6" s="181" t="e">
        <f t="shared" si="1"/>
        <v>#REF!</v>
      </c>
      <c r="G6" s="181" t="e">
        <f t="shared" si="2"/>
        <v>#REF!</v>
      </c>
      <c r="H6" s="181" t="e">
        <f t="shared" si="3"/>
        <v>#REF!</v>
      </c>
      <c r="I6" s="181" t="e">
        <f t="shared" si="4"/>
        <v>#REF!</v>
      </c>
      <c r="J6" s="181" t="e">
        <f t="shared" si="5"/>
        <v>#REF!</v>
      </c>
      <c r="K6" s="182" t="e">
        <f t="shared" si="6"/>
        <v>#REF!</v>
      </c>
      <c r="L6" s="166"/>
      <c r="M6" s="180" t="e">
        <f>INDEX(#REF!,MATCH('MPS &amp; chart'!$B6,#REF!,0),MATCH('MPS &amp; chart'!M$2,#REF!,0))/VLOOKUP($B6,'CGD PSE'!$C:$G,5,FALSE)</f>
        <v>#REF!</v>
      </c>
      <c r="N6" s="180" t="e">
        <f>INDEX(#REF!,MATCH('MPS &amp; chart'!$B6,#REF!,0),MATCH('MPS &amp; chart'!N$2,#REF!,0))/VLOOKUP($B6,'CGD PSE'!$C:$G,5,FALSE)</f>
        <v>#REF!</v>
      </c>
      <c r="O6" s="180" t="e">
        <f>INDEX(#REF!,MATCH('MPS &amp; chart'!$B6,#REF!,0),MATCH('MPS &amp; chart'!O$2,#REF!,0))/VLOOKUP($B6,'CGD PSE'!$C:$G,5,FALSE)</f>
        <v>#REF!</v>
      </c>
      <c r="P6" s="180" t="e">
        <f>INDEX(#REF!,MATCH('MPS &amp; chart'!$B6,#REF!,0),MATCH('MPS &amp; chart'!P$2,#REF!,0))/VLOOKUP($B6,'CGD PSE'!$C:$G,5,FALSE)</f>
        <v>#REF!</v>
      </c>
      <c r="Q6" s="180" t="e">
        <f>INDEX(#REF!,MATCH('MPS &amp; chart'!$B6,#REF!,0),MATCH('MPS &amp; chart'!Q$2,#REF!,0))/VLOOKUP($B6,'CGD PSE'!$C:$G,5,FALSE)</f>
        <v>#REF!</v>
      </c>
      <c r="R6" s="180" t="e">
        <f>INDEX(#REF!,MATCH('MPS &amp; chart'!$B6,#REF!,0),MATCH('MPS &amp; chart'!R$2,#REF!,0))/VLOOKUP($B6,'CGD PSE'!$C:$G,5,FALSE)</f>
        <v>#REF!</v>
      </c>
      <c r="S6" s="180" t="e">
        <f>INDEX(#REF!,MATCH('MPS &amp; chart'!$B6,#REF!,0),MATCH('MPS &amp; chart'!S$2,#REF!,0))/VLOOKUP($B6,'CGD PSE'!$C:$G,5,FALSE)</f>
        <v>#REF!</v>
      </c>
      <c r="T6" s="180" t="e">
        <f>INDEX(#REF!,MATCH('MPS &amp; chart'!$B6,#REF!,0),MATCH('MPS &amp; chart'!T$2,#REF!,0))/VLOOKUP($B6,'CGD PSE'!$C:$G,5,FALSE)</f>
        <v>#REF!</v>
      </c>
      <c r="U6" s="180" t="e">
        <f>INDEX(#REF!,MATCH('MPS &amp; chart'!$B6,#REF!,0),MATCH('MPS &amp; chart'!U$2,#REF!,0))/VLOOKUP($B6,'CGD PSE'!$C:$G,5,FALSE)</f>
        <v>#REF!</v>
      </c>
      <c r="V6" s="180" t="e">
        <f>INDEX(#REF!,MATCH('MPS &amp; chart'!$B6,#REF!,0),MATCH('MPS &amp; chart'!V$2,#REF!,0))/VLOOKUP($B6,'CGD PSE'!$C:$G,5,FALSE)</f>
        <v>#REF!</v>
      </c>
      <c r="W6" s="180" t="e">
        <f>INDEX(#REF!,MATCH('MPS &amp; chart'!$B6,#REF!,0),MATCH('MPS &amp; chart'!W$2,#REF!,0))/VLOOKUP($B6,'CGD PSE'!$C:$G,5,FALSE)</f>
        <v>#REF!</v>
      </c>
      <c r="X6" s="180" t="e">
        <f>INDEX(#REF!,MATCH('MPS &amp; chart'!$B6,#REF!,0),MATCH('MPS &amp; chart'!X$2,#REF!,0))/VLOOKUP($B6,'CGD PSE'!$C:$G,5,FALSE)</f>
        <v>#REF!</v>
      </c>
      <c r="Y6" s="180" t="e">
        <f>INDEX(#REF!,MATCH('MPS &amp; chart'!$B6,#REF!,0),MATCH('MPS &amp; chart'!Y$2,#REF!,0))/VLOOKUP($B6,'CGD PSE'!$C:$G,5,FALSE)</f>
        <v>#REF!</v>
      </c>
      <c r="Z6" s="180" t="e">
        <f>INDEX(#REF!,MATCH('MPS &amp; chart'!$B6,#REF!,0),MATCH('MPS &amp; chart'!Z$2,#REF!,0))/VLOOKUP($B6,'CGD PSE'!$C:$G,5,FALSE)</f>
        <v>#REF!</v>
      </c>
      <c r="AA6" s="180" t="e">
        <f>INDEX(#REF!,MATCH('MPS &amp; chart'!$B6,#REF!,0),MATCH('MPS &amp; chart'!AA$2,#REF!,0))/VLOOKUP($B6,'CGD PSE'!$C:$G,5,FALSE)</f>
        <v>#REF!</v>
      </c>
      <c r="AB6" s="180" t="e">
        <f>INDEX(#REF!,MATCH('MPS &amp; chart'!$B6,#REF!,0),MATCH('MPS &amp; chart'!AB$2,#REF!,0))/VLOOKUP($B6,'CGD PSE'!$C:$G,5,FALSE)</f>
        <v>#REF!</v>
      </c>
      <c r="AC6" s="180" t="e">
        <f>INDEX(#REF!,MATCH('MPS &amp; chart'!$B6,#REF!,0),MATCH('MPS &amp; chart'!AC$2,#REF!,0))/VLOOKUP($B6,'CGD PSE'!$C:$G,5,FALSE)</f>
        <v>#REF!</v>
      </c>
      <c r="AD6" s="180" t="e">
        <f>INDEX(#REF!,MATCH('MPS &amp; chart'!$B6,#REF!,0),MATCH('MPS &amp; chart'!AD$2,#REF!,0))/VLOOKUP($B6,'CGD PSE'!$C:$G,5,FALSE)</f>
        <v>#REF!</v>
      </c>
      <c r="AE6" s="180" t="e">
        <f>INDEX(#REF!,MATCH('MPS &amp; chart'!$B6,#REF!,0),MATCH('MPS &amp; chart'!AE$2,#REF!,0))/VLOOKUP($B6,'CGD PSE'!$C:$G,5,FALSE)</f>
        <v>#REF!</v>
      </c>
      <c r="AF6" s="180" t="e">
        <f>INDEX(#REF!,MATCH('MPS &amp; chart'!$B6,#REF!,0),MATCH('MPS &amp; chart'!AF$2,#REF!,0))/VLOOKUP($B6,'CGD PSE'!$C:$G,5,FALSE)</f>
        <v>#REF!</v>
      </c>
      <c r="AG6" s="180" t="e">
        <f>INDEX(#REF!,MATCH('MPS &amp; chart'!$B6,#REF!,0),MATCH('MPS &amp; chart'!AG$2,#REF!,0))/VLOOKUP($B6,'CGD PSE'!$C:$G,5,FALSE)</f>
        <v>#REF!</v>
      </c>
      <c r="AH6" s="180" t="e">
        <f>INDEX(#REF!,MATCH('MPS &amp; chart'!$B6,#REF!,0),MATCH('MPS &amp; chart'!AH$2,#REF!,0))/VLOOKUP($B6,'CGD PSE'!$C:$G,5,FALSE)</f>
        <v>#REF!</v>
      </c>
    </row>
    <row r="7" spans="1:34" x14ac:dyDescent="0.25">
      <c r="A7" s="184" t="s">
        <v>187</v>
      </c>
      <c r="B7" s="179" t="str">
        <f>VLOOKUP(A7,ISO!A:B,2,FALSE)</f>
        <v>MLT</v>
      </c>
      <c r="C7" s="181" t="e">
        <f t="shared" si="7"/>
        <v>#REF!</v>
      </c>
      <c r="D7" s="181" t="e">
        <f t="shared" si="8"/>
        <v>#REF!</v>
      </c>
      <c r="E7" s="181" t="e">
        <f t="shared" si="0"/>
        <v>#REF!</v>
      </c>
      <c r="F7" s="181" t="e">
        <f t="shared" si="1"/>
        <v>#REF!</v>
      </c>
      <c r="G7" s="181" t="e">
        <f t="shared" si="2"/>
        <v>#REF!</v>
      </c>
      <c r="H7" s="181" t="e">
        <f t="shared" si="3"/>
        <v>#REF!</v>
      </c>
      <c r="I7" s="181" t="e">
        <f t="shared" si="4"/>
        <v>#REF!</v>
      </c>
      <c r="J7" s="181" t="e">
        <f t="shared" si="5"/>
        <v>#REF!</v>
      </c>
      <c r="K7" s="182" t="e">
        <f t="shared" si="6"/>
        <v>#REF!</v>
      </c>
      <c r="L7" s="166"/>
      <c r="M7" s="180" t="e">
        <f>INDEX(#REF!,MATCH('MPS &amp; chart'!$B7,#REF!,0),MATCH('MPS &amp; chart'!M$2,#REF!,0))/VLOOKUP($B7,'CGD PSE'!$C:$G,5,FALSE)</f>
        <v>#REF!</v>
      </c>
      <c r="N7" s="180" t="e">
        <f>INDEX(#REF!,MATCH('MPS &amp; chart'!$B7,#REF!,0),MATCH('MPS &amp; chart'!N$2,#REF!,0))/VLOOKUP($B7,'CGD PSE'!$C:$G,5,FALSE)</f>
        <v>#REF!</v>
      </c>
      <c r="O7" s="180" t="e">
        <f>INDEX(#REF!,MATCH('MPS &amp; chart'!$B7,#REF!,0),MATCH('MPS &amp; chart'!O$2,#REF!,0))/VLOOKUP($B7,'CGD PSE'!$C:$G,5,FALSE)</f>
        <v>#REF!</v>
      </c>
      <c r="P7" s="180" t="e">
        <f>INDEX(#REF!,MATCH('MPS &amp; chart'!$B7,#REF!,0),MATCH('MPS &amp; chart'!P$2,#REF!,0))/VLOOKUP($B7,'CGD PSE'!$C:$G,5,FALSE)</f>
        <v>#REF!</v>
      </c>
      <c r="Q7" s="180" t="e">
        <f>INDEX(#REF!,MATCH('MPS &amp; chart'!$B7,#REF!,0),MATCH('MPS &amp; chart'!Q$2,#REF!,0))/VLOOKUP($B7,'CGD PSE'!$C:$G,5,FALSE)</f>
        <v>#REF!</v>
      </c>
      <c r="R7" s="180" t="e">
        <f>INDEX(#REF!,MATCH('MPS &amp; chart'!$B7,#REF!,0),MATCH('MPS &amp; chart'!R$2,#REF!,0))/VLOOKUP($B7,'CGD PSE'!$C:$G,5,FALSE)</f>
        <v>#REF!</v>
      </c>
      <c r="S7" s="180" t="e">
        <f>INDEX(#REF!,MATCH('MPS &amp; chart'!$B7,#REF!,0),MATCH('MPS &amp; chart'!S$2,#REF!,0))/VLOOKUP($B7,'CGD PSE'!$C:$G,5,FALSE)</f>
        <v>#REF!</v>
      </c>
      <c r="T7" s="180" t="e">
        <f>INDEX(#REF!,MATCH('MPS &amp; chart'!$B7,#REF!,0),MATCH('MPS &amp; chart'!T$2,#REF!,0))/VLOOKUP($B7,'CGD PSE'!$C:$G,5,FALSE)</f>
        <v>#REF!</v>
      </c>
      <c r="U7" s="180" t="e">
        <f>INDEX(#REF!,MATCH('MPS &amp; chart'!$B7,#REF!,0),MATCH('MPS &amp; chart'!U$2,#REF!,0))/VLOOKUP($B7,'CGD PSE'!$C:$G,5,FALSE)</f>
        <v>#REF!</v>
      </c>
      <c r="V7" s="180" t="e">
        <f>INDEX(#REF!,MATCH('MPS &amp; chart'!$B7,#REF!,0),MATCH('MPS &amp; chart'!V$2,#REF!,0))/VLOOKUP($B7,'CGD PSE'!$C:$G,5,FALSE)</f>
        <v>#REF!</v>
      </c>
      <c r="W7" s="180" t="e">
        <f>INDEX(#REF!,MATCH('MPS &amp; chart'!$B7,#REF!,0),MATCH('MPS &amp; chart'!W$2,#REF!,0))/VLOOKUP($B7,'CGD PSE'!$C:$G,5,FALSE)</f>
        <v>#REF!</v>
      </c>
      <c r="X7" s="180" t="e">
        <f>INDEX(#REF!,MATCH('MPS &amp; chart'!$B7,#REF!,0),MATCH('MPS &amp; chart'!X$2,#REF!,0))/VLOOKUP($B7,'CGD PSE'!$C:$G,5,FALSE)</f>
        <v>#REF!</v>
      </c>
      <c r="Y7" s="180" t="e">
        <f>INDEX(#REF!,MATCH('MPS &amp; chart'!$B7,#REF!,0),MATCH('MPS &amp; chart'!Y$2,#REF!,0))/VLOOKUP($B7,'CGD PSE'!$C:$G,5,FALSE)</f>
        <v>#REF!</v>
      </c>
      <c r="Z7" s="180" t="e">
        <f>INDEX(#REF!,MATCH('MPS &amp; chart'!$B7,#REF!,0),MATCH('MPS &amp; chart'!Z$2,#REF!,0))/VLOOKUP($B7,'CGD PSE'!$C:$G,5,FALSE)</f>
        <v>#REF!</v>
      </c>
      <c r="AA7" s="180" t="e">
        <f>INDEX(#REF!,MATCH('MPS &amp; chart'!$B7,#REF!,0),MATCH('MPS &amp; chart'!AA$2,#REF!,0))/VLOOKUP($B7,'CGD PSE'!$C:$G,5,FALSE)</f>
        <v>#REF!</v>
      </c>
      <c r="AB7" s="180" t="e">
        <f>INDEX(#REF!,MATCH('MPS &amp; chart'!$B7,#REF!,0),MATCH('MPS &amp; chart'!AB$2,#REF!,0))/VLOOKUP($B7,'CGD PSE'!$C:$G,5,FALSE)</f>
        <v>#REF!</v>
      </c>
      <c r="AC7" s="180" t="e">
        <f>INDEX(#REF!,MATCH('MPS &amp; chart'!$B7,#REF!,0),MATCH('MPS &amp; chart'!AC$2,#REF!,0))/VLOOKUP($B7,'CGD PSE'!$C:$G,5,FALSE)</f>
        <v>#REF!</v>
      </c>
      <c r="AD7" s="180" t="e">
        <f>INDEX(#REF!,MATCH('MPS &amp; chart'!$B7,#REF!,0),MATCH('MPS &amp; chart'!AD$2,#REF!,0))/VLOOKUP($B7,'CGD PSE'!$C:$G,5,FALSE)</f>
        <v>#REF!</v>
      </c>
      <c r="AE7" s="180" t="e">
        <f>INDEX(#REF!,MATCH('MPS &amp; chart'!$B7,#REF!,0),MATCH('MPS &amp; chart'!AE$2,#REF!,0))/VLOOKUP($B7,'CGD PSE'!$C:$G,5,FALSE)</f>
        <v>#REF!</v>
      </c>
      <c r="AF7" s="180" t="e">
        <f>INDEX(#REF!,MATCH('MPS &amp; chart'!$B7,#REF!,0),MATCH('MPS &amp; chart'!AF$2,#REF!,0))/VLOOKUP($B7,'CGD PSE'!$C:$G,5,FALSE)</f>
        <v>#REF!</v>
      </c>
      <c r="AG7" s="180" t="e">
        <f>INDEX(#REF!,MATCH('MPS &amp; chart'!$B7,#REF!,0),MATCH('MPS &amp; chart'!AG$2,#REF!,0))/VLOOKUP($B7,'CGD PSE'!$C:$G,5,FALSE)</f>
        <v>#REF!</v>
      </c>
      <c r="AH7" s="180" t="e">
        <f>INDEX(#REF!,MATCH('MPS &amp; chart'!$B7,#REF!,0),MATCH('MPS &amp; chart'!AH$2,#REF!,0))/VLOOKUP($B7,'CGD PSE'!$C:$G,5,FALSE)</f>
        <v>#REF!</v>
      </c>
    </row>
    <row r="8" spans="1:34" x14ac:dyDescent="0.25">
      <c r="A8" s="185" t="s">
        <v>171</v>
      </c>
      <c r="B8" s="179" t="str">
        <f>VLOOKUP(A8,ISO!A:B,2,FALSE)</f>
        <v>BGR</v>
      </c>
      <c r="C8" s="181" t="e">
        <f t="shared" si="7"/>
        <v>#REF!</v>
      </c>
      <c r="D8" s="181" t="e">
        <f t="shared" si="8"/>
        <v>#REF!</v>
      </c>
      <c r="E8" s="181" t="e">
        <f t="shared" si="0"/>
        <v>#REF!</v>
      </c>
      <c r="F8" s="181" t="e">
        <f t="shared" si="1"/>
        <v>#REF!</v>
      </c>
      <c r="G8" s="181" t="e">
        <f t="shared" si="2"/>
        <v>#REF!</v>
      </c>
      <c r="H8" s="181" t="e">
        <f t="shared" si="3"/>
        <v>#REF!</v>
      </c>
      <c r="I8" s="181" t="e">
        <f t="shared" si="4"/>
        <v>#REF!</v>
      </c>
      <c r="J8" s="181" t="e">
        <f t="shared" si="5"/>
        <v>#REF!</v>
      </c>
      <c r="K8" s="182" t="e">
        <f t="shared" si="6"/>
        <v>#REF!</v>
      </c>
      <c r="L8" s="166"/>
      <c r="M8" s="180" t="e">
        <f>INDEX(#REF!,MATCH('MPS &amp; chart'!$B8,#REF!,0),MATCH('MPS &amp; chart'!M$2,#REF!,0))/VLOOKUP($B8,'CGD PSE'!$C:$G,5,FALSE)</f>
        <v>#REF!</v>
      </c>
      <c r="N8" s="180" t="e">
        <f>INDEX(#REF!,MATCH('MPS &amp; chart'!$B8,#REF!,0),MATCH('MPS &amp; chart'!N$2,#REF!,0))/VLOOKUP($B8,'CGD PSE'!$C:$G,5,FALSE)</f>
        <v>#REF!</v>
      </c>
      <c r="O8" s="180" t="e">
        <f>INDEX(#REF!,MATCH('MPS &amp; chart'!$B8,#REF!,0),MATCH('MPS &amp; chart'!O$2,#REF!,0))/VLOOKUP($B8,'CGD PSE'!$C:$G,5,FALSE)</f>
        <v>#REF!</v>
      </c>
      <c r="P8" s="180" t="e">
        <f>INDEX(#REF!,MATCH('MPS &amp; chart'!$B8,#REF!,0),MATCH('MPS &amp; chart'!P$2,#REF!,0))/VLOOKUP($B8,'CGD PSE'!$C:$G,5,FALSE)</f>
        <v>#REF!</v>
      </c>
      <c r="Q8" s="180" t="e">
        <f>INDEX(#REF!,MATCH('MPS &amp; chart'!$B8,#REF!,0),MATCH('MPS &amp; chart'!Q$2,#REF!,0))/VLOOKUP($B8,'CGD PSE'!$C:$G,5,FALSE)</f>
        <v>#REF!</v>
      </c>
      <c r="R8" s="180" t="e">
        <f>INDEX(#REF!,MATCH('MPS &amp; chart'!$B8,#REF!,0),MATCH('MPS &amp; chart'!R$2,#REF!,0))/VLOOKUP($B8,'CGD PSE'!$C:$G,5,FALSE)</f>
        <v>#REF!</v>
      </c>
      <c r="S8" s="180" t="e">
        <f>INDEX(#REF!,MATCH('MPS &amp; chart'!$B8,#REF!,0),MATCH('MPS &amp; chart'!S$2,#REF!,0))/VLOOKUP($B8,'CGD PSE'!$C:$G,5,FALSE)</f>
        <v>#REF!</v>
      </c>
      <c r="T8" s="180" t="e">
        <f>INDEX(#REF!,MATCH('MPS &amp; chart'!$B8,#REF!,0),MATCH('MPS &amp; chart'!T$2,#REF!,0))/VLOOKUP($B8,'CGD PSE'!$C:$G,5,FALSE)</f>
        <v>#REF!</v>
      </c>
      <c r="U8" s="180" t="e">
        <f>INDEX(#REF!,MATCH('MPS &amp; chart'!$B8,#REF!,0),MATCH('MPS &amp; chart'!U$2,#REF!,0))/VLOOKUP($B8,'CGD PSE'!$C:$G,5,FALSE)</f>
        <v>#REF!</v>
      </c>
      <c r="V8" s="180" t="e">
        <f>INDEX(#REF!,MATCH('MPS &amp; chart'!$B8,#REF!,0),MATCH('MPS &amp; chart'!V$2,#REF!,0))/VLOOKUP($B8,'CGD PSE'!$C:$G,5,FALSE)</f>
        <v>#REF!</v>
      </c>
      <c r="W8" s="180" t="e">
        <f>INDEX(#REF!,MATCH('MPS &amp; chart'!$B8,#REF!,0),MATCH('MPS &amp; chart'!W$2,#REF!,0))/VLOOKUP($B8,'CGD PSE'!$C:$G,5,FALSE)</f>
        <v>#REF!</v>
      </c>
      <c r="X8" s="180" t="e">
        <f>INDEX(#REF!,MATCH('MPS &amp; chart'!$B8,#REF!,0),MATCH('MPS &amp; chart'!X$2,#REF!,0))/VLOOKUP($B8,'CGD PSE'!$C:$G,5,FALSE)</f>
        <v>#REF!</v>
      </c>
      <c r="Y8" s="180" t="e">
        <f>INDEX(#REF!,MATCH('MPS &amp; chart'!$B8,#REF!,0),MATCH('MPS &amp; chart'!Y$2,#REF!,0))/VLOOKUP($B8,'CGD PSE'!$C:$G,5,FALSE)</f>
        <v>#REF!</v>
      </c>
      <c r="Z8" s="180" t="e">
        <f>INDEX(#REF!,MATCH('MPS &amp; chart'!$B8,#REF!,0),MATCH('MPS &amp; chart'!Z$2,#REF!,0))/VLOOKUP($B8,'CGD PSE'!$C:$G,5,FALSE)</f>
        <v>#REF!</v>
      </c>
      <c r="AA8" s="180" t="e">
        <f>INDEX(#REF!,MATCH('MPS &amp; chart'!$B8,#REF!,0),MATCH('MPS &amp; chart'!AA$2,#REF!,0))/VLOOKUP($B8,'CGD PSE'!$C:$G,5,FALSE)</f>
        <v>#REF!</v>
      </c>
      <c r="AB8" s="180" t="e">
        <f>INDEX(#REF!,MATCH('MPS &amp; chart'!$B8,#REF!,0),MATCH('MPS &amp; chart'!AB$2,#REF!,0))/VLOOKUP($B8,'CGD PSE'!$C:$G,5,FALSE)</f>
        <v>#REF!</v>
      </c>
      <c r="AC8" s="180" t="e">
        <f>INDEX(#REF!,MATCH('MPS &amp; chart'!$B8,#REF!,0),MATCH('MPS &amp; chart'!AC$2,#REF!,0))/VLOOKUP($B8,'CGD PSE'!$C:$G,5,FALSE)</f>
        <v>#REF!</v>
      </c>
      <c r="AD8" s="180" t="e">
        <f>INDEX(#REF!,MATCH('MPS &amp; chart'!$B8,#REF!,0),MATCH('MPS &amp; chart'!AD$2,#REF!,0))/VLOOKUP($B8,'CGD PSE'!$C:$G,5,FALSE)</f>
        <v>#REF!</v>
      </c>
      <c r="AE8" s="180" t="e">
        <f>INDEX(#REF!,MATCH('MPS &amp; chart'!$B8,#REF!,0),MATCH('MPS &amp; chart'!AE$2,#REF!,0))/VLOOKUP($B8,'CGD PSE'!$C:$G,5,FALSE)</f>
        <v>#REF!</v>
      </c>
      <c r="AF8" s="180" t="e">
        <f>INDEX(#REF!,MATCH('MPS &amp; chart'!$B8,#REF!,0),MATCH('MPS &amp; chart'!AF$2,#REF!,0))/VLOOKUP($B8,'CGD PSE'!$C:$G,5,FALSE)</f>
        <v>#REF!</v>
      </c>
      <c r="AG8" s="180" t="e">
        <f>INDEX(#REF!,MATCH('MPS &amp; chart'!$B8,#REF!,0),MATCH('MPS &amp; chart'!AG$2,#REF!,0))/VLOOKUP($B8,'CGD PSE'!$C:$G,5,FALSE)</f>
        <v>#REF!</v>
      </c>
      <c r="AH8" s="180" t="e">
        <f>INDEX(#REF!,MATCH('MPS &amp; chart'!$B8,#REF!,0),MATCH('MPS &amp; chart'!AH$2,#REF!,0))/VLOOKUP($B8,'CGD PSE'!$C:$G,5,FALSE)</f>
        <v>#REF!</v>
      </c>
    </row>
    <row r="9" spans="1:34" x14ac:dyDescent="0.25">
      <c r="A9" s="185" t="s">
        <v>176</v>
      </c>
      <c r="B9" s="179" t="str">
        <f>VLOOKUP(A9,ISO!A:B,2,FALSE)</f>
        <v>IRL</v>
      </c>
      <c r="C9" s="181" t="e">
        <f t="shared" si="7"/>
        <v>#REF!</v>
      </c>
      <c r="D9" s="181" t="e">
        <f t="shared" si="8"/>
        <v>#REF!</v>
      </c>
      <c r="E9" s="181" t="e">
        <f t="shared" si="0"/>
        <v>#REF!</v>
      </c>
      <c r="F9" s="181" t="e">
        <f t="shared" si="1"/>
        <v>#REF!</v>
      </c>
      <c r="G9" s="181" t="e">
        <f t="shared" si="2"/>
        <v>#REF!</v>
      </c>
      <c r="H9" s="181" t="e">
        <f t="shared" si="3"/>
        <v>#REF!</v>
      </c>
      <c r="I9" s="181" t="e">
        <f t="shared" si="4"/>
        <v>#REF!</v>
      </c>
      <c r="J9" s="181" t="e">
        <f t="shared" si="5"/>
        <v>#REF!</v>
      </c>
      <c r="K9" s="182" t="e">
        <f t="shared" si="6"/>
        <v>#REF!</v>
      </c>
      <c r="L9" s="166"/>
      <c r="M9" s="180" t="e">
        <f>INDEX(#REF!,MATCH('MPS &amp; chart'!$B9,#REF!,0),MATCH('MPS &amp; chart'!M$2,#REF!,0))/VLOOKUP($B9,'CGD PSE'!$C:$G,5,FALSE)</f>
        <v>#REF!</v>
      </c>
      <c r="N9" s="180" t="e">
        <f>INDEX(#REF!,MATCH('MPS &amp; chart'!$B9,#REF!,0),MATCH('MPS &amp; chart'!N$2,#REF!,0))/VLOOKUP($B9,'CGD PSE'!$C:$G,5,FALSE)</f>
        <v>#REF!</v>
      </c>
      <c r="O9" s="180" t="e">
        <f>INDEX(#REF!,MATCH('MPS &amp; chart'!$B9,#REF!,0),MATCH('MPS &amp; chart'!O$2,#REF!,0))/VLOOKUP($B9,'CGD PSE'!$C:$G,5,FALSE)</f>
        <v>#REF!</v>
      </c>
      <c r="P9" s="180" t="e">
        <f>INDEX(#REF!,MATCH('MPS &amp; chart'!$B9,#REF!,0),MATCH('MPS &amp; chart'!P$2,#REF!,0))/VLOOKUP($B9,'CGD PSE'!$C:$G,5,FALSE)</f>
        <v>#REF!</v>
      </c>
      <c r="Q9" s="180" t="e">
        <f>INDEX(#REF!,MATCH('MPS &amp; chart'!$B9,#REF!,0),MATCH('MPS &amp; chart'!Q$2,#REF!,0))/VLOOKUP($B9,'CGD PSE'!$C:$G,5,FALSE)</f>
        <v>#REF!</v>
      </c>
      <c r="R9" s="180" t="e">
        <f>INDEX(#REF!,MATCH('MPS &amp; chart'!$B9,#REF!,0),MATCH('MPS &amp; chart'!R$2,#REF!,0))/VLOOKUP($B9,'CGD PSE'!$C:$G,5,FALSE)</f>
        <v>#REF!</v>
      </c>
      <c r="S9" s="180" t="e">
        <f>INDEX(#REF!,MATCH('MPS &amp; chart'!$B9,#REF!,0),MATCH('MPS &amp; chart'!S$2,#REF!,0))/VLOOKUP($B9,'CGD PSE'!$C:$G,5,FALSE)</f>
        <v>#REF!</v>
      </c>
      <c r="T9" s="180" t="e">
        <f>INDEX(#REF!,MATCH('MPS &amp; chart'!$B9,#REF!,0),MATCH('MPS &amp; chart'!T$2,#REF!,0))/VLOOKUP($B9,'CGD PSE'!$C:$G,5,FALSE)</f>
        <v>#REF!</v>
      </c>
      <c r="U9" s="180" t="e">
        <f>INDEX(#REF!,MATCH('MPS &amp; chart'!$B9,#REF!,0),MATCH('MPS &amp; chart'!U$2,#REF!,0))/VLOOKUP($B9,'CGD PSE'!$C:$G,5,FALSE)</f>
        <v>#REF!</v>
      </c>
      <c r="V9" s="180" t="e">
        <f>INDEX(#REF!,MATCH('MPS &amp; chart'!$B9,#REF!,0),MATCH('MPS &amp; chart'!V$2,#REF!,0))/VLOOKUP($B9,'CGD PSE'!$C:$G,5,FALSE)</f>
        <v>#REF!</v>
      </c>
      <c r="W9" s="180" t="e">
        <f>INDEX(#REF!,MATCH('MPS &amp; chart'!$B9,#REF!,0),MATCH('MPS &amp; chart'!W$2,#REF!,0))/VLOOKUP($B9,'CGD PSE'!$C:$G,5,FALSE)</f>
        <v>#REF!</v>
      </c>
      <c r="X9" s="180" t="e">
        <f>INDEX(#REF!,MATCH('MPS &amp; chart'!$B9,#REF!,0),MATCH('MPS &amp; chart'!X$2,#REF!,0))/VLOOKUP($B9,'CGD PSE'!$C:$G,5,FALSE)</f>
        <v>#REF!</v>
      </c>
      <c r="Y9" s="180" t="e">
        <f>INDEX(#REF!,MATCH('MPS &amp; chart'!$B9,#REF!,0),MATCH('MPS &amp; chart'!Y$2,#REF!,0))/VLOOKUP($B9,'CGD PSE'!$C:$G,5,FALSE)</f>
        <v>#REF!</v>
      </c>
      <c r="Z9" s="180" t="e">
        <f>INDEX(#REF!,MATCH('MPS &amp; chart'!$B9,#REF!,0),MATCH('MPS &amp; chart'!Z$2,#REF!,0))/VLOOKUP($B9,'CGD PSE'!$C:$G,5,FALSE)</f>
        <v>#REF!</v>
      </c>
      <c r="AA9" s="180" t="e">
        <f>INDEX(#REF!,MATCH('MPS &amp; chart'!$B9,#REF!,0),MATCH('MPS &amp; chart'!AA$2,#REF!,0))/VLOOKUP($B9,'CGD PSE'!$C:$G,5,FALSE)</f>
        <v>#REF!</v>
      </c>
      <c r="AB9" s="180" t="e">
        <f>INDEX(#REF!,MATCH('MPS &amp; chart'!$B9,#REF!,0),MATCH('MPS &amp; chart'!AB$2,#REF!,0))/VLOOKUP($B9,'CGD PSE'!$C:$G,5,FALSE)</f>
        <v>#REF!</v>
      </c>
      <c r="AC9" s="180" t="e">
        <f>INDEX(#REF!,MATCH('MPS &amp; chart'!$B9,#REF!,0),MATCH('MPS &amp; chart'!AC$2,#REF!,0))/VLOOKUP($B9,'CGD PSE'!$C:$G,5,FALSE)</f>
        <v>#REF!</v>
      </c>
      <c r="AD9" s="180" t="e">
        <f>INDEX(#REF!,MATCH('MPS &amp; chart'!$B9,#REF!,0),MATCH('MPS &amp; chart'!AD$2,#REF!,0))/VLOOKUP($B9,'CGD PSE'!$C:$G,5,FALSE)</f>
        <v>#REF!</v>
      </c>
      <c r="AE9" s="180" t="e">
        <f>INDEX(#REF!,MATCH('MPS &amp; chart'!$B9,#REF!,0),MATCH('MPS &amp; chart'!AE$2,#REF!,0))/VLOOKUP($B9,'CGD PSE'!$C:$G,5,FALSE)</f>
        <v>#REF!</v>
      </c>
      <c r="AF9" s="180" t="e">
        <f>INDEX(#REF!,MATCH('MPS &amp; chart'!$B9,#REF!,0),MATCH('MPS &amp; chart'!AF$2,#REF!,0))/VLOOKUP($B9,'CGD PSE'!$C:$G,5,FALSE)</f>
        <v>#REF!</v>
      </c>
      <c r="AG9" s="180" t="e">
        <f>INDEX(#REF!,MATCH('MPS &amp; chart'!$B9,#REF!,0),MATCH('MPS &amp; chart'!AG$2,#REF!,0))/VLOOKUP($B9,'CGD PSE'!$C:$G,5,FALSE)</f>
        <v>#REF!</v>
      </c>
      <c r="AH9" s="180" t="e">
        <f>INDEX(#REF!,MATCH('MPS &amp; chart'!$B9,#REF!,0),MATCH('MPS &amp; chart'!AH$2,#REF!,0))/VLOOKUP($B9,'CGD PSE'!$C:$G,5,FALSE)</f>
        <v>#REF!</v>
      </c>
    </row>
    <row r="10" spans="1:34" x14ac:dyDescent="0.25">
      <c r="A10" s="185" t="s">
        <v>178</v>
      </c>
      <c r="B10" s="179" t="str">
        <f>VLOOKUP(A10,ISO!A:B,2,FALSE)</f>
        <v>ESP</v>
      </c>
      <c r="C10" s="181" t="e">
        <f t="shared" si="7"/>
        <v>#REF!</v>
      </c>
      <c r="D10" s="181" t="e">
        <f t="shared" si="8"/>
        <v>#REF!</v>
      </c>
      <c r="E10" s="181" t="e">
        <f t="shared" si="0"/>
        <v>#REF!</v>
      </c>
      <c r="F10" s="181" t="e">
        <f t="shared" si="1"/>
        <v>#REF!</v>
      </c>
      <c r="G10" s="181" t="e">
        <f t="shared" si="2"/>
        <v>#REF!</v>
      </c>
      <c r="H10" s="181" t="e">
        <f t="shared" si="3"/>
        <v>#REF!</v>
      </c>
      <c r="I10" s="181" t="e">
        <f t="shared" si="4"/>
        <v>#REF!</v>
      </c>
      <c r="J10" s="181" t="e">
        <f t="shared" si="5"/>
        <v>#REF!</v>
      </c>
      <c r="K10" s="182" t="e">
        <f t="shared" si="6"/>
        <v>#REF!</v>
      </c>
      <c r="L10" s="166"/>
      <c r="M10" s="180" t="e">
        <f>INDEX(#REF!,MATCH('MPS &amp; chart'!$B10,#REF!,0),MATCH('MPS &amp; chart'!M$2,#REF!,0))/VLOOKUP($B10,'CGD PSE'!$C:$G,5,FALSE)</f>
        <v>#REF!</v>
      </c>
      <c r="N10" s="180" t="e">
        <f>INDEX(#REF!,MATCH('MPS &amp; chart'!$B10,#REF!,0),MATCH('MPS &amp; chart'!N$2,#REF!,0))/VLOOKUP($B10,'CGD PSE'!$C:$G,5,FALSE)</f>
        <v>#REF!</v>
      </c>
      <c r="O10" s="180" t="e">
        <f>INDEX(#REF!,MATCH('MPS &amp; chart'!$B10,#REF!,0),MATCH('MPS &amp; chart'!O$2,#REF!,0))/VLOOKUP($B10,'CGD PSE'!$C:$G,5,FALSE)</f>
        <v>#REF!</v>
      </c>
      <c r="P10" s="180" t="e">
        <f>INDEX(#REF!,MATCH('MPS &amp; chart'!$B10,#REF!,0),MATCH('MPS &amp; chart'!P$2,#REF!,0))/VLOOKUP($B10,'CGD PSE'!$C:$G,5,FALSE)</f>
        <v>#REF!</v>
      </c>
      <c r="Q10" s="180" t="e">
        <f>INDEX(#REF!,MATCH('MPS &amp; chart'!$B10,#REF!,0),MATCH('MPS &amp; chart'!Q$2,#REF!,0))/VLOOKUP($B10,'CGD PSE'!$C:$G,5,FALSE)</f>
        <v>#REF!</v>
      </c>
      <c r="R10" s="180" t="e">
        <f>INDEX(#REF!,MATCH('MPS &amp; chart'!$B10,#REF!,0),MATCH('MPS &amp; chart'!R$2,#REF!,0))/VLOOKUP($B10,'CGD PSE'!$C:$G,5,FALSE)</f>
        <v>#REF!</v>
      </c>
      <c r="S10" s="180" t="e">
        <f>INDEX(#REF!,MATCH('MPS &amp; chart'!$B10,#REF!,0),MATCH('MPS &amp; chart'!S$2,#REF!,0))/VLOOKUP($B10,'CGD PSE'!$C:$G,5,FALSE)</f>
        <v>#REF!</v>
      </c>
      <c r="T10" s="180" t="e">
        <f>INDEX(#REF!,MATCH('MPS &amp; chart'!$B10,#REF!,0),MATCH('MPS &amp; chart'!T$2,#REF!,0))/VLOOKUP($B10,'CGD PSE'!$C:$G,5,FALSE)</f>
        <v>#REF!</v>
      </c>
      <c r="U10" s="180" t="e">
        <f>INDEX(#REF!,MATCH('MPS &amp; chart'!$B10,#REF!,0),MATCH('MPS &amp; chart'!U$2,#REF!,0))/VLOOKUP($B10,'CGD PSE'!$C:$G,5,FALSE)</f>
        <v>#REF!</v>
      </c>
      <c r="V10" s="180" t="e">
        <f>INDEX(#REF!,MATCH('MPS &amp; chart'!$B10,#REF!,0),MATCH('MPS &amp; chart'!V$2,#REF!,0))/VLOOKUP($B10,'CGD PSE'!$C:$G,5,FALSE)</f>
        <v>#REF!</v>
      </c>
      <c r="W10" s="180" t="e">
        <f>INDEX(#REF!,MATCH('MPS &amp; chart'!$B10,#REF!,0),MATCH('MPS &amp; chart'!W$2,#REF!,0))/VLOOKUP($B10,'CGD PSE'!$C:$G,5,FALSE)</f>
        <v>#REF!</v>
      </c>
      <c r="X10" s="180" t="e">
        <f>INDEX(#REF!,MATCH('MPS &amp; chart'!$B10,#REF!,0),MATCH('MPS &amp; chart'!X$2,#REF!,0))/VLOOKUP($B10,'CGD PSE'!$C:$G,5,FALSE)</f>
        <v>#REF!</v>
      </c>
      <c r="Y10" s="180" t="e">
        <f>INDEX(#REF!,MATCH('MPS &amp; chart'!$B10,#REF!,0),MATCH('MPS &amp; chart'!Y$2,#REF!,0))/VLOOKUP($B10,'CGD PSE'!$C:$G,5,FALSE)</f>
        <v>#REF!</v>
      </c>
      <c r="Z10" s="180" t="e">
        <f>INDEX(#REF!,MATCH('MPS &amp; chart'!$B10,#REF!,0),MATCH('MPS &amp; chart'!Z$2,#REF!,0))/VLOOKUP($B10,'CGD PSE'!$C:$G,5,FALSE)</f>
        <v>#REF!</v>
      </c>
      <c r="AA10" s="180" t="e">
        <f>INDEX(#REF!,MATCH('MPS &amp; chart'!$B10,#REF!,0),MATCH('MPS &amp; chart'!AA$2,#REF!,0))/VLOOKUP($B10,'CGD PSE'!$C:$G,5,FALSE)</f>
        <v>#REF!</v>
      </c>
      <c r="AB10" s="180" t="e">
        <f>INDEX(#REF!,MATCH('MPS &amp; chart'!$B10,#REF!,0),MATCH('MPS &amp; chart'!AB$2,#REF!,0))/VLOOKUP($B10,'CGD PSE'!$C:$G,5,FALSE)</f>
        <v>#REF!</v>
      </c>
      <c r="AC10" s="180" t="e">
        <f>INDEX(#REF!,MATCH('MPS &amp; chart'!$B10,#REF!,0),MATCH('MPS &amp; chart'!AC$2,#REF!,0))/VLOOKUP($B10,'CGD PSE'!$C:$G,5,FALSE)</f>
        <v>#REF!</v>
      </c>
      <c r="AD10" s="180" t="e">
        <f>INDEX(#REF!,MATCH('MPS &amp; chart'!$B10,#REF!,0),MATCH('MPS &amp; chart'!AD$2,#REF!,0))/VLOOKUP($B10,'CGD PSE'!$C:$G,5,FALSE)</f>
        <v>#REF!</v>
      </c>
      <c r="AE10" s="180" t="e">
        <f>INDEX(#REF!,MATCH('MPS &amp; chart'!$B10,#REF!,0),MATCH('MPS &amp; chart'!AE$2,#REF!,0))/VLOOKUP($B10,'CGD PSE'!$C:$G,5,FALSE)</f>
        <v>#REF!</v>
      </c>
      <c r="AF10" s="180" t="e">
        <f>INDEX(#REF!,MATCH('MPS &amp; chart'!$B10,#REF!,0),MATCH('MPS &amp; chart'!AF$2,#REF!,0))/VLOOKUP($B10,'CGD PSE'!$C:$G,5,FALSE)</f>
        <v>#REF!</v>
      </c>
      <c r="AG10" s="180" t="e">
        <f>INDEX(#REF!,MATCH('MPS &amp; chart'!$B10,#REF!,0),MATCH('MPS &amp; chart'!AG$2,#REF!,0))/VLOOKUP($B10,'CGD PSE'!$C:$G,5,FALSE)</f>
        <v>#REF!</v>
      </c>
      <c r="AH10" s="180" t="e">
        <f>INDEX(#REF!,MATCH('MPS &amp; chart'!$B10,#REF!,0),MATCH('MPS &amp; chart'!AH$2,#REF!,0))/VLOOKUP($B10,'CGD PSE'!$C:$G,5,FALSE)</f>
        <v>#REF!</v>
      </c>
    </row>
    <row r="11" spans="1:34" x14ac:dyDescent="0.25">
      <c r="A11" s="185" t="s">
        <v>181</v>
      </c>
      <c r="B11" s="179" t="str">
        <f>VLOOKUP(A11,ISO!A:B,2,FALSE)</f>
        <v>ITA</v>
      </c>
      <c r="C11" s="181" t="e">
        <f t="shared" si="7"/>
        <v>#REF!</v>
      </c>
      <c r="D11" s="181" t="e">
        <f t="shared" si="8"/>
        <v>#REF!</v>
      </c>
      <c r="E11" s="181" t="e">
        <f t="shared" si="0"/>
        <v>#REF!</v>
      </c>
      <c r="F11" s="181" t="e">
        <f t="shared" si="1"/>
        <v>#REF!</v>
      </c>
      <c r="G11" s="181" t="e">
        <f t="shared" si="2"/>
        <v>#REF!</v>
      </c>
      <c r="H11" s="181" t="e">
        <f t="shared" si="3"/>
        <v>#REF!</v>
      </c>
      <c r="I11" s="181" t="e">
        <f t="shared" si="4"/>
        <v>#REF!</v>
      </c>
      <c r="J11" s="181" t="e">
        <f t="shared" si="5"/>
        <v>#REF!</v>
      </c>
      <c r="K11" s="182" t="e">
        <f t="shared" si="6"/>
        <v>#REF!</v>
      </c>
      <c r="L11" s="166"/>
      <c r="M11" s="180" t="e">
        <f>INDEX(#REF!,MATCH('MPS &amp; chart'!$B11,#REF!,0),MATCH('MPS &amp; chart'!M$2,#REF!,0))/VLOOKUP($B11,'CGD PSE'!$C:$G,5,FALSE)</f>
        <v>#REF!</v>
      </c>
      <c r="N11" s="180" t="e">
        <f>INDEX(#REF!,MATCH('MPS &amp; chart'!$B11,#REF!,0),MATCH('MPS &amp; chart'!N$2,#REF!,0))/VLOOKUP($B11,'CGD PSE'!$C:$G,5,FALSE)</f>
        <v>#REF!</v>
      </c>
      <c r="O11" s="180" t="e">
        <f>INDEX(#REF!,MATCH('MPS &amp; chart'!$B11,#REF!,0),MATCH('MPS &amp; chart'!O$2,#REF!,0))/VLOOKUP($B11,'CGD PSE'!$C:$G,5,FALSE)</f>
        <v>#REF!</v>
      </c>
      <c r="P11" s="180" t="e">
        <f>INDEX(#REF!,MATCH('MPS &amp; chart'!$B11,#REF!,0),MATCH('MPS &amp; chart'!P$2,#REF!,0))/VLOOKUP($B11,'CGD PSE'!$C:$G,5,FALSE)</f>
        <v>#REF!</v>
      </c>
      <c r="Q11" s="180" t="e">
        <f>INDEX(#REF!,MATCH('MPS &amp; chart'!$B11,#REF!,0),MATCH('MPS &amp; chart'!Q$2,#REF!,0))/VLOOKUP($B11,'CGD PSE'!$C:$G,5,FALSE)</f>
        <v>#REF!</v>
      </c>
      <c r="R11" s="180" t="e">
        <f>INDEX(#REF!,MATCH('MPS &amp; chart'!$B11,#REF!,0),MATCH('MPS &amp; chart'!R$2,#REF!,0))/VLOOKUP($B11,'CGD PSE'!$C:$G,5,FALSE)</f>
        <v>#REF!</v>
      </c>
      <c r="S11" s="180" t="e">
        <f>INDEX(#REF!,MATCH('MPS &amp; chart'!$B11,#REF!,0),MATCH('MPS &amp; chart'!S$2,#REF!,0))/VLOOKUP($B11,'CGD PSE'!$C:$G,5,FALSE)</f>
        <v>#REF!</v>
      </c>
      <c r="T11" s="180" t="e">
        <f>INDEX(#REF!,MATCH('MPS &amp; chart'!$B11,#REF!,0),MATCH('MPS &amp; chart'!T$2,#REF!,0))/VLOOKUP($B11,'CGD PSE'!$C:$G,5,FALSE)</f>
        <v>#REF!</v>
      </c>
      <c r="U11" s="180" t="e">
        <f>INDEX(#REF!,MATCH('MPS &amp; chart'!$B11,#REF!,0),MATCH('MPS &amp; chart'!U$2,#REF!,0))/VLOOKUP($B11,'CGD PSE'!$C:$G,5,FALSE)</f>
        <v>#REF!</v>
      </c>
      <c r="V11" s="180" t="e">
        <f>INDEX(#REF!,MATCH('MPS &amp; chart'!$B11,#REF!,0),MATCH('MPS &amp; chart'!V$2,#REF!,0))/VLOOKUP($B11,'CGD PSE'!$C:$G,5,FALSE)</f>
        <v>#REF!</v>
      </c>
      <c r="W11" s="180" t="e">
        <f>INDEX(#REF!,MATCH('MPS &amp; chart'!$B11,#REF!,0),MATCH('MPS &amp; chart'!W$2,#REF!,0))/VLOOKUP($B11,'CGD PSE'!$C:$G,5,FALSE)</f>
        <v>#REF!</v>
      </c>
      <c r="X11" s="180" t="e">
        <f>INDEX(#REF!,MATCH('MPS &amp; chart'!$B11,#REF!,0),MATCH('MPS &amp; chart'!X$2,#REF!,0))/VLOOKUP($B11,'CGD PSE'!$C:$G,5,FALSE)</f>
        <v>#REF!</v>
      </c>
      <c r="Y11" s="180" t="e">
        <f>INDEX(#REF!,MATCH('MPS &amp; chart'!$B11,#REF!,0),MATCH('MPS &amp; chart'!Y$2,#REF!,0))/VLOOKUP($B11,'CGD PSE'!$C:$G,5,FALSE)</f>
        <v>#REF!</v>
      </c>
      <c r="Z11" s="180" t="e">
        <f>INDEX(#REF!,MATCH('MPS &amp; chart'!$B11,#REF!,0),MATCH('MPS &amp; chart'!Z$2,#REF!,0))/VLOOKUP($B11,'CGD PSE'!$C:$G,5,FALSE)</f>
        <v>#REF!</v>
      </c>
      <c r="AA11" s="180" t="e">
        <f>INDEX(#REF!,MATCH('MPS &amp; chart'!$B11,#REF!,0),MATCH('MPS &amp; chart'!AA$2,#REF!,0))/VLOOKUP($B11,'CGD PSE'!$C:$G,5,FALSE)</f>
        <v>#REF!</v>
      </c>
      <c r="AB11" s="180" t="e">
        <f>INDEX(#REF!,MATCH('MPS &amp; chart'!$B11,#REF!,0),MATCH('MPS &amp; chart'!AB$2,#REF!,0))/VLOOKUP($B11,'CGD PSE'!$C:$G,5,FALSE)</f>
        <v>#REF!</v>
      </c>
      <c r="AC11" s="180" t="e">
        <f>INDEX(#REF!,MATCH('MPS &amp; chart'!$B11,#REF!,0),MATCH('MPS &amp; chart'!AC$2,#REF!,0))/VLOOKUP($B11,'CGD PSE'!$C:$G,5,FALSE)</f>
        <v>#REF!</v>
      </c>
      <c r="AD11" s="180" t="e">
        <f>INDEX(#REF!,MATCH('MPS &amp; chart'!$B11,#REF!,0),MATCH('MPS &amp; chart'!AD$2,#REF!,0))/VLOOKUP($B11,'CGD PSE'!$C:$G,5,FALSE)</f>
        <v>#REF!</v>
      </c>
      <c r="AE11" s="180" t="e">
        <f>INDEX(#REF!,MATCH('MPS &amp; chart'!$B11,#REF!,0),MATCH('MPS &amp; chart'!AE$2,#REF!,0))/VLOOKUP($B11,'CGD PSE'!$C:$G,5,FALSE)</f>
        <v>#REF!</v>
      </c>
      <c r="AF11" s="180" t="e">
        <f>INDEX(#REF!,MATCH('MPS &amp; chart'!$B11,#REF!,0),MATCH('MPS &amp; chart'!AF$2,#REF!,0))/VLOOKUP($B11,'CGD PSE'!$C:$G,5,FALSE)</f>
        <v>#REF!</v>
      </c>
      <c r="AG11" s="180" t="e">
        <f>INDEX(#REF!,MATCH('MPS &amp; chart'!$B11,#REF!,0),MATCH('MPS &amp; chart'!AG$2,#REF!,0))/VLOOKUP($B11,'CGD PSE'!$C:$G,5,FALSE)</f>
        <v>#REF!</v>
      </c>
      <c r="AH11" s="180" t="e">
        <f>INDEX(#REF!,MATCH('MPS &amp; chart'!$B11,#REF!,0),MATCH('MPS &amp; chart'!AH$2,#REF!,0))/VLOOKUP($B11,'CGD PSE'!$C:$G,5,FALSE)</f>
        <v>#REF!</v>
      </c>
    </row>
    <row r="12" spans="1:34" x14ac:dyDescent="0.25">
      <c r="A12" s="184" t="s">
        <v>179</v>
      </c>
      <c r="B12" s="179" t="str">
        <f>VLOOKUP(A12,ISO!A:B,2,FALSE)</f>
        <v>FRA</v>
      </c>
      <c r="C12" s="181" t="e">
        <f t="shared" si="7"/>
        <v>#REF!</v>
      </c>
      <c r="D12" s="181" t="e">
        <f t="shared" si="8"/>
        <v>#REF!</v>
      </c>
      <c r="E12" s="181" t="e">
        <f t="shared" si="0"/>
        <v>#REF!</v>
      </c>
      <c r="F12" s="181" t="e">
        <f t="shared" si="1"/>
        <v>#REF!</v>
      </c>
      <c r="G12" s="181" t="e">
        <f t="shared" si="2"/>
        <v>#REF!</v>
      </c>
      <c r="H12" s="181" t="e">
        <f t="shared" si="3"/>
        <v>#REF!</v>
      </c>
      <c r="I12" s="181" t="e">
        <f t="shared" si="4"/>
        <v>#REF!</v>
      </c>
      <c r="J12" s="181" t="e">
        <f t="shared" si="5"/>
        <v>#REF!</v>
      </c>
      <c r="K12" s="182" t="e">
        <f t="shared" si="6"/>
        <v>#REF!</v>
      </c>
      <c r="L12" s="166"/>
      <c r="M12" s="180" t="e">
        <f>INDEX(#REF!,MATCH('MPS &amp; chart'!$B12,#REF!,0),MATCH('MPS &amp; chart'!M$2,#REF!,0))/VLOOKUP($B12,'CGD PSE'!$C:$G,5,FALSE)</f>
        <v>#REF!</v>
      </c>
      <c r="N12" s="180" t="e">
        <f>INDEX(#REF!,MATCH('MPS &amp; chart'!$B12,#REF!,0),MATCH('MPS &amp; chart'!N$2,#REF!,0))/VLOOKUP($B12,'CGD PSE'!$C:$G,5,FALSE)</f>
        <v>#REF!</v>
      </c>
      <c r="O12" s="180" t="e">
        <f>INDEX(#REF!,MATCH('MPS &amp; chart'!$B12,#REF!,0),MATCH('MPS &amp; chart'!O$2,#REF!,0))/VLOOKUP($B12,'CGD PSE'!$C:$G,5,FALSE)</f>
        <v>#REF!</v>
      </c>
      <c r="P12" s="180" t="e">
        <f>INDEX(#REF!,MATCH('MPS &amp; chart'!$B12,#REF!,0),MATCH('MPS &amp; chart'!P$2,#REF!,0))/VLOOKUP($B12,'CGD PSE'!$C:$G,5,FALSE)</f>
        <v>#REF!</v>
      </c>
      <c r="Q12" s="180" t="e">
        <f>INDEX(#REF!,MATCH('MPS &amp; chart'!$B12,#REF!,0),MATCH('MPS &amp; chart'!Q$2,#REF!,0))/VLOOKUP($B12,'CGD PSE'!$C:$G,5,FALSE)</f>
        <v>#REF!</v>
      </c>
      <c r="R12" s="180" t="e">
        <f>INDEX(#REF!,MATCH('MPS &amp; chart'!$B12,#REF!,0),MATCH('MPS &amp; chart'!R$2,#REF!,0))/VLOOKUP($B12,'CGD PSE'!$C:$G,5,FALSE)</f>
        <v>#REF!</v>
      </c>
      <c r="S12" s="180" t="e">
        <f>INDEX(#REF!,MATCH('MPS &amp; chart'!$B12,#REF!,0),MATCH('MPS &amp; chart'!S$2,#REF!,0))/VLOOKUP($B12,'CGD PSE'!$C:$G,5,FALSE)</f>
        <v>#REF!</v>
      </c>
      <c r="T12" s="180" t="e">
        <f>INDEX(#REF!,MATCH('MPS &amp; chart'!$B12,#REF!,0),MATCH('MPS &amp; chart'!T$2,#REF!,0))/VLOOKUP($B12,'CGD PSE'!$C:$G,5,FALSE)</f>
        <v>#REF!</v>
      </c>
      <c r="U12" s="180" t="e">
        <f>INDEX(#REF!,MATCH('MPS &amp; chart'!$B12,#REF!,0),MATCH('MPS &amp; chart'!U$2,#REF!,0))/VLOOKUP($B12,'CGD PSE'!$C:$G,5,FALSE)</f>
        <v>#REF!</v>
      </c>
      <c r="V12" s="180" t="e">
        <f>INDEX(#REF!,MATCH('MPS &amp; chart'!$B12,#REF!,0),MATCH('MPS &amp; chart'!V$2,#REF!,0))/VLOOKUP($B12,'CGD PSE'!$C:$G,5,FALSE)</f>
        <v>#REF!</v>
      </c>
      <c r="W12" s="180" t="e">
        <f>INDEX(#REF!,MATCH('MPS &amp; chart'!$B12,#REF!,0),MATCH('MPS &amp; chart'!W$2,#REF!,0))/VLOOKUP($B12,'CGD PSE'!$C:$G,5,FALSE)</f>
        <v>#REF!</v>
      </c>
      <c r="X12" s="180" t="e">
        <f>INDEX(#REF!,MATCH('MPS &amp; chart'!$B12,#REF!,0),MATCH('MPS &amp; chart'!X$2,#REF!,0))/VLOOKUP($B12,'CGD PSE'!$C:$G,5,FALSE)</f>
        <v>#REF!</v>
      </c>
      <c r="Y12" s="180" t="e">
        <f>INDEX(#REF!,MATCH('MPS &amp; chart'!$B12,#REF!,0),MATCH('MPS &amp; chart'!Y$2,#REF!,0))/VLOOKUP($B12,'CGD PSE'!$C:$G,5,FALSE)</f>
        <v>#REF!</v>
      </c>
      <c r="Z12" s="180" t="e">
        <f>INDEX(#REF!,MATCH('MPS &amp; chart'!$B12,#REF!,0),MATCH('MPS &amp; chart'!Z$2,#REF!,0))/VLOOKUP($B12,'CGD PSE'!$C:$G,5,FALSE)</f>
        <v>#REF!</v>
      </c>
      <c r="AA12" s="180" t="e">
        <f>INDEX(#REF!,MATCH('MPS &amp; chart'!$B12,#REF!,0),MATCH('MPS &amp; chart'!AA$2,#REF!,0))/VLOOKUP($B12,'CGD PSE'!$C:$G,5,FALSE)</f>
        <v>#REF!</v>
      </c>
      <c r="AB12" s="180" t="e">
        <f>INDEX(#REF!,MATCH('MPS &amp; chart'!$B12,#REF!,0),MATCH('MPS &amp; chart'!AB$2,#REF!,0))/VLOOKUP($B12,'CGD PSE'!$C:$G,5,FALSE)</f>
        <v>#REF!</v>
      </c>
      <c r="AC12" s="180" t="e">
        <f>INDEX(#REF!,MATCH('MPS &amp; chart'!$B12,#REF!,0),MATCH('MPS &amp; chart'!AC$2,#REF!,0))/VLOOKUP($B12,'CGD PSE'!$C:$G,5,FALSE)</f>
        <v>#REF!</v>
      </c>
      <c r="AD12" s="180" t="e">
        <f>INDEX(#REF!,MATCH('MPS &amp; chart'!$B12,#REF!,0),MATCH('MPS &amp; chart'!AD$2,#REF!,0))/VLOOKUP($B12,'CGD PSE'!$C:$G,5,FALSE)</f>
        <v>#REF!</v>
      </c>
      <c r="AE12" s="180" t="e">
        <f>INDEX(#REF!,MATCH('MPS &amp; chart'!$B12,#REF!,0),MATCH('MPS &amp; chart'!AE$2,#REF!,0))/VLOOKUP($B12,'CGD PSE'!$C:$G,5,FALSE)</f>
        <v>#REF!</v>
      </c>
      <c r="AF12" s="180" t="e">
        <f>INDEX(#REF!,MATCH('MPS &amp; chart'!$B12,#REF!,0),MATCH('MPS &amp; chart'!AF$2,#REF!,0))/VLOOKUP($B12,'CGD PSE'!$C:$G,5,FALSE)</f>
        <v>#REF!</v>
      </c>
      <c r="AG12" s="180" t="e">
        <f>INDEX(#REF!,MATCH('MPS &amp; chart'!$B12,#REF!,0),MATCH('MPS &amp; chart'!AG$2,#REF!,0))/VLOOKUP($B12,'CGD PSE'!$C:$G,5,FALSE)</f>
        <v>#REF!</v>
      </c>
      <c r="AH12" s="180" t="e">
        <f>INDEX(#REF!,MATCH('MPS &amp; chart'!$B12,#REF!,0),MATCH('MPS &amp; chart'!AH$2,#REF!,0))/VLOOKUP($B12,'CGD PSE'!$C:$G,5,FALSE)</f>
        <v>#REF!</v>
      </c>
    </row>
    <row r="13" spans="1:34" x14ac:dyDescent="0.25">
      <c r="A13" s="185" t="s">
        <v>193</v>
      </c>
      <c r="B13" s="179" t="str">
        <f>VLOOKUP(A13,ISO!A:B,2,FALSE)</f>
        <v>SVN</v>
      </c>
      <c r="C13" s="181" t="e">
        <f t="shared" si="7"/>
        <v>#REF!</v>
      </c>
      <c r="D13" s="181" t="e">
        <f t="shared" si="8"/>
        <v>#REF!</v>
      </c>
      <c r="E13" s="181" t="e">
        <f t="shared" si="0"/>
        <v>#REF!</v>
      </c>
      <c r="F13" s="181" t="e">
        <f t="shared" si="1"/>
        <v>#REF!</v>
      </c>
      <c r="G13" s="181" t="e">
        <f t="shared" si="2"/>
        <v>#REF!</v>
      </c>
      <c r="H13" s="181" t="e">
        <f t="shared" si="3"/>
        <v>#REF!</v>
      </c>
      <c r="I13" s="181" t="e">
        <f t="shared" si="4"/>
        <v>#REF!</v>
      </c>
      <c r="J13" s="181" t="e">
        <f t="shared" si="5"/>
        <v>#REF!</v>
      </c>
      <c r="K13" s="182" t="e">
        <f t="shared" si="6"/>
        <v>#REF!</v>
      </c>
      <c r="L13" s="166"/>
      <c r="M13" s="180" t="e">
        <f>INDEX(#REF!,MATCH('MPS &amp; chart'!$B13,#REF!,0),MATCH('MPS &amp; chart'!M$2,#REF!,0))/VLOOKUP($B13,'CGD PSE'!$C:$G,5,FALSE)</f>
        <v>#REF!</v>
      </c>
      <c r="N13" s="180" t="e">
        <f>INDEX(#REF!,MATCH('MPS &amp; chart'!$B13,#REF!,0),MATCH('MPS &amp; chart'!N$2,#REF!,0))/VLOOKUP($B13,'CGD PSE'!$C:$G,5,FALSE)</f>
        <v>#REF!</v>
      </c>
      <c r="O13" s="180" t="e">
        <f>INDEX(#REF!,MATCH('MPS &amp; chart'!$B13,#REF!,0),MATCH('MPS &amp; chart'!O$2,#REF!,0))/VLOOKUP($B13,'CGD PSE'!$C:$G,5,FALSE)</f>
        <v>#REF!</v>
      </c>
      <c r="P13" s="180" t="e">
        <f>INDEX(#REF!,MATCH('MPS &amp; chart'!$B13,#REF!,0),MATCH('MPS &amp; chart'!P$2,#REF!,0))/VLOOKUP($B13,'CGD PSE'!$C:$G,5,FALSE)</f>
        <v>#REF!</v>
      </c>
      <c r="Q13" s="180" t="e">
        <f>INDEX(#REF!,MATCH('MPS &amp; chart'!$B13,#REF!,0),MATCH('MPS &amp; chart'!Q$2,#REF!,0))/VLOOKUP($B13,'CGD PSE'!$C:$G,5,FALSE)</f>
        <v>#REF!</v>
      </c>
      <c r="R13" s="180" t="e">
        <f>INDEX(#REF!,MATCH('MPS &amp; chart'!$B13,#REF!,0),MATCH('MPS &amp; chart'!R$2,#REF!,0))/VLOOKUP($B13,'CGD PSE'!$C:$G,5,FALSE)</f>
        <v>#REF!</v>
      </c>
      <c r="S13" s="180" t="e">
        <f>INDEX(#REF!,MATCH('MPS &amp; chart'!$B13,#REF!,0),MATCH('MPS &amp; chart'!S$2,#REF!,0))/VLOOKUP($B13,'CGD PSE'!$C:$G,5,FALSE)</f>
        <v>#REF!</v>
      </c>
      <c r="T13" s="180" t="e">
        <f>INDEX(#REF!,MATCH('MPS &amp; chart'!$B13,#REF!,0),MATCH('MPS &amp; chart'!T$2,#REF!,0))/VLOOKUP($B13,'CGD PSE'!$C:$G,5,FALSE)</f>
        <v>#REF!</v>
      </c>
      <c r="U13" s="180" t="e">
        <f>INDEX(#REF!,MATCH('MPS &amp; chart'!$B13,#REF!,0),MATCH('MPS &amp; chart'!U$2,#REF!,0))/VLOOKUP($B13,'CGD PSE'!$C:$G,5,FALSE)</f>
        <v>#REF!</v>
      </c>
      <c r="V13" s="180" t="e">
        <f>INDEX(#REF!,MATCH('MPS &amp; chart'!$B13,#REF!,0),MATCH('MPS &amp; chart'!V$2,#REF!,0))/VLOOKUP($B13,'CGD PSE'!$C:$G,5,FALSE)</f>
        <v>#REF!</v>
      </c>
      <c r="W13" s="180" t="e">
        <f>INDEX(#REF!,MATCH('MPS &amp; chart'!$B13,#REF!,0),MATCH('MPS &amp; chart'!W$2,#REF!,0))/VLOOKUP($B13,'CGD PSE'!$C:$G,5,FALSE)</f>
        <v>#REF!</v>
      </c>
      <c r="X13" s="180" t="e">
        <f>INDEX(#REF!,MATCH('MPS &amp; chart'!$B13,#REF!,0),MATCH('MPS &amp; chart'!X$2,#REF!,0))/VLOOKUP($B13,'CGD PSE'!$C:$G,5,FALSE)</f>
        <v>#REF!</v>
      </c>
      <c r="Y13" s="180" t="e">
        <f>INDEX(#REF!,MATCH('MPS &amp; chart'!$B13,#REF!,0),MATCH('MPS &amp; chart'!Y$2,#REF!,0))/VLOOKUP($B13,'CGD PSE'!$C:$G,5,FALSE)</f>
        <v>#REF!</v>
      </c>
      <c r="Z13" s="180" t="e">
        <f>INDEX(#REF!,MATCH('MPS &amp; chart'!$B13,#REF!,0),MATCH('MPS &amp; chart'!Z$2,#REF!,0))/VLOOKUP($B13,'CGD PSE'!$C:$G,5,FALSE)</f>
        <v>#REF!</v>
      </c>
      <c r="AA13" s="180" t="e">
        <f>INDEX(#REF!,MATCH('MPS &amp; chart'!$B13,#REF!,0),MATCH('MPS &amp; chart'!AA$2,#REF!,0))/VLOOKUP($B13,'CGD PSE'!$C:$G,5,FALSE)</f>
        <v>#REF!</v>
      </c>
      <c r="AB13" s="180" t="e">
        <f>INDEX(#REF!,MATCH('MPS &amp; chart'!$B13,#REF!,0),MATCH('MPS &amp; chart'!AB$2,#REF!,0))/VLOOKUP($B13,'CGD PSE'!$C:$G,5,FALSE)</f>
        <v>#REF!</v>
      </c>
      <c r="AC13" s="180" t="e">
        <f>INDEX(#REF!,MATCH('MPS &amp; chart'!$B13,#REF!,0),MATCH('MPS &amp; chart'!AC$2,#REF!,0))/VLOOKUP($B13,'CGD PSE'!$C:$G,5,FALSE)</f>
        <v>#REF!</v>
      </c>
      <c r="AD13" s="180" t="e">
        <f>INDEX(#REF!,MATCH('MPS &amp; chart'!$B13,#REF!,0),MATCH('MPS &amp; chart'!AD$2,#REF!,0))/VLOOKUP($B13,'CGD PSE'!$C:$G,5,FALSE)</f>
        <v>#REF!</v>
      </c>
      <c r="AE13" s="180" t="e">
        <f>INDEX(#REF!,MATCH('MPS &amp; chart'!$B13,#REF!,0),MATCH('MPS &amp; chart'!AE$2,#REF!,0))/VLOOKUP($B13,'CGD PSE'!$C:$G,5,FALSE)</f>
        <v>#REF!</v>
      </c>
      <c r="AF13" s="180" t="e">
        <f>INDEX(#REF!,MATCH('MPS &amp; chart'!$B13,#REF!,0),MATCH('MPS &amp; chart'!AF$2,#REF!,0))/VLOOKUP($B13,'CGD PSE'!$C:$G,5,FALSE)</f>
        <v>#REF!</v>
      </c>
      <c r="AG13" s="180" t="e">
        <f>INDEX(#REF!,MATCH('MPS &amp; chart'!$B13,#REF!,0),MATCH('MPS &amp; chart'!AG$2,#REF!,0))/VLOOKUP($B13,'CGD PSE'!$C:$G,5,FALSE)</f>
        <v>#REF!</v>
      </c>
      <c r="AH13" s="180" t="e">
        <f>INDEX(#REF!,MATCH('MPS &amp; chart'!$B13,#REF!,0),MATCH('MPS &amp; chart'!AH$2,#REF!,0))/VLOOKUP($B13,'CGD PSE'!$C:$G,5,FALSE)</f>
        <v>#REF!</v>
      </c>
    </row>
    <row r="14" spans="1:34" x14ac:dyDescent="0.25">
      <c r="A14" s="185" t="s">
        <v>188</v>
      </c>
      <c r="B14" s="179" t="str">
        <f>VLOOKUP(A14,ISO!A:B,2,FALSE)</f>
        <v>NLD</v>
      </c>
      <c r="C14" s="181" t="e">
        <f t="shared" si="7"/>
        <v>#REF!</v>
      </c>
      <c r="D14" s="181" t="e">
        <f t="shared" si="8"/>
        <v>#REF!</v>
      </c>
      <c r="E14" s="181" t="e">
        <f t="shared" si="0"/>
        <v>#REF!</v>
      </c>
      <c r="F14" s="181" t="e">
        <f t="shared" si="1"/>
        <v>#REF!</v>
      </c>
      <c r="G14" s="181" t="e">
        <f t="shared" si="2"/>
        <v>#REF!</v>
      </c>
      <c r="H14" s="181" t="e">
        <f t="shared" si="3"/>
        <v>#REF!</v>
      </c>
      <c r="I14" s="181" t="e">
        <f t="shared" si="4"/>
        <v>#REF!</v>
      </c>
      <c r="J14" s="181" t="e">
        <f t="shared" si="5"/>
        <v>#REF!</v>
      </c>
      <c r="K14" s="182" t="e">
        <f t="shared" si="6"/>
        <v>#REF!</v>
      </c>
      <c r="L14" s="166"/>
      <c r="M14" s="180" t="e">
        <f>INDEX(#REF!,MATCH('MPS &amp; chart'!$B14,#REF!,0),MATCH('MPS &amp; chart'!M$2,#REF!,0))/VLOOKUP($B14,'CGD PSE'!$C:$G,5,FALSE)</f>
        <v>#REF!</v>
      </c>
      <c r="N14" s="180" t="e">
        <f>INDEX(#REF!,MATCH('MPS &amp; chart'!$B14,#REF!,0),MATCH('MPS &amp; chart'!N$2,#REF!,0))/VLOOKUP($B14,'CGD PSE'!$C:$G,5,FALSE)</f>
        <v>#REF!</v>
      </c>
      <c r="O14" s="180" t="e">
        <f>INDEX(#REF!,MATCH('MPS &amp; chart'!$B14,#REF!,0),MATCH('MPS &amp; chart'!O$2,#REF!,0))/VLOOKUP($B14,'CGD PSE'!$C:$G,5,FALSE)</f>
        <v>#REF!</v>
      </c>
      <c r="P14" s="180" t="e">
        <f>INDEX(#REF!,MATCH('MPS &amp; chart'!$B14,#REF!,0),MATCH('MPS &amp; chart'!P$2,#REF!,0))/VLOOKUP($B14,'CGD PSE'!$C:$G,5,FALSE)</f>
        <v>#REF!</v>
      </c>
      <c r="Q14" s="180" t="e">
        <f>INDEX(#REF!,MATCH('MPS &amp; chart'!$B14,#REF!,0),MATCH('MPS &amp; chart'!Q$2,#REF!,0))/VLOOKUP($B14,'CGD PSE'!$C:$G,5,FALSE)</f>
        <v>#REF!</v>
      </c>
      <c r="R14" s="180" t="e">
        <f>INDEX(#REF!,MATCH('MPS &amp; chart'!$B14,#REF!,0),MATCH('MPS &amp; chart'!R$2,#REF!,0))/VLOOKUP($B14,'CGD PSE'!$C:$G,5,FALSE)</f>
        <v>#REF!</v>
      </c>
      <c r="S14" s="180" t="e">
        <f>INDEX(#REF!,MATCH('MPS &amp; chart'!$B14,#REF!,0),MATCH('MPS &amp; chart'!S$2,#REF!,0))/VLOOKUP($B14,'CGD PSE'!$C:$G,5,FALSE)</f>
        <v>#REF!</v>
      </c>
      <c r="T14" s="180" t="e">
        <f>INDEX(#REF!,MATCH('MPS &amp; chart'!$B14,#REF!,0),MATCH('MPS &amp; chart'!T$2,#REF!,0))/VLOOKUP($B14,'CGD PSE'!$C:$G,5,FALSE)</f>
        <v>#REF!</v>
      </c>
      <c r="U14" s="180" t="e">
        <f>INDEX(#REF!,MATCH('MPS &amp; chart'!$B14,#REF!,0),MATCH('MPS &amp; chart'!U$2,#REF!,0))/VLOOKUP($B14,'CGD PSE'!$C:$G,5,FALSE)</f>
        <v>#REF!</v>
      </c>
      <c r="V14" s="180" t="e">
        <f>INDEX(#REF!,MATCH('MPS &amp; chart'!$B14,#REF!,0),MATCH('MPS &amp; chart'!V$2,#REF!,0))/VLOOKUP($B14,'CGD PSE'!$C:$G,5,FALSE)</f>
        <v>#REF!</v>
      </c>
      <c r="W14" s="180" t="e">
        <f>INDEX(#REF!,MATCH('MPS &amp; chart'!$B14,#REF!,0),MATCH('MPS &amp; chart'!W$2,#REF!,0))/VLOOKUP($B14,'CGD PSE'!$C:$G,5,FALSE)</f>
        <v>#REF!</v>
      </c>
      <c r="X14" s="180" t="e">
        <f>INDEX(#REF!,MATCH('MPS &amp; chart'!$B14,#REF!,0),MATCH('MPS &amp; chart'!X$2,#REF!,0))/VLOOKUP($B14,'CGD PSE'!$C:$G,5,FALSE)</f>
        <v>#REF!</v>
      </c>
      <c r="Y14" s="180" t="e">
        <f>INDEX(#REF!,MATCH('MPS &amp; chart'!$B14,#REF!,0),MATCH('MPS &amp; chart'!Y$2,#REF!,0))/VLOOKUP($B14,'CGD PSE'!$C:$G,5,FALSE)</f>
        <v>#REF!</v>
      </c>
      <c r="Z14" s="180" t="e">
        <f>INDEX(#REF!,MATCH('MPS &amp; chart'!$B14,#REF!,0),MATCH('MPS &amp; chart'!Z$2,#REF!,0))/VLOOKUP($B14,'CGD PSE'!$C:$G,5,FALSE)</f>
        <v>#REF!</v>
      </c>
      <c r="AA14" s="180" t="e">
        <f>INDEX(#REF!,MATCH('MPS &amp; chart'!$B14,#REF!,0),MATCH('MPS &amp; chart'!AA$2,#REF!,0))/VLOOKUP($B14,'CGD PSE'!$C:$G,5,FALSE)</f>
        <v>#REF!</v>
      </c>
      <c r="AB14" s="180" t="e">
        <f>INDEX(#REF!,MATCH('MPS &amp; chart'!$B14,#REF!,0),MATCH('MPS &amp; chart'!AB$2,#REF!,0))/VLOOKUP($B14,'CGD PSE'!$C:$G,5,FALSE)</f>
        <v>#REF!</v>
      </c>
      <c r="AC14" s="180" t="e">
        <f>INDEX(#REF!,MATCH('MPS &amp; chart'!$B14,#REF!,0),MATCH('MPS &amp; chart'!AC$2,#REF!,0))/VLOOKUP($B14,'CGD PSE'!$C:$G,5,FALSE)</f>
        <v>#REF!</v>
      </c>
      <c r="AD14" s="180" t="e">
        <f>INDEX(#REF!,MATCH('MPS &amp; chart'!$B14,#REF!,0),MATCH('MPS &amp; chart'!AD$2,#REF!,0))/VLOOKUP($B14,'CGD PSE'!$C:$G,5,FALSE)</f>
        <v>#REF!</v>
      </c>
      <c r="AE14" s="180" t="e">
        <f>INDEX(#REF!,MATCH('MPS &amp; chart'!$B14,#REF!,0),MATCH('MPS &amp; chart'!AE$2,#REF!,0))/VLOOKUP($B14,'CGD PSE'!$C:$G,5,FALSE)</f>
        <v>#REF!</v>
      </c>
      <c r="AF14" s="180" t="e">
        <f>INDEX(#REF!,MATCH('MPS &amp; chart'!$B14,#REF!,0),MATCH('MPS &amp; chart'!AF$2,#REF!,0))/VLOOKUP($B14,'CGD PSE'!$C:$G,5,FALSE)</f>
        <v>#REF!</v>
      </c>
      <c r="AG14" s="180" t="e">
        <f>INDEX(#REF!,MATCH('MPS &amp; chart'!$B14,#REF!,0),MATCH('MPS &amp; chart'!AG$2,#REF!,0))/VLOOKUP($B14,'CGD PSE'!$C:$G,5,FALSE)</f>
        <v>#REF!</v>
      </c>
      <c r="AH14" s="180" t="e">
        <f>INDEX(#REF!,MATCH('MPS &amp; chart'!$B14,#REF!,0),MATCH('MPS &amp; chart'!AH$2,#REF!,0))/VLOOKUP($B14,'CGD PSE'!$C:$G,5,FALSE)</f>
        <v>#REF!</v>
      </c>
    </row>
    <row r="15" spans="1:34" x14ac:dyDescent="0.25">
      <c r="A15" s="185" t="s">
        <v>182</v>
      </c>
      <c r="B15" s="179" t="str">
        <f>VLOOKUP(A15,ISO!A:B,2,FALSE)</f>
        <v>CYP</v>
      </c>
      <c r="C15" s="181" t="e">
        <f t="shared" si="7"/>
        <v>#REF!</v>
      </c>
      <c r="D15" s="181" t="e">
        <f t="shared" si="8"/>
        <v>#REF!</v>
      </c>
      <c r="E15" s="181" t="e">
        <f t="shared" si="0"/>
        <v>#REF!</v>
      </c>
      <c r="F15" s="181" t="e">
        <f t="shared" si="1"/>
        <v>#REF!</v>
      </c>
      <c r="G15" s="181" t="e">
        <f t="shared" si="2"/>
        <v>#REF!</v>
      </c>
      <c r="H15" s="181" t="e">
        <f t="shared" si="3"/>
        <v>#REF!</v>
      </c>
      <c r="I15" s="181" t="e">
        <f t="shared" si="4"/>
        <v>#REF!</v>
      </c>
      <c r="J15" s="181" t="e">
        <f t="shared" si="5"/>
        <v>#REF!</v>
      </c>
      <c r="K15" s="182" t="e">
        <f t="shared" si="6"/>
        <v>#REF!</v>
      </c>
      <c r="L15" s="166"/>
      <c r="M15" s="180" t="e">
        <f>INDEX(#REF!,MATCH('MPS &amp; chart'!$B15,#REF!,0),MATCH('MPS &amp; chart'!M$2,#REF!,0))/VLOOKUP($B15,'CGD PSE'!$C:$G,5,FALSE)</f>
        <v>#REF!</v>
      </c>
      <c r="N15" s="180" t="e">
        <f>INDEX(#REF!,MATCH('MPS &amp; chart'!$B15,#REF!,0),MATCH('MPS &amp; chart'!N$2,#REF!,0))/VLOOKUP($B15,'CGD PSE'!$C:$G,5,FALSE)</f>
        <v>#REF!</v>
      </c>
      <c r="O15" s="180" t="e">
        <f>INDEX(#REF!,MATCH('MPS &amp; chart'!$B15,#REF!,0),MATCH('MPS &amp; chart'!O$2,#REF!,0))/VLOOKUP($B15,'CGD PSE'!$C:$G,5,FALSE)</f>
        <v>#REF!</v>
      </c>
      <c r="P15" s="180" t="e">
        <f>INDEX(#REF!,MATCH('MPS &amp; chart'!$B15,#REF!,0),MATCH('MPS &amp; chart'!P$2,#REF!,0))/VLOOKUP($B15,'CGD PSE'!$C:$G,5,FALSE)</f>
        <v>#REF!</v>
      </c>
      <c r="Q15" s="180" t="e">
        <f>INDEX(#REF!,MATCH('MPS &amp; chart'!$B15,#REF!,0),MATCH('MPS &amp; chart'!Q$2,#REF!,0))/VLOOKUP($B15,'CGD PSE'!$C:$G,5,FALSE)</f>
        <v>#REF!</v>
      </c>
      <c r="R15" s="180" t="e">
        <f>INDEX(#REF!,MATCH('MPS &amp; chart'!$B15,#REF!,0),MATCH('MPS &amp; chart'!R$2,#REF!,0))/VLOOKUP($B15,'CGD PSE'!$C:$G,5,FALSE)</f>
        <v>#REF!</v>
      </c>
      <c r="S15" s="180" t="e">
        <f>INDEX(#REF!,MATCH('MPS &amp; chart'!$B15,#REF!,0),MATCH('MPS &amp; chart'!S$2,#REF!,0))/VLOOKUP($B15,'CGD PSE'!$C:$G,5,FALSE)</f>
        <v>#REF!</v>
      </c>
      <c r="T15" s="180" t="e">
        <f>INDEX(#REF!,MATCH('MPS &amp; chart'!$B15,#REF!,0),MATCH('MPS &amp; chart'!T$2,#REF!,0))/VLOOKUP($B15,'CGD PSE'!$C:$G,5,FALSE)</f>
        <v>#REF!</v>
      </c>
      <c r="U15" s="180" t="e">
        <f>INDEX(#REF!,MATCH('MPS &amp; chart'!$B15,#REF!,0),MATCH('MPS &amp; chart'!U$2,#REF!,0))/VLOOKUP($B15,'CGD PSE'!$C:$G,5,FALSE)</f>
        <v>#REF!</v>
      </c>
      <c r="V15" s="180" t="e">
        <f>INDEX(#REF!,MATCH('MPS &amp; chart'!$B15,#REF!,0),MATCH('MPS &amp; chart'!V$2,#REF!,0))/VLOOKUP($B15,'CGD PSE'!$C:$G,5,FALSE)</f>
        <v>#REF!</v>
      </c>
      <c r="W15" s="180" t="e">
        <f>INDEX(#REF!,MATCH('MPS &amp; chart'!$B15,#REF!,0),MATCH('MPS &amp; chart'!W$2,#REF!,0))/VLOOKUP($B15,'CGD PSE'!$C:$G,5,FALSE)</f>
        <v>#REF!</v>
      </c>
      <c r="X15" s="180" t="e">
        <f>INDEX(#REF!,MATCH('MPS &amp; chart'!$B15,#REF!,0),MATCH('MPS &amp; chart'!X$2,#REF!,0))/VLOOKUP($B15,'CGD PSE'!$C:$G,5,FALSE)</f>
        <v>#REF!</v>
      </c>
      <c r="Y15" s="180" t="e">
        <f>INDEX(#REF!,MATCH('MPS &amp; chart'!$B15,#REF!,0),MATCH('MPS &amp; chart'!Y$2,#REF!,0))/VLOOKUP($B15,'CGD PSE'!$C:$G,5,FALSE)</f>
        <v>#REF!</v>
      </c>
      <c r="Z15" s="180" t="e">
        <f>INDEX(#REF!,MATCH('MPS &amp; chart'!$B15,#REF!,0),MATCH('MPS &amp; chart'!Z$2,#REF!,0))/VLOOKUP($B15,'CGD PSE'!$C:$G,5,FALSE)</f>
        <v>#REF!</v>
      </c>
      <c r="AA15" s="180" t="e">
        <f>INDEX(#REF!,MATCH('MPS &amp; chart'!$B15,#REF!,0),MATCH('MPS &amp; chart'!AA$2,#REF!,0))/VLOOKUP($B15,'CGD PSE'!$C:$G,5,FALSE)</f>
        <v>#REF!</v>
      </c>
      <c r="AB15" s="180" t="e">
        <f>INDEX(#REF!,MATCH('MPS &amp; chart'!$B15,#REF!,0),MATCH('MPS &amp; chart'!AB$2,#REF!,0))/VLOOKUP($B15,'CGD PSE'!$C:$G,5,FALSE)</f>
        <v>#REF!</v>
      </c>
      <c r="AC15" s="180" t="e">
        <f>INDEX(#REF!,MATCH('MPS &amp; chart'!$B15,#REF!,0),MATCH('MPS &amp; chart'!AC$2,#REF!,0))/VLOOKUP($B15,'CGD PSE'!$C:$G,5,FALSE)</f>
        <v>#REF!</v>
      </c>
      <c r="AD15" s="180" t="e">
        <f>INDEX(#REF!,MATCH('MPS &amp; chart'!$B15,#REF!,0),MATCH('MPS &amp; chart'!AD$2,#REF!,0))/VLOOKUP($B15,'CGD PSE'!$C:$G,5,FALSE)</f>
        <v>#REF!</v>
      </c>
      <c r="AE15" s="180" t="e">
        <f>INDEX(#REF!,MATCH('MPS &amp; chart'!$B15,#REF!,0),MATCH('MPS &amp; chart'!AE$2,#REF!,0))/VLOOKUP($B15,'CGD PSE'!$C:$G,5,FALSE)</f>
        <v>#REF!</v>
      </c>
      <c r="AF15" s="180" t="e">
        <f>INDEX(#REF!,MATCH('MPS &amp; chart'!$B15,#REF!,0),MATCH('MPS &amp; chart'!AF$2,#REF!,0))/VLOOKUP($B15,'CGD PSE'!$C:$G,5,FALSE)</f>
        <v>#REF!</v>
      </c>
      <c r="AG15" s="180" t="e">
        <f>INDEX(#REF!,MATCH('MPS &amp; chart'!$B15,#REF!,0),MATCH('MPS &amp; chart'!AG$2,#REF!,0))/VLOOKUP($B15,'CGD PSE'!$C:$G,5,FALSE)</f>
        <v>#REF!</v>
      </c>
      <c r="AH15" s="180" t="e">
        <f>INDEX(#REF!,MATCH('MPS &amp; chart'!$B15,#REF!,0),MATCH('MPS &amp; chart'!AH$2,#REF!,0))/VLOOKUP($B15,'CGD PSE'!$C:$G,5,FALSE)</f>
        <v>#REF!</v>
      </c>
    </row>
    <row r="16" spans="1:34" x14ac:dyDescent="0.25">
      <c r="A16" s="184" t="s">
        <v>184</v>
      </c>
      <c r="B16" s="179" t="str">
        <f>VLOOKUP(A16,ISO!A:B,2,FALSE)</f>
        <v>LTU</v>
      </c>
      <c r="C16" s="181" t="e">
        <f t="shared" si="7"/>
        <v>#REF!</v>
      </c>
      <c r="D16" s="181" t="e">
        <f t="shared" si="8"/>
        <v>#REF!</v>
      </c>
      <c r="E16" s="181" t="e">
        <f t="shared" si="0"/>
        <v>#REF!</v>
      </c>
      <c r="F16" s="181" t="e">
        <f t="shared" si="1"/>
        <v>#REF!</v>
      </c>
      <c r="G16" s="181" t="e">
        <f t="shared" si="2"/>
        <v>#REF!</v>
      </c>
      <c r="H16" s="181" t="e">
        <f t="shared" si="3"/>
        <v>#REF!</v>
      </c>
      <c r="I16" s="181" t="e">
        <f t="shared" si="4"/>
        <v>#REF!</v>
      </c>
      <c r="J16" s="181" t="e">
        <f t="shared" si="5"/>
        <v>#REF!</v>
      </c>
      <c r="K16" s="182" t="e">
        <f t="shared" si="6"/>
        <v>#REF!</v>
      </c>
      <c r="L16" s="166"/>
      <c r="M16" s="180" t="e">
        <f>INDEX(#REF!,MATCH('MPS &amp; chart'!$B16,#REF!,0),MATCH('MPS &amp; chart'!M$2,#REF!,0))/VLOOKUP($B16,'CGD PSE'!$C:$G,5,FALSE)</f>
        <v>#REF!</v>
      </c>
      <c r="N16" s="180" t="e">
        <f>INDEX(#REF!,MATCH('MPS &amp; chart'!$B16,#REF!,0),MATCH('MPS &amp; chart'!N$2,#REF!,0))/VLOOKUP($B16,'CGD PSE'!$C:$G,5,FALSE)</f>
        <v>#REF!</v>
      </c>
      <c r="O16" s="180" t="e">
        <f>INDEX(#REF!,MATCH('MPS &amp; chart'!$B16,#REF!,0),MATCH('MPS &amp; chart'!O$2,#REF!,0))/VLOOKUP($B16,'CGD PSE'!$C:$G,5,FALSE)</f>
        <v>#REF!</v>
      </c>
      <c r="P16" s="180" t="e">
        <f>INDEX(#REF!,MATCH('MPS &amp; chart'!$B16,#REF!,0),MATCH('MPS &amp; chart'!P$2,#REF!,0))/VLOOKUP($B16,'CGD PSE'!$C:$G,5,FALSE)</f>
        <v>#REF!</v>
      </c>
      <c r="Q16" s="180" t="e">
        <f>INDEX(#REF!,MATCH('MPS &amp; chart'!$B16,#REF!,0),MATCH('MPS &amp; chart'!Q$2,#REF!,0))/VLOOKUP($B16,'CGD PSE'!$C:$G,5,FALSE)</f>
        <v>#REF!</v>
      </c>
      <c r="R16" s="180" t="e">
        <f>INDEX(#REF!,MATCH('MPS &amp; chart'!$B16,#REF!,0),MATCH('MPS &amp; chart'!R$2,#REF!,0))/VLOOKUP($B16,'CGD PSE'!$C:$G,5,FALSE)</f>
        <v>#REF!</v>
      </c>
      <c r="S16" s="180" t="e">
        <f>INDEX(#REF!,MATCH('MPS &amp; chart'!$B16,#REF!,0),MATCH('MPS &amp; chart'!S$2,#REF!,0))/VLOOKUP($B16,'CGD PSE'!$C:$G,5,FALSE)</f>
        <v>#REF!</v>
      </c>
      <c r="T16" s="180" t="e">
        <f>INDEX(#REF!,MATCH('MPS &amp; chart'!$B16,#REF!,0),MATCH('MPS &amp; chart'!T$2,#REF!,0))/VLOOKUP($B16,'CGD PSE'!$C:$G,5,FALSE)</f>
        <v>#REF!</v>
      </c>
      <c r="U16" s="180" t="e">
        <f>INDEX(#REF!,MATCH('MPS &amp; chart'!$B16,#REF!,0),MATCH('MPS &amp; chart'!U$2,#REF!,0))/VLOOKUP($B16,'CGD PSE'!$C:$G,5,FALSE)</f>
        <v>#REF!</v>
      </c>
      <c r="V16" s="180" t="e">
        <f>INDEX(#REF!,MATCH('MPS &amp; chart'!$B16,#REF!,0),MATCH('MPS &amp; chart'!V$2,#REF!,0))/VLOOKUP($B16,'CGD PSE'!$C:$G,5,FALSE)</f>
        <v>#REF!</v>
      </c>
      <c r="W16" s="180" t="e">
        <f>INDEX(#REF!,MATCH('MPS &amp; chart'!$B16,#REF!,0),MATCH('MPS &amp; chart'!W$2,#REF!,0))/VLOOKUP($B16,'CGD PSE'!$C:$G,5,FALSE)</f>
        <v>#REF!</v>
      </c>
      <c r="X16" s="180" t="e">
        <f>INDEX(#REF!,MATCH('MPS &amp; chart'!$B16,#REF!,0),MATCH('MPS &amp; chart'!X$2,#REF!,0))/VLOOKUP($B16,'CGD PSE'!$C:$G,5,FALSE)</f>
        <v>#REF!</v>
      </c>
      <c r="Y16" s="180" t="e">
        <f>INDEX(#REF!,MATCH('MPS &amp; chart'!$B16,#REF!,0),MATCH('MPS &amp; chart'!Y$2,#REF!,0))/VLOOKUP($B16,'CGD PSE'!$C:$G,5,FALSE)</f>
        <v>#REF!</v>
      </c>
      <c r="Z16" s="180" t="e">
        <f>INDEX(#REF!,MATCH('MPS &amp; chart'!$B16,#REF!,0),MATCH('MPS &amp; chart'!Z$2,#REF!,0))/VLOOKUP($B16,'CGD PSE'!$C:$G,5,FALSE)</f>
        <v>#REF!</v>
      </c>
      <c r="AA16" s="180" t="e">
        <f>INDEX(#REF!,MATCH('MPS &amp; chart'!$B16,#REF!,0),MATCH('MPS &amp; chart'!AA$2,#REF!,0))/VLOOKUP($B16,'CGD PSE'!$C:$G,5,FALSE)</f>
        <v>#REF!</v>
      </c>
      <c r="AB16" s="180" t="e">
        <f>INDEX(#REF!,MATCH('MPS &amp; chart'!$B16,#REF!,0),MATCH('MPS &amp; chart'!AB$2,#REF!,0))/VLOOKUP($B16,'CGD PSE'!$C:$G,5,FALSE)</f>
        <v>#REF!</v>
      </c>
      <c r="AC16" s="180" t="e">
        <f>INDEX(#REF!,MATCH('MPS &amp; chart'!$B16,#REF!,0),MATCH('MPS &amp; chart'!AC$2,#REF!,0))/VLOOKUP($B16,'CGD PSE'!$C:$G,5,FALSE)</f>
        <v>#REF!</v>
      </c>
      <c r="AD16" s="180" t="e">
        <f>INDEX(#REF!,MATCH('MPS &amp; chart'!$B16,#REF!,0),MATCH('MPS &amp; chart'!AD$2,#REF!,0))/VLOOKUP($B16,'CGD PSE'!$C:$G,5,FALSE)</f>
        <v>#REF!</v>
      </c>
      <c r="AE16" s="180" t="e">
        <f>INDEX(#REF!,MATCH('MPS &amp; chart'!$B16,#REF!,0),MATCH('MPS &amp; chart'!AE$2,#REF!,0))/VLOOKUP($B16,'CGD PSE'!$C:$G,5,FALSE)</f>
        <v>#REF!</v>
      </c>
      <c r="AF16" s="180" t="e">
        <f>INDEX(#REF!,MATCH('MPS &amp; chart'!$B16,#REF!,0),MATCH('MPS &amp; chart'!AF$2,#REF!,0))/VLOOKUP($B16,'CGD PSE'!$C:$G,5,FALSE)</f>
        <v>#REF!</v>
      </c>
      <c r="AG16" s="180" t="e">
        <f>INDEX(#REF!,MATCH('MPS &amp; chart'!$B16,#REF!,0),MATCH('MPS &amp; chart'!AG$2,#REF!,0))/VLOOKUP($B16,'CGD PSE'!$C:$G,5,FALSE)</f>
        <v>#REF!</v>
      </c>
      <c r="AH16" s="180" t="e">
        <f>INDEX(#REF!,MATCH('MPS &amp; chart'!$B16,#REF!,0),MATCH('MPS &amp; chart'!AH$2,#REF!,0))/VLOOKUP($B16,'CGD PSE'!$C:$G,5,FALSE)</f>
        <v>#REF!</v>
      </c>
    </row>
    <row r="17" spans="1:34" x14ac:dyDescent="0.25">
      <c r="A17" s="184" t="s">
        <v>191</v>
      </c>
      <c r="B17" s="179" t="str">
        <f>VLOOKUP(A17,ISO!A:B,2,FALSE)</f>
        <v>PRT</v>
      </c>
      <c r="C17" s="181" t="e">
        <f t="shared" si="7"/>
        <v>#REF!</v>
      </c>
      <c r="D17" s="181" t="e">
        <f t="shared" si="8"/>
        <v>#REF!</v>
      </c>
      <c r="E17" s="181" t="e">
        <f t="shared" si="0"/>
        <v>#REF!</v>
      </c>
      <c r="F17" s="181" t="e">
        <f t="shared" si="1"/>
        <v>#REF!</v>
      </c>
      <c r="G17" s="181" t="e">
        <f t="shared" si="2"/>
        <v>#REF!</v>
      </c>
      <c r="H17" s="181" t="e">
        <f t="shared" si="3"/>
        <v>#REF!</v>
      </c>
      <c r="I17" s="181" t="e">
        <f t="shared" si="4"/>
        <v>#REF!</v>
      </c>
      <c r="J17" s="181" t="e">
        <f t="shared" si="5"/>
        <v>#REF!</v>
      </c>
      <c r="K17" s="182" t="e">
        <f t="shared" si="6"/>
        <v>#REF!</v>
      </c>
      <c r="L17" s="166"/>
      <c r="M17" s="180" t="e">
        <f>INDEX(#REF!,MATCH('MPS &amp; chart'!$B17,#REF!,0),MATCH('MPS &amp; chart'!M$2,#REF!,0))/VLOOKUP($B17,'CGD PSE'!$C:$G,5,FALSE)</f>
        <v>#REF!</v>
      </c>
      <c r="N17" s="180" t="e">
        <f>INDEX(#REF!,MATCH('MPS &amp; chart'!$B17,#REF!,0),MATCH('MPS &amp; chart'!N$2,#REF!,0))/VLOOKUP($B17,'CGD PSE'!$C:$G,5,FALSE)</f>
        <v>#REF!</v>
      </c>
      <c r="O17" s="180" t="e">
        <f>INDEX(#REF!,MATCH('MPS &amp; chart'!$B17,#REF!,0),MATCH('MPS &amp; chart'!O$2,#REF!,0))/VLOOKUP($B17,'CGD PSE'!$C:$G,5,FALSE)</f>
        <v>#REF!</v>
      </c>
      <c r="P17" s="180" t="e">
        <f>INDEX(#REF!,MATCH('MPS &amp; chart'!$B17,#REF!,0),MATCH('MPS &amp; chart'!P$2,#REF!,0))/VLOOKUP($B17,'CGD PSE'!$C:$G,5,FALSE)</f>
        <v>#REF!</v>
      </c>
      <c r="Q17" s="180" t="e">
        <f>INDEX(#REF!,MATCH('MPS &amp; chart'!$B17,#REF!,0),MATCH('MPS &amp; chart'!Q$2,#REF!,0))/VLOOKUP($B17,'CGD PSE'!$C:$G,5,FALSE)</f>
        <v>#REF!</v>
      </c>
      <c r="R17" s="180" t="e">
        <f>INDEX(#REF!,MATCH('MPS &amp; chart'!$B17,#REF!,0),MATCH('MPS &amp; chart'!R$2,#REF!,0))/VLOOKUP($B17,'CGD PSE'!$C:$G,5,FALSE)</f>
        <v>#REF!</v>
      </c>
      <c r="S17" s="180" t="e">
        <f>INDEX(#REF!,MATCH('MPS &amp; chart'!$B17,#REF!,0),MATCH('MPS &amp; chart'!S$2,#REF!,0))/VLOOKUP($B17,'CGD PSE'!$C:$G,5,FALSE)</f>
        <v>#REF!</v>
      </c>
      <c r="T17" s="180" t="e">
        <f>INDEX(#REF!,MATCH('MPS &amp; chart'!$B17,#REF!,0),MATCH('MPS &amp; chart'!T$2,#REF!,0))/VLOOKUP($B17,'CGD PSE'!$C:$G,5,FALSE)</f>
        <v>#REF!</v>
      </c>
      <c r="U17" s="180" t="e">
        <f>INDEX(#REF!,MATCH('MPS &amp; chart'!$B17,#REF!,0),MATCH('MPS &amp; chart'!U$2,#REF!,0))/VLOOKUP($B17,'CGD PSE'!$C:$G,5,FALSE)</f>
        <v>#REF!</v>
      </c>
      <c r="V17" s="180" t="e">
        <f>INDEX(#REF!,MATCH('MPS &amp; chart'!$B17,#REF!,0),MATCH('MPS &amp; chart'!V$2,#REF!,0))/VLOOKUP($B17,'CGD PSE'!$C:$G,5,FALSE)</f>
        <v>#REF!</v>
      </c>
      <c r="W17" s="180" t="e">
        <f>INDEX(#REF!,MATCH('MPS &amp; chart'!$B17,#REF!,0),MATCH('MPS &amp; chart'!W$2,#REF!,0))/VLOOKUP($B17,'CGD PSE'!$C:$G,5,FALSE)</f>
        <v>#REF!</v>
      </c>
      <c r="X17" s="180" t="e">
        <f>INDEX(#REF!,MATCH('MPS &amp; chart'!$B17,#REF!,0),MATCH('MPS &amp; chart'!X$2,#REF!,0))/VLOOKUP($B17,'CGD PSE'!$C:$G,5,FALSE)</f>
        <v>#REF!</v>
      </c>
      <c r="Y17" s="180" t="e">
        <f>INDEX(#REF!,MATCH('MPS &amp; chart'!$B17,#REF!,0),MATCH('MPS &amp; chart'!Y$2,#REF!,0))/VLOOKUP($B17,'CGD PSE'!$C:$G,5,FALSE)</f>
        <v>#REF!</v>
      </c>
      <c r="Z17" s="180" t="e">
        <f>INDEX(#REF!,MATCH('MPS &amp; chart'!$B17,#REF!,0),MATCH('MPS &amp; chart'!Z$2,#REF!,0))/VLOOKUP($B17,'CGD PSE'!$C:$G,5,FALSE)</f>
        <v>#REF!</v>
      </c>
      <c r="AA17" s="180" t="e">
        <f>INDEX(#REF!,MATCH('MPS &amp; chart'!$B17,#REF!,0),MATCH('MPS &amp; chart'!AA$2,#REF!,0))/VLOOKUP($B17,'CGD PSE'!$C:$G,5,FALSE)</f>
        <v>#REF!</v>
      </c>
      <c r="AB17" s="180" t="e">
        <f>INDEX(#REF!,MATCH('MPS &amp; chart'!$B17,#REF!,0),MATCH('MPS &amp; chart'!AB$2,#REF!,0))/VLOOKUP($B17,'CGD PSE'!$C:$G,5,FALSE)</f>
        <v>#REF!</v>
      </c>
      <c r="AC17" s="180" t="e">
        <f>INDEX(#REF!,MATCH('MPS &amp; chart'!$B17,#REF!,0),MATCH('MPS &amp; chart'!AC$2,#REF!,0))/VLOOKUP($B17,'CGD PSE'!$C:$G,5,FALSE)</f>
        <v>#REF!</v>
      </c>
      <c r="AD17" s="180" t="e">
        <f>INDEX(#REF!,MATCH('MPS &amp; chart'!$B17,#REF!,0),MATCH('MPS &amp; chart'!AD$2,#REF!,0))/VLOOKUP($B17,'CGD PSE'!$C:$G,5,FALSE)</f>
        <v>#REF!</v>
      </c>
      <c r="AE17" s="180" t="e">
        <f>INDEX(#REF!,MATCH('MPS &amp; chart'!$B17,#REF!,0),MATCH('MPS &amp; chart'!AE$2,#REF!,0))/VLOOKUP($B17,'CGD PSE'!$C:$G,5,FALSE)</f>
        <v>#REF!</v>
      </c>
      <c r="AF17" s="180" t="e">
        <f>INDEX(#REF!,MATCH('MPS &amp; chart'!$B17,#REF!,0),MATCH('MPS &amp; chart'!AF$2,#REF!,0))/VLOOKUP($B17,'CGD PSE'!$C:$G,5,FALSE)</f>
        <v>#REF!</v>
      </c>
      <c r="AG17" s="180" t="e">
        <f>INDEX(#REF!,MATCH('MPS &amp; chart'!$B17,#REF!,0),MATCH('MPS &amp; chart'!AG$2,#REF!,0))/VLOOKUP($B17,'CGD PSE'!$C:$G,5,FALSE)</f>
        <v>#REF!</v>
      </c>
      <c r="AH17" s="180" t="e">
        <f>INDEX(#REF!,MATCH('MPS &amp; chart'!$B17,#REF!,0),MATCH('MPS &amp; chart'!AH$2,#REF!,0))/VLOOKUP($B17,'CGD PSE'!$C:$G,5,FALSE)</f>
        <v>#REF!</v>
      </c>
    </row>
    <row r="18" spans="1:34" x14ac:dyDescent="0.25">
      <c r="A18" s="184" t="s">
        <v>288</v>
      </c>
      <c r="B18" s="179" t="str">
        <f>VLOOKUP(A18,ISO!A:B,2,FALSE)</f>
        <v>DEU</v>
      </c>
      <c r="C18" s="181" t="e">
        <f t="shared" si="7"/>
        <v>#REF!</v>
      </c>
      <c r="D18" s="181" t="e">
        <f t="shared" si="8"/>
        <v>#REF!</v>
      </c>
      <c r="E18" s="181" t="e">
        <f t="shared" si="0"/>
        <v>#REF!</v>
      </c>
      <c r="F18" s="181" t="e">
        <f t="shared" si="1"/>
        <v>#REF!</v>
      </c>
      <c r="G18" s="181" t="e">
        <f t="shared" si="2"/>
        <v>#REF!</v>
      </c>
      <c r="H18" s="181" t="e">
        <f t="shared" si="3"/>
        <v>#REF!</v>
      </c>
      <c r="I18" s="181" t="e">
        <f t="shared" si="4"/>
        <v>#REF!</v>
      </c>
      <c r="J18" s="181" t="e">
        <f t="shared" si="5"/>
        <v>#REF!</v>
      </c>
      <c r="K18" s="182" t="e">
        <f t="shared" si="6"/>
        <v>#REF!</v>
      </c>
      <c r="L18" s="166"/>
      <c r="M18" s="180" t="e">
        <f>INDEX(#REF!,MATCH('MPS &amp; chart'!$B18,#REF!,0),MATCH('MPS &amp; chart'!M$2,#REF!,0))/VLOOKUP($B18,'CGD PSE'!$C:$G,5,FALSE)</f>
        <v>#REF!</v>
      </c>
      <c r="N18" s="180" t="e">
        <f>INDEX(#REF!,MATCH('MPS &amp; chart'!$B18,#REF!,0),MATCH('MPS &amp; chart'!N$2,#REF!,0))/VLOOKUP($B18,'CGD PSE'!$C:$G,5,FALSE)</f>
        <v>#REF!</v>
      </c>
      <c r="O18" s="180" t="e">
        <f>INDEX(#REF!,MATCH('MPS &amp; chart'!$B18,#REF!,0),MATCH('MPS &amp; chart'!O$2,#REF!,0))/VLOOKUP($B18,'CGD PSE'!$C:$G,5,FALSE)</f>
        <v>#REF!</v>
      </c>
      <c r="P18" s="180" t="e">
        <f>INDEX(#REF!,MATCH('MPS &amp; chart'!$B18,#REF!,0),MATCH('MPS &amp; chart'!P$2,#REF!,0))/VLOOKUP($B18,'CGD PSE'!$C:$G,5,FALSE)</f>
        <v>#REF!</v>
      </c>
      <c r="Q18" s="180" t="e">
        <f>INDEX(#REF!,MATCH('MPS &amp; chart'!$B18,#REF!,0),MATCH('MPS &amp; chart'!Q$2,#REF!,0))/VLOOKUP($B18,'CGD PSE'!$C:$G,5,FALSE)</f>
        <v>#REF!</v>
      </c>
      <c r="R18" s="180" t="e">
        <f>INDEX(#REF!,MATCH('MPS &amp; chart'!$B18,#REF!,0),MATCH('MPS &amp; chart'!R$2,#REF!,0))/VLOOKUP($B18,'CGD PSE'!$C:$G,5,FALSE)</f>
        <v>#REF!</v>
      </c>
      <c r="S18" s="180" t="e">
        <f>INDEX(#REF!,MATCH('MPS &amp; chart'!$B18,#REF!,0),MATCH('MPS &amp; chart'!S$2,#REF!,0))/VLOOKUP($B18,'CGD PSE'!$C:$G,5,FALSE)</f>
        <v>#REF!</v>
      </c>
      <c r="T18" s="180" t="e">
        <f>INDEX(#REF!,MATCH('MPS &amp; chart'!$B18,#REF!,0),MATCH('MPS &amp; chart'!T$2,#REF!,0))/VLOOKUP($B18,'CGD PSE'!$C:$G,5,FALSE)</f>
        <v>#REF!</v>
      </c>
      <c r="U18" s="180" t="e">
        <f>INDEX(#REF!,MATCH('MPS &amp; chart'!$B18,#REF!,0),MATCH('MPS &amp; chart'!U$2,#REF!,0))/VLOOKUP($B18,'CGD PSE'!$C:$G,5,FALSE)</f>
        <v>#REF!</v>
      </c>
      <c r="V18" s="180" t="e">
        <f>INDEX(#REF!,MATCH('MPS &amp; chart'!$B18,#REF!,0),MATCH('MPS &amp; chart'!V$2,#REF!,0))/VLOOKUP($B18,'CGD PSE'!$C:$G,5,FALSE)</f>
        <v>#REF!</v>
      </c>
      <c r="W18" s="180" t="e">
        <f>INDEX(#REF!,MATCH('MPS &amp; chart'!$B18,#REF!,0),MATCH('MPS &amp; chart'!W$2,#REF!,0))/VLOOKUP($B18,'CGD PSE'!$C:$G,5,FALSE)</f>
        <v>#REF!</v>
      </c>
      <c r="X18" s="180" t="e">
        <f>INDEX(#REF!,MATCH('MPS &amp; chart'!$B18,#REF!,0),MATCH('MPS &amp; chart'!X$2,#REF!,0))/VLOOKUP($B18,'CGD PSE'!$C:$G,5,FALSE)</f>
        <v>#REF!</v>
      </c>
      <c r="Y18" s="180" t="e">
        <f>INDEX(#REF!,MATCH('MPS &amp; chart'!$B18,#REF!,0),MATCH('MPS &amp; chart'!Y$2,#REF!,0))/VLOOKUP($B18,'CGD PSE'!$C:$G,5,FALSE)</f>
        <v>#REF!</v>
      </c>
      <c r="Z18" s="180" t="e">
        <f>INDEX(#REF!,MATCH('MPS &amp; chart'!$B18,#REF!,0),MATCH('MPS &amp; chart'!Z$2,#REF!,0))/VLOOKUP($B18,'CGD PSE'!$C:$G,5,FALSE)</f>
        <v>#REF!</v>
      </c>
      <c r="AA18" s="180" t="e">
        <f>INDEX(#REF!,MATCH('MPS &amp; chart'!$B18,#REF!,0),MATCH('MPS &amp; chart'!AA$2,#REF!,0))/VLOOKUP($B18,'CGD PSE'!$C:$G,5,FALSE)</f>
        <v>#REF!</v>
      </c>
      <c r="AB18" s="180" t="e">
        <f>INDEX(#REF!,MATCH('MPS &amp; chart'!$B18,#REF!,0),MATCH('MPS &amp; chart'!AB$2,#REF!,0))/VLOOKUP($B18,'CGD PSE'!$C:$G,5,FALSE)</f>
        <v>#REF!</v>
      </c>
      <c r="AC18" s="180" t="e">
        <f>INDEX(#REF!,MATCH('MPS &amp; chart'!$B18,#REF!,0),MATCH('MPS &amp; chart'!AC$2,#REF!,0))/VLOOKUP($B18,'CGD PSE'!$C:$G,5,FALSE)</f>
        <v>#REF!</v>
      </c>
      <c r="AD18" s="180" t="e">
        <f>INDEX(#REF!,MATCH('MPS &amp; chart'!$B18,#REF!,0),MATCH('MPS &amp; chart'!AD$2,#REF!,0))/VLOOKUP($B18,'CGD PSE'!$C:$G,5,FALSE)</f>
        <v>#REF!</v>
      </c>
      <c r="AE18" s="180" t="e">
        <f>INDEX(#REF!,MATCH('MPS &amp; chart'!$B18,#REF!,0),MATCH('MPS &amp; chart'!AE$2,#REF!,0))/VLOOKUP($B18,'CGD PSE'!$C:$G,5,FALSE)</f>
        <v>#REF!</v>
      </c>
      <c r="AF18" s="180" t="e">
        <f>INDEX(#REF!,MATCH('MPS &amp; chart'!$B18,#REF!,0),MATCH('MPS &amp; chart'!AF$2,#REF!,0))/VLOOKUP($B18,'CGD PSE'!$C:$G,5,FALSE)</f>
        <v>#REF!</v>
      </c>
      <c r="AG18" s="180" t="e">
        <f>INDEX(#REF!,MATCH('MPS &amp; chart'!$B18,#REF!,0),MATCH('MPS &amp; chart'!AG$2,#REF!,0))/VLOOKUP($B18,'CGD PSE'!$C:$G,5,FALSE)</f>
        <v>#REF!</v>
      </c>
      <c r="AH18" s="180" t="e">
        <f>INDEX(#REF!,MATCH('MPS &amp; chart'!$B18,#REF!,0),MATCH('MPS &amp; chart'!AH$2,#REF!,0))/VLOOKUP($B18,'CGD PSE'!$C:$G,5,FALSE)</f>
        <v>#REF!</v>
      </c>
    </row>
    <row r="19" spans="1:34" x14ac:dyDescent="0.25">
      <c r="A19" s="184" t="s">
        <v>177</v>
      </c>
      <c r="B19" s="179" t="str">
        <f>VLOOKUP(A19,ISO!A:B,2,FALSE)</f>
        <v>GRC</v>
      </c>
      <c r="C19" s="181" t="e">
        <f t="shared" si="7"/>
        <v>#REF!</v>
      </c>
      <c r="D19" s="181" t="e">
        <f t="shared" si="8"/>
        <v>#REF!</v>
      </c>
      <c r="E19" s="181" t="e">
        <f t="shared" si="0"/>
        <v>#REF!</v>
      </c>
      <c r="F19" s="181" t="e">
        <f t="shared" si="1"/>
        <v>#REF!</v>
      </c>
      <c r="G19" s="181" t="e">
        <f t="shared" si="2"/>
        <v>#REF!</v>
      </c>
      <c r="H19" s="181" t="e">
        <f t="shared" si="3"/>
        <v>#REF!</v>
      </c>
      <c r="I19" s="181" t="e">
        <f t="shared" si="4"/>
        <v>#REF!</v>
      </c>
      <c r="J19" s="181" t="e">
        <f t="shared" si="5"/>
        <v>#REF!</v>
      </c>
      <c r="K19" s="182" t="e">
        <f t="shared" si="6"/>
        <v>#REF!</v>
      </c>
      <c r="L19" s="166"/>
      <c r="M19" s="180" t="e">
        <f>INDEX(#REF!,MATCH('MPS &amp; chart'!$B19,#REF!,0),MATCH('MPS &amp; chart'!M$2,#REF!,0))/VLOOKUP($B19,'CGD PSE'!$C:$G,5,FALSE)</f>
        <v>#REF!</v>
      </c>
      <c r="N19" s="180" t="e">
        <f>INDEX(#REF!,MATCH('MPS &amp; chart'!$B19,#REF!,0),MATCH('MPS &amp; chart'!N$2,#REF!,0))/VLOOKUP($B19,'CGD PSE'!$C:$G,5,FALSE)</f>
        <v>#REF!</v>
      </c>
      <c r="O19" s="180" t="e">
        <f>INDEX(#REF!,MATCH('MPS &amp; chart'!$B19,#REF!,0),MATCH('MPS &amp; chart'!O$2,#REF!,0))/VLOOKUP($B19,'CGD PSE'!$C:$G,5,FALSE)</f>
        <v>#REF!</v>
      </c>
      <c r="P19" s="180" t="e">
        <f>INDEX(#REF!,MATCH('MPS &amp; chart'!$B19,#REF!,0),MATCH('MPS &amp; chart'!P$2,#REF!,0))/VLOOKUP($B19,'CGD PSE'!$C:$G,5,FALSE)</f>
        <v>#REF!</v>
      </c>
      <c r="Q19" s="180" t="e">
        <f>INDEX(#REF!,MATCH('MPS &amp; chart'!$B19,#REF!,0),MATCH('MPS &amp; chart'!Q$2,#REF!,0))/VLOOKUP($B19,'CGD PSE'!$C:$G,5,FALSE)</f>
        <v>#REF!</v>
      </c>
      <c r="R19" s="180" t="e">
        <f>INDEX(#REF!,MATCH('MPS &amp; chart'!$B19,#REF!,0),MATCH('MPS &amp; chart'!R$2,#REF!,0))/VLOOKUP($B19,'CGD PSE'!$C:$G,5,FALSE)</f>
        <v>#REF!</v>
      </c>
      <c r="S19" s="180" t="e">
        <f>INDEX(#REF!,MATCH('MPS &amp; chart'!$B19,#REF!,0),MATCH('MPS &amp; chart'!S$2,#REF!,0))/VLOOKUP($B19,'CGD PSE'!$C:$G,5,FALSE)</f>
        <v>#REF!</v>
      </c>
      <c r="T19" s="180" t="e">
        <f>INDEX(#REF!,MATCH('MPS &amp; chart'!$B19,#REF!,0),MATCH('MPS &amp; chart'!T$2,#REF!,0))/VLOOKUP($B19,'CGD PSE'!$C:$G,5,FALSE)</f>
        <v>#REF!</v>
      </c>
      <c r="U19" s="180" t="e">
        <f>INDEX(#REF!,MATCH('MPS &amp; chart'!$B19,#REF!,0),MATCH('MPS &amp; chart'!U$2,#REF!,0))/VLOOKUP($B19,'CGD PSE'!$C:$G,5,FALSE)</f>
        <v>#REF!</v>
      </c>
      <c r="V19" s="180" t="e">
        <f>INDEX(#REF!,MATCH('MPS &amp; chart'!$B19,#REF!,0),MATCH('MPS &amp; chart'!V$2,#REF!,0))/VLOOKUP($B19,'CGD PSE'!$C:$G,5,FALSE)</f>
        <v>#REF!</v>
      </c>
      <c r="W19" s="180" t="e">
        <f>INDEX(#REF!,MATCH('MPS &amp; chart'!$B19,#REF!,0),MATCH('MPS &amp; chart'!W$2,#REF!,0))/VLOOKUP($B19,'CGD PSE'!$C:$G,5,FALSE)</f>
        <v>#REF!</v>
      </c>
      <c r="X19" s="180" t="e">
        <f>INDEX(#REF!,MATCH('MPS &amp; chart'!$B19,#REF!,0),MATCH('MPS &amp; chart'!X$2,#REF!,0))/VLOOKUP($B19,'CGD PSE'!$C:$G,5,FALSE)</f>
        <v>#REF!</v>
      </c>
      <c r="Y19" s="180" t="e">
        <f>INDEX(#REF!,MATCH('MPS &amp; chart'!$B19,#REF!,0),MATCH('MPS &amp; chart'!Y$2,#REF!,0))/VLOOKUP($B19,'CGD PSE'!$C:$G,5,FALSE)</f>
        <v>#REF!</v>
      </c>
      <c r="Z19" s="180" t="e">
        <f>INDEX(#REF!,MATCH('MPS &amp; chart'!$B19,#REF!,0),MATCH('MPS &amp; chart'!Z$2,#REF!,0))/VLOOKUP($B19,'CGD PSE'!$C:$G,5,FALSE)</f>
        <v>#REF!</v>
      </c>
      <c r="AA19" s="180" t="e">
        <f>INDEX(#REF!,MATCH('MPS &amp; chart'!$B19,#REF!,0),MATCH('MPS &amp; chart'!AA$2,#REF!,0))/VLOOKUP($B19,'CGD PSE'!$C:$G,5,FALSE)</f>
        <v>#REF!</v>
      </c>
      <c r="AB19" s="180" t="e">
        <f>INDEX(#REF!,MATCH('MPS &amp; chart'!$B19,#REF!,0),MATCH('MPS &amp; chart'!AB$2,#REF!,0))/VLOOKUP($B19,'CGD PSE'!$C:$G,5,FALSE)</f>
        <v>#REF!</v>
      </c>
      <c r="AC19" s="180" t="e">
        <f>INDEX(#REF!,MATCH('MPS &amp; chart'!$B19,#REF!,0),MATCH('MPS &amp; chart'!AC$2,#REF!,0))/VLOOKUP($B19,'CGD PSE'!$C:$G,5,FALSE)</f>
        <v>#REF!</v>
      </c>
      <c r="AD19" s="180" t="e">
        <f>INDEX(#REF!,MATCH('MPS &amp; chart'!$B19,#REF!,0),MATCH('MPS &amp; chart'!AD$2,#REF!,0))/VLOOKUP($B19,'CGD PSE'!$C:$G,5,FALSE)</f>
        <v>#REF!</v>
      </c>
      <c r="AE19" s="180" t="e">
        <f>INDEX(#REF!,MATCH('MPS &amp; chart'!$B19,#REF!,0),MATCH('MPS &amp; chart'!AE$2,#REF!,0))/VLOOKUP($B19,'CGD PSE'!$C:$G,5,FALSE)</f>
        <v>#REF!</v>
      </c>
      <c r="AF19" s="180" t="e">
        <f>INDEX(#REF!,MATCH('MPS &amp; chart'!$B19,#REF!,0),MATCH('MPS &amp; chart'!AF$2,#REF!,0))/VLOOKUP($B19,'CGD PSE'!$C:$G,5,FALSE)</f>
        <v>#REF!</v>
      </c>
      <c r="AG19" s="180" t="e">
        <f>INDEX(#REF!,MATCH('MPS &amp; chart'!$B19,#REF!,0),MATCH('MPS &amp; chart'!AG$2,#REF!,0))/VLOOKUP($B19,'CGD PSE'!$C:$G,5,FALSE)</f>
        <v>#REF!</v>
      </c>
      <c r="AH19" s="180" t="e">
        <f>INDEX(#REF!,MATCH('MPS &amp; chart'!$B19,#REF!,0),MATCH('MPS &amp; chart'!AH$2,#REF!,0))/VLOOKUP($B19,'CGD PSE'!$C:$G,5,FALSE)</f>
        <v>#REF!</v>
      </c>
    </row>
    <row r="20" spans="1:34" x14ac:dyDescent="0.25">
      <c r="A20" s="185" t="s">
        <v>180</v>
      </c>
      <c r="B20" s="179" t="str">
        <f>VLOOKUP(A20,ISO!A:B,2,FALSE)</f>
        <v>HRV</v>
      </c>
      <c r="C20" s="181" t="e">
        <f t="shared" si="7"/>
        <v>#REF!</v>
      </c>
      <c r="D20" s="181" t="e">
        <f t="shared" si="8"/>
        <v>#REF!</v>
      </c>
      <c r="E20" s="181" t="e">
        <f t="shared" si="0"/>
        <v>#REF!</v>
      </c>
      <c r="F20" s="181" t="e">
        <f t="shared" si="1"/>
        <v>#REF!</v>
      </c>
      <c r="G20" s="181" t="e">
        <f t="shared" si="2"/>
        <v>#REF!</v>
      </c>
      <c r="H20" s="181" t="e">
        <f t="shared" si="3"/>
        <v>#REF!</v>
      </c>
      <c r="I20" s="181" t="e">
        <f t="shared" si="4"/>
        <v>#REF!</v>
      </c>
      <c r="J20" s="181" t="e">
        <f t="shared" si="5"/>
        <v>#REF!</v>
      </c>
      <c r="K20" s="182" t="e">
        <f t="shared" si="6"/>
        <v>#REF!</v>
      </c>
      <c r="L20" s="166"/>
      <c r="M20" s="180" t="e">
        <f>INDEX(#REF!,MATCH('MPS &amp; chart'!$B20,#REF!,0),MATCH('MPS &amp; chart'!M$2,#REF!,0))/VLOOKUP($B20,'CGD PSE'!$C:$G,5,FALSE)</f>
        <v>#REF!</v>
      </c>
      <c r="N20" s="180" t="e">
        <f>INDEX(#REF!,MATCH('MPS &amp; chart'!$B20,#REF!,0),MATCH('MPS &amp; chart'!N$2,#REF!,0))/VLOOKUP($B20,'CGD PSE'!$C:$G,5,FALSE)</f>
        <v>#REF!</v>
      </c>
      <c r="O20" s="180" t="e">
        <f>INDEX(#REF!,MATCH('MPS &amp; chart'!$B20,#REF!,0),MATCH('MPS &amp; chart'!O$2,#REF!,0))/VLOOKUP($B20,'CGD PSE'!$C:$G,5,FALSE)</f>
        <v>#REF!</v>
      </c>
      <c r="P20" s="180" t="e">
        <f>INDEX(#REF!,MATCH('MPS &amp; chart'!$B20,#REF!,0),MATCH('MPS &amp; chart'!P$2,#REF!,0))/VLOOKUP($B20,'CGD PSE'!$C:$G,5,FALSE)</f>
        <v>#REF!</v>
      </c>
      <c r="Q20" s="180" t="e">
        <f>INDEX(#REF!,MATCH('MPS &amp; chart'!$B20,#REF!,0),MATCH('MPS &amp; chart'!Q$2,#REF!,0))/VLOOKUP($B20,'CGD PSE'!$C:$G,5,FALSE)</f>
        <v>#REF!</v>
      </c>
      <c r="R20" s="180" t="e">
        <f>INDEX(#REF!,MATCH('MPS &amp; chart'!$B20,#REF!,0),MATCH('MPS &amp; chart'!R$2,#REF!,0))/VLOOKUP($B20,'CGD PSE'!$C:$G,5,FALSE)</f>
        <v>#REF!</v>
      </c>
      <c r="S20" s="180" t="e">
        <f>INDEX(#REF!,MATCH('MPS &amp; chart'!$B20,#REF!,0),MATCH('MPS &amp; chart'!S$2,#REF!,0))/VLOOKUP($B20,'CGD PSE'!$C:$G,5,FALSE)</f>
        <v>#REF!</v>
      </c>
      <c r="T20" s="180" t="e">
        <f>INDEX(#REF!,MATCH('MPS &amp; chart'!$B20,#REF!,0),MATCH('MPS &amp; chart'!T$2,#REF!,0))/VLOOKUP($B20,'CGD PSE'!$C:$G,5,FALSE)</f>
        <v>#REF!</v>
      </c>
      <c r="U20" s="180" t="e">
        <f>INDEX(#REF!,MATCH('MPS &amp; chart'!$B20,#REF!,0),MATCH('MPS &amp; chart'!U$2,#REF!,0))/VLOOKUP($B20,'CGD PSE'!$C:$G,5,FALSE)</f>
        <v>#REF!</v>
      </c>
      <c r="V20" s="180" t="e">
        <f>INDEX(#REF!,MATCH('MPS &amp; chart'!$B20,#REF!,0),MATCH('MPS &amp; chart'!V$2,#REF!,0))/VLOOKUP($B20,'CGD PSE'!$C:$G,5,FALSE)</f>
        <v>#REF!</v>
      </c>
      <c r="W20" s="180" t="e">
        <f>INDEX(#REF!,MATCH('MPS &amp; chart'!$B20,#REF!,0),MATCH('MPS &amp; chart'!W$2,#REF!,0))/VLOOKUP($B20,'CGD PSE'!$C:$G,5,FALSE)</f>
        <v>#REF!</v>
      </c>
      <c r="X20" s="180" t="e">
        <f>INDEX(#REF!,MATCH('MPS &amp; chart'!$B20,#REF!,0),MATCH('MPS &amp; chart'!X$2,#REF!,0))/VLOOKUP($B20,'CGD PSE'!$C:$G,5,FALSE)</f>
        <v>#REF!</v>
      </c>
      <c r="Y20" s="180" t="e">
        <f>INDEX(#REF!,MATCH('MPS &amp; chart'!$B20,#REF!,0),MATCH('MPS &amp; chart'!Y$2,#REF!,0))/VLOOKUP($B20,'CGD PSE'!$C:$G,5,FALSE)</f>
        <v>#REF!</v>
      </c>
      <c r="Z20" s="180" t="e">
        <f>INDEX(#REF!,MATCH('MPS &amp; chart'!$B20,#REF!,0),MATCH('MPS &amp; chart'!Z$2,#REF!,0))/VLOOKUP($B20,'CGD PSE'!$C:$G,5,FALSE)</f>
        <v>#REF!</v>
      </c>
      <c r="AA20" s="180" t="e">
        <f>INDEX(#REF!,MATCH('MPS &amp; chart'!$B20,#REF!,0),MATCH('MPS &amp; chart'!AA$2,#REF!,0))/VLOOKUP($B20,'CGD PSE'!$C:$G,5,FALSE)</f>
        <v>#REF!</v>
      </c>
      <c r="AB20" s="180" t="e">
        <f>INDEX(#REF!,MATCH('MPS &amp; chart'!$B20,#REF!,0),MATCH('MPS &amp; chart'!AB$2,#REF!,0))/VLOOKUP($B20,'CGD PSE'!$C:$G,5,FALSE)</f>
        <v>#REF!</v>
      </c>
      <c r="AC20" s="180" t="e">
        <f>INDEX(#REF!,MATCH('MPS &amp; chart'!$B20,#REF!,0),MATCH('MPS &amp; chart'!AC$2,#REF!,0))/VLOOKUP($B20,'CGD PSE'!$C:$G,5,FALSE)</f>
        <v>#REF!</v>
      </c>
      <c r="AD20" s="180" t="e">
        <f>INDEX(#REF!,MATCH('MPS &amp; chart'!$B20,#REF!,0),MATCH('MPS &amp; chart'!AD$2,#REF!,0))/VLOOKUP($B20,'CGD PSE'!$C:$G,5,FALSE)</f>
        <v>#REF!</v>
      </c>
      <c r="AE20" s="180" t="e">
        <f>INDEX(#REF!,MATCH('MPS &amp; chart'!$B20,#REF!,0),MATCH('MPS &amp; chart'!AE$2,#REF!,0))/VLOOKUP($B20,'CGD PSE'!$C:$G,5,FALSE)</f>
        <v>#REF!</v>
      </c>
      <c r="AF20" s="180" t="e">
        <f>INDEX(#REF!,MATCH('MPS &amp; chart'!$B20,#REF!,0),MATCH('MPS &amp; chart'!AF$2,#REF!,0))/VLOOKUP($B20,'CGD PSE'!$C:$G,5,FALSE)</f>
        <v>#REF!</v>
      </c>
      <c r="AG20" s="180" t="e">
        <f>INDEX(#REF!,MATCH('MPS &amp; chart'!$B20,#REF!,0),MATCH('MPS &amp; chart'!AG$2,#REF!,0))/VLOOKUP($B20,'CGD PSE'!$C:$G,5,FALSE)</f>
        <v>#REF!</v>
      </c>
      <c r="AH20" s="180" t="e">
        <f>INDEX(#REF!,MATCH('MPS &amp; chart'!$B20,#REF!,0),MATCH('MPS &amp; chart'!AH$2,#REF!,0))/VLOOKUP($B20,'CGD PSE'!$C:$G,5,FALSE)</f>
        <v>#REF!</v>
      </c>
    </row>
    <row r="21" spans="1:34" x14ac:dyDescent="0.25">
      <c r="A21" s="185" t="s">
        <v>189</v>
      </c>
      <c r="B21" s="179" t="str">
        <f>VLOOKUP(A21,ISO!A:B,2,FALSE)</f>
        <v>AUT</v>
      </c>
      <c r="C21" s="181" t="e">
        <f t="shared" si="7"/>
        <v>#REF!</v>
      </c>
      <c r="D21" s="181" t="e">
        <f t="shared" si="8"/>
        <v>#REF!</v>
      </c>
      <c r="E21" s="181" t="e">
        <f t="shared" si="0"/>
        <v>#REF!</v>
      </c>
      <c r="F21" s="181" t="e">
        <f t="shared" si="1"/>
        <v>#REF!</v>
      </c>
      <c r="G21" s="181" t="e">
        <f t="shared" si="2"/>
        <v>#REF!</v>
      </c>
      <c r="H21" s="181" t="e">
        <f t="shared" si="3"/>
        <v>#REF!</v>
      </c>
      <c r="I21" s="181" t="e">
        <f t="shared" si="4"/>
        <v>#REF!</v>
      </c>
      <c r="J21" s="181" t="e">
        <f t="shared" si="5"/>
        <v>#REF!</v>
      </c>
      <c r="K21" s="182" t="e">
        <f t="shared" si="6"/>
        <v>#REF!</v>
      </c>
      <c r="L21" s="166"/>
      <c r="M21" s="180" t="e">
        <f>INDEX(#REF!,MATCH('MPS &amp; chart'!$B21,#REF!,0),MATCH('MPS &amp; chart'!M$2,#REF!,0))/VLOOKUP($B21,'CGD PSE'!$C:$G,5,FALSE)</f>
        <v>#REF!</v>
      </c>
      <c r="N21" s="180" t="e">
        <f>INDEX(#REF!,MATCH('MPS &amp; chart'!$B21,#REF!,0),MATCH('MPS &amp; chart'!N$2,#REF!,0))/VLOOKUP($B21,'CGD PSE'!$C:$G,5,FALSE)</f>
        <v>#REF!</v>
      </c>
      <c r="O21" s="180" t="e">
        <f>INDEX(#REF!,MATCH('MPS &amp; chart'!$B21,#REF!,0),MATCH('MPS &amp; chart'!O$2,#REF!,0))/VLOOKUP($B21,'CGD PSE'!$C:$G,5,FALSE)</f>
        <v>#REF!</v>
      </c>
      <c r="P21" s="180" t="e">
        <f>INDEX(#REF!,MATCH('MPS &amp; chart'!$B21,#REF!,0),MATCH('MPS &amp; chart'!P$2,#REF!,0))/VLOOKUP($B21,'CGD PSE'!$C:$G,5,FALSE)</f>
        <v>#REF!</v>
      </c>
      <c r="Q21" s="180" t="e">
        <f>INDEX(#REF!,MATCH('MPS &amp; chart'!$B21,#REF!,0),MATCH('MPS &amp; chart'!Q$2,#REF!,0))/VLOOKUP($B21,'CGD PSE'!$C:$G,5,FALSE)</f>
        <v>#REF!</v>
      </c>
      <c r="R21" s="180" t="e">
        <f>INDEX(#REF!,MATCH('MPS &amp; chart'!$B21,#REF!,0),MATCH('MPS &amp; chart'!R$2,#REF!,0))/VLOOKUP($B21,'CGD PSE'!$C:$G,5,FALSE)</f>
        <v>#REF!</v>
      </c>
      <c r="S21" s="180" t="e">
        <f>INDEX(#REF!,MATCH('MPS &amp; chart'!$B21,#REF!,0),MATCH('MPS &amp; chart'!S$2,#REF!,0))/VLOOKUP($B21,'CGD PSE'!$C:$G,5,FALSE)</f>
        <v>#REF!</v>
      </c>
      <c r="T21" s="180" t="e">
        <f>INDEX(#REF!,MATCH('MPS &amp; chart'!$B21,#REF!,0),MATCH('MPS &amp; chart'!T$2,#REF!,0))/VLOOKUP($B21,'CGD PSE'!$C:$G,5,FALSE)</f>
        <v>#REF!</v>
      </c>
      <c r="U21" s="180" t="e">
        <f>INDEX(#REF!,MATCH('MPS &amp; chart'!$B21,#REF!,0),MATCH('MPS &amp; chart'!U$2,#REF!,0))/VLOOKUP($B21,'CGD PSE'!$C:$G,5,FALSE)</f>
        <v>#REF!</v>
      </c>
      <c r="V21" s="180" t="e">
        <f>INDEX(#REF!,MATCH('MPS &amp; chart'!$B21,#REF!,0),MATCH('MPS &amp; chart'!V$2,#REF!,0))/VLOOKUP($B21,'CGD PSE'!$C:$G,5,FALSE)</f>
        <v>#REF!</v>
      </c>
      <c r="W21" s="180" t="e">
        <f>INDEX(#REF!,MATCH('MPS &amp; chart'!$B21,#REF!,0),MATCH('MPS &amp; chart'!W$2,#REF!,0))/VLOOKUP($B21,'CGD PSE'!$C:$G,5,FALSE)</f>
        <v>#REF!</v>
      </c>
      <c r="X21" s="180" t="e">
        <f>INDEX(#REF!,MATCH('MPS &amp; chart'!$B21,#REF!,0),MATCH('MPS &amp; chart'!X$2,#REF!,0))/VLOOKUP($B21,'CGD PSE'!$C:$G,5,FALSE)</f>
        <v>#REF!</v>
      </c>
      <c r="Y21" s="180" t="e">
        <f>INDEX(#REF!,MATCH('MPS &amp; chart'!$B21,#REF!,0),MATCH('MPS &amp; chart'!Y$2,#REF!,0))/VLOOKUP($B21,'CGD PSE'!$C:$G,5,FALSE)</f>
        <v>#REF!</v>
      </c>
      <c r="Z21" s="180" t="e">
        <f>INDEX(#REF!,MATCH('MPS &amp; chart'!$B21,#REF!,0),MATCH('MPS &amp; chart'!Z$2,#REF!,0))/VLOOKUP($B21,'CGD PSE'!$C:$G,5,FALSE)</f>
        <v>#REF!</v>
      </c>
      <c r="AA21" s="180" t="e">
        <f>INDEX(#REF!,MATCH('MPS &amp; chart'!$B21,#REF!,0),MATCH('MPS &amp; chart'!AA$2,#REF!,0))/VLOOKUP($B21,'CGD PSE'!$C:$G,5,FALSE)</f>
        <v>#REF!</v>
      </c>
      <c r="AB21" s="180" t="e">
        <f>INDEX(#REF!,MATCH('MPS &amp; chart'!$B21,#REF!,0),MATCH('MPS &amp; chart'!AB$2,#REF!,0))/VLOOKUP($B21,'CGD PSE'!$C:$G,5,FALSE)</f>
        <v>#REF!</v>
      </c>
      <c r="AC21" s="180" t="e">
        <f>INDEX(#REF!,MATCH('MPS &amp; chart'!$B21,#REF!,0),MATCH('MPS &amp; chart'!AC$2,#REF!,0))/VLOOKUP($B21,'CGD PSE'!$C:$G,5,FALSE)</f>
        <v>#REF!</v>
      </c>
      <c r="AD21" s="180" t="e">
        <f>INDEX(#REF!,MATCH('MPS &amp; chart'!$B21,#REF!,0),MATCH('MPS &amp; chart'!AD$2,#REF!,0))/VLOOKUP($B21,'CGD PSE'!$C:$G,5,FALSE)</f>
        <v>#REF!</v>
      </c>
      <c r="AE21" s="180" t="e">
        <f>INDEX(#REF!,MATCH('MPS &amp; chart'!$B21,#REF!,0),MATCH('MPS &amp; chart'!AE$2,#REF!,0))/VLOOKUP($B21,'CGD PSE'!$C:$G,5,FALSE)</f>
        <v>#REF!</v>
      </c>
      <c r="AF21" s="180" t="e">
        <f>INDEX(#REF!,MATCH('MPS &amp; chart'!$B21,#REF!,0),MATCH('MPS &amp; chart'!AF$2,#REF!,0))/VLOOKUP($B21,'CGD PSE'!$C:$G,5,FALSE)</f>
        <v>#REF!</v>
      </c>
      <c r="AG21" s="180" t="e">
        <f>INDEX(#REF!,MATCH('MPS &amp; chart'!$B21,#REF!,0),MATCH('MPS &amp; chart'!AG$2,#REF!,0))/VLOOKUP($B21,'CGD PSE'!$C:$G,5,FALSE)</f>
        <v>#REF!</v>
      </c>
      <c r="AH21" s="180" t="e">
        <f>INDEX(#REF!,MATCH('MPS &amp; chart'!$B21,#REF!,0),MATCH('MPS &amp; chart'!AH$2,#REF!,0))/VLOOKUP($B21,'CGD PSE'!$C:$G,5,FALSE)</f>
        <v>#REF!</v>
      </c>
    </row>
    <row r="22" spans="1:34" x14ac:dyDescent="0.25">
      <c r="A22" s="184" t="s">
        <v>263</v>
      </c>
      <c r="B22" s="179" t="str">
        <f>VLOOKUP(A22,ISO!A:B,2,FALSE)</f>
        <v>CZE</v>
      </c>
      <c r="C22" s="181" t="e">
        <f t="shared" si="7"/>
        <v>#REF!</v>
      </c>
      <c r="D22" s="181" t="e">
        <f t="shared" si="8"/>
        <v>#REF!</v>
      </c>
      <c r="E22" s="181" t="e">
        <f t="shared" si="0"/>
        <v>#REF!</v>
      </c>
      <c r="F22" s="181" t="e">
        <f t="shared" si="1"/>
        <v>#REF!</v>
      </c>
      <c r="G22" s="181" t="e">
        <f t="shared" si="2"/>
        <v>#REF!</v>
      </c>
      <c r="H22" s="181" t="e">
        <f t="shared" si="3"/>
        <v>#REF!</v>
      </c>
      <c r="I22" s="181" t="e">
        <f t="shared" si="4"/>
        <v>#REF!</v>
      </c>
      <c r="J22" s="181" t="e">
        <f t="shared" si="5"/>
        <v>#REF!</v>
      </c>
      <c r="K22" s="182" t="e">
        <f t="shared" si="6"/>
        <v>#REF!</v>
      </c>
      <c r="L22" s="166"/>
      <c r="M22" s="180" t="e">
        <f>INDEX(#REF!,MATCH('MPS &amp; chart'!$B22,#REF!,0),MATCH('MPS &amp; chart'!M$2,#REF!,0))/VLOOKUP($B22,'CGD PSE'!$C:$G,5,FALSE)</f>
        <v>#REF!</v>
      </c>
      <c r="N22" s="180" t="e">
        <f>INDEX(#REF!,MATCH('MPS &amp; chart'!$B22,#REF!,0),MATCH('MPS &amp; chart'!N$2,#REF!,0))/VLOOKUP($B22,'CGD PSE'!$C:$G,5,FALSE)</f>
        <v>#REF!</v>
      </c>
      <c r="O22" s="180" t="e">
        <f>INDEX(#REF!,MATCH('MPS &amp; chart'!$B22,#REF!,0),MATCH('MPS &amp; chart'!O$2,#REF!,0))/VLOOKUP($B22,'CGD PSE'!$C:$G,5,FALSE)</f>
        <v>#REF!</v>
      </c>
      <c r="P22" s="180" t="e">
        <f>INDEX(#REF!,MATCH('MPS &amp; chart'!$B22,#REF!,0),MATCH('MPS &amp; chart'!P$2,#REF!,0))/VLOOKUP($B22,'CGD PSE'!$C:$G,5,FALSE)</f>
        <v>#REF!</v>
      </c>
      <c r="Q22" s="180" t="e">
        <f>INDEX(#REF!,MATCH('MPS &amp; chart'!$B22,#REF!,0),MATCH('MPS &amp; chart'!Q$2,#REF!,0))/VLOOKUP($B22,'CGD PSE'!$C:$G,5,FALSE)</f>
        <v>#REF!</v>
      </c>
      <c r="R22" s="180" t="e">
        <f>INDEX(#REF!,MATCH('MPS &amp; chart'!$B22,#REF!,0),MATCH('MPS &amp; chart'!R$2,#REF!,0))/VLOOKUP($B22,'CGD PSE'!$C:$G,5,FALSE)</f>
        <v>#REF!</v>
      </c>
      <c r="S22" s="180" t="e">
        <f>INDEX(#REF!,MATCH('MPS &amp; chart'!$B22,#REF!,0),MATCH('MPS &amp; chart'!S$2,#REF!,0))/VLOOKUP($B22,'CGD PSE'!$C:$G,5,FALSE)</f>
        <v>#REF!</v>
      </c>
      <c r="T22" s="180" t="e">
        <f>INDEX(#REF!,MATCH('MPS &amp; chart'!$B22,#REF!,0),MATCH('MPS &amp; chart'!T$2,#REF!,0))/VLOOKUP($B22,'CGD PSE'!$C:$G,5,FALSE)</f>
        <v>#REF!</v>
      </c>
      <c r="U22" s="180" t="e">
        <f>INDEX(#REF!,MATCH('MPS &amp; chart'!$B22,#REF!,0),MATCH('MPS &amp; chart'!U$2,#REF!,0))/VLOOKUP($B22,'CGD PSE'!$C:$G,5,FALSE)</f>
        <v>#REF!</v>
      </c>
      <c r="V22" s="180" t="e">
        <f>INDEX(#REF!,MATCH('MPS &amp; chart'!$B22,#REF!,0),MATCH('MPS &amp; chart'!V$2,#REF!,0))/VLOOKUP($B22,'CGD PSE'!$C:$G,5,FALSE)</f>
        <v>#REF!</v>
      </c>
      <c r="W22" s="180" t="e">
        <f>INDEX(#REF!,MATCH('MPS &amp; chart'!$B22,#REF!,0),MATCH('MPS &amp; chart'!W$2,#REF!,0))/VLOOKUP($B22,'CGD PSE'!$C:$G,5,FALSE)</f>
        <v>#REF!</v>
      </c>
      <c r="X22" s="180" t="e">
        <f>INDEX(#REF!,MATCH('MPS &amp; chart'!$B22,#REF!,0),MATCH('MPS &amp; chart'!X$2,#REF!,0))/VLOOKUP($B22,'CGD PSE'!$C:$G,5,FALSE)</f>
        <v>#REF!</v>
      </c>
      <c r="Y22" s="180" t="e">
        <f>INDEX(#REF!,MATCH('MPS &amp; chart'!$B22,#REF!,0),MATCH('MPS &amp; chart'!Y$2,#REF!,0))/VLOOKUP($B22,'CGD PSE'!$C:$G,5,FALSE)</f>
        <v>#REF!</v>
      </c>
      <c r="Z22" s="180" t="e">
        <f>INDEX(#REF!,MATCH('MPS &amp; chart'!$B22,#REF!,0),MATCH('MPS &amp; chart'!Z$2,#REF!,0))/VLOOKUP($B22,'CGD PSE'!$C:$G,5,FALSE)</f>
        <v>#REF!</v>
      </c>
      <c r="AA22" s="180" t="e">
        <f>INDEX(#REF!,MATCH('MPS &amp; chart'!$B22,#REF!,0),MATCH('MPS &amp; chart'!AA$2,#REF!,0))/VLOOKUP($B22,'CGD PSE'!$C:$G,5,FALSE)</f>
        <v>#REF!</v>
      </c>
      <c r="AB22" s="180" t="e">
        <f>INDEX(#REF!,MATCH('MPS &amp; chart'!$B22,#REF!,0),MATCH('MPS &amp; chart'!AB$2,#REF!,0))/VLOOKUP($B22,'CGD PSE'!$C:$G,5,FALSE)</f>
        <v>#REF!</v>
      </c>
      <c r="AC22" s="180" t="e">
        <f>INDEX(#REF!,MATCH('MPS &amp; chart'!$B22,#REF!,0),MATCH('MPS &amp; chart'!AC$2,#REF!,0))/VLOOKUP($B22,'CGD PSE'!$C:$G,5,FALSE)</f>
        <v>#REF!</v>
      </c>
      <c r="AD22" s="180" t="e">
        <f>INDEX(#REF!,MATCH('MPS &amp; chart'!$B22,#REF!,0),MATCH('MPS &amp; chart'!AD$2,#REF!,0))/VLOOKUP($B22,'CGD PSE'!$C:$G,5,FALSE)</f>
        <v>#REF!</v>
      </c>
      <c r="AE22" s="180" t="e">
        <f>INDEX(#REF!,MATCH('MPS &amp; chart'!$B22,#REF!,0),MATCH('MPS &amp; chart'!AE$2,#REF!,0))/VLOOKUP($B22,'CGD PSE'!$C:$G,5,FALSE)</f>
        <v>#REF!</v>
      </c>
      <c r="AF22" s="180" t="e">
        <f>INDEX(#REF!,MATCH('MPS &amp; chart'!$B22,#REF!,0),MATCH('MPS &amp; chart'!AF$2,#REF!,0))/VLOOKUP($B22,'CGD PSE'!$C:$G,5,FALSE)</f>
        <v>#REF!</v>
      </c>
      <c r="AG22" s="180" t="e">
        <f>INDEX(#REF!,MATCH('MPS &amp; chart'!$B22,#REF!,0),MATCH('MPS &amp; chart'!AG$2,#REF!,0))/VLOOKUP($B22,'CGD PSE'!$C:$G,5,FALSE)</f>
        <v>#REF!</v>
      </c>
      <c r="AH22" s="180" t="e">
        <f>INDEX(#REF!,MATCH('MPS &amp; chart'!$B22,#REF!,0),MATCH('MPS &amp; chart'!AH$2,#REF!,0))/VLOOKUP($B22,'CGD PSE'!$C:$G,5,FALSE)</f>
        <v>#REF!</v>
      </c>
    </row>
    <row r="23" spans="1:34" x14ac:dyDescent="0.25">
      <c r="A23" s="184" t="s">
        <v>196</v>
      </c>
      <c r="B23" s="179" t="str">
        <f>VLOOKUP(A23,ISO!A:B,2,FALSE)</f>
        <v>SWE</v>
      </c>
      <c r="C23" s="181" t="e">
        <f t="shared" si="7"/>
        <v>#REF!</v>
      </c>
      <c r="D23" s="181" t="e">
        <f t="shared" si="8"/>
        <v>#REF!</v>
      </c>
      <c r="E23" s="181" t="e">
        <f t="shared" si="0"/>
        <v>#REF!</v>
      </c>
      <c r="F23" s="181" t="e">
        <f t="shared" si="1"/>
        <v>#REF!</v>
      </c>
      <c r="G23" s="181" t="e">
        <f t="shared" si="2"/>
        <v>#REF!</v>
      </c>
      <c r="H23" s="181" t="e">
        <f t="shared" si="3"/>
        <v>#REF!</v>
      </c>
      <c r="I23" s="181" t="e">
        <f t="shared" si="4"/>
        <v>#REF!</v>
      </c>
      <c r="J23" s="181" t="e">
        <f t="shared" si="5"/>
        <v>#REF!</v>
      </c>
      <c r="K23" s="182" t="e">
        <f t="shared" si="6"/>
        <v>#REF!</v>
      </c>
      <c r="L23" s="166"/>
      <c r="M23" s="180" t="e">
        <f>INDEX(#REF!,MATCH('MPS &amp; chart'!$B23,#REF!,0),MATCH('MPS &amp; chart'!M$2,#REF!,0))/VLOOKUP($B23,'CGD PSE'!$C:$G,5,FALSE)</f>
        <v>#REF!</v>
      </c>
      <c r="N23" s="180" t="e">
        <f>INDEX(#REF!,MATCH('MPS &amp; chart'!$B23,#REF!,0),MATCH('MPS &amp; chart'!N$2,#REF!,0))/VLOOKUP($B23,'CGD PSE'!$C:$G,5,FALSE)</f>
        <v>#REF!</v>
      </c>
      <c r="O23" s="180" t="e">
        <f>INDEX(#REF!,MATCH('MPS &amp; chart'!$B23,#REF!,0),MATCH('MPS &amp; chart'!O$2,#REF!,0))/VLOOKUP($B23,'CGD PSE'!$C:$G,5,FALSE)</f>
        <v>#REF!</v>
      </c>
      <c r="P23" s="180" t="e">
        <f>INDEX(#REF!,MATCH('MPS &amp; chart'!$B23,#REF!,0),MATCH('MPS &amp; chart'!P$2,#REF!,0))/VLOOKUP($B23,'CGD PSE'!$C:$G,5,FALSE)</f>
        <v>#REF!</v>
      </c>
      <c r="Q23" s="180" t="e">
        <f>INDEX(#REF!,MATCH('MPS &amp; chart'!$B23,#REF!,0),MATCH('MPS &amp; chart'!Q$2,#REF!,0))/VLOOKUP($B23,'CGD PSE'!$C:$G,5,FALSE)</f>
        <v>#REF!</v>
      </c>
      <c r="R23" s="180" t="e">
        <f>INDEX(#REF!,MATCH('MPS &amp; chart'!$B23,#REF!,0),MATCH('MPS &amp; chart'!R$2,#REF!,0))/VLOOKUP($B23,'CGD PSE'!$C:$G,5,FALSE)</f>
        <v>#REF!</v>
      </c>
      <c r="S23" s="180" t="e">
        <f>INDEX(#REF!,MATCH('MPS &amp; chart'!$B23,#REF!,0),MATCH('MPS &amp; chart'!S$2,#REF!,0))/VLOOKUP($B23,'CGD PSE'!$C:$G,5,FALSE)</f>
        <v>#REF!</v>
      </c>
      <c r="T23" s="180" t="e">
        <f>INDEX(#REF!,MATCH('MPS &amp; chart'!$B23,#REF!,0),MATCH('MPS &amp; chart'!T$2,#REF!,0))/VLOOKUP($B23,'CGD PSE'!$C:$G,5,FALSE)</f>
        <v>#REF!</v>
      </c>
      <c r="U23" s="180" t="e">
        <f>INDEX(#REF!,MATCH('MPS &amp; chart'!$B23,#REF!,0),MATCH('MPS &amp; chart'!U$2,#REF!,0))/VLOOKUP($B23,'CGD PSE'!$C:$G,5,FALSE)</f>
        <v>#REF!</v>
      </c>
      <c r="V23" s="180" t="e">
        <f>INDEX(#REF!,MATCH('MPS &amp; chart'!$B23,#REF!,0),MATCH('MPS &amp; chart'!V$2,#REF!,0))/VLOOKUP($B23,'CGD PSE'!$C:$G,5,FALSE)</f>
        <v>#REF!</v>
      </c>
      <c r="W23" s="180" t="e">
        <f>INDEX(#REF!,MATCH('MPS &amp; chart'!$B23,#REF!,0),MATCH('MPS &amp; chart'!W$2,#REF!,0))/VLOOKUP($B23,'CGD PSE'!$C:$G,5,FALSE)</f>
        <v>#REF!</v>
      </c>
      <c r="X23" s="180" t="e">
        <f>INDEX(#REF!,MATCH('MPS &amp; chart'!$B23,#REF!,0),MATCH('MPS &amp; chart'!X$2,#REF!,0))/VLOOKUP($B23,'CGD PSE'!$C:$G,5,FALSE)</f>
        <v>#REF!</v>
      </c>
      <c r="Y23" s="180" t="e">
        <f>INDEX(#REF!,MATCH('MPS &amp; chart'!$B23,#REF!,0),MATCH('MPS &amp; chart'!Y$2,#REF!,0))/VLOOKUP($B23,'CGD PSE'!$C:$G,5,FALSE)</f>
        <v>#REF!</v>
      </c>
      <c r="Z23" s="180" t="e">
        <f>INDEX(#REF!,MATCH('MPS &amp; chart'!$B23,#REF!,0),MATCH('MPS &amp; chart'!Z$2,#REF!,0))/VLOOKUP($B23,'CGD PSE'!$C:$G,5,FALSE)</f>
        <v>#REF!</v>
      </c>
      <c r="AA23" s="180" t="e">
        <f>INDEX(#REF!,MATCH('MPS &amp; chart'!$B23,#REF!,0),MATCH('MPS &amp; chart'!AA$2,#REF!,0))/VLOOKUP($B23,'CGD PSE'!$C:$G,5,FALSE)</f>
        <v>#REF!</v>
      </c>
      <c r="AB23" s="180" t="e">
        <f>INDEX(#REF!,MATCH('MPS &amp; chart'!$B23,#REF!,0),MATCH('MPS &amp; chart'!AB$2,#REF!,0))/VLOOKUP($B23,'CGD PSE'!$C:$G,5,FALSE)</f>
        <v>#REF!</v>
      </c>
      <c r="AC23" s="180" t="e">
        <f>INDEX(#REF!,MATCH('MPS &amp; chart'!$B23,#REF!,0),MATCH('MPS &amp; chart'!AC$2,#REF!,0))/VLOOKUP($B23,'CGD PSE'!$C:$G,5,FALSE)</f>
        <v>#REF!</v>
      </c>
      <c r="AD23" s="180" t="e">
        <f>INDEX(#REF!,MATCH('MPS &amp; chart'!$B23,#REF!,0),MATCH('MPS &amp; chart'!AD$2,#REF!,0))/VLOOKUP($B23,'CGD PSE'!$C:$G,5,FALSE)</f>
        <v>#REF!</v>
      </c>
      <c r="AE23" s="180" t="e">
        <f>INDEX(#REF!,MATCH('MPS &amp; chart'!$B23,#REF!,0),MATCH('MPS &amp; chart'!AE$2,#REF!,0))/VLOOKUP($B23,'CGD PSE'!$C:$G,5,FALSE)</f>
        <v>#REF!</v>
      </c>
      <c r="AF23" s="180" t="e">
        <f>INDEX(#REF!,MATCH('MPS &amp; chart'!$B23,#REF!,0),MATCH('MPS &amp; chart'!AF$2,#REF!,0))/VLOOKUP($B23,'CGD PSE'!$C:$G,5,FALSE)</f>
        <v>#REF!</v>
      </c>
      <c r="AG23" s="180" t="e">
        <f>INDEX(#REF!,MATCH('MPS &amp; chart'!$B23,#REF!,0),MATCH('MPS &amp; chart'!AG$2,#REF!,0))/VLOOKUP($B23,'CGD PSE'!$C:$G,5,FALSE)</f>
        <v>#REF!</v>
      </c>
      <c r="AH23" s="180" t="e">
        <f>INDEX(#REF!,MATCH('MPS &amp; chart'!$B23,#REF!,0),MATCH('MPS &amp; chart'!AH$2,#REF!,0))/VLOOKUP($B23,'CGD PSE'!$C:$G,5,FALSE)</f>
        <v>#REF!</v>
      </c>
    </row>
    <row r="24" spans="1:34" x14ac:dyDescent="0.25">
      <c r="A24" s="184" t="s">
        <v>192</v>
      </c>
      <c r="B24" s="179" t="str">
        <f>VLOOKUP(A24,ISO!A:B,2,FALSE)</f>
        <v>ROU</v>
      </c>
      <c r="C24" s="181" t="e">
        <f t="shared" si="7"/>
        <v>#REF!</v>
      </c>
      <c r="D24" s="181" t="e">
        <f t="shared" si="8"/>
        <v>#REF!</v>
      </c>
      <c r="E24" s="181" t="e">
        <f t="shared" si="0"/>
        <v>#REF!</v>
      </c>
      <c r="F24" s="181" t="e">
        <f t="shared" si="1"/>
        <v>#REF!</v>
      </c>
      <c r="G24" s="181" t="e">
        <f t="shared" si="2"/>
        <v>#REF!</v>
      </c>
      <c r="H24" s="181" t="e">
        <f t="shared" si="3"/>
        <v>#REF!</v>
      </c>
      <c r="I24" s="181" t="e">
        <f t="shared" si="4"/>
        <v>#REF!</v>
      </c>
      <c r="J24" s="181" t="e">
        <f t="shared" si="5"/>
        <v>#REF!</v>
      </c>
      <c r="K24" s="182" t="e">
        <f t="shared" si="6"/>
        <v>#REF!</v>
      </c>
      <c r="L24" s="166"/>
      <c r="M24" s="180" t="e">
        <f>INDEX(#REF!,MATCH('MPS &amp; chart'!$B24,#REF!,0),MATCH('MPS &amp; chart'!M$2,#REF!,0))/VLOOKUP($B24,'CGD PSE'!$C:$G,5,FALSE)</f>
        <v>#REF!</v>
      </c>
      <c r="N24" s="180" t="e">
        <f>INDEX(#REF!,MATCH('MPS &amp; chart'!$B24,#REF!,0),MATCH('MPS &amp; chart'!N$2,#REF!,0))/VLOOKUP($B24,'CGD PSE'!$C:$G,5,FALSE)</f>
        <v>#REF!</v>
      </c>
      <c r="O24" s="180" t="e">
        <f>INDEX(#REF!,MATCH('MPS &amp; chart'!$B24,#REF!,0),MATCH('MPS &amp; chart'!O$2,#REF!,0))/VLOOKUP($B24,'CGD PSE'!$C:$G,5,FALSE)</f>
        <v>#REF!</v>
      </c>
      <c r="P24" s="180" t="e">
        <f>INDEX(#REF!,MATCH('MPS &amp; chart'!$B24,#REF!,0),MATCH('MPS &amp; chart'!P$2,#REF!,0))/VLOOKUP($B24,'CGD PSE'!$C:$G,5,FALSE)</f>
        <v>#REF!</v>
      </c>
      <c r="Q24" s="180" t="e">
        <f>INDEX(#REF!,MATCH('MPS &amp; chart'!$B24,#REF!,0),MATCH('MPS &amp; chart'!Q$2,#REF!,0))/VLOOKUP($B24,'CGD PSE'!$C:$G,5,FALSE)</f>
        <v>#REF!</v>
      </c>
      <c r="R24" s="180" t="e">
        <f>INDEX(#REF!,MATCH('MPS &amp; chart'!$B24,#REF!,0),MATCH('MPS &amp; chart'!R$2,#REF!,0))/VLOOKUP($B24,'CGD PSE'!$C:$G,5,FALSE)</f>
        <v>#REF!</v>
      </c>
      <c r="S24" s="180" t="e">
        <f>INDEX(#REF!,MATCH('MPS &amp; chart'!$B24,#REF!,0),MATCH('MPS &amp; chart'!S$2,#REF!,0))/VLOOKUP($B24,'CGD PSE'!$C:$G,5,FALSE)</f>
        <v>#REF!</v>
      </c>
      <c r="T24" s="180" t="e">
        <f>INDEX(#REF!,MATCH('MPS &amp; chart'!$B24,#REF!,0),MATCH('MPS &amp; chart'!T$2,#REF!,0))/VLOOKUP($B24,'CGD PSE'!$C:$G,5,FALSE)</f>
        <v>#REF!</v>
      </c>
      <c r="U24" s="180" t="e">
        <f>INDEX(#REF!,MATCH('MPS &amp; chart'!$B24,#REF!,0),MATCH('MPS &amp; chart'!U$2,#REF!,0))/VLOOKUP($B24,'CGD PSE'!$C:$G,5,FALSE)</f>
        <v>#REF!</v>
      </c>
      <c r="V24" s="180" t="e">
        <f>INDEX(#REF!,MATCH('MPS &amp; chart'!$B24,#REF!,0),MATCH('MPS &amp; chart'!V$2,#REF!,0))/VLOOKUP($B24,'CGD PSE'!$C:$G,5,FALSE)</f>
        <v>#REF!</v>
      </c>
      <c r="W24" s="180" t="e">
        <f>INDEX(#REF!,MATCH('MPS &amp; chart'!$B24,#REF!,0),MATCH('MPS &amp; chart'!W$2,#REF!,0))/VLOOKUP($B24,'CGD PSE'!$C:$G,5,FALSE)</f>
        <v>#REF!</v>
      </c>
      <c r="X24" s="180" t="e">
        <f>INDEX(#REF!,MATCH('MPS &amp; chart'!$B24,#REF!,0),MATCH('MPS &amp; chart'!X$2,#REF!,0))/VLOOKUP($B24,'CGD PSE'!$C:$G,5,FALSE)</f>
        <v>#REF!</v>
      </c>
      <c r="Y24" s="180" t="e">
        <f>INDEX(#REF!,MATCH('MPS &amp; chart'!$B24,#REF!,0),MATCH('MPS &amp; chart'!Y$2,#REF!,0))/VLOOKUP($B24,'CGD PSE'!$C:$G,5,FALSE)</f>
        <v>#REF!</v>
      </c>
      <c r="Z24" s="180" t="e">
        <f>INDEX(#REF!,MATCH('MPS &amp; chart'!$B24,#REF!,0),MATCH('MPS &amp; chart'!Z$2,#REF!,0))/VLOOKUP($B24,'CGD PSE'!$C:$G,5,FALSE)</f>
        <v>#REF!</v>
      </c>
      <c r="AA24" s="180" t="e">
        <f>INDEX(#REF!,MATCH('MPS &amp; chart'!$B24,#REF!,0),MATCH('MPS &amp; chart'!AA$2,#REF!,0))/VLOOKUP($B24,'CGD PSE'!$C:$G,5,FALSE)</f>
        <v>#REF!</v>
      </c>
      <c r="AB24" s="180" t="e">
        <f>INDEX(#REF!,MATCH('MPS &amp; chart'!$B24,#REF!,0),MATCH('MPS &amp; chart'!AB$2,#REF!,0))/VLOOKUP($B24,'CGD PSE'!$C:$G,5,FALSE)</f>
        <v>#REF!</v>
      </c>
      <c r="AC24" s="180" t="e">
        <f>INDEX(#REF!,MATCH('MPS &amp; chart'!$B24,#REF!,0),MATCH('MPS &amp; chart'!AC$2,#REF!,0))/VLOOKUP($B24,'CGD PSE'!$C:$G,5,FALSE)</f>
        <v>#REF!</v>
      </c>
      <c r="AD24" s="180" t="e">
        <f>INDEX(#REF!,MATCH('MPS &amp; chart'!$B24,#REF!,0),MATCH('MPS &amp; chart'!AD$2,#REF!,0))/VLOOKUP($B24,'CGD PSE'!$C:$G,5,FALSE)</f>
        <v>#REF!</v>
      </c>
      <c r="AE24" s="180" t="e">
        <f>INDEX(#REF!,MATCH('MPS &amp; chart'!$B24,#REF!,0),MATCH('MPS &amp; chart'!AE$2,#REF!,0))/VLOOKUP($B24,'CGD PSE'!$C:$G,5,FALSE)</f>
        <v>#REF!</v>
      </c>
      <c r="AF24" s="180" t="e">
        <f>INDEX(#REF!,MATCH('MPS &amp; chart'!$B24,#REF!,0),MATCH('MPS &amp; chart'!AF$2,#REF!,0))/VLOOKUP($B24,'CGD PSE'!$C:$G,5,FALSE)</f>
        <v>#REF!</v>
      </c>
      <c r="AG24" s="180" t="e">
        <f>INDEX(#REF!,MATCH('MPS &amp; chart'!$B24,#REF!,0),MATCH('MPS &amp; chart'!AG$2,#REF!,0))/VLOOKUP($B24,'CGD PSE'!$C:$G,5,FALSE)</f>
        <v>#REF!</v>
      </c>
      <c r="AH24" s="180" t="e">
        <f>INDEX(#REF!,MATCH('MPS &amp; chart'!$B24,#REF!,0),MATCH('MPS &amp; chart'!AH$2,#REF!,0))/VLOOKUP($B24,'CGD PSE'!$C:$G,5,FALSE)</f>
        <v>#REF!</v>
      </c>
    </row>
    <row r="25" spans="1:34" x14ac:dyDescent="0.25">
      <c r="A25" s="185" t="s">
        <v>258</v>
      </c>
      <c r="B25" s="179" t="str">
        <f>VLOOKUP(A25,ISO!A:B,2,FALSE)</f>
        <v>SVK</v>
      </c>
      <c r="C25" s="181" t="e">
        <f t="shared" si="7"/>
        <v>#REF!</v>
      </c>
      <c r="D25" s="181" t="e">
        <f t="shared" si="8"/>
        <v>#REF!</v>
      </c>
      <c r="E25" s="181" t="e">
        <f t="shared" si="0"/>
        <v>#REF!</v>
      </c>
      <c r="F25" s="181" t="e">
        <f t="shared" si="1"/>
        <v>#REF!</v>
      </c>
      <c r="G25" s="181" t="e">
        <f t="shared" si="2"/>
        <v>#REF!</v>
      </c>
      <c r="H25" s="181" t="e">
        <f t="shared" si="3"/>
        <v>#REF!</v>
      </c>
      <c r="I25" s="181" t="e">
        <f t="shared" si="4"/>
        <v>#REF!</v>
      </c>
      <c r="J25" s="181" t="e">
        <f t="shared" si="5"/>
        <v>#REF!</v>
      </c>
      <c r="K25" s="182" t="e">
        <f t="shared" si="6"/>
        <v>#REF!</v>
      </c>
      <c r="L25" s="166"/>
      <c r="M25" s="180" t="e">
        <f>INDEX(#REF!,MATCH('MPS &amp; chart'!$B25,#REF!,0),MATCH('MPS &amp; chart'!M$2,#REF!,0))/VLOOKUP($B25,'CGD PSE'!$C:$G,5,FALSE)</f>
        <v>#REF!</v>
      </c>
      <c r="N25" s="180" t="e">
        <f>INDEX(#REF!,MATCH('MPS &amp; chart'!$B25,#REF!,0),MATCH('MPS &amp; chart'!N$2,#REF!,0))/VLOOKUP($B25,'CGD PSE'!$C:$G,5,FALSE)</f>
        <v>#REF!</v>
      </c>
      <c r="O25" s="180" t="e">
        <f>INDEX(#REF!,MATCH('MPS &amp; chart'!$B25,#REF!,0),MATCH('MPS &amp; chart'!O$2,#REF!,0))/VLOOKUP($B25,'CGD PSE'!$C:$G,5,FALSE)</f>
        <v>#REF!</v>
      </c>
      <c r="P25" s="180" t="e">
        <f>INDEX(#REF!,MATCH('MPS &amp; chart'!$B25,#REF!,0),MATCH('MPS &amp; chart'!P$2,#REF!,0))/VLOOKUP($B25,'CGD PSE'!$C:$G,5,FALSE)</f>
        <v>#REF!</v>
      </c>
      <c r="Q25" s="180" t="e">
        <f>INDEX(#REF!,MATCH('MPS &amp; chart'!$B25,#REF!,0),MATCH('MPS &amp; chart'!Q$2,#REF!,0))/VLOOKUP($B25,'CGD PSE'!$C:$G,5,FALSE)</f>
        <v>#REF!</v>
      </c>
      <c r="R25" s="180" t="e">
        <f>INDEX(#REF!,MATCH('MPS &amp; chart'!$B25,#REF!,0),MATCH('MPS &amp; chart'!R$2,#REF!,0))/VLOOKUP($B25,'CGD PSE'!$C:$G,5,FALSE)</f>
        <v>#REF!</v>
      </c>
      <c r="S25" s="180" t="e">
        <f>INDEX(#REF!,MATCH('MPS &amp; chart'!$B25,#REF!,0),MATCH('MPS &amp; chart'!S$2,#REF!,0))/VLOOKUP($B25,'CGD PSE'!$C:$G,5,FALSE)</f>
        <v>#REF!</v>
      </c>
      <c r="T25" s="180" t="e">
        <f>INDEX(#REF!,MATCH('MPS &amp; chart'!$B25,#REF!,0),MATCH('MPS &amp; chart'!T$2,#REF!,0))/VLOOKUP($B25,'CGD PSE'!$C:$G,5,FALSE)</f>
        <v>#REF!</v>
      </c>
      <c r="U25" s="180" t="e">
        <f>INDEX(#REF!,MATCH('MPS &amp; chart'!$B25,#REF!,0),MATCH('MPS &amp; chart'!U$2,#REF!,0))/VLOOKUP($B25,'CGD PSE'!$C:$G,5,FALSE)</f>
        <v>#REF!</v>
      </c>
      <c r="V25" s="180" t="e">
        <f>INDEX(#REF!,MATCH('MPS &amp; chart'!$B25,#REF!,0),MATCH('MPS &amp; chart'!V$2,#REF!,0))/VLOOKUP($B25,'CGD PSE'!$C:$G,5,FALSE)</f>
        <v>#REF!</v>
      </c>
      <c r="W25" s="180" t="e">
        <f>INDEX(#REF!,MATCH('MPS &amp; chart'!$B25,#REF!,0),MATCH('MPS &amp; chart'!W$2,#REF!,0))/VLOOKUP($B25,'CGD PSE'!$C:$G,5,FALSE)</f>
        <v>#REF!</v>
      </c>
      <c r="X25" s="180" t="e">
        <f>INDEX(#REF!,MATCH('MPS &amp; chart'!$B25,#REF!,0),MATCH('MPS &amp; chart'!X$2,#REF!,0))/VLOOKUP($B25,'CGD PSE'!$C:$G,5,FALSE)</f>
        <v>#REF!</v>
      </c>
      <c r="Y25" s="180" t="e">
        <f>INDEX(#REF!,MATCH('MPS &amp; chart'!$B25,#REF!,0),MATCH('MPS &amp; chart'!Y$2,#REF!,0))/VLOOKUP($B25,'CGD PSE'!$C:$G,5,FALSE)</f>
        <v>#REF!</v>
      </c>
      <c r="Z25" s="180" t="e">
        <f>INDEX(#REF!,MATCH('MPS &amp; chart'!$B25,#REF!,0),MATCH('MPS &amp; chart'!Z$2,#REF!,0))/VLOOKUP($B25,'CGD PSE'!$C:$G,5,FALSE)</f>
        <v>#REF!</v>
      </c>
      <c r="AA25" s="180" t="e">
        <f>INDEX(#REF!,MATCH('MPS &amp; chart'!$B25,#REF!,0),MATCH('MPS &amp; chart'!AA$2,#REF!,0))/VLOOKUP($B25,'CGD PSE'!$C:$G,5,FALSE)</f>
        <v>#REF!</v>
      </c>
      <c r="AB25" s="180" t="e">
        <f>INDEX(#REF!,MATCH('MPS &amp; chart'!$B25,#REF!,0),MATCH('MPS &amp; chart'!AB$2,#REF!,0))/VLOOKUP($B25,'CGD PSE'!$C:$G,5,FALSE)</f>
        <v>#REF!</v>
      </c>
      <c r="AC25" s="180" t="e">
        <f>INDEX(#REF!,MATCH('MPS &amp; chart'!$B25,#REF!,0),MATCH('MPS &amp; chart'!AC$2,#REF!,0))/VLOOKUP($B25,'CGD PSE'!$C:$G,5,FALSE)</f>
        <v>#REF!</v>
      </c>
      <c r="AD25" s="180" t="e">
        <f>INDEX(#REF!,MATCH('MPS &amp; chart'!$B25,#REF!,0),MATCH('MPS &amp; chart'!AD$2,#REF!,0))/VLOOKUP($B25,'CGD PSE'!$C:$G,5,FALSE)</f>
        <v>#REF!</v>
      </c>
      <c r="AE25" s="180" t="e">
        <f>INDEX(#REF!,MATCH('MPS &amp; chart'!$B25,#REF!,0),MATCH('MPS &amp; chart'!AE$2,#REF!,0))/VLOOKUP($B25,'CGD PSE'!$C:$G,5,FALSE)</f>
        <v>#REF!</v>
      </c>
      <c r="AF25" s="180" t="e">
        <f>INDEX(#REF!,MATCH('MPS &amp; chart'!$B25,#REF!,0),MATCH('MPS &amp; chart'!AF$2,#REF!,0))/VLOOKUP($B25,'CGD PSE'!$C:$G,5,FALSE)</f>
        <v>#REF!</v>
      </c>
      <c r="AG25" s="180" t="e">
        <f>INDEX(#REF!,MATCH('MPS &amp; chart'!$B25,#REF!,0),MATCH('MPS &amp; chart'!AG$2,#REF!,0))/VLOOKUP($B25,'CGD PSE'!$C:$G,5,FALSE)</f>
        <v>#REF!</v>
      </c>
      <c r="AH25" s="180" t="e">
        <f>INDEX(#REF!,MATCH('MPS &amp; chart'!$B25,#REF!,0),MATCH('MPS &amp; chart'!AH$2,#REF!,0))/VLOOKUP($B25,'CGD PSE'!$C:$G,5,FALSE)</f>
        <v>#REF!</v>
      </c>
    </row>
    <row r="26" spans="1:34" x14ac:dyDescent="0.25">
      <c r="A26" s="184" t="s">
        <v>183</v>
      </c>
      <c r="B26" s="179" t="str">
        <f>VLOOKUP(A26,ISO!A:B,2,FALSE)</f>
        <v>LVA</v>
      </c>
      <c r="C26" s="181" t="e">
        <f t="shared" si="7"/>
        <v>#REF!</v>
      </c>
      <c r="D26" s="181" t="e">
        <f t="shared" si="8"/>
        <v>#REF!</v>
      </c>
      <c r="E26" s="181" t="e">
        <f t="shared" si="0"/>
        <v>#REF!</v>
      </c>
      <c r="F26" s="181" t="e">
        <f t="shared" si="1"/>
        <v>#REF!</v>
      </c>
      <c r="G26" s="181" t="e">
        <f t="shared" si="2"/>
        <v>#REF!</v>
      </c>
      <c r="H26" s="181" t="e">
        <f t="shared" si="3"/>
        <v>#REF!</v>
      </c>
      <c r="I26" s="181" t="e">
        <f t="shared" si="4"/>
        <v>#REF!</v>
      </c>
      <c r="J26" s="181" t="e">
        <f t="shared" si="5"/>
        <v>#REF!</v>
      </c>
      <c r="K26" s="182" t="e">
        <f t="shared" si="6"/>
        <v>#REF!</v>
      </c>
      <c r="L26" s="166"/>
      <c r="M26" s="180" t="e">
        <f>INDEX(#REF!,MATCH('MPS &amp; chart'!$B26,#REF!,0),MATCH('MPS &amp; chart'!M$2,#REF!,0))/VLOOKUP($B26,'CGD PSE'!$C:$G,5,FALSE)</f>
        <v>#REF!</v>
      </c>
      <c r="N26" s="180" t="e">
        <f>INDEX(#REF!,MATCH('MPS &amp; chart'!$B26,#REF!,0),MATCH('MPS &amp; chart'!N$2,#REF!,0))/VLOOKUP($B26,'CGD PSE'!$C:$G,5,FALSE)</f>
        <v>#REF!</v>
      </c>
      <c r="O26" s="180" t="e">
        <f>INDEX(#REF!,MATCH('MPS &amp; chart'!$B26,#REF!,0),MATCH('MPS &amp; chart'!O$2,#REF!,0))/VLOOKUP($B26,'CGD PSE'!$C:$G,5,FALSE)</f>
        <v>#REF!</v>
      </c>
      <c r="P26" s="180" t="e">
        <f>INDEX(#REF!,MATCH('MPS &amp; chart'!$B26,#REF!,0),MATCH('MPS &amp; chart'!P$2,#REF!,0))/VLOOKUP($B26,'CGD PSE'!$C:$G,5,FALSE)</f>
        <v>#REF!</v>
      </c>
      <c r="Q26" s="180" t="e">
        <f>INDEX(#REF!,MATCH('MPS &amp; chart'!$B26,#REF!,0),MATCH('MPS &amp; chart'!Q$2,#REF!,0))/VLOOKUP($B26,'CGD PSE'!$C:$G,5,FALSE)</f>
        <v>#REF!</v>
      </c>
      <c r="R26" s="180" t="e">
        <f>INDEX(#REF!,MATCH('MPS &amp; chart'!$B26,#REF!,0),MATCH('MPS &amp; chart'!R$2,#REF!,0))/VLOOKUP($B26,'CGD PSE'!$C:$G,5,FALSE)</f>
        <v>#REF!</v>
      </c>
      <c r="S26" s="180" t="e">
        <f>INDEX(#REF!,MATCH('MPS &amp; chart'!$B26,#REF!,0),MATCH('MPS &amp; chart'!S$2,#REF!,0))/VLOOKUP($B26,'CGD PSE'!$C:$G,5,FALSE)</f>
        <v>#REF!</v>
      </c>
      <c r="T26" s="180" t="e">
        <f>INDEX(#REF!,MATCH('MPS &amp; chart'!$B26,#REF!,0),MATCH('MPS &amp; chart'!T$2,#REF!,0))/VLOOKUP($B26,'CGD PSE'!$C:$G,5,FALSE)</f>
        <v>#REF!</v>
      </c>
      <c r="U26" s="180" t="e">
        <f>INDEX(#REF!,MATCH('MPS &amp; chart'!$B26,#REF!,0),MATCH('MPS &amp; chart'!U$2,#REF!,0))/VLOOKUP($B26,'CGD PSE'!$C:$G,5,FALSE)</f>
        <v>#REF!</v>
      </c>
      <c r="V26" s="180" t="e">
        <f>INDEX(#REF!,MATCH('MPS &amp; chart'!$B26,#REF!,0),MATCH('MPS &amp; chart'!V$2,#REF!,0))/VLOOKUP($B26,'CGD PSE'!$C:$G,5,FALSE)</f>
        <v>#REF!</v>
      </c>
      <c r="W26" s="180" t="e">
        <f>INDEX(#REF!,MATCH('MPS &amp; chart'!$B26,#REF!,0),MATCH('MPS &amp; chart'!W$2,#REF!,0))/VLOOKUP($B26,'CGD PSE'!$C:$G,5,FALSE)</f>
        <v>#REF!</v>
      </c>
      <c r="X26" s="180" t="e">
        <f>INDEX(#REF!,MATCH('MPS &amp; chart'!$B26,#REF!,0),MATCH('MPS &amp; chart'!X$2,#REF!,0))/VLOOKUP($B26,'CGD PSE'!$C:$G,5,FALSE)</f>
        <v>#REF!</v>
      </c>
      <c r="Y26" s="180" t="e">
        <f>INDEX(#REF!,MATCH('MPS &amp; chart'!$B26,#REF!,0),MATCH('MPS &amp; chart'!Y$2,#REF!,0))/VLOOKUP($B26,'CGD PSE'!$C:$G,5,FALSE)</f>
        <v>#REF!</v>
      </c>
      <c r="Z26" s="180" t="e">
        <f>INDEX(#REF!,MATCH('MPS &amp; chart'!$B26,#REF!,0),MATCH('MPS &amp; chart'!Z$2,#REF!,0))/VLOOKUP($B26,'CGD PSE'!$C:$G,5,FALSE)</f>
        <v>#REF!</v>
      </c>
      <c r="AA26" s="180" t="e">
        <f>INDEX(#REF!,MATCH('MPS &amp; chart'!$B26,#REF!,0),MATCH('MPS &amp; chart'!AA$2,#REF!,0))/VLOOKUP($B26,'CGD PSE'!$C:$G,5,FALSE)</f>
        <v>#REF!</v>
      </c>
      <c r="AB26" s="180" t="e">
        <f>INDEX(#REF!,MATCH('MPS &amp; chart'!$B26,#REF!,0),MATCH('MPS &amp; chart'!AB$2,#REF!,0))/VLOOKUP($B26,'CGD PSE'!$C:$G,5,FALSE)</f>
        <v>#REF!</v>
      </c>
      <c r="AC26" s="180" t="e">
        <f>INDEX(#REF!,MATCH('MPS &amp; chart'!$B26,#REF!,0),MATCH('MPS &amp; chart'!AC$2,#REF!,0))/VLOOKUP($B26,'CGD PSE'!$C:$G,5,FALSE)</f>
        <v>#REF!</v>
      </c>
      <c r="AD26" s="180" t="e">
        <f>INDEX(#REF!,MATCH('MPS &amp; chart'!$B26,#REF!,0),MATCH('MPS &amp; chart'!AD$2,#REF!,0))/VLOOKUP($B26,'CGD PSE'!$C:$G,5,FALSE)</f>
        <v>#REF!</v>
      </c>
      <c r="AE26" s="180" t="e">
        <f>INDEX(#REF!,MATCH('MPS &amp; chart'!$B26,#REF!,0),MATCH('MPS &amp; chart'!AE$2,#REF!,0))/VLOOKUP($B26,'CGD PSE'!$C:$G,5,FALSE)</f>
        <v>#REF!</v>
      </c>
      <c r="AF26" s="180" t="e">
        <f>INDEX(#REF!,MATCH('MPS &amp; chart'!$B26,#REF!,0),MATCH('MPS &amp; chart'!AF$2,#REF!,0))/VLOOKUP($B26,'CGD PSE'!$C:$G,5,FALSE)</f>
        <v>#REF!</v>
      </c>
      <c r="AG26" s="180" t="e">
        <f>INDEX(#REF!,MATCH('MPS &amp; chart'!$B26,#REF!,0),MATCH('MPS &amp; chart'!AG$2,#REF!,0))/VLOOKUP($B26,'CGD PSE'!$C:$G,5,FALSE)</f>
        <v>#REF!</v>
      </c>
      <c r="AH26" s="180" t="e">
        <f>INDEX(#REF!,MATCH('MPS &amp; chart'!$B26,#REF!,0),MATCH('MPS &amp; chart'!AH$2,#REF!,0))/VLOOKUP($B26,'CGD PSE'!$C:$G,5,FALSE)</f>
        <v>#REF!</v>
      </c>
    </row>
    <row r="27" spans="1:34" x14ac:dyDescent="0.25">
      <c r="A27" s="185" t="s">
        <v>195</v>
      </c>
      <c r="B27" s="179" t="str">
        <f>VLOOKUP(A27,ISO!A:B,2,FALSE)</f>
        <v>FIN</v>
      </c>
      <c r="C27" s="181" t="e">
        <f t="shared" si="7"/>
        <v>#REF!</v>
      </c>
      <c r="D27" s="181" t="e">
        <f t="shared" si="8"/>
        <v>#REF!</v>
      </c>
      <c r="E27" s="181" t="e">
        <f t="shared" si="0"/>
        <v>#REF!</v>
      </c>
      <c r="F27" s="181" t="e">
        <f t="shared" si="1"/>
        <v>#REF!</v>
      </c>
      <c r="G27" s="181" t="e">
        <f t="shared" si="2"/>
        <v>#REF!</v>
      </c>
      <c r="H27" s="181" t="e">
        <f t="shared" si="3"/>
        <v>#REF!</v>
      </c>
      <c r="I27" s="181" t="e">
        <f t="shared" si="4"/>
        <v>#REF!</v>
      </c>
      <c r="J27" s="181" t="e">
        <f t="shared" si="5"/>
        <v>#REF!</v>
      </c>
      <c r="K27" s="182" t="e">
        <f t="shared" si="6"/>
        <v>#REF!</v>
      </c>
      <c r="L27" s="166"/>
      <c r="M27" s="180" t="e">
        <f>INDEX(#REF!,MATCH('MPS &amp; chart'!$B27,#REF!,0),MATCH('MPS &amp; chart'!M$2,#REF!,0))/VLOOKUP($B27,'CGD PSE'!$C:$G,5,FALSE)</f>
        <v>#REF!</v>
      </c>
      <c r="N27" s="180" t="e">
        <f>INDEX(#REF!,MATCH('MPS &amp; chart'!$B27,#REF!,0),MATCH('MPS &amp; chart'!N$2,#REF!,0))/VLOOKUP($B27,'CGD PSE'!$C:$G,5,FALSE)</f>
        <v>#REF!</v>
      </c>
      <c r="O27" s="180" t="e">
        <f>INDEX(#REF!,MATCH('MPS &amp; chart'!$B27,#REF!,0),MATCH('MPS &amp; chart'!O$2,#REF!,0))/VLOOKUP($B27,'CGD PSE'!$C:$G,5,FALSE)</f>
        <v>#REF!</v>
      </c>
      <c r="P27" s="180" t="e">
        <f>INDEX(#REF!,MATCH('MPS &amp; chart'!$B27,#REF!,0),MATCH('MPS &amp; chart'!P$2,#REF!,0))/VLOOKUP($B27,'CGD PSE'!$C:$G,5,FALSE)</f>
        <v>#REF!</v>
      </c>
      <c r="Q27" s="180" t="e">
        <f>INDEX(#REF!,MATCH('MPS &amp; chart'!$B27,#REF!,0),MATCH('MPS &amp; chart'!Q$2,#REF!,0))/VLOOKUP($B27,'CGD PSE'!$C:$G,5,FALSE)</f>
        <v>#REF!</v>
      </c>
      <c r="R27" s="180" t="e">
        <f>INDEX(#REF!,MATCH('MPS &amp; chart'!$B27,#REF!,0),MATCH('MPS &amp; chart'!R$2,#REF!,0))/VLOOKUP($B27,'CGD PSE'!$C:$G,5,FALSE)</f>
        <v>#REF!</v>
      </c>
      <c r="S27" s="180" t="e">
        <f>INDEX(#REF!,MATCH('MPS &amp; chart'!$B27,#REF!,0),MATCH('MPS &amp; chart'!S$2,#REF!,0))/VLOOKUP($B27,'CGD PSE'!$C:$G,5,FALSE)</f>
        <v>#REF!</v>
      </c>
      <c r="T27" s="180" t="e">
        <f>INDEX(#REF!,MATCH('MPS &amp; chart'!$B27,#REF!,0),MATCH('MPS &amp; chart'!T$2,#REF!,0))/VLOOKUP($B27,'CGD PSE'!$C:$G,5,FALSE)</f>
        <v>#REF!</v>
      </c>
      <c r="U27" s="180" t="e">
        <f>INDEX(#REF!,MATCH('MPS &amp; chart'!$B27,#REF!,0),MATCH('MPS &amp; chart'!U$2,#REF!,0))/VLOOKUP($B27,'CGD PSE'!$C:$G,5,FALSE)</f>
        <v>#REF!</v>
      </c>
      <c r="V27" s="180" t="e">
        <f>INDEX(#REF!,MATCH('MPS &amp; chart'!$B27,#REF!,0),MATCH('MPS &amp; chart'!V$2,#REF!,0))/VLOOKUP($B27,'CGD PSE'!$C:$G,5,FALSE)</f>
        <v>#REF!</v>
      </c>
      <c r="W27" s="180" t="e">
        <f>INDEX(#REF!,MATCH('MPS &amp; chart'!$B27,#REF!,0),MATCH('MPS &amp; chart'!W$2,#REF!,0))/VLOOKUP($B27,'CGD PSE'!$C:$G,5,FALSE)</f>
        <v>#REF!</v>
      </c>
      <c r="X27" s="180" t="e">
        <f>INDEX(#REF!,MATCH('MPS &amp; chart'!$B27,#REF!,0),MATCH('MPS &amp; chart'!X$2,#REF!,0))/VLOOKUP($B27,'CGD PSE'!$C:$G,5,FALSE)</f>
        <v>#REF!</v>
      </c>
      <c r="Y27" s="180" t="e">
        <f>INDEX(#REF!,MATCH('MPS &amp; chart'!$B27,#REF!,0),MATCH('MPS &amp; chart'!Y$2,#REF!,0))/VLOOKUP($B27,'CGD PSE'!$C:$G,5,FALSE)</f>
        <v>#REF!</v>
      </c>
      <c r="Z27" s="180" t="e">
        <f>INDEX(#REF!,MATCH('MPS &amp; chart'!$B27,#REF!,0),MATCH('MPS &amp; chart'!Z$2,#REF!,0))/VLOOKUP($B27,'CGD PSE'!$C:$G,5,FALSE)</f>
        <v>#REF!</v>
      </c>
      <c r="AA27" s="180" t="e">
        <f>INDEX(#REF!,MATCH('MPS &amp; chart'!$B27,#REF!,0),MATCH('MPS &amp; chart'!AA$2,#REF!,0))/VLOOKUP($B27,'CGD PSE'!$C:$G,5,FALSE)</f>
        <v>#REF!</v>
      </c>
      <c r="AB27" s="180" t="e">
        <f>INDEX(#REF!,MATCH('MPS &amp; chart'!$B27,#REF!,0),MATCH('MPS &amp; chart'!AB$2,#REF!,0))/VLOOKUP($B27,'CGD PSE'!$C:$G,5,FALSE)</f>
        <v>#REF!</v>
      </c>
      <c r="AC27" s="180" t="e">
        <f>INDEX(#REF!,MATCH('MPS &amp; chart'!$B27,#REF!,0),MATCH('MPS &amp; chart'!AC$2,#REF!,0))/VLOOKUP($B27,'CGD PSE'!$C:$G,5,FALSE)</f>
        <v>#REF!</v>
      </c>
      <c r="AD27" s="180" t="e">
        <f>INDEX(#REF!,MATCH('MPS &amp; chart'!$B27,#REF!,0),MATCH('MPS &amp; chart'!AD$2,#REF!,0))/VLOOKUP($B27,'CGD PSE'!$C:$G,5,FALSE)</f>
        <v>#REF!</v>
      </c>
      <c r="AE27" s="180" t="e">
        <f>INDEX(#REF!,MATCH('MPS &amp; chart'!$B27,#REF!,0),MATCH('MPS &amp; chart'!AE$2,#REF!,0))/VLOOKUP($B27,'CGD PSE'!$C:$G,5,FALSE)</f>
        <v>#REF!</v>
      </c>
      <c r="AF27" s="180" t="e">
        <f>INDEX(#REF!,MATCH('MPS &amp; chart'!$B27,#REF!,0),MATCH('MPS &amp; chart'!AF$2,#REF!,0))/VLOOKUP($B27,'CGD PSE'!$C:$G,5,FALSE)</f>
        <v>#REF!</v>
      </c>
      <c r="AG27" s="180" t="e">
        <f>INDEX(#REF!,MATCH('MPS &amp; chart'!$B27,#REF!,0),MATCH('MPS &amp; chart'!AG$2,#REF!,0))/VLOOKUP($B27,'CGD PSE'!$C:$G,5,FALSE)</f>
        <v>#REF!</v>
      </c>
      <c r="AH27" s="180" t="e">
        <f>INDEX(#REF!,MATCH('MPS &amp; chart'!$B27,#REF!,0),MATCH('MPS &amp; chart'!AH$2,#REF!,0))/VLOOKUP($B27,'CGD PSE'!$C:$G,5,FALSE)</f>
        <v>#REF!</v>
      </c>
    </row>
    <row r="28" spans="1:34" x14ac:dyDescent="0.25">
      <c r="A28" s="184" t="s">
        <v>175</v>
      </c>
      <c r="B28" s="179" t="str">
        <f>VLOOKUP(A28,ISO!A:B,2,FALSE)</f>
        <v>EST</v>
      </c>
      <c r="C28" s="181" t="e">
        <f t="shared" si="7"/>
        <v>#REF!</v>
      </c>
      <c r="D28" s="181" t="e">
        <f t="shared" si="8"/>
        <v>#REF!</v>
      </c>
      <c r="E28" s="181" t="e">
        <f t="shared" si="0"/>
        <v>#REF!</v>
      </c>
      <c r="F28" s="181" t="e">
        <f t="shared" si="1"/>
        <v>#REF!</v>
      </c>
      <c r="G28" s="181" t="e">
        <f t="shared" si="2"/>
        <v>#REF!</v>
      </c>
      <c r="H28" s="181" t="e">
        <f t="shared" si="3"/>
        <v>#REF!</v>
      </c>
      <c r="I28" s="181" t="e">
        <f t="shared" si="4"/>
        <v>#REF!</v>
      </c>
      <c r="J28" s="181" t="e">
        <f t="shared" si="5"/>
        <v>#REF!</v>
      </c>
      <c r="K28" s="182" t="e">
        <f t="shared" si="6"/>
        <v>#REF!</v>
      </c>
      <c r="L28" s="166"/>
      <c r="M28" s="180" t="e">
        <f>INDEX(#REF!,MATCH('MPS &amp; chart'!$B28,#REF!,0),MATCH('MPS &amp; chart'!M$2,#REF!,0))/VLOOKUP($B28,'CGD PSE'!$C:$G,5,FALSE)</f>
        <v>#REF!</v>
      </c>
      <c r="N28" s="180" t="e">
        <f>INDEX(#REF!,MATCH('MPS &amp; chart'!$B28,#REF!,0),MATCH('MPS &amp; chart'!N$2,#REF!,0))/VLOOKUP($B28,'CGD PSE'!$C:$G,5,FALSE)</f>
        <v>#REF!</v>
      </c>
      <c r="O28" s="180" t="e">
        <f>INDEX(#REF!,MATCH('MPS &amp; chart'!$B28,#REF!,0),MATCH('MPS &amp; chart'!O$2,#REF!,0))/VLOOKUP($B28,'CGD PSE'!$C:$G,5,FALSE)</f>
        <v>#REF!</v>
      </c>
      <c r="P28" s="180" t="e">
        <f>INDEX(#REF!,MATCH('MPS &amp; chart'!$B28,#REF!,0),MATCH('MPS &amp; chart'!P$2,#REF!,0))/VLOOKUP($B28,'CGD PSE'!$C:$G,5,FALSE)</f>
        <v>#REF!</v>
      </c>
      <c r="Q28" s="180" t="e">
        <f>INDEX(#REF!,MATCH('MPS &amp; chart'!$B28,#REF!,0),MATCH('MPS &amp; chart'!Q$2,#REF!,0))/VLOOKUP($B28,'CGD PSE'!$C:$G,5,FALSE)</f>
        <v>#REF!</v>
      </c>
      <c r="R28" s="180" t="e">
        <f>INDEX(#REF!,MATCH('MPS &amp; chart'!$B28,#REF!,0),MATCH('MPS &amp; chart'!R$2,#REF!,0))/VLOOKUP($B28,'CGD PSE'!$C:$G,5,FALSE)</f>
        <v>#REF!</v>
      </c>
      <c r="S28" s="180" t="e">
        <f>INDEX(#REF!,MATCH('MPS &amp; chart'!$B28,#REF!,0),MATCH('MPS &amp; chart'!S$2,#REF!,0))/VLOOKUP($B28,'CGD PSE'!$C:$G,5,FALSE)</f>
        <v>#REF!</v>
      </c>
      <c r="T28" s="180" t="e">
        <f>INDEX(#REF!,MATCH('MPS &amp; chart'!$B28,#REF!,0),MATCH('MPS &amp; chart'!T$2,#REF!,0))/VLOOKUP($B28,'CGD PSE'!$C:$G,5,FALSE)</f>
        <v>#REF!</v>
      </c>
      <c r="U28" s="180" t="e">
        <f>INDEX(#REF!,MATCH('MPS &amp; chart'!$B28,#REF!,0),MATCH('MPS &amp; chart'!U$2,#REF!,0))/VLOOKUP($B28,'CGD PSE'!$C:$G,5,FALSE)</f>
        <v>#REF!</v>
      </c>
      <c r="V28" s="180" t="e">
        <f>INDEX(#REF!,MATCH('MPS &amp; chart'!$B28,#REF!,0),MATCH('MPS &amp; chart'!V$2,#REF!,0))/VLOOKUP($B28,'CGD PSE'!$C:$G,5,FALSE)</f>
        <v>#REF!</v>
      </c>
      <c r="W28" s="180" t="e">
        <f>INDEX(#REF!,MATCH('MPS &amp; chart'!$B28,#REF!,0),MATCH('MPS &amp; chart'!W$2,#REF!,0))/VLOOKUP($B28,'CGD PSE'!$C:$G,5,FALSE)</f>
        <v>#REF!</v>
      </c>
      <c r="X28" s="180" t="e">
        <f>INDEX(#REF!,MATCH('MPS &amp; chart'!$B28,#REF!,0),MATCH('MPS &amp; chart'!X$2,#REF!,0))/VLOOKUP($B28,'CGD PSE'!$C:$G,5,FALSE)</f>
        <v>#REF!</v>
      </c>
      <c r="Y28" s="180" t="e">
        <f>INDEX(#REF!,MATCH('MPS &amp; chart'!$B28,#REF!,0),MATCH('MPS &amp; chart'!Y$2,#REF!,0))/VLOOKUP($B28,'CGD PSE'!$C:$G,5,FALSE)</f>
        <v>#REF!</v>
      </c>
      <c r="Z28" s="180" t="e">
        <f>INDEX(#REF!,MATCH('MPS &amp; chart'!$B28,#REF!,0),MATCH('MPS &amp; chart'!Z$2,#REF!,0))/VLOOKUP($B28,'CGD PSE'!$C:$G,5,FALSE)</f>
        <v>#REF!</v>
      </c>
      <c r="AA28" s="180" t="e">
        <f>INDEX(#REF!,MATCH('MPS &amp; chart'!$B28,#REF!,0),MATCH('MPS &amp; chart'!AA$2,#REF!,0))/VLOOKUP($B28,'CGD PSE'!$C:$G,5,FALSE)</f>
        <v>#REF!</v>
      </c>
      <c r="AB28" s="180" t="e">
        <f>INDEX(#REF!,MATCH('MPS &amp; chart'!$B28,#REF!,0),MATCH('MPS &amp; chart'!AB$2,#REF!,0))/VLOOKUP($B28,'CGD PSE'!$C:$G,5,FALSE)</f>
        <v>#REF!</v>
      </c>
      <c r="AC28" s="180" t="e">
        <f>INDEX(#REF!,MATCH('MPS &amp; chart'!$B28,#REF!,0),MATCH('MPS &amp; chart'!AC$2,#REF!,0))/VLOOKUP($B28,'CGD PSE'!$C:$G,5,FALSE)</f>
        <v>#REF!</v>
      </c>
      <c r="AD28" s="180" t="e">
        <f>INDEX(#REF!,MATCH('MPS &amp; chart'!$B28,#REF!,0),MATCH('MPS &amp; chart'!AD$2,#REF!,0))/VLOOKUP($B28,'CGD PSE'!$C:$G,5,FALSE)</f>
        <v>#REF!</v>
      </c>
      <c r="AE28" s="180" t="e">
        <f>INDEX(#REF!,MATCH('MPS &amp; chart'!$B28,#REF!,0),MATCH('MPS &amp; chart'!AE$2,#REF!,0))/VLOOKUP($B28,'CGD PSE'!$C:$G,5,FALSE)</f>
        <v>#REF!</v>
      </c>
      <c r="AF28" s="180" t="e">
        <f>INDEX(#REF!,MATCH('MPS &amp; chart'!$B28,#REF!,0),MATCH('MPS &amp; chart'!AF$2,#REF!,0))/VLOOKUP($B28,'CGD PSE'!$C:$G,5,FALSE)</f>
        <v>#REF!</v>
      </c>
      <c r="AG28" s="180" t="e">
        <f>INDEX(#REF!,MATCH('MPS &amp; chart'!$B28,#REF!,0),MATCH('MPS &amp; chart'!AG$2,#REF!,0))/VLOOKUP($B28,'CGD PSE'!$C:$G,5,FALSE)</f>
        <v>#REF!</v>
      </c>
      <c r="AH28" s="180" t="e">
        <f>INDEX(#REF!,MATCH('MPS &amp; chart'!$B28,#REF!,0),MATCH('MPS &amp; chart'!AH$2,#REF!,0))/VLOOKUP($B28,'CGD PSE'!$C:$G,5,FALSE)</f>
        <v>#REF!</v>
      </c>
    </row>
    <row r="29" spans="1:34" x14ac:dyDescent="0.25">
      <c r="A29" s="185" t="s">
        <v>185</v>
      </c>
      <c r="B29" s="179" t="str">
        <f>VLOOKUP(A29,ISO!A:B,2,FALSE)</f>
        <v>LUX</v>
      </c>
      <c r="C29" s="181" t="e">
        <f t="shared" si="7"/>
        <v>#REF!</v>
      </c>
      <c r="D29" s="181" t="e">
        <f t="shared" si="8"/>
        <v>#REF!</v>
      </c>
      <c r="E29" s="181" t="e">
        <f t="shared" si="0"/>
        <v>#REF!</v>
      </c>
      <c r="F29" s="181" t="e">
        <f t="shared" si="1"/>
        <v>#REF!</v>
      </c>
      <c r="G29" s="181" t="e">
        <f t="shared" si="2"/>
        <v>#REF!</v>
      </c>
      <c r="H29" s="181" t="e">
        <f t="shared" si="3"/>
        <v>#REF!</v>
      </c>
      <c r="I29" s="181" t="e">
        <f t="shared" si="4"/>
        <v>#REF!</v>
      </c>
      <c r="J29" s="181" t="e">
        <f t="shared" si="5"/>
        <v>#REF!</v>
      </c>
      <c r="K29" s="182" t="e">
        <f t="shared" si="6"/>
        <v>#REF!</v>
      </c>
      <c r="L29" s="166"/>
      <c r="M29" s="180" t="e">
        <f>INDEX(#REF!,MATCH('MPS &amp; chart'!$B29,#REF!,0),MATCH('MPS &amp; chart'!M$2,#REF!,0))/VLOOKUP($B29,'CGD PSE'!$C:$G,5,FALSE)</f>
        <v>#REF!</v>
      </c>
      <c r="N29" s="180" t="e">
        <f>INDEX(#REF!,MATCH('MPS &amp; chart'!$B29,#REF!,0),MATCH('MPS &amp; chart'!N$2,#REF!,0))/VLOOKUP($B29,'CGD PSE'!$C:$G,5,FALSE)</f>
        <v>#REF!</v>
      </c>
      <c r="O29" s="180" t="e">
        <f>INDEX(#REF!,MATCH('MPS &amp; chart'!$B29,#REF!,0),MATCH('MPS &amp; chart'!O$2,#REF!,0))/VLOOKUP($B29,'CGD PSE'!$C:$G,5,FALSE)</f>
        <v>#REF!</v>
      </c>
      <c r="P29" s="180" t="e">
        <f>INDEX(#REF!,MATCH('MPS &amp; chart'!$B29,#REF!,0),MATCH('MPS &amp; chart'!P$2,#REF!,0))/VLOOKUP($B29,'CGD PSE'!$C:$G,5,FALSE)</f>
        <v>#REF!</v>
      </c>
      <c r="Q29" s="180" t="e">
        <f>INDEX(#REF!,MATCH('MPS &amp; chart'!$B29,#REF!,0),MATCH('MPS &amp; chart'!Q$2,#REF!,0))/VLOOKUP($B29,'CGD PSE'!$C:$G,5,FALSE)</f>
        <v>#REF!</v>
      </c>
      <c r="R29" s="180" t="e">
        <f>INDEX(#REF!,MATCH('MPS &amp; chart'!$B29,#REF!,0),MATCH('MPS &amp; chart'!R$2,#REF!,0))/VLOOKUP($B29,'CGD PSE'!$C:$G,5,FALSE)</f>
        <v>#REF!</v>
      </c>
      <c r="S29" s="180" t="e">
        <f>INDEX(#REF!,MATCH('MPS &amp; chart'!$B29,#REF!,0),MATCH('MPS &amp; chart'!S$2,#REF!,0))/VLOOKUP($B29,'CGD PSE'!$C:$G,5,FALSE)</f>
        <v>#REF!</v>
      </c>
      <c r="T29" s="180" t="e">
        <f>INDEX(#REF!,MATCH('MPS &amp; chart'!$B29,#REF!,0),MATCH('MPS &amp; chart'!T$2,#REF!,0))/VLOOKUP($B29,'CGD PSE'!$C:$G,5,FALSE)</f>
        <v>#REF!</v>
      </c>
      <c r="U29" s="180" t="e">
        <f>INDEX(#REF!,MATCH('MPS &amp; chart'!$B29,#REF!,0),MATCH('MPS &amp; chart'!U$2,#REF!,0))/VLOOKUP($B29,'CGD PSE'!$C:$G,5,FALSE)</f>
        <v>#REF!</v>
      </c>
      <c r="V29" s="180" t="e">
        <f>INDEX(#REF!,MATCH('MPS &amp; chart'!$B29,#REF!,0),MATCH('MPS &amp; chart'!V$2,#REF!,0))/VLOOKUP($B29,'CGD PSE'!$C:$G,5,FALSE)</f>
        <v>#REF!</v>
      </c>
      <c r="W29" s="180" t="e">
        <f>INDEX(#REF!,MATCH('MPS &amp; chart'!$B29,#REF!,0),MATCH('MPS &amp; chart'!W$2,#REF!,0))/VLOOKUP($B29,'CGD PSE'!$C:$G,5,FALSE)</f>
        <v>#REF!</v>
      </c>
      <c r="X29" s="180" t="e">
        <f>INDEX(#REF!,MATCH('MPS &amp; chart'!$B29,#REF!,0),MATCH('MPS &amp; chart'!X$2,#REF!,0))/VLOOKUP($B29,'CGD PSE'!$C:$G,5,FALSE)</f>
        <v>#REF!</v>
      </c>
      <c r="Y29" s="180" t="e">
        <f>INDEX(#REF!,MATCH('MPS &amp; chart'!$B29,#REF!,0),MATCH('MPS &amp; chart'!Y$2,#REF!,0))/VLOOKUP($B29,'CGD PSE'!$C:$G,5,FALSE)</f>
        <v>#REF!</v>
      </c>
      <c r="Z29" s="180" t="e">
        <f>INDEX(#REF!,MATCH('MPS &amp; chart'!$B29,#REF!,0),MATCH('MPS &amp; chart'!Z$2,#REF!,0))/VLOOKUP($B29,'CGD PSE'!$C:$G,5,FALSE)</f>
        <v>#REF!</v>
      </c>
      <c r="AA29" s="180" t="e">
        <f>INDEX(#REF!,MATCH('MPS &amp; chart'!$B29,#REF!,0),MATCH('MPS &amp; chart'!AA$2,#REF!,0))/VLOOKUP($B29,'CGD PSE'!$C:$G,5,FALSE)</f>
        <v>#REF!</v>
      </c>
      <c r="AB29" s="180" t="e">
        <f>INDEX(#REF!,MATCH('MPS &amp; chart'!$B29,#REF!,0),MATCH('MPS &amp; chart'!AB$2,#REF!,0))/VLOOKUP($B29,'CGD PSE'!$C:$G,5,FALSE)</f>
        <v>#REF!</v>
      </c>
      <c r="AC29" s="180" t="e">
        <f>INDEX(#REF!,MATCH('MPS &amp; chart'!$B29,#REF!,0),MATCH('MPS &amp; chart'!AC$2,#REF!,0))/VLOOKUP($B29,'CGD PSE'!$C:$G,5,FALSE)</f>
        <v>#REF!</v>
      </c>
      <c r="AD29" s="180" t="e">
        <f>INDEX(#REF!,MATCH('MPS &amp; chart'!$B29,#REF!,0),MATCH('MPS &amp; chart'!AD$2,#REF!,0))/VLOOKUP($B29,'CGD PSE'!$C:$G,5,FALSE)</f>
        <v>#REF!</v>
      </c>
      <c r="AE29" s="180" t="e">
        <f>INDEX(#REF!,MATCH('MPS &amp; chart'!$B29,#REF!,0),MATCH('MPS &amp; chart'!AE$2,#REF!,0))/VLOOKUP($B29,'CGD PSE'!$C:$G,5,FALSE)</f>
        <v>#REF!</v>
      </c>
      <c r="AF29" s="180" t="e">
        <f>INDEX(#REF!,MATCH('MPS &amp; chart'!$B29,#REF!,0),MATCH('MPS &amp; chart'!AF$2,#REF!,0))/VLOOKUP($B29,'CGD PSE'!$C:$G,5,FALSE)</f>
        <v>#REF!</v>
      </c>
      <c r="AG29" s="180" t="e">
        <f>INDEX(#REF!,MATCH('MPS &amp; chart'!$B29,#REF!,0),MATCH('MPS &amp; chart'!AG$2,#REF!,0))/VLOOKUP($B29,'CGD PSE'!$C:$G,5,FALSE)</f>
        <v>#REF!</v>
      </c>
      <c r="AH29" s="180" t="e">
        <f>INDEX(#REF!,MATCH('MPS &amp; chart'!$B29,#REF!,0),MATCH('MPS &amp; chart'!AH$2,#REF!,0))/VLOOKUP($B29,'CGD PSE'!$C:$G,5,FALSE)</f>
        <v>#REF!</v>
      </c>
    </row>
    <row r="30" spans="1:34" x14ac:dyDescent="0.25">
      <c r="A30" s="184" t="s">
        <v>173</v>
      </c>
      <c r="B30" s="179" t="str">
        <f>VLOOKUP(A30,ISO!A:B,2,FALSE)</f>
        <v>DNK</v>
      </c>
      <c r="C30" s="181" t="e">
        <f t="shared" si="7"/>
        <v>#REF!</v>
      </c>
      <c r="D30" s="181" t="e">
        <f t="shared" si="8"/>
        <v>#REF!</v>
      </c>
      <c r="E30" s="181" t="e">
        <f t="shared" si="0"/>
        <v>#REF!</v>
      </c>
      <c r="F30" s="181" t="e">
        <f t="shared" si="1"/>
        <v>#REF!</v>
      </c>
      <c r="G30" s="181" t="e">
        <f t="shared" si="2"/>
        <v>#REF!</v>
      </c>
      <c r="H30" s="181" t="e">
        <f t="shared" si="3"/>
        <v>#REF!</v>
      </c>
      <c r="I30" s="181" t="e">
        <f t="shared" si="4"/>
        <v>#REF!</v>
      </c>
      <c r="J30" s="181" t="e">
        <f t="shared" si="5"/>
        <v>#REF!</v>
      </c>
      <c r="K30" s="182" t="e">
        <f t="shared" si="6"/>
        <v>#REF!</v>
      </c>
      <c r="L30" s="166"/>
      <c r="M30" s="180" t="e">
        <f>INDEX(#REF!,MATCH('MPS &amp; chart'!$B30,#REF!,0),MATCH('MPS &amp; chart'!M$2,#REF!,0))/VLOOKUP($B30,'CGD PSE'!$C:$G,5,FALSE)</f>
        <v>#REF!</v>
      </c>
      <c r="N30" s="180" t="e">
        <f>INDEX(#REF!,MATCH('MPS &amp; chart'!$B30,#REF!,0),MATCH('MPS &amp; chart'!N$2,#REF!,0))/VLOOKUP($B30,'CGD PSE'!$C:$G,5,FALSE)</f>
        <v>#REF!</v>
      </c>
      <c r="O30" s="180" t="e">
        <f>INDEX(#REF!,MATCH('MPS &amp; chart'!$B30,#REF!,0),MATCH('MPS &amp; chart'!O$2,#REF!,0))/VLOOKUP($B30,'CGD PSE'!$C:$G,5,FALSE)</f>
        <v>#REF!</v>
      </c>
      <c r="P30" s="180" t="e">
        <f>INDEX(#REF!,MATCH('MPS &amp; chart'!$B30,#REF!,0),MATCH('MPS &amp; chart'!P$2,#REF!,0))/VLOOKUP($B30,'CGD PSE'!$C:$G,5,FALSE)</f>
        <v>#REF!</v>
      </c>
      <c r="Q30" s="180" t="e">
        <f>INDEX(#REF!,MATCH('MPS &amp; chart'!$B30,#REF!,0),MATCH('MPS &amp; chart'!Q$2,#REF!,0))/VLOOKUP($B30,'CGD PSE'!$C:$G,5,FALSE)</f>
        <v>#REF!</v>
      </c>
      <c r="R30" s="180" t="e">
        <f>INDEX(#REF!,MATCH('MPS &amp; chart'!$B30,#REF!,0),MATCH('MPS &amp; chart'!R$2,#REF!,0))/VLOOKUP($B30,'CGD PSE'!$C:$G,5,FALSE)</f>
        <v>#REF!</v>
      </c>
      <c r="S30" s="180" t="e">
        <f>INDEX(#REF!,MATCH('MPS &amp; chart'!$B30,#REF!,0),MATCH('MPS &amp; chart'!S$2,#REF!,0))/VLOOKUP($B30,'CGD PSE'!$C:$G,5,FALSE)</f>
        <v>#REF!</v>
      </c>
      <c r="T30" s="180" t="e">
        <f>INDEX(#REF!,MATCH('MPS &amp; chart'!$B30,#REF!,0),MATCH('MPS &amp; chart'!T$2,#REF!,0))/VLOOKUP($B30,'CGD PSE'!$C:$G,5,FALSE)</f>
        <v>#REF!</v>
      </c>
      <c r="U30" s="180" t="e">
        <f>INDEX(#REF!,MATCH('MPS &amp; chart'!$B30,#REF!,0),MATCH('MPS &amp; chart'!U$2,#REF!,0))/VLOOKUP($B30,'CGD PSE'!$C:$G,5,FALSE)</f>
        <v>#REF!</v>
      </c>
      <c r="V30" s="180" t="e">
        <f>INDEX(#REF!,MATCH('MPS &amp; chart'!$B30,#REF!,0),MATCH('MPS &amp; chart'!V$2,#REF!,0))/VLOOKUP($B30,'CGD PSE'!$C:$G,5,FALSE)</f>
        <v>#REF!</v>
      </c>
      <c r="W30" s="180" t="e">
        <f>INDEX(#REF!,MATCH('MPS &amp; chart'!$B30,#REF!,0),MATCH('MPS &amp; chart'!W$2,#REF!,0))/VLOOKUP($B30,'CGD PSE'!$C:$G,5,FALSE)</f>
        <v>#REF!</v>
      </c>
      <c r="X30" s="180" t="e">
        <f>INDEX(#REF!,MATCH('MPS &amp; chart'!$B30,#REF!,0),MATCH('MPS &amp; chart'!X$2,#REF!,0))/VLOOKUP($B30,'CGD PSE'!$C:$G,5,FALSE)</f>
        <v>#REF!</v>
      </c>
      <c r="Y30" s="180" t="e">
        <f>INDEX(#REF!,MATCH('MPS &amp; chart'!$B30,#REF!,0),MATCH('MPS &amp; chart'!Y$2,#REF!,0))/VLOOKUP($B30,'CGD PSE'!$C:$G,5,FALSE)</f>
        <v>#REF!</v>
      </c>
      <c r="Z30" s="180" t="e">
        <f>INDEX(#REF!,MATCH('MPS &amp; chart'!$B30,#REF!,0),MATCH('MPS &amp; chart'!Z$2,#REF!,0))/VLOOKUP($B30,'CGD PSE'!$C:$G,5,FALSE)</f>
        <v>#REF!</v>
      </c>
      <c r="AA30" s="180" t="e">
        <f>INDEX(#REF!,MATCH('MPS &amp; chart'!$B30,#REF!,0),MATCH('MPS &amp; chart'!AA$2,#REF!,0))/VLOOKUP($B30,'CGD PSE'!$C:$G,5,FALSE)</f>
        <v>#REF!</v>
      </c>
      <c r="AB30" s="180" t="e">
        <f>INDEX(#REF!,MATCH('MPS &amp; chart'!$B30,#REF!,0),MATCH('MPS &amp; chart'!AB$2,#REF!,0))/VLOOKUP($B30,'CGD PSE'!$C:$G,5,FALSE)</f>
        <v>#REF!</v>
      </c>
      <c r="AC30" s="180" t="e">
        <f>INDEX(#REF!,MATCH('MPS &amp; chart'!$B30,#REF!,0),MATCH('MPS &amp; chart'!AC$2,#REF!,0))/VLOOKUP($B30,'CGD PSE'!$C:$G,5,FALSE)</f>
        <v>#REF!</v>
      </c>
      <c r="AD30" s="180" t="e">
        <f>INDEX(#REF!,MATCH('MPS &amp; chart'!$B30,#REF!,0),MATCH('MPS &amp; chart'!AD$2,#REF!,0))/VLOOKUP($B30,'CGD PSE'!$C:$G,5,FALSE)</f>
        <v>#REF!</v>
      </c>
      <c r="AE30" s="180" t="e">
        <f>INDEX(#REF!,MATCH('MPS &amp; chart'!$B30,#REF!,0),MATCH('MPS &amp; chart'!AE$2,#REF!,0))/VLOOKUP($B30,'CGD PSE'!$C:$G,5,FALSE)</f>
        <v>#REF!</v>
      </c>
      <c r="AF30" s="180" t="e">
        <f>INDEX(#REF!,MATCH('MPS &amp; chart'!$B30,#REF!,0),MATCH('MPS &amp; chart'!AF$2,#REF!,0))/VLOOKUP($B30,'CGD PSE'!$C:$G,5,FALSE)</f>
        <v>#REF!</v>
      </c>
      <c r="AG30" s="180" t="e">
        <f>INDEX(#REF!,MATCH('MPS &amp; chart'!$B30,#REF!,0),MATCH('MPS &amp; chart'!AG$2,#REF!,0))/VLOOKUP($B30,'CGD PSE'!$C:$G,5,FALSE)</f>
        <v>#REF!</v>
      </c>
      <c r="AH30" s="180" t="e">
        <f>INDEX(#REF!,MATCH('MPS &amp; chart'!$B30,#REF!,0),MATCH('MPS &amp; chart'!AH$2,#REF!,0))/VLOOKUP($B30,'CGD PSE'!$C:$G,5,FALSE)</f>
        <v>#REF!</v>
      </c>
    </row>
    <row r="31" spans="1:34" x14ac:dyDescent="0.25">
      <c r="A31" s="166"/>
      <c r="B31" s="166"/>
      <c r="C31" s="166"/>
      <c r="D31" s="166"/>
      <c r="E31" s="166"/>
      <c r="F31" s="166"/>
      <c r="G31" s="166"/>
      <c r="H31" s="166"/>
      <c r="I31" s="166"/>
      <c r="J31" s="166"/>
      <c r="K31" s="166"/>
      <c r="L31" s="166"/>
      <c r="M31" s="450"/>
      <c r="N31" s="450"/>
      <c r="O31" s="450"/>
      <c r="P31" s="450"/>
      <c r="Q31" s="450"/>
      <c r="R31" s="450"/>
      <c r="S31" s="450"/>
      <c r="T31" s="450"/>
      <c r="U31" s="450"/>
      <c r="V31" s="450"/>
      <c r="W31" s="450"/>
      <c r="X31" s="450"/>
      <c r="Y31" s="450"/>
      <c r="Z31" s="450"/>
      <c r="AA31" s="450"/>
      <c r="AB31" s="450"/>
      <c r="AC31" s="450"/>
      <c r="AD31" s="450"/>
      <c r="AE31" s="450"/>
      <c r="AF31" s="450"/>
      <c r="AG31" s="450"/>
      <c r="AH31" s="450"/>
    </row>
    <row r="32" spans="1:34" x14ac:dyDescent="0.25">
      <c r="A32" s="167"/>
      <c r="B32" s="167"/>
      <c r="C32" s="167"/>
      <c r="D32" s="167"/>
      <c r="E32" s="167"/>
      <c r="F32" s="167"/>
      <c r="G32" s="167"/>
      <c r="H32" s="167"/>
      <c r="I32" s="167"/>
      <c r="J32" s="167"/>
      <c r="K32" s="167"/>
      <c r="L32" s="167"/>
      <c r="M32" s="450"/>
      <c r="N32" s="450"/>
      <c r="O32" s="450"/>
      <c r="P32" s="450"/>
      <c r="Q32" s="450"/>
      <c r="R32" s="450"/>
      <c r="S32" s="450"/>
      <c r="T32" s="450"/>
      <c r="U32" s="450"/>
      <c r="V32" s="450"/>
      <c r="W32" s="450"/>
      <c r="X32" s="450"/>
      <c r="Y32" s="450"/>
      <c r="Z32" s="450"/>
      <c r="AA32" s="450"/>
      <c r="AB32" s="450"/>
      <c r="AC32" s="450"/>
      <c r="AD32" s="450"/>
      <c r="AE32" s="450"/>
      <c r="AF32" s="450"/>
      <c r="AG32" s="450"/>
      <c r="AH32" s="450"/>
    </row>
    <row r="33" spans="1:12" x14ac:dyDescent="0.25">
      <c r="A33" s="166"/>
      <c r="B33" s="166"/>
      <c r="C33" s="166"/>
      <c r="D33" s="166"/>
      <c r="E33" s="166"/>
      <c r="F33" s="166"/>
      <c r="G33" s="166"/>
      <c r="H33" s="166"/>
      <c r="I33" s="166"/>
      <c r="J33" s="166"/>
      <c r="K33" s="166"/>
      <c r="L33" s="166"/>
    </row>
    <row r="34" spans="1:12" x14ac:dyDescent="0.25">
      <c r="A34" s="166"/>
      <c r="B34" s="166"/>
      <c r="C34" s="166"/>
      <c r="D34" s="166"/>
      <c r="E34" s="166"/>
      <c r="F34" s="166"/>
      <c r="G34" s="166"/>
      <c r="H34" s="166"/>
      <c r="I34" s="166"/>
      <c r="J34" s="166"/>
      <c r="K34" s="166"/>
      <c r="L34" s="166"/>
    </row>
    <row r="35" spans="1:12" x14ac:dyDescent="0.25">
      <c r="A35" s="166"/>
      <c r="B35" s="166"/>
      <c r="C35" s="166"/>
      <c r="D35" s="166"/>
      <c r="E35" s="166"/>
      <c r="F35" s="166"/>
      <c r="G35" s="166"/>
      <c r="H35" s="166"/>
      <c r="I35" s="166"/>
      <c r="J35" s="166"/>
      <c r="K35" s="166"/>
      <c r="L35" s="166"/>
    </row>
  </sheetData>
  <autoFilter ref="A2:AH30" xr:uid="{C3D5AE1B-89B7-4D20-8F94-D062DDFCD17A}">
    <sortState xmlns:xlrd2="http://schemas.microsoft.com/office/spreadsheetml/2017/richdata2" ref="A3:AH30">
      <sortCondition descending="1" ref="K2:K30"/>
    </sortState>
  </autoFilter>
  <mergeCells count="2">
    <mergeCell ref="C1:K1"/>
    <mergeCell ref="M1:AG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6246-E0AF-4E43-86D5-0C452C3BDF62}">
  <sheetPr codeName="Sheet5"/>
  <dimension ref="A1:M31"/>
  <sheetViews>
    <sheetView workbookViewId="0">
      <selection activeCell="E4" sqref="E4"/>
    </sheetView>
  </sheetViews>
  <sheetFormatPr defaultRowHeight="13.2" x14ac:dyDescent="0.25"/>
  <cols>
    <col min="1" max="1" width="17" customWidth="1"/>
    <col min="3" max="3" width="15.5546875" customWidth="1"/>
    <col min="4" max="4" width="11.33203125" customWidth="1"/>
    <col min="5" max="5" width="11.44140625" customWidth="1"/>
    <col min="6" max="6" width="10.6640625" customWidth="1"/>
    <col min="7" max="7" width="11.33203125" customWidth="1"/>
    <col min="8" max="8" width="12.33203125" customWidth="1"/>
    <col min="9" max="9" width="11.33203125" customWidth="1"/>
    <col min="10" max="10" width="11.44140625" bestFit="1" customWidth="1"/>
  </cols>
  <sheetData>
    <row r="1" spans="1:13" ht="21" customHeight="1" x14ac:dyDescent="0.3">
      <c r="A1" s="186"/>
      <c r="B1" s="186"/>
      <c r="C1" s="187" t="s">
        <v>331</v>
      </c>
      <c r="D1" s="550" t="s">
        <v>332</v>
      </c>
      <c r="E1" s="550"/>
      <c r="F1" s="550" t="s">
        <v>333</v>
      </c>
      <c r="G1" s="550"/>
      <c r="H1" s="551" t="s">
        <v>334</v>
      </c>
      <c r="I1" s="551"/>
      <c r="J1" s="450"/>
      <c r="K1" s="186"/>
      <c r="L1" s="186" t="str">
        <f>D1</f>
        <v>EAFG</v>
      </c>
      <c r="M1" s="186" t="str">
        <f>F1</f>
        <v>EAFRD</v>
      </c>
    </row>
    <row r="2" spans="1:13" ht="27.6" x14ac:dyDescent="0.3">
      <c r="A2" s="188" t="s">
        <v>239</v>
      </c>
      <c r="B2" s="187" t="s">
        <v>240</v>
      </c>
      <c r="C2" s="187" t="s">
        <v>335</v>
      </c>
      <c r="D2" s="187" t="s">
        <v>335</v>
      </c>
      <c r="E2" s="187" t="s">
        <v>336</v>
      </c>
      <c r="F2" s="187" t="s">
        <v>335</v>
      </c>
      <c r="G2" s="187" t="s">
        <v>336</v>
      </c>
      <c r="H2" s="187" t="s">
        <v>335</v>
      </c>
      <c r="I2" s="187" t="s">
        <v>336</v>
      </c>
      <c r="J2" s="1"/>
      <c r="K2" s="186" t="str">
        <f>A3</f>
        <v>Latvia</v>
      </c>
      <c r="L2" s="196">
        <f>E3</f>
        <v>0.29499040077930661</v>
      </c>
      <c r="M2" s="196">
        <f>G3</f>
        <v>0.17633099308432076</v>
      </c>
    </row>
    <row r="3" spans="1:13" ht="13.8" x14ac:dyDescent="0.3">
      <c r="A3" s="189" t="s">
        <v>183</v>
      </c>
      <c r="B3" s="189" t="str">
        <f>VLOOKUP(A3,ISO!A:B,2,FALSE)</f>
        <v>LVA</v>
      </c>
      <c r="C3" s="190">
        <f>VLOOKUP(B3,'CGD PSE'!C:K,5,FALSE)</f>
        <v>1843.0902719670457</v>
      </c>
      <c r="D3" s="190">
        <f>(VLOOKUP(B3,Subsidies!C:N,2,FALSE))</f>
        <v>543.693938</v>
      </c>
      <c r="E3" s="191">
        <f>D3/$C3</f>
        <v>0.29499040077930661</v>
      </c>
      <c r="F3" s="190">
        <f>(VLOOKUP(B3,Subsidies!C:N,11,FALSE))*2</f>
        <v>324.99393800000001</v>
      </c>
      <c r="G3" s="191">
        <f>F3/$C3</f>
        <v>0.17633099308432076</v>
      </c>
      <c r="H3" s="192">
        <f>F3+D3</f>
        <v>868.68787599999996</v>
      </c>
      <c r="I3" s="193">
        <f>H3/C3</f>
        <v>0.47132139386362731</v>
      </c>
      <c r="J3" s="155"/>
      <c r="K3" s="186" t="str">
        <f t="shared" ref="K3:K30" si="0">A4</f>
        <v>Estonia</v>
      </c>
      <c r="L3" s="196">
        <f t="shared" ref="L3:L30" si="1">E4</f>
        <v>0.27920758932724338</v>
      </c>
      <c r="M3" s="196">
        <f t="shared" ref="M3:M30" si="2">G4</f>
        <v>0.1717491498097006</v>
      </c>
    </row>
    <row r="4" spans="1:13" ht="13.8" x14ac:dyDescent="0.3">
      <c r="A4" s="189" t="s">
        <v>175</v>
      </c>
      <c r="B4" s="189" t="str">
        <f>VLOOKUP(A4,ISO!A:B,2,FALSE)</f>
        <v>EST</v>
      </c>
      <c r="C4" s="190">
        <f>VLOOKUP(B4,'CGD PSE'!C:K,5,FALSE)</f>
        <v>1157.6568630488209</v>
      </c>
      <c r="D4" s="190">
        <f>(VLOOKUP(B4,Subsidies!C:N,2,FALSE))</f>
        <v>323.22658200000001</v>
      </c>
      <c r="E4" s="191">
        <f t="shared" ref="E4:E31" si="3">D4/$C4</f>
        <v>0.27920758932724338</v>
      </c>
      <c r="F4" s="190">
        <f>(VLOOKUP(B4,Subsidies!C:N,11,FALSE))*2</f>
        <v>198.826582</v>
      </c>
      <c r="G4" s="191">
        <f t="shared" ref="G4:G31" si="4">F4/$C4</f>
        <v>0.1717491498097006</v>
      </c>
      <c r="H4" s="192">
        <f t="shared" ref="H4:H31" si="5">F4+D4</f>
        <v>522.05316400000004</v>
      </c>
      <c r="I4" s="193">
        <f t="shared" ref="I4:I31" si="6">H4/C4</f>
        <v>0.45095673913694401</v>
      </c>
      <c r="J4" s="155"/>
      <c r="K4" s="186" t="str">
        <f t="shared" si="0"/>
        <v>Greece</v>
      </c>
      <c r="L4" s="196">
        <f t="shared" si="1"/>
        <v>0.27760065660186145</v>
      </c>
      <c r="M4" s="196">
        <f t="shared" si="2"/>
        <v>0.11143491185590038</v>
      </c>
    </row>
    <row r="5" spans="1:13" ht="13.8" x14ac:dyDescent="0.3">
      <c r="A5" s="189" t="s">
        <v>177</v>
      </c>
      <c r="B5" s="189" t="str">
        <f>VLOOKUP(A5,ISO!A:B,2,FALSE)</f>
        <v>GRC</v>
      </c>
      <c r="C5" s="190">
        <f>VLOOKUP(B5,'CGD PSE'!C:K,5,FALSE)</f>
        <v>12707.793674492141</v>
      </c>
      <c r="D5" s="190">
        <f>(VLOOKUP(B5,Subsidies!C:N,2,FALSE))</f>
        <v>3527.6918679999999</v>
      </c>
      <c r="E5" s="191">
        <f t="shared" si="3"/>
        <v>0.27760065660186145</v>
      </c>
      <c r="F5" s="190">
        <f>(VLOOKUP(B5,Subsidies!C:N,11,FALSE))*2</f>
        <v>1416.091868</v>
      </c>
      <c r="G5" s="191">
        <f t="shared" si="4"/>
        <v>0.11143491185590038</v>
      </c>
      <c r="H5" s="192">
        <f t="shared" si="5"/>
        <v>4943.7837359999994</v>
      </c>
      <c r="I5" s="193">
        <f t="shared" si="6"/>
        <v>0.38903556845776177</v>
      </c>
      <c r="J5" s="155"/>
      <c r="K5" s="186" t="str">
        <f t="shared" si="0"/>
        <v>Lithuania</v>
      </c>
      <c r="L5" s="196">
        <f t="shared" si="1"/>
        <v>0.26873901579224468</v>
      </c>
      <c r="M5" s="196">
        <f t="shared" si="2"/>
        <v>0.14251263990565896</v>
      </c>
    </row>
    <row r="6" spans="1:13" ht="13.8" x14ac:dyDescent="0.3">
      <c r="A6" s="189" t="s">
        <v>184</v>
      </c>
      <c r="B6" s="189" t="str">
        <f>VLOOKUP(A6,ISO!A:B,2,FALSE)</f>
        <v>LTU</v>
      </c>
      <c r="C6" s="190">
        <f>VLOOKUP(B6,'CGD PSE'!C:K,5,FALSE)</f>
        <v>3564.231301421778</v>
      </c>
      <c r="D6" s="190">
        <f>(VLOOKUP(B6,Subsidies!C:N,2,FALSE))</f>
        <v>957.84801199999993</v>
      </c>
      <c r="E6" s="191">
        <f t="shared" si="3"/>
        <v>0.26873901579224468</v>
      </c>
      <c r="F6" s="190">
        <f>(VLOOKUP(B6,Subsidies!C:N,11,FALSE))*2</f>
        <v>507.94801200000001</v>
      </c>
      <c r="G6" s="191">
        <f t="shared" si="4"/>
        <v>0.14251263990565896</v>
      </c>
      <c r="H6" s="192">
        <f t="shared" si="5"/>
        <v>1465.796024</v>
      </c>
      <c r="I6" s="193">
        <f t="shared" si="6"/>
        <v>0.41125165569790362</v>
      </c>
      <c r="J6" s="155"/>
      <c r="K6" s="186" t="str">
        <f t="shared" si="0"/>
        <v>Slovak Republic</v>
      </c>
      <c r="L6" s="196">
        <f t="shared" si="1"/>
        <v>0.25925703810807826</v>
      </c>
      <c r="M6" s="196">
        <f t="shared" si="2"/>
        <v>0.11165680969610021</v>
      </c>
    </row>
    <row r="7" spans="1:13" ht="13.8" x14ac:dyDescent="0.3">
      <c r="A7" s="189" t="s">
        <v>258</v>
      </c>
      <c r="B7" s="189" t="str">
        <f>VLOOKUP(A7,ISO!A:B,2,FALSE)</f>
        <v>SVK</v>
      </c>
      <c r="C7" s="190">
        <f>VLOOKUP(B7,'CGD PSE'!C:K,5,FALSE)</f>
        <v>3006.7704147535369</v>
      </c>
      <c r="D7" s="190">
        <f>(VLOOKUP(B7,Subsidies!C:N,2,FALSE))</f>
        <v>779.52639199999999</v>
      </c>
      <c r="E7" s="191">
        <f t="shared" si="3"/>
        <v>0.25925703810807826</v>
      </c>
      <c r="F7" s="190">
        <f>(VLOOKUP(B7,Subsidies!C:N,11,FALSE))*2</f>
        <v>335.72639199999998</v>
      </c>
      <c r="G7" s="191">
        <f t="shared" si="4"/>
        <v>0.11165680969610021</v>
      </c>
      <c r="H7" s="192">
        <f t="shared" si="5"/>
        <v>1115.252784</v>
      </c>
      <c r="I7" s="193">
        <f t="shared" si="6"/>
        <v>0.37091384780417846</v>
      </c>
      <c r="J7" s="155"/>
      <c r="K7" s="186" t="str">
        <f t="shared" si="0"/>
        <v>Bulgaria</v>
      </c>
      <c r="L7" s="196">
        <f t="shared" si="1"/>
        <v>0.25682681270074265</v>
      </c>
      <c r="M7" s="196">
        <f t="shared" si="2"/>
        <v>8.3217152039551323E-2</v>
      </c>
    </row>
    <row r="8" spans="1:13" ht="13.8" x14ac:dyDescent="0.3">
      <c r="A8" s="189" t="s">
        <v>171</v>
      </c>
      <c r="B8" s="189" t="str">
        <f>VLOOKUP(A8,ISO!A:B,2,FALSE)</f>
        <v>BGR</v>
      </c>
      <c r="C8" s="190">
        <f>VLOOKUP(B8,'CGD PSE'!C:K,5,FALSE)</f>
        <v>4674.855056504497</v>
      </c>
      <c r="D8" s="190">
        <f>(VLOOKUP(B8,Subsidies!C:N,2,FALSE))</f>
        <v>1200.6281240000001</v>
      </c>
      <c r="E8" s="191">
        <f t="shared" si="3"/>
        <v>0.25682681270074265</v>
      </c>
      <c r="F8" s="190">
        <f>(VLOOKUP(B8,Subsidies!C:N,11,FALSE))*2</f>
        <v>389.02812399999999</v>
      </c>
      <c r="G8" s="191">
        <f t="shared" si="4"/>
        <v>8.3217152039551323E-2</v>
      </c>
      <c r="H8" s="192">
        <f t="shared" si="5"/>
        <v>1589.656248</v>
      </c>
      <c r="I8" s="193">
        <f t="shared" si="6"/>
        <v>0.34004396474029391</v>
      </c>
      <c r="J8" s="155"/>
      <c r="K8" s="186" t="str">
        <f t="shared" si="0"/>
        <v>Austria</v>
      </c>
      <c r="L8" s="196">
        <f t="shared" si="1"/>
        <v>0.20602711137036675</v>
      </c>
      <c r="M8" s="196">
        <f t="shared" si="2"/>
        <v>0.11744263926497731</v>
      </c>
    </row>
    <row r="9" spans="1:13" ht="13.8" x14ac:dyDescent="0.3">
      <c r="A9" s="189" t="s">
        <v>189</v>
      </c>
      <c r="B9" s="189" t="str">
        <f>VLOOKUP(A9,ISO!A:B,2,FALSE)</f>
        <v>AUT</v>
      </c>
      <c r="C9" s="190">
        <f>VLOOKUP(B9,'CGD PSE'!C:K,5,FALSE)</f>
        <v>8148.1548949263979</v>
      </c>
      <c r="D9" s="190">
        <f>(VLOOKUP(B9,Subsidies!C:N,2,FALSE))</f>
        <v>1678.740816</v>
      </c>
      <c r="E9" s="191">
        <f t="shared" si="3"/>
        <v>0.20602711137036675</v>
      </c>
      <c r="F9" s="190">
        <f>(VLOOKUP(B9,Subsidies!C:N,11,FALSE))*2</f>
        <v>956.94081600000004</v>
      </c>
      <c r="G9" s="191">
        <f t="shared" si="4"/>
        <v>0.11744263926497731</v>
      </c>
      <c r="H9" s="192">
        <f t="shared" si="5"/>
        <v>2635.6816319999998</v>
      </c>
      <c r="I9" s="193">
        <f t="shared" si="6"/>
        <v>0.32346975063534406</v>
      </c>
      <c r="J9" s="155"/>
      <c r="K9" s="186" t="str">
        <f t="shared" si="0"/>
        <v>Romania</v>
      </c>
      <c r="L9" s="196">
        <f t="shared" si="1"/>
        <v>0.22752531272718249</v>
      </c>
      <c r="M9" s="196">
        <f t="shared" si="2"/>
        <v>0.14376665069733155</v>
      </c>
    </row>
    <row r="10" spans="1:13" ht="13.8" x14ac:dyDescent="0.3">
      <c r="A10" s="189" t="s">
        <v>192</v>
      </c>
      <c r="B10" s="189" t="str">
        <f>VLOOKUP(A10,ISO!A:B,2,FALSE)</f>
        <v>ROU</v>
      </c>
      <c r="C10" s="190">
        <f>VLOOKUP(B10,'CGD PSE'!C:K,5,FALSE)</f>
        <v>21829.384038493503</v>
      </c>
      <c r="D10" s="190">
        <f>(VLOOKUP(B10,Subsidies!C:N,2,FALSE))</f>
        <v>4966.7374300000001</v>
      </c>
      <c r="E10" s="191">
        <f t="shared" si="3"/>
        <v>0.22752531272718249</v>
      </c>
      <c r="F10" s="190">
        <f>(VLOOKUP(B10,Subsidies!C:N,11,FALSE))*2</f>
        <v>3138.33743</v>
      </c>
      <c r="G10" s="191">
        <f t="shared" si="4"/>
        <v>0.14376665069733155</v>
      </c>
      <c r="H10" s="192">
        <f t="shared" si="5"/>
        <v>8105.0748600000006</v>
      </c>
      <c r="I10" s="193">
        <f t="shared" si="6"/>
        <v>0.37129196342451404</v>
      </c>
      <c r="J10" s="155"/>
      <c r="K10" s="186" t="str">
        <f t="shared" si="0"/>
        <v>Czech Republic</v>
      </c>
      <c r="L10" s="196">
        <f t="shared" si="1"/>
        <v>0.22071832225109086</v>
      </c>
      <c r="M10" s="196">
        <f t="shared" si="2"/>
        <v>8.2721886825713131E-2</v>
      </c>
    </row>
    <row r="11" spans="1:13" ht="13.8" x14ac:dyDescent="0.3">
      <c r="A11" s="189" t="s">
        <v>263</v>
      </c>
      <c r="B11" s="189" t="str">
        <f>VLOOKUP(A11,ISO!A:B,2,FALSE)</f>
        <v>CZE</v>
      </c>
      <c r="C11" s="190">
        <f>VLOOKUP(B11,'CGD PSE'!C:K,5,FALSE)</f>
        <v>6270.4518224162057</v>
      </c>
      <c r="D11" s="190">
        <f>(VLOOKUP(B11,Subsidies!C:N,2,FALSE))</f>
        <v>1384.003606</v>
      </c>
      <c r="E11" s="191">
        <f t="shared" si="3"/>
        <v>0.22071832225109086</v>
      </c>
      <c r="F11" s="190">
        <f>(VLOOKUP(B11,Subsidies!C:N,11,FALSE))*2</f>
        <v>518.70360600000004</v>
      </c>
      <c r="G11" s="191">
        <f t="shared" si="4"/>
        <v>8.2721886825713131E-2</v>
      </c>
      <c r="H11" s="192">
        <f t="shared" si="5"/>
        <v>1902.707212</v>
      </c>
      <c r="I11" s="193">
        <f t="shared" si="6"/>
        <v>0.30344020907680397</v>
      </c>
      <c r="J11" s="155"/>
      <c r="K11" s="186" t="str">
        <f t="shared" si="0"/>
        <v>Finland</v>
      </c>
      <c r="L11" s="196">
        <f t="shared" si="1"/>
        <v>0.21406181346746062</v>
      </c>
      <c r="M11" s="196">
        <f t="shared" si="2"/>
        <v>0.11618649905516962</v>
      </c>
    </row>
    <row r="12" spans="1:13" ht="13.8" x14ac:dyDescent="0.3">
      <c r="A12" s="189" t="s">
        <v>195</v>
      </c>
      <c r="B12" s="189" t="str">
        <f>VLOOKUP(A12,ISO!A:B,2,FALSE)</f>
        <v>FIN</v>
      </c>
      <c r="C12" s="190">
        <f>VLOOKUP(B12,'CGD PSE'!C:K,5,FALSE)</f>
        <v>5494.7460780004822</v>
      </c>
      <c r="D12" s="190">
        <f>(VLOOKUP(B12,Subsidies!C:N,2,FALSE))</f>
        <v>1176.21531</v>
      </c>
      <c r="E12" s="191">
        <f t="shared" si="3"/>
        <v>0.21406181346746062</v>
      </c>
      <c r="F12" s="190">
        <f>(VLOOKUP(B12,Subsidies!C:N,11,FALSE))*2</f>
        <v>638.41530999999998</v>
      </c>
      <c r="G12" s="191">
        <f t="shared" si="4"/>
        <v>0.11618649905516962</v>
      </c>
      <c r="H12" s="192">
        <f t="shared" si="5"/>
        <v>1814.6306199999999</v>
      </c>
      <c r="I12" s="193">
        <f>H12/C12</f>
        <v>0.33024831252263021</v>
      </c>
      <c r="J12" s="155"/>
      <c r="K12" s="186" t="str">
        <f t="shared" si="0"/>
        <v>Croatia</v>
      </c>
      <c r="L12" s="196">
        <f t="shared" si="1"/>
        <v>0.20545036095466473</v>
      </c>
      <c r="M12" s="196">
        <f t="shared" si="2"/>
        <v>0.12107673746330008</v>
      </c>
    </row>
    <row r="13" spans="1:13" ht="13.8" x14ac:dyDescent="0.3">
      <c r="A13" s="189" t="s">
        <v>180</v>
      </c>
      <c r="B13" s="189" t="str">
        <f>VLOOKUP(A13,ISO!A:B,2,FALSE)</f>
        <v>HRV</v>
      </c>
      <c r="C13" s="190">
        <f>VLOOKUP(B13,'CGD PSE'!C:K,5,FALSE)</f>
        <v>2480.6330620779981</v>
      </c>
      <c r="D13" s="190">
        <f>(VLOOKUP(B13,Subsidies!C:N,2,FALSE))</f>
        <v>509.64695799999998</v>
      </c>
      <c r="E13" s="191">
        <f t="shared" si="3"/>
        <v>0.20545036095466473</v>
      </c>
      <c r="F13" s="190">
        <f>(VLOOKUP(B13,Subsidies!C:N,11,FALSE))*2</f>
        <v>300.34695799999997</v>
      </c>
      <c r="G13" s="191">
        <f t="shared" si="4"/>
        <v>0.12107673746330008</v>
      </c>
      <c r="H13" s="192">
        <f t="shared" si="5"/>
        <v>809.9939159999999</v>
      </c>
      <c r="I13" s="193">
        <f t="shared" si="6"/>
        <v>0.32652709841796479</v>
      </c>
      <c r="J13" s="155"/>
      <c r="K13" s="186" t="str">
        <f t="shared" si="0"/>
        <v>Portugal</v>
      </c>
      <c r="L13" s="196">
        <f t="shared" si="1"/>
        <v>0.20576574006034115</v>
      </c>
      <c r="M13" s="196">
        <f t="shared" si="2"/>
        <v>0.11862453758199214</v>
      </c>
    </row>
    <row r="14" spans="1:13" ht="13.8" x14ac:dyDescent="0.3">
      <c r="A14" s="189" t="s">
        <v>191</v>
      </c>
      <c r="B14" s="189" t="str">
        <f>VLOOKUP(A14,ISO!A:B,2,FALSE)</f>
        <v>PRT</v>
      </c>
      <c r="C14" s="190">
        <f>VLOOKUP(B14,'CGD PSE'!C:K,5,FALSE)</f>
        <v>8838.5284813043854</v>
      </c>
      <c r="D14" s="190">
        <f>(VLOOKUP(B14,Subsidies!C:N,2,FALSE))</f>
        <v>1818.666354</v>
      </c>
      <c r="E14" s="191">
        <f t="shared" si="3"/>
        <v>0.20576574006034115</v>
      </c>
      <c r="F14" s="190">
        <f>(VLOOKUP(B14,Subsidies!C:N,11,FALSE))*2</f>
        <v>1048.4663539999999</v>
      </c>
      <c r="G14" s="191">
        <f t="shared" si="4"/>
        <v>0.11862453758199214</v>
      </c>
      <c r="H14" s="192">
        <f>F14+D14</f>
        <v>2867.1327080000001</v>
      </c>
      <c r="I14" s="193">
        <f>H14/C14</f>
        <v>0.3243902776423333</v>
      </c>
      <c r="J14" s="155"/>
      <c r="K14" s="186" t="str">
        <f t="shared" si="0"/>
        <v>Slovenia</v>
      </c>
      <c r="L14" s="196">
        <f t="shared" si="1"/>
        <v>0.20524961964658334</v>
      </c>
      <c r="M14" s="196">
        <f t="shared" si="2"/>
        <v>0.1080107069812145</v>
      </c>
    </row>
    <row r="15" spans="1:13" ht="13.8" x14ac:dyDescent="0.3">
      <c r="A15" s="189" t="s">
        <v>193</v>
      </c>
      <c r="B15" s="189" t="str">
        <f>VLOOKUP(A15,ISO!A:B,2,FALSE)</f>
        <v>SVN</v>
      </c>
      <c r="C15" s="190">
        <f>VLOOKUP(B15,'CGD PSE'!C:K,5,FALSE)</f>
        <v>1486.0306027615932</v>
      </c>
      <c r="D15" s="190">
        <f>(VLOOKUP(B15,Subsidies!C:N,2,FALSE))</f>
        <v>305.00721599999997</v>
      </c>
      <c r="E15" s="191">
        <f t="shared" si="3"/>
        <v>0.20524961964658334</v>
      </c>
      <c r="F15" s="190">
        <f>(VLOOKUP(B15,Subsidies!C:N,11,FALSE))*2</f>
        <v>160.507216</v>
      </c>
      <c r="G15" s="191">
        <f t="shared" si="4"/>
        <v>0.1080107069812145</v>
      </c>
      <c r="H15" s="192">
        <f t="shared" si="5"/>
        <v>465.51443199999994</v>
      </c>
      <c r="I15" s="193">
        <f t="shared" si="6"/>
        <v>0.31326032662779779</v>
      </c>
      <c r="J15" s="155"/>
      <c r="K15" s="186" t="str">
        <f t="shared" si="0"/>
        <v>Hungary</v>
      </c>
      <c r="L15" s="196">
        <f t="shared" si="1"/>
        <v>0.18058483904476685</v>
      </c>
      <c r="M15" s="196">
        <f t="shared" si="2"/>
        <v>4.1629852772512896E-2</v>
      </c>
    </row>
    <row r="16" spans="1:13" ht="13.8" x14ac:dyDescent="0.3">
      <c r="A16" s="189" t="s">
        <v>186</v>
      </c>
      <c r="B16" s="189" t="str">
        <f>VLOOKUP(A16,ISO!A:B,2,FALSE)</f>
        <v>HUN</v>
      </c>
      <c r="C16" s="190">
        <f>VLOOKUP(B16,'CGD PSE'!C:K,5,FALSE)</f>
        <v>9444.7852157577126</v>
      </c>
      <c r="D16" s="190">
        <f>(VLOOKUP(B16,Subsidies!C:N,2,FALSE))</f>
        <v>1705.5850180000002</v>
      </c>
      <c r="E16" s="191">
        <f t="shared" si="3"/>
        <v>0.18058483904476685</v>
      </c>
      <c r="F16" s="190">
        <f>(VLOOKUP(B16,Subsidies!C:N,11,FALSE))*2</f>
        <v>393.18501800000001</v>
      </c>
      <c r="G16" s="191">
        <f t="shared" si="4"/>
        <v>4.1629852772512896E-2</v>
      </c>
      <c r="H16" s="192">
        <f t="shared" si="5"/>
        <v>2098.7700360000003</v>
      </c>
      <c r="I16" s="193">
        <f t="shared" si="6"/>
        <v>0.22221469181727976</v>
      </c>
      <c r="J16" s="155"/>
      <c r="K16" s="186" t="str">
        <f t="shared" si="0"/>
        <v>Ireland</v>
      </c>
      <c r="L16" s="196">
        <f t="shared" si="1"/>
        <v>0.1743690999074331</v>
      </c>
      <c r="M16" s="196">
        <f t="shared" si="2"/>
        <v>5.0983027420187371E-2</v>
      </c>
    </row>
    <row r="17" spans="1:13" ht="13.8" x14ac:dyDescent="0.3">
      <c r="A17" s="189" t="s">
        <v>176</v>
      </c>
      <c r="B17" s="189" t="str">
        <f>VLOOKUP(A17,ISO!A:B,2,FALSE)</f>
        <v>IRL</v>
      </c>
      <c r="C17" s="190">
        <f>VLOOKUP(B17,'CGD PSE'!C:K,5,FALSE)</f>
        <v>9986.5404187119348</v>
      </c>
      <c r="D17" s="190">
        <f>(VLOOKUP(B17,Subsidies!C:N,2,FALSE))</f>
        <v>1741.3440640000001</v>
      </c>
      <c r="E17" s="191">
        <f t="shared" si="3"/>
        <v>0.1743690999074331</v>
      </c>
      <c r="F17" s="190">
        <f>(VLOOKUP(B17,Subsidies!C:N,11,FALSE))*2</f>
        <v>509.14406400000001</v>
      </c>
      <c r="G17" s="191">
        <f t="shared" si="4"/>
        <v>5.0983027420187371E-2</v>
      </c>
      <c r="H17" s="192">
        <f t="shared" si="5"/>
        <v>2250.488128</v>
      </c>
      <c r="I17" s="193">
        <f t="shared" si="6"/>
        <v>0.22535212732762044</v>
      </c>
      <c r="J17" s="155"/>
      <c r="K17" s="186" t="str">
        <f t="shared" si="0"/>
        <v>Poland</v>
      </c>
      <c r="L17" s="196">
        <f t="shared" si="1"/>
        <v>0.16636478412571348</v>
      </c>
      <c r="M17" s="196">
        <f t="shared" si="2"/>
        <v>4.1221345392178421E-2</v>
      </c>
    </row>
    <row r="18" spans="1:13" ht="13.8" x14ac:dyDescent="0.3">
      <c r="A18" s="189" t="s">
        <v>190</v>
      </c>
      <c r="B18" s="189" t="str">
        <f>VLOOKUP(A18,ISO!A:B,2,FALSE)</f>
        <v>POL</v>
      </c>
      <c r="C18" s="190">
        <f>VLOOKUP(B18,'CGD PSE'!C:K,5,FALSE)</f>
        <v>27830.464267614087</v>
      </c>
      <c r="D18" s="190">
        <f>(VLOOKUP(B18,Subsidies!C:N,2,FALSE))</f>
        <v>4630.00918</v>
      </c>
      <c r="E18" s="191">
        <f t="shared" si="3"/>
        <v>0.16636478412571348</v>
      </c>
      <c r="F18" s="190">
        <f>(VLOOKUP(B18,Subsidies!C:N,11,FALSE))*2</f>
        <v>1147.2091800000001</v>
      </c>
      <c r="G18" s="191">
        <f t="shared" si="4"/>
        <v>4.1221345392178421E-2</v>
      </c>
      <c r="H18" s="192">
        <f t="shared" si="5"/>
        <v>5777.2183599999998</v>
      </c>
      <c r="I18" s="193">
        <f t="shared" si="6"/>
        <v>0.20758612951789188</v>
      </c>
      <c r="J18" s="155"/>
      <c r="K18" s="186" t="str">
        <f t="shared" si="0"/>
        <v>France</v>
      </c>
      <c r="L18" s="196">
        <f t="shared" si="1"/>
        <v>0.15033030483825399</v>
      </c>
      <c r="M18" s="196">
        <f t="shared" si="2"/>
        <v>4.5798207441119551E-2</v>
      </c>
    </row>
    <row r="19" spans="1:13" ht="13.8" x14ac:dyDescent="0.3">
      <c r="A19" s="189" t="s">
        <v>179</v>
      </c>
      <c r="B19" s="189" t="str">
        <f>VLOOKUP(A19,ISO!A:B,2,FALSE)</f>
        <v>FRA</v>
      </c>
      <c r="C19" s="190">
        <f>VLOOKUP(B19,'CGD PSE'!C:K,5,FALSE)</f>
        <v>76584.132523293811</v>
      </c>
      <c r="D19" s="190">
        <f>(VLOOKUP(B19,Subsidies!C:N,2,FALSE))</f>
        <v>11512.915988000001</v>
      </c>
      <c r="E19" s="191">
        <f t="shared" si="3"/>
        <v>0.15033030483825399</v>
      </c>
      <c r="F19" s="190">
        <f>(VLOOKUP(B19,Subsidies!C:N,11,FALSE))*2</f>
        <v>3507.4159880000002</v>
      </c>
      <c r="G19" s="191">
        <f t="shared" si="4"/>
        <v>4.5798207441119551E-2</v>
      </c>
      <c r="H19" s="192">
        <f t="shared" si="5"/>
        <v>15020.331976000001</v>
      </c>
      <c r="I19" s="193">
        <f t="shared" si="6"/>
        <v>0.19612851227937356</v>
      </c>
      <c r="J19" s="155"/>
      <c r="K19" s="186" t="str">
        <f t="shared" si="0"/>
        <v>Spain</v>
      </c>
      <c r="L19" s="196">
        <f t="shared" si="1"/>
        <v>0.13567364622974465</v>
      </c>
      <c r="M19" s="196">
        <f t="shared" si="2"/>
        <v>2.7140000724551042E-2</v>
      </c>
    </row>
    <row r="20" spans="1:13" ht="13.8" x14ac:dyDescent="0.3">
      <c r="A20" s="189" t="s">
        <v>178</v>
      </c>
      <c r="B20" s="189" t="str">
        <f>VLOOKUP(A20,ISO!A:B,2,FALSE)</f>
        <v>ESP</v>
      </c>
      <c r="C20" s="190">
        <f>VLOOKUP(B20,'CGD PSE'!C:K,5,FALSE)</f>
        <v>51778.413724535611</v>
      </c>
      <c r="D20" s="190">
        <f>(VLOOKUP(B20,Subsidies!C:N,2,FALSE))</f>
        <v>7024.9661859999997</v>
      </c>
      <c r="E20" s="191">
        <f t="shared" si="3"/>
        <v>0.13567364622974465</v>
      </c>
      <c r="F20" s="190">
        <f>(VLOOKUP(B20,Subsidies!C:N,11,FALSE))*2</f>
        <v>1405.2661860000001</v>
      </c>
      <c r="G20" s="191">
        <f t="shared" si="4"/>
        <v>2.7140000724551042E-2</v>
      </c>
      <c r="H20" s="192">
        <f t="shared" si="5"/>
        <v>8430.2323720000004</v>
      </c>
      <c r="I20" s="193">
        <f t="shared" si="6"/>
        <v>0.1628136469542957</v>
      </c>
      <c r="J20" s="155"/>
      <c r="K20" s="186" t="str">
        <f t="shared" si="0"/>
        <v>Sweden</v>
      </c>
      <c r="L20" s="196">
        <f t="shared" si="1"/>
        <v>0.13408463466629861</v>
      </c>
      <c r="M20" s="196">
        <f t="shared" si="2"/>
        <v>3.0539615647575187E-2</v>
      </c>
    </row>
    <row r="21" spans="1:13" ht="13.8" x14ac:dyDescent="0.3">
      <c r="A21" s="189" t="s">
        <v>196</v>
      </c>
      <c r="B21" s="189" t="str">
        <f>VLOOKUP(A21,ISO!A:B,2,FALSE)</f>
        <v>SWE</v>
      </c>
      <c r="C21" s="190">
        <f>VLOOKUP(B21,'CGD PSE'!C:K,5,FALSE)</f>
        <v>6828.9137102011582</v>
      </c>
      <c r="D21" s="190">
        <f>(VLOOKUP(B21,Subsidies!C:N,2,FALSE))</f>
        <v>915.65240000000006</v>
      </c>
      <c r="E21" s="191">
        <f t="shared" si="3"/>
        <v>0.13408463466629861</v>
      </c>
      <c r="F21" s="190">
        <f>(VLOOKUP(B21,Subsidies!C:N,11,FALSE))*2</f>
        <v>208.55240000000001</v>
      </c>
      <c r="G21" s="191">
        <f t="shared" si="4"/>
        <v>3.0539615647575187E-2</v>
      </c>
      <c r="H21" s="192">
        <f t="shared" si="5"/>
        <v>1124.2048</v>
      </c>
      <c r="I21" s="193">
        <f t="shared" si="6"/>
        <v>0.16462425031387379</v>
      </c>
      <c r="J21" s="155"/>
      <c r="K21" s="186" t="str">
        <f t="shared" si="0"/>
        <v>United Kingdom</v>
      </c>
      <c r="L21" s="196">
        <f t="shared" si="1"/>
        <v>0.13314718243413484</v>
      </c>
      <c r="M21" s="196">
        <f t="shared" si="2"/>
        <v>3.3711879444447063E-2</v>
      </c>
    </row>
    <row r="22" spans="1:13" ht="13.8" x14ac:dyDescent="0.3">
      <c r="A22" s="189" t="s">
        <v>197</v>
      </c>
      <c r="B22" s="189" t="str">
        <f>VLOOKUP(A22,ISO!A:B,2,FALSE)</f>
        <v>GBR</v>
      </c>
      <c r="C22" s="190">
        <f>VLOOKUP(B22,'CGD PSE'!C:K,5,FALSE)</f>
        <v>31904.161848121519</v>
      </c>
      <c r="D22" s="190">
        <f>(VLOOKUP(B22,Subsidies!C:N,2,FALSE))</f>
        <v>4247.9492580000006</v>
      </c>
      <c r="E22" s="191">
        <f t="shared" si="3"/>
        <v>0.13314718243413484</v>
      </c>
      <c r="F22" s="190">
        <f>(VLOOKUP(B22,Subsidies!C:N,11,FALSE))*2</f>
        <v>1075.549258</v>
      </c>
      <c r="G22" s="191">
        <f t="shared" si="4"/>
        <v>3.3711879444447063E-2</v>
      </c>
      <c r="H22" s="192">
        <f t="shared" si="5"/>
        <v>5323.4985160000006</v>
      </c>
      <c r="I22" s="193">
        <f t="shared" si="6"/>
        <v>0.1668590618785819</v>
      </c>
      <c r="J22" s="155"/>
      <c r="K22" s="186" t="str">
        <f t="shared" si="0"/>
        <v>Italy</v>
      </c>
      <c r="L22" s="196">
        <f t="shared" si="1"/>
        <v>0.1225422008640112</v>
      </c>
      <c r="M22" s="196">
        <f t="shared" si="2"/>
        <v>3.2147460110745492E-2</v>
      </c>
    </row>
    <row r="23" spans="1:13" ht="13.8" x14ac:dyDescent="0.3">
      <c r="A23" s="189" t="s">
        <v>181</v>
      </c>
      <c r="B23" s="189" t="str">
        <f>VLOOKUP(A23,ISO!A:B,2,FALSE)</f>
        <v>ITA</v>
      </c>
      <c r="C23" s="190">
        <f>VLOOKUP(B23,'CGD PSE'!C:K,5,FALSE)</f>
        <v>49165.470944054236</v>
      </c>
      <c r="D23" s="190">
        <f>(VLOOKUP(B23,Subsidies!C:N,2,FALSE))</f>
        <v>6024.8450160000002</v>
      </c>
      <c r="E23" s="191">
        <f t="shared" si="3"/>
        <v>0.1225422008640112</v>
      </c>
      <c r="F23" s="190">
        <f>(VLOOKUP(B23,Subsidies!C:N,11,FALSE))*2</f>
        <v>1580.545016</v>
      </c>
      <c r="G23" s="191">
        <f t="shared" si="4"/>
        <v>3.2147460110745492E-2</v>
      </c>
      <c r="H23" s="192">
        <f t="shared" si="5"/>
        <v>7605.3900320000002</v>
      </c>
      <c r="I23" s="193">
        <f t="shared" si="6"/>
        <v>0.1546896609747567</v>
      </c>
      <c r="J23" s="155"/>
      <c r="K23" s="186" t="str">
        <f t="shared" si="0"/>
        <v>Germany</v>
      </c>
      <c r="L23" s="196">
        <f t="shared" si="1"/>
        <v>0.11829728472742249</v>
      </c>
      <c r="M23" s="196">
        <f t="shared" si="2"/>
        <v>3.2371740504176877E-2</v>
      </c>
    </row>
    <row r="24" spans="1:13" ht="13.8" x14ac:dyDescent="0.3">
      <c r="A24" s="189" t="s">
        <v>288</v>
      </c>
      <c r="B24" s="189" t="str">
        <f>VLOOKUP(A24,ISO!A:B,2,FALSE)</f>
        <v>DEU</v>
      </c>
      <c r="C24" s="190">
        <f>VLOOKUP(B24,'CGD PSE'!C:K,5,FALSE)</f>
        <v>58752.028231370503</v>
      </c>
      <c r="D24" s="190">
        <f>(VLOOKUP(B24,Subsidies!C:N,2,FALSE))</f>
        <v>6950.2054120000003</v>
      </c>
      <c r="E24" s="191">
        <f t="shared" si="3"/>
        <v>0.11829728472742249</v>
      </c>
      <c r="F24" s="190">
        <f>(VLOOKUP(B24,Subsidies!C:N,11,FALSE))*2</f>
        <v>1901.9054120000001</v>
      </c>
      <c r="G24" s="191">
        <f t="shared" si="4"/>
        <v>3.2371740504176877E-2</v>
      </c>
      <c r="H24" s="192">
        <f t="shared" si="5"/>
        <v>8852.1108239999994</v>
      </c>
      <c r="I24" s="193">
        <f t="shared" si="6"/>
        <v>0.15066902523159934</v>
      </c>
      <c r="J24" s="155"/>
      <c r="K24" s="186" t="str">
        <f t="shared" si="0"/>
        <v>Cyprus</v>
      </c>
      <c r="L24" s="196">
        <f t="shared" si="1"/>
        <v>0.11748953615376584</v>
      </c>
      <c r="M24" s="196">
        <f t="shared" si="2"/>
        <v>3.9751352182379136E-2</v>
      </c>
    </row>
    <row r="25" spans="1:13" ht="13.8" x14ac:dyDescent="0.3">
      <c r="A25" s="189" t="s">
        <v>182</v>
      </c>
      <c r="B25" s="189" t="str">
        <f>VLOOKUP(A25,ISO!A:B,2,FALSE)</f>
        <v>CYP</v>
      </c>
      <c r="C25" s="190">
        <f>VLOOKUP(B25,'CGD PSE'!C:K,5,FALSE)</f>
        <v>733.23040349103269</v>
      </c>
      <c r="D25" s="190">
        <f>(VLOOKUP(B25,Subsidies!C:N,2,FALSE))</f>
        <v>86.146900000000002</v>
      </c>
      <c r="E25" s="191">
        <f t="shared" si="3"/>
        <v>0.11748953615376584</v>
      </c>
      <c r="F25" s="190">
        <f>(VLOOKUP(B25,Subsidies!C:N,11,FALSE))*2</f>
        <v>29.146899999999999</v>
      </c>
      <c r="G25" s="191">
        <f t="shared" si="4"/>
        <v>3.9751352182379136E-2</v>
      </c>
      <c r="H25" s="192">
        <f t="shared" si="5"/>
        <v>115.2938</v>
      </c>
      <c r="I25" s="193">
        <f t="shared" si="6"/>
        <v>0.157240888336145</v>
      </c>
      <c r="J25" s="155"/>
      <c r="K25" s="186" t="str">
        <f t="shared" si="0"/>
        <v>Luxembourg</v>
      </c>
      <c r="L25" s="196">
        <f t="shared" si="1"/>
        <v>0.10860629360623716</v>
      </c>
      <c r="M25" s="196">
        <f t="shared" si="2"/>
        <v>3.679313812622715E-2</v>
      </c>
    </row>
    <row r="26" spans="1:13" ht="13.8" x14ac:dyDescent="0.3">
      <c r="A26" s="189" t="s">
        <v>185</v>
      </c>
      <c r="B26" s="189" t="str">
        <f>VLOOKUP(A26,ISO!A:B,2,FALSE)</f>
        <v>LUX</v>
      </c>
      <c r="C26" s="190">
        <f>VLOOKUP(B26,'CGD PSE'!C:K,5,FALSE)</f>
        <v>481.80587204013472</v>
      </c>
      <c r="D26" s="190">
        <f>(VLOOKUP(B26,Subsidies!C:N,2,FALSE))</f>
        <v>52.327150000000003</v>
      </c>
      <c r="E26" s="191">
        <f t="shared" si="3"/>
        <v>0.10860629360623716</v>
      </c>
      <c r="F26" s="190">
        <f>(VLOOKUP(B26,Subsidies!C:N,11,FALSE))*2</f>
        <v>17.727150000000002</v>
      </c>
      <c r="G26" s="191">
        <f t="shared" si="4"/>
        <v>3.679313812622715E-2</v>
      </c>
      <c r="H26" s="192">
        <f t="shared" si="5"/>
        <v>70.054300000000012</v>
      </c>
      <c r="I26" s="193">
        <f t="shared" si="6"/>
        <v>0.14539943173246433</v>
      </c>
      <c r="J26" s="155"/>
      <c r="K26" s="186" t="str">
        <f t="shared" si="0"/>
        <v>Denmark</v>
      </c>
      <c r="L26" s="196">
        <f t="shared" si="1"/>
        <v>9.1489656154110865E-2</v>
      </c>
      <c r="M26" s="196">
        <f t="shared" si="2"/>
        <v>1.7156071174178385E-2</v>
      </c>
    </row>
    <row r="27" spans="1:13" ht="13.8" x14ac:dyDescent="0.3">
      <c r="A27" s="189" t="s">
        <v>173</v>
      </c>
      <c r="B27" s="189" t="str">
        <f>VLOOKUP(A27,ISO!A:B,2,FALSE)</f>
        <v>DNK</v>
      </c>
      <c r="C27" s="190">
        <f>VLOOKUP(B27,'CGD PSE'!C:K,5,FALSE)</f>
        <v>11643.458340313538</v>
      </c>
      <c r="D27" s="190">
        <f>(VLOOKUP(B27,Subsidies!C:N,2,FALSE))</f>
        <v>1065.2560000000001</v>
      </c>
      <c r="E27" s="191">
        <f t="shared" si="3"/>
        <v>9.1489656154110865E-2</v>
      </c>
      <c r="F27" s="190">
        <f>(VLOOKUP(B27,Subsidies!C:N,11,FALSE))*2</f>
        <v>199.756</v>
      </c>
      <c r="G27" s="191">
        <f t="shared" si="4"/>
        <v>1.7156071174178385E-2</v>
      </c>
      <c r="H27" s="192">
        <f t="shared" si="5"/>
        <v>1265.0120000000002</v>
      </c>
      <c r="I27" s="193">
        <f t="shared" si="6"/>
        <v>0.10864572732828927</v>
      </c>
      <c r="J27" s="155"/>
      <c r="K27" s="186" t="str">
        <f t="shared" si="0"/>
        <v>Malta</v>
      </c>
      <c r="L27" s="196">
        <f t="shared" si="1"/>
        <v>8.3086845694710157E-2</v>
      </c>
      <c r="M27" s="196">
        <f t="shared" si="2"/>
        <v>3.5925168021891773E-2</v>
      </c>
    </row>
    <row r="28" spans="1:13" ht="13.8" x14ac:dyDescent="0.3">
      <c r="A28" s="189" t="s">
        <v>187</v>
      </c>
      <c r="B28" s="189" t="str">
        <f>VLOOKUP(A28,ISO!A:B,2,FALSE)</f>
        <v>MLT</v>
      </c>
      <c r="C28" s="190">
        <f>VLOOKUP(B28,'CGD PSE'!C:K,5,FALSE)</f>
        <v>120.86084043793871</v>
      </c>
      <c r="D28" s="190">
        <f>(VLOOKUP(B28,Subsidies!C:N,2,FALSE))</f>
        <v>10.041945999999999</v>
      </c>
      <c r="E28" s="191">
        <f t="shared" si="3"/>
        <v>8.3086845694710157E-2</v>
      </c>
      <c r="F28" s="190">
        <f>(VLOOKUP(B28,Subsidies!C:N,11,FALSE))*2</f>
        <v>4.3419460000000001</v>
      </c>
      <c r="G28" s="191">
        <f t="shared" si="4"/>
        <v>3.5925168021891773E-2</v>
      </c>
      <c r="H28" s="192">
        <f t="shared" si="5"/>
        <v>14.383891999999999</v>
      </c>
      <c r="I28" s="193">
        <f t="shared" si="6"/>
        <v>0.11901201371660194</v>
      </c>
      <c r="J28" s="155"/>
      <c r="K28" s="186" t="str">
        <f t="shared" si="0"/>
        <v>Belgium</v>
      </c>
      <c r="L28" s="196">
        <f t="shared" si="1"/>
        <v>7.0815524942228203E-2</v>
      </c>
      <c r="M28" s="196">
        <f t="shared" si="2"/>
        <v>7.883814034277464E-3</v>
      </c>
    </row>
    <row r="29" spans="1:13" ht="13.8" x14ac:dyDescent="0.3">
      <c r="A29" s="189" t="s">
        <v>170</v>
      </c>
      <c r="B29" s="189" t="str">
        <f>VLOOKUP(A29,ISO!A:B,2,FALSE)</f>
        <v>BEL</v>
      </c>
      <c r="C29" s="190">
        <f>VLOOKUP(B29,'CGD PSE'!C:K,5,FALSE)</f>
        <v>9419.7343667817877</v>
      </c>
      <c r="D29" s="190">
        <f>(VLOOKUP(B29,Subsidies!C:N,2,FALSE))</f>
        <v>667.06343399999992</v>
      </c>
      <c r="E29" s="191">
        <f t="shared" si="3"/>
        <v>7.0815524942228203E-2</v>
      </c>
      <c r="F29" s="190">
        <f>(VLOOKUP(B29,Subsidies!C:N,11,FALSE))*2</f>
        <v>74.263434000000004</v>
      </c>
      <c r="G29" s="191">
        <f t="shared" si="4"/>
        <v>7.883814034277464E-3</v>
      </c>
      <c r="H29" s="192">
        <f t="shared" si="5"/>
        <v>741.32686799999988</v>
      </c>
      <c r="I29" s="193">
        <f t="shared" si="6"/>
        <v>7.8699338976505662E-2</v>
      </c>
      <c r="J29" s="155"/>
      <c r="K29" s="186" t="str">
        <f t="shared" si="0"/>
        <v>Netherlands</v>
      </c>
      <c r="L29" s="196">
        <f t="shared" si="1"/>
        <v>3.6213168995170568E-2</v>
      </c>
      <c r="M29" s="196">
        <f t="shared" si="2"/>
        <v>4.4522349117909789E-3</v>
      </c>
    </row>
    <row r="30" spans="1:13" ht="13.8" x14ac:dyDescent="0.3">
      <c r="A30" s="195" t="s">
        <v>188</v>
      </c>
      <c r="B30" s="189" t="str">
        <f>VLOOKUP(A30,ISO!A:B,2,FALSE)</f>
        <v>NLD</v>
      </c>
      <c r="C30" s="190">
        <f>VLOOKUP(B30,'CGD PSE'!C:K,5,FALSE)</f>
        <v>25880.850917106694</v>
      </c>
      <c r="D30" s="190">
        <f>(VLOOKUP(B30,Subsidies!C:N,2,FALSE))</f>
        <v>937.22762799999998</v>
      </c>
      <c r="E30" s="191">
        <f t="shared" si="3"/>
        <v>3.6213168995170568E-2</v>
      </c>
      <c r="F30" s="190">
        <f>(VLOOKUP(B30,Subsidies!C:N,11,FALSE))*2</f>
        <v>115.227628</v>
      </c>
      <c r="G30" s="191">
        <f t="shared" si="4"/>
        <v>4.4522349117909789E-3</v>
      </c>
      <c r="H30" s="192">
        <f t="shared" si="5"/>
        <v>1052.455256</v>
      </c>
      <c r="I30" s="193">
        <f t="shared" si="6"/>
        <v>4.066540390696155E-2</v>
      </c>
      <c r="J30" s="155"/>
      <c r="K30" s="186" t="str">
        <f t="shared" si="0"/>
        <v>EU</v>
      </c>
      <c r="L30" s="196" t="e">
        <f t="shared" si="1"/>
        <v>#N/A</v>
      </c>
      <c r="M30" s="196" t="e">
        <f t="shared" si="2"/>
        <v>#N/A</v>
      </c>
    </row>
    <row r="31" spans="1:13" ht="13.8" x14ac:dyDescent="0.3">
      <c r="A31" s="194" t="s">
        <v>337</v>
      </c>
      <c r="B31" s="194" t="s">
        <v>337</v>
      </c>
      <c r="C31" s="190" t="e">
        <f>VLOOKUP(B31,'CGD PSE'!C:K,5,FALSE)</f>
        <v>#N/A</v>
      </c>
      <c r="D31" s="190" t="e">
        <f>(VLOOKUP(B31,Subsidies!C:N,2,FALSE))</f>
        <v>#N/A</v>
      </c>
      <c r="E31" s="191" t="e">
        <f t="shared" si="3"/>
        <v>#N/A</v>
      </c>
      <c r="F31" s="190" t="e">
        <f>(VLOOKUP(B31,Subsidies!C:N,11,FALSE))*2</f>
        <v>#N/A</v>
      </c>
      <c r="G31" s="191" t="e">
        <f t="shared" si="4"/>
        <v>#N/A</v>
      </c>
      <c r="H31" s="192" t="e">
        <f t="shared" si="5"/>
        <v>#N/A</v>
      </c>
      <c r="I31" s="193" t="e">
        <f t="shared" si="6"/>
        <v>#N/A</v>
      </c>
      <c r="J31" s="155"/>
      <c r="K31" s="450"/>
      <c r="L31" s="154"/>
      <c r="M31" s="154"/>
    </row>
  </sheetData>
  <mergeCells count="3">
    <mergeCell ref="D1:E1"/>
    <mergeCell ref="F1:G1"/>
    <mergeCell ref="H1:I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3E07B-7F02-4D5B-BF52-919C9E9844B1}">
  <sheetPr codeName="Sheet7">
    <tabColor theme="8" tint="-0.249977111117893"/>
  </sheetPr>
  <dimension ref="B2:AB36"/>
  <sheetViews>
    <sheetView showGridLines="0" zoomScaleNormal="100" workbookViewId="0">
      <selection activeCell="F9" sqref="F9"/>
    </sheetView>
  </sheetViews>
  <sheetFormatPr defaultRowHeight="13.2" x14ac:dyDescent="0.25"/>
  <cols>
    <col min="2" max="2" width="14.6640625" style="160" customWidth="1"/>
    <col min="3" max="3" width="6" style="160" customWidth="1"/>
    <col min="4" max="4" width="11.44140625" style="160" customWidth="1"/>
    <col min="5" max="5" width="6" style="245" customWidth="1"/>
    <col min="6" max="9" width="16.44140625" style="160" customWidth="1"/>
    <col min="11" max="11" width="16.44140625" style="160" customWidth="1"/>
    <col min="12" max="12" width="19.33203125" style="160" bestFit="1" customWidth="1"/>
    <col min="13" max="13" width="23.33203125" style="160" customWidth="1"/>
    <col min="14" max="14" width="16.44140625" style="245" customWidth="1"/>
  </cols>
  <sheetData>
    <row r="2" spans="2:28" ht="12.6" customHeight="1" x14ac:dyDescent="0.25">
      <c r="B2" s="245"/>
      <c r="C2" s="245"/>
      <c r="J2" s="450"/>
      <c r="O2" s="450"/>
      <c r="P2" s="450"/>
      <c r="Q2" s="450"/>
      <c r="R2" s="450"/>
      <c r="S2" s="450"/>
      <c r="T2" s="450"/>
      <c r="U2" s="450"/>
      <c r="V2" s="450"/>
      <c r="W2" s="450"/>
      <c r="X2" s="450"/>
      <c r="Y2" s="450"/>
      <c r="Z2" s="450"/>
      <c r="AA2" s="450"/>
      <c r="AB2" s="450"/>
    </row>
    <row r="3" spans="2:28" x14ac:dyDescent="0.25">
      <c r="B3" s="246"/>
      <c r="C3" s="247"/>
      <c r="D3" s="251"/>
      <c r="E3" s="247"/>
      <c r="F3" s="252" t="s">
        <v>338</v>
      </c>
      <c r="G3" s="269"/>
      <c r="H3" s="253"/>
      <c r="I3" s="250"/>
      <c r="J3" s="450"/>
      <c r="K3" s="552" t="s">
        <v>339</v>
      </c>
      <c r="L3" s="553"/>
      <c r="M3" s="554"/>
      <c r="N3" s="268"/>
      <c r="O3" s="450"/>
      <c r="P3" s="450"/>
      <c r="Q3" s="450"/>
      <c r="R3" s="450"/>
      <c r="S3" s="450"/>
      <c r="T3" s="177"/>
      <c r="U3" s="177"/>
      <c r="V3" s="177"/>
      <c r="W3" s="177"/>
      <c r="X3" s="450"/>
      <c r="Y3" s="450"/>
      <c r="Z3" s="177"/>
      <c r="AA3" s="177"/>
      <c r="AB3" s="177"/>
    </row>
    <row r="4" spans="2:28" ht="51.6" x14ac:dyDescent="0.25">
      <c r="B4" s="248" t="s">
        <v>340</v>
      </c>
      <c r="C4" s="249" t="s">
        <v>240</v>
      </c>
      <c r="D4" s="263" t="s">
        <v>341</v>
      </c>
      <c r="E4" s="247"/>
      <c r="F4" s="263" t="s">
        <v>342</v>
      </c>
      <c r="G4" s="256" t="s">
        <v>343</v>
      </c>
      <c r="H4" s="256" t="s">
        <v>344</v>
      </c>
      <c r="I4" s="254" t="s">
        <v>345</v>
      </c>
      <c r="J4" s="450"/>
      <c r="K4" s="255" t="s">
        <v>346</v>
      </c>
      <c r="L4" s="197" t="s">
        <v>347</v>
      </c>
      <c r="M4" s="244" t="s">
        <v>348</v>
      </c>
      <c r="N4" s="256"/>
      <c r="O4" s="450"/>
      <c r="P4" s="450"/>
      <c r="Q4" s="450"/>
      <c r="R4" s="450"/>
      <c r="S4" s="450"/>
      <c r="T4" s="164"/>
      <c r="U4" s="450"/>
      <c r="V4" s="450"/>
      <c r="W4" s="450"/>
      <c r="X4" s="450"/>
      <c r="Y4" s="450"/>
      <c r="Z4" s="450"/>
      <c r="AA4" s="450"/>
      <c r="AB4" s="450"/>
    </row>
    <row r="5" spans="2:28" x14ac:dyDescent="0.25">
      <c r="B5" s="257" t="s">
        <v>189</v>
      </c>
      <c r="C5" s="258" t="str">
        <f>VLOOKUP(B5,ISO!A:B,2,FALSE)</f>
        <v>AUT</v>
      </c>
      <c r="D5" s="272">
        <f>F5 + K5</f>
        <v>1678.740816</v>
      </c>
      <c r="E5" s="273"/>
      <c r="F5" s="274">
        <f>SUMIFS('raw subsidies'!$F:$F, 'raw subsidies'!$B:$B, Subsidies!$C5, 'raw subsidies'!$E:$E, Subsidies!F$4)</f>
        <v>721.8</v>
      </c>
      <c r="G5" s="275">
        <f>SUMIFS('raw subsidies'!$F:$F, 'raw subsidies'!$B:$B, Subsidies!$C5, 'raw subsidies'!$E:$E, Subsidies!G$4)</f>
        <v>692.6</v>
      </c>
      <c r="H5" s="275">
        <f>SUMIFS('raw subsidies'!$F:$F, 'raw subsidies'!$B:$B, Subsidies!$C5, 'raw subsidies'!$E:$E, Subsidies!H$4)</f>
        <v>29.2</v>
      </c>
      <c r="I5" s="276">
        <f>SUMIFS('raw subsidies'!$F:$F, 'raw subsidies'!$B:$B, Subsidies!$C5, 'raw subsidies'!$E:$E, Subsidies!I$4)</f>
        <v>0</v>
      </c>
      <c r="J5" s="277"/>
      <c r="K5" s="278">
        <f>L5 + M5</f>
        <v>956.94081600000004</v>
      </c>
      <c r="L5" s="279">
        <f>SUMIFS('raw subsidies'!$F:$F, 'raw subsidies'!$B:$B, Subsidies!$C5, 'raw subsidies'!$E:$E, Subsidies!L$4)</f>
        <v>478.47040800000002</v>
      </c>
      <c r="M5" s="280">
        <f>L5</f>
        <v>478.47040800000002</v>
      </c>
      <c r="N5" s="264"/>
      <c r="O5" s="450"/>
      <c r="P5" s="450"/>
      <c r="Q5" s="450"/>
      <c r="R5" s="450"/>
      <c r="S5" s="450"/>
      <c r="T5" s="1"/>
      <c r="U5" s="450"/>
      <c r="V5" s="450"/>
      <c r="W5" s="450"/>
      <c r="X5" s="450"/>
      <c r="Y5" s="450"/>
      <c r="Z5" s="450"/>
      <c r="AA5" s="450"/>
      <c r="AB5" s="450"/>
    </row>
    <row r="6" spans="2:28" x14ac:dyDescent="0.25">
      <c r="B6" s="260" t="s">
        <v>170</v>
      </c>
      <c r="C6" s="259" t="str">
        <f>VLOOKUP(B6,ISO!A:B,2,FALSE)</f>
        <v>BEL</v>
      </c>
      <c r="D6" s="281">
        <f t="shared" ref="D6:D32" si="0">F6 + K6</f>
        <v>667.06343399999992</v>
      </c>
      <c r="E6" s="273"/>
      <c r="F6" s="282">
        <f>SUMIFS('raw subsidies'!$F:$F, 'raw subsidies'!$B:$B, Subsidies!$C6, 'raw subsidies'!$E:$E, Subsidies!F$4)</f>
        <v>592.79999999999995</v>
      </c>
      <c r="G6" s="283">
        <f>SUMIFS('raw subsidies'!$F:$F, 'raw subsidies'!$B:$B, Subsidies!$C6, 'raw subsidies'!$E:$E, Subsidies!G$4)</f>
        <v>508.6</v>
      </c>
      <c r="H6" s="283">
        <f>SUMIFS('raw subsidies'!$F:$F, 'raw subsidies'!$B:$B, Subsidies!$C6, 'raw subsidies'!$E:$E, Subsidies!H$4)</f>
        <v>80.8</v>
      </c>
      <c r="I6" s="271">
        <f>SUMIFS('raw subsidies'!$F:$F, 'raw subsidies'!$B:$B, Subsidies!$C6, 'raw subsidies'!$E:$E, Subsidies!I$4)</f>
        <v>3.5</v>
      </c>
      <c r="J6" s="277"/>
      <c r="K6" s="284">
        <f t="shared" ref="K6:K32" si="1">L6 + M6</f>
        <v>74.263434000000004</v>
      </c>
      <c r="L6" s="285">
        <f>SUMIFS('raw subsidies'!$F:$F, 'raw subsidies'!$B:$B, Subsidies!$C6, 'raw subsidies'!$E:$E, Subsidies!L$4)</f>
        <v>37.131717000000002</v>
      </c>
      <c r="M6" s="286">
        <f t="shared" ref="M6:M32" si="2">L6</f>
        <v>37.131717000000002</v>
      </c>
      <c r="N6" s="264"/>
      <c r="O6" s="450"/>
      <c r="P6" s="450"/>
      <c r="Q6" s="450"/>
      <c r="R6" s="450"/>
      <c r="S6" s="450"/>
      <c r="T6" s="1"/>
      <c r="U6" s="450"/>
      <c r="V6" s="450"/>
      <c r="W6" s="450"/>
      <c r="X6" s="450"/>
      <c r="Y6" s="450"/>
      <c r="Z6" s="450"/>
      <c r="AA6" s="450"/>
      <c r="AB6" s="450"/>
    </row>
    <row r="7" spans="2:28" x14ac:dyDescent="0.25">
      <c r="B7" s="260" t="s">
        <v>171</v>
      </c>
      <c r="C7" s="259" t="str">
        <f>VLOOKUP(B7,ISO!A:B,2,FALSE)</f>
        <v>BGR</v>
      </c>
      <c r="D7" s="281">
        <f t="shared" si="0"/>
        <v>1200.6281240000001</v>
      </c>
      <c r="E7" s="273"/>
      <c r="F7" s="282">
        <f>SUMIFS('raw subsidies'!$F:$F, 'raw subsidies'!$B:$B, Subsidies!$C7, 'raw subsidies'!$E:$E, Subsidies!F$4)</f>
        <v>811.6</v>
      </c>
      <c r="G7" s="283">
        <f>SUMIFS('raw subsidies'!$F:$F, 'raw subsidies'!$B:$B, Subsidies!$C7, 'raw subsidies'!$E:$E, Subsidies!G$4)</f>
        <v>774.1</v>
      </c>
      <c r="H7" s="283">
        <f>SUMIFS('raw subsidies'!$F:$F, 'raw subsidies'!$B:$B, Subsidies!$C7, 'raw subsidies'!$E:$E, Subsidies!H$4)</f>
        <v>37.5</v>
      </c>
      <c r="I7" s="271">
        <f>SUMIFS('raw subsidies'!$F:$F, 'raw subsidies'!$B:$B, Subsidies!$C7, 'raw subsidies'!$E:$E, Subsidies!I$4)</f>
        <v>0</v>
      </c>
      <c r="J7" s="277"/>
      <c r="K7" s="284">
        <f t="shared" si="1"/>
        <v>389.02812399999999</v>
      </c>
      <c r="L7" s="285">
        <f>SUMIFS('raw subsidies'!$F:$F, 'raw subsidies'!$B:$B, Subsidies!$C7, 'raw subsidies'!$E:$E, Subsidies!L$4)</f>
        <v>194.514062</v>
      </c>
      <c r="M7" s="286">
        <f t="shared" si="2"/>
        <v>194.514062</v>
      </c>
      <c r="N7" s="264"/>
      <c r="O7" s="450"/>
      <c r="P7" s="450"/>
      <c r="Q7" s="450"/>
      <c r="R7" s="450"/>
      <c r="S7" s="450"/>
      <c r="T7" s="450"/>
      <c r="U7" s="450"/>
      <c r="V7" s="450"/>
      <c r="W7" s="450"/>
      <c r="X7" s="450"/>
      <c r="Y7" s="450"/>
      <c r="Z7" s="450"/>
      <c r="AA7" s="450"/>
      <c r="AB7" s="450"/>
    </row>
    <row r="8" spans="2:28" x14ac:dyDescent="0.25">
      <c r="B8" s="260" t="s">
        <v>180</v>
      </c>
      <c r="C8" s="259" t="str">
        <f>VLOOKUP(B8,ISO!A:B,2,FALSE)</f>
        <v>HRV</v>
      </c>
      <c r="D8" s="281">
        <f t="shared" si="0"/>
        <v>509.64695799999998</v>
      </c>
      <c r="E8" s="273"/>
      <c r="F8" s="282">
        <f>SUMIFS('raw subsidies'!$F:$F, 'raw subsidies'!$B:$B, Subsidies!$C8, 'raw subsidies'!$E:$E, Subsidies!F$4)</f>
        <v>209.3</v>
      </c>
      <c r="G8" s="283">
        <f>SUMIFS('raw subsidies'!$F:$F, 'raw subsidies'!$B:$B, Subsidies!$C8, 'raw subsidies'!$E:$E, Subsidies!G$4)</f>
        <v>198.9</v>
      </c>
      <c r="H8" s="283">
        <f>SUMIFS('raw subsidies'!$F:$F, 'raw subsidies'!$B:$B, Subsidies!$C8, 'raw subsidies'!$E:$E, Subsidies!H$4)</f>
        <v>10.4</v>
      </c>
      <c r="I8" s="271">
        <f>SUMIFS('raw subsidies'!$F:$F, 'raw subsidies'!$B:$B, Subsidies!$C8, 'raw subsidies'!$E:$E, Subsidies!I$4)</f>
        <v>0</v>
      </c>
      <c r="J8" s="277"/>
      <c r="K8" s="284">
        <f t="shared" si="1"/>
        <v>300.34695799999997</v>
      </c>
      <c r="L8" s="285">
        <f>SUMIFS('raw subsidies'!$F:$F, 'raw subsidies'!$B:$B, Subsidies!$C8, 'raw subsidies'!$E:$E, Subsidies!L$4)</f>
        <v>150.17347899999999</v>
      </c>
      <c r="M8" s="286">
        <f t="shared" si="2"/>
        <v>150.17347899999999</v>
      </c>
      <c r="N8" s="264"/>
      <c r="O8" s="450"/>
      <c r="P8" s="450"/>
      <c r="Q8" s="450"/>
      <c r="R8" s="450"/>
      <c r="S8" s="450"/>
      <c r="T8" s="450"/>
      <c r="U8" s="450"/>
      <c r="V8" s="450"/>
      <c r="W8" s="450"/>
      <c r="X8" s="450"/>
      <c r="Y8" s="450"/>
      <c r="Z8" s="450"/>
      <c r="AA8" s="450"/>
      <c r="AB8" s="450"/>
    </row>
    <row r="9" spans="2:28" x14ac:dyDescent="0.25">
      <c r="B9" s="260" t="s">
        <v>263</v>
      </c>
      <c r="C9" s="259" t="str">
        <f>VLOOKUP(B9,ISO!A:B,2,FALSE)</f>
        <v>CZE</v>
      </c>
      <c r="D9" s="281">
        <f t="shared" si="0"/>
        <v>1384.003606</v>
      </c>
      <c r="E9" s="273"/>
      <c r="F9" s="282">
        <f>SUMIFS('raw subsidies'!$F:$F, 'raw subsidies'!$B:$B, Subsidies!$C9, 'raw subsidies'!$E:$E, Subsidies!F$4)</f>
        <v>865.3</v>
      </c>
      <c r="G9" s="283">
        <f>SUMIFS('raw subsidies'!$F:$F, 'raw subsidies'!$B:$B, Subsidies!$C9, 'raw subsidies'!$E:$E, Subsidies!G$4)</f>
        <v>837.6</v>
      </c>
      <c r="H9" s="283">
        <f>SUMIFS('raw subsidies'!$F:$F, 'raw subsidies'!$B:$B, Subsidies!$C9, 'raw subsidies'!$E:$E, Subsidies!H$4)</f>
        <v>27.7</v>
      </c>
      <c r="I9" s="271">
        <f>SUMIFS('raw subsidies'!$F:$F, 'raw subsidies'!$B:$B, Subsidies!$C9, 'raw subsidies'!$E:$E, Subsidies!I$4)</f>
        <v>0</v>
      </c>
      <c r="J9" s="277"/>
      <c r="K9" s="284">
        <f t="shared" si="1"/>
        <v>518.70360600000004</v>
      </c>
      <c r="L9" s="285">
        <f>SUMIFS('raw subsidies'!$F:$F, 'raw subsidies'!$B:$B, Subsidies!$C9, 'raw subsidies'!$E:$E, Subsidies!L$4)</f>
        <v>259.35180300000002</v>
      </c>
      <c r="M9" s="286">
        <f t="shared" si="2"/>
        <v>259.35180300000002</v>
      </c>
      <c r="N9" s="264"/>
      <c r="O9" s="450"/>
      <c r="P9" s="450"/>
      <c r="Q9" s="450"/>
      <c r="R9" s="450"/>
      <c r="S9" s="450"/>
      <c r="T9" s="450"/>
      <c r="U9" s="450"/>
      <c r="V9" s="450"/>
      <c r="W9" s="450"/>
      <c r="X9" s="450"/>
      <c r="Y9" s="450"/>
      <c r="Z9" s="450"/>
      <c r="AA9" s="450"/>
      <c r="AB9" s="450"/>
    </row>
    <row r="10" spans="2:28" x14ac:dyDescent="0.25">
      <c r="B10" s="260" t="s">
        <v>182</v>
      </c>
      <c r="C10" s="259" t="str">
        <f>VLOOKUP(B10,ISO!A:B,2,FALSE)</f>
        <v>CYP</v>
      </c>
      <c r="D10" s="281">
        <f t="shared" si="0"/>
        <v>86.146900000000002</v>
      </c>
      <c r="E10" s="273"/>
      <c r="F10" s="282">
        <f>SUMIFS('raw subsidies'!$F:$F, 'raw subsidies'!$B:$B, Subsidies!$C10, 'raw subsidies'!$E:$E, Subsidies!F$4)</f>
        <v>57</v>
      </c>
      <c r="G10" s="283">
        <f>SUMIFS('raw subsidies'!$F:$F, 'raw subsidies'!$B:$B, Subsidies!$C10, 'raw subsidies'!$E:$E, Subsidies!G$4)</f>
        <v>49.7</v>
      </c>
      <c r="H10" s="283">
        <f>SUMIFS('raw subsidies'!$F:$F, 'raw subsidies'!$B:$B, Subsidies!$C10, 'raw subsidies'!$E:$E, Subsidies!H$4)</f>
        <v>7.3</v>
      </c>
      <c r="I10" s="271">
        <f>SUMIFS('raw subsidies'!$F:$F, 'raw subsidies'!$B:$B, Subsidies!$C10, 'raw subsidies'!$E:$E, Subsidies!I$4)</f>
        <v>0</v>
      </c>
      <c r="J10" s="277"/>
      <c r="K10" s="284">
        <f t="shared" si="1"/>
        <v>29.146899999999999</v>
      </c>
      <c r="L10" s="285">
        <f>SUMIFS('raw subsidies'!$F:$F, 'raw subsidies'!$B:$B, Subsidies!$C10, 'raw subsidies'!$E:$E, Subsidies!L$4)</f>
        <v>14.573449999999999</v>
      </c>
      <c r="M10" s="286">
        <f t="shared" si="2"/>
        <v>14.573449999999999</v>
      </c>
      <c r="N10" s="264"/>
      <c r="O10" s="450"/>
      <c r="P10" s="450"/>
      <c r="Q10" s="450"/>
      <c r="R10" s="450"/>
      <c r="S10" s="450"/>
      <c r="T10" s="450"/>
      <c r="U10" s="450"/>
      <c r="V10" s="450"/>
      <c r="W10" s="450"/>
      <c r="X10" s="450"/>
      <c r="Y10" s="450"/>
      <c r="Z10" s="450"/>
      <c r="AA10" s="450"/>
      <c r="AB10" s="450"/>
    </row>
    <row r="11" spans="2:28" x14ac:dyDescent="0.25">
      <c r="B11" s="260" t="s">
        <v>173</v>
      </c>
      <c r="C11" s="259" t="str">
        <f>VLOOKUP(B11,ISO!A:B,2,FALSE)</f>
        <v>DNK</v>
      </c>
      <c r="D11" s="281">
        <f t="shared" si="0"/>
        <v>1065.2560000000001</v>
      </c>
      <c r="E11" s="273"/>
      <c r="F11" s="282">
        <f>SUMIFS('raw subsidies'!$F:$F, 'raw subsidies'!$B:$B, Subsidies!$C11, 'raw subsidies'!$E:$E, Subsidies!F$4)</f>
        <v>865.5</v>
      </c>
      <c r="G11" s="283">
        <f>SUMIFS('raw subsidies'!$F:$F, 'raw subsidies'!$B:$B, Subsidies!$C11, 'raw subsidies'!$E:$E, Subsidies!G$4)</f>
        <v>844.3</v>
      </c>
      <c r="H11" s="283">
        <f>SUMIFS('raw subsidies'!$F:$F, 'raw subsidies'!$B:$B, Subsidies!$C11, 'raw subsidies'!$E:$E, Subsidies!H$4)</f>
        <v>21.2</v>
      </c>
      <c r="I11" s="271">
        <f>SUMIFS('raw subsidies'!$F:$F, 'raw subsidies'!$B:$B, Subsidies!$C11, 'raw subsidies'!$E:$E, Subsidies!I$4)</f>
        <v>0.2</v>
      </c>
      <c r="J11" s="277"/>
      <c r="K11" s="284">
        <f t="shared" si="1"/>
        <v>199.756</v>
      </c>
      <c r="L11" s="285">
        <f>SUMIFS('raw subsidies'!$F:$F, 'raw subsidies'!$B:$B, Subsidies!$C11, 'raw subsidies'!$E:$E, Subsidies!L$4)</f>
        <v>99.878</v>
      </c>
      <c r="M11" s="286">
        <f t="shared" si="2"/>
        <v>99.878</v>
      </c>
      <c r="N11" s="264"/>
      <c r="O11" s="450"/>
      <c r="P11" s="450"/>
      <c r="Q11" s="450"/>
      <c r="R11" s="450"/>
      <c r="S11" s="450"/>
      <c r="T11" s="450"/>
      <c r="U11" s="450"/>
      <c r="V11" s="450"/>
      <c r="W11" s="450"/>
      <c r="X11" s="450"/>
      <c r="Y11" s="450"/>
      <c r="Z11" s="450"/>
      <c r="AA11" s="450"/>
      <c r="AB11" s="450"/>
    </row>
    <row r="12" spans="2:28" x14ac:dyDescent="0.25">
      <c r="B12" s="260" t="s">
        <v>175</v>
      </c>
      <c r="C12" s="259" t="str">
        <f>VLOOKUP(B12,ISO!A:B,2,FALSE)</f>
        <v>EST</v>
      </c>
      <c r="D12" s="281">
        <f t="shared" si="0"/>
        <v>323.22658200000001</v>
      </c>
      <c r="E12" s="273"/>
      <c r="F12" s="282">
        <f>SUMIFS('raw subsidies'!$F:$F, 'raw subsidies'!$B:$B, Subsidies!$C12, 'raw subsidies'!$E:$E, Subsidies!F$4)</f>
        <v>124.4</v>
      </c>
      <c r="G12" s="283">
        <f>SUMIFS('raw subsidies'!$F:$F, 'raw subsidies'!$B:$B, Subsidies!$C12, 'raw subsidies'!$E:$E, Subsidies!G$4)</f>
        <v>113.9</v>
      </c>
      <c r="H12" s="283">
        <f>SUMIFS('raw subsidies'!$F:$F, 'raw subsidies'!$B:$B, Subsidies!$C12, 'raw subsidies'!$E:$E, Subsidies!H$4)</f>
        <v>10.4</v>
      </c>
      <c r="I12" s="271">
        <f>SUMIFS('raw subsidies'!$F:$F, 'raw subsidies'!$B:$B, Subsidies!$C12, 'raw subsidies'!$E:$E, Subsidies!I$4)</f>
        <v>0.1</v>
      </c>
      <c r="J12" s="277"/>
      <c r="K12" s="284">
        <f t="shared" si="1"/>
        <v>198.826582</v>
      </c>
      <c r="L12" s="285">
        <f>SUMIFS('raw subsidies'!$F:$F, 'raw subsidies'!$B:$B, Subsidies!$C12, 'raw subsidies'!$E:$E, Subsidies!L$4)</f>
        <v>99.413291000000001</v>
      </c>
      <c r="M12" s="286">
        <f t="shared" si="2"/>
        <v>99.413291000000001</v>
      </c>
      <c r="N12" s="264"/>
      <c r="O12" s="450"/>
      <c r="P12" s="450"/>
      <c r="Q12" s="450"/>
      <c r="R12" s="450"/>
      <c r="S12" s="450"/>
      <c r="T12" s="450"/>
      <c r="U12" s="450"/>
      <c r="V12" s="450"/>
      <c r="W12" s="450"/>
      <c r="X12" s="450"/>
      <c r="Y12" s="450"/>
      <c r="Z12" s="450"/>
      <c r="AA12" s="450"/>
      <c r="AB12" s="450"/>
    </row>
    <row r="13" spans="2:28" x14ac:dyDescent="0.25">
      <c r="B13" s="260" t="s">
        <v>195</v>
      </c>
      <c r="C13" s="259" t="str">
        <f>VLOOKUP(B13,ISO!A:B,2,FALSE)</f>
        <v>FIN</v>
      </c>
      <c r="D13" s="281">
        <f t="shared" si="0"/>
        <v>1176.21531</v>
      </c>
      <c r="E13" s="273"/>
      <c r="F13" s="282">
        <f>SUMIFS('raw subsidies'!$F:$F, 'raw subsidies'!$B:$B, Subsidies!$C13, 'raw subsidies'!$E:$E, Subsidies!F$4)</f>
        <v>537.79999999999995</v>
      </c>
      <c r="G13" s="283">
        <f>SUMIFS('raw subsidies'!$F:$F, 'raw subsidies'!$B:$B, Subsidies!$C13, 'raw subsidies'!$E:$E, Subsidies!G$4)</f>
        <v>523.4</v>
      </c>
      <c r="H13" s="283">
        <f>SUMIFS('raw subsidies'!$F:$F, 'raw subsidies'!$B:$B, Subsidies!$C13, 'raw subsidies'!$E:$E, Subsidies!H$4)</f>
        <v>14.4</v>
      </c>
      <c r="I13" s="271">
        <f>SUMIFS('raw subsidies'!$F:$F, 'raw subsidies'!$B:$B, Subsidies!$C13, 'raw subsidies'!$E:$E, Subsidies!I$4)</f>
        <v>0</v>
      </c>
      <c r="J13" s="277"/>
      <c r="K13" s="284">
        <f t="shared" si="1"/>
        <v>638.41530999999998</v>
      </c>
      <c r="L13" s="285">
        <f>SUMIFS('raw subsidies'!$F:$F, 'raw subsidies'!$B:$B, Subsidies!$C13, 'raw subsidies'!$E:$E, Subsidies!L$4)</f>
        <v>319.20765499999999</v>
      </c>
      <c r="M13" s="286">
        <f t="shared" si="2"/>
        <v>319.20765499999999</v>
      </c>
      <c r="N13" s="264"/>
      <c r="O13" s="450"/>
      <c r="P13" s="450"/>
      <c r="Q13" s="450"/>
      <c r="R13" s="450"/>
      <c r="S13" s="450"/>
      <c r="T13" s="450"/>
      <c r="U13" s="450"/>
      <c r="V13" s="450"/>
      <c r="W13" s="450"/>
      <c r="X13" s="450"/>
      <c r="Y13" s="450"/>
      <c r="Z13" s="450"/>
      <c r="AA13" s="450"/>
      <c r="AB13" s="450"/>
    </row>
    <row r="14" spans="2:28" x14ac:dyDescent="0.25">
      <c r="B14" s="260" t="s">
        <v>179</v>
      </c>
      <c r="C14" s="259" t="str">
        <f>VLOOKUP(B14,ISO!A:B,2,FALSE)</f>
        <v>FRA</v>
      </c>
      <c r="D14" s="281">
        <f t="shared" si="0"/>
        <v>11512.915988000001</v>
      </c>
      <c r="E14" s="273"/>
      <c r="F14" s="282">
        <f>SUMIFS('raw subsidies'!$F:$F, 'raw subsidies'!$B:$B, Subsidies!$C14, 'raw subsidies'!$E:$E, Subsidies!F$4)</f>
        <v>8005.5</v>
      </c>
      <c r="G14" s="283">
        <f>SUMIFS('raw subsidies'!$F:$F, 'raw subsidies'!$B:$B, Subsidies!$C14, 'raw subsidies'!$E:$E, Subsidies!G$4)</f>
        <v>7365.4</v>
      </c>
      <c r="H14" s="283">
        <f>SUMIFS('raw subsidies'!$F:$F, 'raw subsidies'!$B:$B, Subsidies!$C14, 'raw subsidies'!$E:$E, Subsidies!H$4)</f>
        <v>640.1</v>
      </c>
      <c r="I14" s="271">
        <f>SUMIFS('raw subsidies'!$F:$F, 'raw subsidies'!$B:$B, Subsidies!$C14, 'raw subsidies'!$E:$E, Subsidies!I$4)</f>
        <v>0</v>
      </c>
      <c r="J14" s="277"/>
      <c r="K14" s="284">
        <f t="shared" si="1"/>
        <v>3507.4159880000002</v>
      </c>
      <c r="L14" s="285">
        <f>SUMIFS('raw subsidies'!$F:$F, 'raw subsidies'!$B:$B, Subsidies!$C14, 'raw subsidies'!$E:$E, Subsidies!L$4)</f>
        <v>1753.7079940000001</v>
      </c>
      <c r="M14" s="286">
        <f t="shared" si="2"/>
        <v>1753.7079940000001</v>
      </c>
      <c r="N14" s="264"/>
      <c r="O14" s="450"/>
      <c r="P14" s="450"/>
      <c r="Q14" s="450"/>
      <c r="R14" s="450"/>
      <c r="S14" s="450"/>
      <c r="T14" s="450"/>
      <c r="U14" s="450"/>
      <c r="V14" s="450"/>
      <c r="W14" s="450"/>
      <c r="X14" s="450"/>
      <c r="Y14" s="450"/>
      <c r="Z14" s="450"/>
      <c r="AA14" s="450"/>
      <c r="AB14" s="450"/>
    </row>
    <row r="15" spans="2:28" x14ac:dyDescent="0.25">
      <c r="B15" s="260" t="s">
        <v>288</v>
      </c>
      <c r="C15" s="259" t="str">
        <f>VLOOKUP(B15,ISO!A:B,2,FALSE)</f>
        <v>DEU</v>
      </c>
      <c r="D15" s="281">
        <f t="shared" si="0"/>
        <v>6950.2054120000003</v>
      </c>
      <c r="E15" s="273"/>
      <c r="F15" s="282">
        <f>SUMIFS('raw subsidies'!$F:$F, 'raw subsidies'!$B:$B, Subsidies!$C15, 'raw subsidies'!$E:$E, Subsidies!F$4)</f>
        <v>5048.3</v>
      </c>
      <c r="G15" s="283">
        <f>SUMIFS('raw subsidies'!$F:$F, 'raw subsidies'!$B:$B, Subsidies!$C15, 'raw subsidies'!$E:$E, Subsidies!G$4)</f>
        <v>4846.6000000000004</v>
      </c>
      <c r="H15" s="283">
        <f>SUMIFS('raw subsidies'!$F:$F, 'raw subsidies'!$B:$B, Subsidies!$C15, 'raw subsidies'!$E:$E, Subsidies!H$4)</f>
        <v>201.5</v>
      </c>
      <c r="I15" s="271">
        <f>SUMIFS('raw subsidies'!$F:$F, 'raw subsidies'!$B:$B, Subsidies!$C15, 'raw subsidies'!$E:$E, Subsidies!I$4)</f>
        <v>0</v>
      </c>
      <c r="J15" s="277"/>
      <c r="K15" s="284">
        <f t="shared" si="1"/>
        <v>1901.9054120000001</v>
      </c>
      <c r="L15" s="285">
        <f>SUMIFS('raw subsidies'!$F:$F, 'raw subsidies'!$B:$B, Subsidies!$C15, 'raw subsidies'!$E:$E, Subsidies!L$4)</f>
        <v>950.95270600000003</v>
      </c>
      <c r="M15" s="286">
        <f t="shared" si="2"/>
        <v>950.95270600000003</v>
      </c>
      <c r="N15" s="264"/>
      <c r="O15" s="450"/>
      <c r="P15" s="450"/>
      <c r="Q15" s="450"/>
      <c r="R15" s="450"/>
      <c r="S15" s="450"/>
      <c r="T15" s="450"/>
      <c r="U15" s="450"/>
      <c r="V15" s="450"/>
      <c r="W15" s="450"/>
      <c r="X15" s="450"/>
      <c r="Y15" s="450"/>
      <c r="Z15" s="450"/>
      <c r="AA15" s="450"/>
      <c r="AB15" s="450"/>
    </row>
    <row r="16" spans="2:28" x14ac:dyDescent="0.25">
      <c r="B16" s="260" t="s">
        <v>177</v>
      </c>
      <c r="C16" s="259" t="str">
        <f>VLOOKUP(B16,ISO!A:B,2,FALSE)</f>
        <v>GRC</v>
      </c>
      <c r="D16" s="281">
        <f t="shared" si="0"/>
        <v>3527.6918679999999</v>
      </c>
      <c r="E16" s="273"/>
      <c r="F16" s="282">
        <f>SUMIFS('raw subsidies'!$F:$F, 'raw subsidies'!$B:$B, Subsidies!$C16, 'raw subsidies'!$E:$E, Subsidies!F$4)</f>
        <v>2111.6</v>
      </c>
      <c r="G16" s="283">
        <f>SUMIFS('raw subsidies'!$F:$F, 'raw subsidies'!$B:$B, Subsidies!$C16, 'raw subsidies'!$E:$E, Subsidies!G$4)</f>
        <v>2021.5</v>
      </c>
      <c r="H16" s="283">
        <f>SUMIFS('raw subsidies'!$F:$F, 'raw subsidies'!$B:$B, Subsidies!$C16, 'raw subsidies'!$E:$E, Subsidies!H$4)</f>
        <v>65.8</v>
      </c>
      <c r="I16" s="271">
        <f>SUMIFS('raw subsidies'!$F:$F, 'raw subsidies'!$B:$B, Subsidies!$C16, 'raw subsidies'!$E:$E, Subsidies!I$4)</f>
        <v>24.4</v>
      </c>
      <c r="J16" s="277"/>
      <c r="K16" s="284">
        <f t="shared" si="1"/>
        <v>1416.091868</v>
      </c>
      <c r="L16" s="285">
        <f>SUMIFS('raw subsidies'!$F:$F, 'raw subsidies'!$B:$B, Subsidies!$C16, 'raw subsidies'!$E:$E, Subsidies!L$4)</f>
        <v>708.04593399999999</v>
      </c>
      <c r="M16" s="286">
        <f t="shared" si="2"/>
        <v>708.04593399999999</v>
      </c>
      <c r="N16" s="264"/>
      <c r="O16" s="450"/>
      <c r="P16" s="450"/>
      <c r="Q16" s="450"/>
      <c r="R16" s="450"/>
      <c r="S16" s="450"/>
      <c r="T16" s="450"/>
      <c r="U16" s="450"/>
      <c r="V16" s="450"/>
      <c r="W16" s="450"/>
      <c r="X16" s="450"/>
      <c r="Y16" s="450"/>
      <c r="Z16" s="450"/>
      <c r="AA16" s="450"/>
      <c r="AB16" s="450"/>
    </row>
    <row r="17" spans="2:14" x14ac:dyDescent="0.25">
      <c r="B17" s="260" t="s">
        <v>186</v>
      </c>
      <c r="C17" s="259" t="str">
        <f>VLOOKUP(B17,ISO!A:B,2,FALSE)</f>
        <v>HUN</v>
      </c>
      <c r="D17" s="281">
        <f t="shared" si="0"/>
        <v>1705.5850180000002</v>
      </c>
      <c r="E17" s="273"/>
      <c r="F17" s="282">
        <f>SUMIFS('raw subsidies'!$F:$F, 'raw subsidies'!$B:$B, Subsidies!$C17, 'raw subsidies'!$E:$E, Subsidies!F$4)</f>
        <v>1312.4</v>
      </c>
      <c r="G17" s="283">
        <f>SUMIFS('raw subsidies'!$F:$F, 'raw subsidies'!$B:$B, Subsidies!$C17, 'raw subsidies'!$E:$E, Subsidies!G$4)</f>
        <v>1257.5999999999999</v>
      </c>
      <c r="H17" s="283">
        <f>SUMIFS('raw subsidies'!$F:$F, 'raw subsidies'!$B:$B, Subsidies!$C17, 'raw subsidies'!$E:$E, Subsidies!H$4)</f>
        <v>54.9</v>
      </c>
      <c r="I17" s="271">
        <f>SUMIFS('raw subsidies'!$F:$F, 'raw subsidies'!$B:$B, Subsidies!$C17, 'raw subsidies'!$E:$E, Subsidies!I$4)</f>
        <v>0</v>
      </c>
      <c r="J17" s="277"/>
      <c r="K17" s="284">
        <f t="shared" si="1"/>
        <v>393.18501800000001</v>
      </c>
      <c r="L17" s="285">
        <f>SUMIFS('raw subsidies'!$F:$F, 'raw subsidies'!$B:$B, Subsidies!$C17, 'raw subsidies'!$E:$E, Subsidies!L$4)</f>
        <v>196.59250900000001</v>
      </c>
      <c r="M17" s="286">
        <f t="shared" si="2"/>
        <v>196.59250900000001</v>
      </c>
      <c r="N17" s="264"/>
    </row>
    <row r="18" spans="2:14" x14ac:dyDescent="0.25">
      <c r="B18" s="260" t="s">
        <v>176</v>
      </c>
      <c r="C18" s="259" t="str">
        <f>VLOOKUP(B18,ISO!A:B,2,FALSE)</f>
        <v>IRL</v>
      </c>
      <c r="D18" s="281">
        <f t="shared" si="0"/>
        <v>1741.3440640000001</v>
      </c>
      <c r="E18" s="273"/>
      <c r="F18" s="282">
        <f>SUMIFS('raw subsidies'!$F:$F, 'raw subsidies'!$B:$B, Subsidies!$C18, 'raw subsidies'!$E:$E, Subsidies!F$4)</f>
        <v>1232.2</v>
      </c>
      <c r="G18" s="283">
        <f>SUMIFS('raw subsidies'!$F:$F, 'raw subsidies'!$B:$B, Subsidies!$C18, 'raw subsidies'!$E:$E, Subsidies!G$4)</f>
        <v>1208.3</v>
      </c>
      <c r="H18" s="283">
        <f>SUMIFS('raw subsidies'!$F:$F, 'raw subsidies'!$B:$B, Subsidies!$C18, 'raw subsidies'!$E:$E, Subsidies!H$4)</f>
        <v>22.9</v>
      </c>
      <c r="I18" s="271">
        <f>SUMIFS('raw subsidies'!$F:$F, 'raw subsidies'!$B:$B, Subsidies!$C18, 'raw subsidies'!$E:$E, Subsidies!I$4)</f>
        <v>1</v>
      </c>
      <c r="J18" s="277"/>
      <c r="K18" s="284">
        <f t="shared" si="1"/>
        <v>509.14406400000001</v>
      </c>
      <c r="L18" s="285">
        <f>SUMIFS('raw subsidies'!$F:$F, 'raw subsidies'!$B:$B, Subsidies!$C18, 'raw subsidies'!$E:$E, Subsidies!L$4)</f>
        <v>254.57203200000001</v>
      </c>
      <c r="M18" s="286">
        <f t="shared" si="2"/>
        <v>254.57203200000001</v>
      </c>
      <c r="N18" s="264"/>
    </row>
    <row r="19" spans="2:14" x14ac:dyDescent="0.25">
      <c r="B19" s="260" t="s">
        <v>181</v>
      </c>
      <c r="C19" s="259" t="str">
        <f>VLOOKUP(B19,ISO!A:B,2,FALSE)</f>
        <v>ITA</v>
      </c>
      <c r="D19" s="281">
        <f t="shared" si="0"/>
        <v>6024.8450160000002</v>
      </c>
      <c r="E19" s="273"/>
      <c r="F19" s="282">
        <f>SUMIFS('raw subsidies'!$F:$F, 'raw subsidies'!$B:$B, Subsidies!$C19, 'raw subsidies'!$E:$E, Subsidies!F$4)</f>
        <v>4444.3</v>
      </c>
      <c r="G19" s="283">
        <f>SUMIFS('raw subsidies'!$F:$F, 'raw subsidies'!$B:$B, Subsidies!$C19, 'raw subsidies'!$E:$E, Subsidies!G$4)</f>
        <v>3795</v>
      </c>
      <c r="H19" s="283">
        <f>SUMIFS('raw subsidies'!$F:$F, 'raw subsidies'!$B:$B, Subsidies!$C19, 'raw subsidies'!$E:$E, Subsidies!H$4)</f>
        <v>649.29999999999995</v>
      </c>
      <c r="I19" s="271">
        <f>SUMIFS('raw subsidies'!$F:$F, 'raw subsidies'!$B:$B, Subsidies!$C19, 'raw subsidies'!$E:$E, Subsidies!I$4)</f>
        <v>0.4</v>
      </c>
      <c r="J19" s="277"/>
      <c r="K19" s="284">
        <f t="shared" si="1"/>
        <v>1580.545016</v>
      </c>
      <c r="L19" s="285">
        <f>SUMIFS('raw subsidies'!$F:$F, 'raw subsidies'!$B:$B, Subsidies!$C19, 'raw subsidies'!$E:$E, Subsidies!L$4)</f>
        <v>790.27250800000002</v>
      </c>
      <c r="M19" s="286">
        <f t="shared" si="2"/>
        <v>790.27250800000002</v>
      </c>
      <c r="N19" s="264"/>
    </row>
    <row r="20" spans="2:14" x14ac:dyDescent="0.25">
      <c r="B20" s="260" t="s">
        <v>183</v>
      </c>
      <c r="C20" s="259" t="str">
        <f>VLOOKUP(B20,ISO!A:B,2,FALSE)</f>
        <v>LVA</v>
      </c>
      <c r="D20" s="281">
        <f t="shared" si="0"/>
        <v>543.693938</v>
      </c>
      <c r="E20" s="273"/>
      <c r="F20" s="282">
        <f>SUMIFS('raw subsidies'!$F:$F, 'raw subsidies'!$B:$B, Subsidies!$C20, 'raw subsidies'!$E:$E, Subsidies!F$4)</f>
        <v>218.7</v>
      </c>
      <c r="G20" s="283">
        <f>SUMIFS('raw subsidies'!$F:$F, 'raw subsidies'!$B:$B, Subsidies!$C20, 'raw subsidies'!$E:$E, Subsidies!G$4)</f>
        <v>203.8</v>
      </c>
      <c r="H20" s="283">
        <f>SUMIFS('raw subsidies'!$F:$F, 'raw subsidies'!$B:$B, Subsidies!$C20, 'raw subsidies'!$E:$E, Subsidies!H$4)</f>
        <v>14.5</v>
      </c>
      <c r="I20" s="271">
        <f>SUMIFS('raw subsidies'!$F:$F, 'raw subsidies'!$B:$B, Subsidies!$C20, 'raw subsidies'!$E:$E, Subsidies!I$4)</f>
        <v>0.4</v>
      </c>
      <c r="J20" s="277"/>
      <c r="K20" s="284">
        <f t="shared" si="1"/>
        <v>324.99393800000001</v>
      </c>
      <c r="L20" s="285">
        <f>SUMIFS('raw subsidies'!$F:$F, 'raw subsidies'!$B:$B, Subsidies!$C20, 'raw subsidies'!$E:$E, Subsidies!L$4)</f>
        <v>162.49696900000001</v>
      </c>
      <c r="M20" s="286">
        <f t="shared" si="2"/>
        <v>162.49696900000001</v>
      </c>
      <c r="N20" s="264"/>
    </row>
    <row r="21" spans="2:14" x14ac:dyDescent="0.25">
      <c r="B21" s="260" t="s">
        <v>184</v>
      </c>
      <c r="C21" s="259" t="str">
        <f>VLOOKUP(B21,ISO!A:B,2,FALSE)</f>
        <v>LTU</v>
      </c>
      <c r="D21" s="281">
        <f t="shared" si="0"/>
        <v>957.84801199999993</v>
      </c>
      <c r="E21" s="273"/>
      <c r="F21" s="282">
        <f>SUMIFS('raw subsidies'!$F:$F, 'raw subsidies'!$B:$B, Subsidies!$C21, 'raw subsidies'!$E:$E, Subsidies!F$4)</f>
        <v>449.9</v>
      </c>
      <c r="G21" s="283">
        <f>SUMIFS('raw subsidies'!$F:$F, 'raw subsidies'!$B:$B, Subsidies!$C21, 'raw subsidies'!$E:$E, Subsidies!G$4)</f>
        <v>437.2</v>
      </c>
      <c r="H21" s="283">
        <f>SUMIFS('raw subsidies'!$F:$F, 'raw subsidies'!$B:$B, Subsidies!$C21, 'raw subsidies'!$E:$E, Subsidies!H$4)</f>
        <v>8</v>
      </c>
      <c r="I21" s="271">
        <f>SUMIFS('raw subsidies'!$F:$F, 'raw subsidies'!$B:$B, Subsidies!$C21, 'raw subsidies'!$E:$E, Subsidies!I$4)</f>
        <v>4.7</v>
      </c>
      <c r="J21" s="277"/>
      <c r="K21" s="284">
        <f t="shared" si="1"/>
        <v>507.94801200000001</v>
      </c>
      <c r="L21" s="285">
        <f>SUMIFS('raw subsidies'!$F:$F, 'raw subsidies'!$B:$B, Subsidies!$C21, 'raw subsidies'!$E:$E, Subsidies!L$4)</f>
        <v>253.974006</v>
      </c>
      <c r="M21" s="286">
        <f t="shared" si="2"/>
        <v>253.974006</v>
      </c>
      <c r="N21" s="264"/>
    </row>
    <row r="22" spans="2:14" x14ac:dyDescent="0.25">
      <c r="B22" s="260" t="s">
        <v>185</v>
      </c>
      <c r="C22" s="259" t="str">
        <f>VLOOKUP(B22,ISO!A:B,2,FALSE)</f>
        <v>LUX</v>
      </c>
      <c r="D22" s="281">
        <f t="shared" si="0"/>
        <v>52.327150000000003</v>
      </c>
      <c r="E22" s="273"/>
      <c r="F22" s="282">
        <f>SUMIFS('raw subsidies'!$F:$F, 'raw subsidies'!$B:$B, Subsidies!$C22, 'raw subsidies'!$E:$E, Subsidies!F$4)</f>
        <v>34.6</v>
      </c>
      <c r="G22" s="283">
        <f>SUMIFS('raw subsidies'!$F:$F, 'raw subsidies'!$B:$B, Subsidies!$C22, 'raw subsidies'!$E:$E, Subsidies!G$4)</f>
        <v>33.299999999999997</v>
      </c>
      <c r="H22" s="283">
        <f>SUMIFS('raw subsidies'!$F:$F, 'raw subsidies'!$B:$B, Subsidies!$C22, 'raw subsidies'!$E:$E, Subsidies!H$4)</f>
        <v>1.2</v>
      </c>
      <c r="I22" s="271">
        <f>SUMIFS('raw subsidies'!$F:$F, 'raw subsidies'!$B:$B, Subsidies!$C22, 'raw subsidies'!$E:$E, Subsidies!I$4)</f>
        <v>0</v>
      </c>
      <c r="J22" s="277"/>
      <c r="K22" s="284">
        <f t="shared" si="1"/>
        <v>17.727150000000002</v>
      </c>
      <c r="L22" s="285">
        <f>SUMIFS('raw subsidies'!$F:$F, 'raw subsidies'!$B:$B, Subsidies!$C22, 'raw subsidies'!$E:$E, Subsidies!L$4)</f>
        <v>8.8635750000000009</v>
      </c>
      <c r="M22" s="286">
        <f t="shared" si="2"/>
        <v>8.8635750000000009</v>
      </c>
      <c r="N22" s="264"/>
    </row>
    <row r="23" spans="2:14" x14ac:dyDescent="0.25">
      <c r="B23" s="260" t="s">
        <v>187</v>
      </c>
      <c r="C23" s="259" t="str">
        <f>VLOOKUP(B23,ISO!A:B,2,FALSE)</f>
        <v>MLT</v>
      </c>
      <c r="D23" s="281">
        <f t="shared" si="0"/>
        <v>10.041945999999999</v>
      </c>
      <c r="E23" s="273"/>
      <c r="F23" s="282">
        <f>SUMIFS('raw subsidies'!$F:$F, 'raw subsidies'!$B:$B, Subsidies!$C23, 'raw subsidies'!$E:$E, Subsidies!F$4)</f>
        <v>5.7</v>
      </c>
      <c r="G23" s="283">
        <f>SUMIFS('raw subsidies'!$F:$F, 'raw subsidies'!$B:$B, Subsidies!$C23, 'raw subsidies'!$E:$E, Subsidies!G$4)</f>
        <v>5</v>
      </c>
      <c r="H23" s="283">
        <f>SUMIFS('raw subsidies'!$F:$F, 'raw subsidies'!$B:$B, Subsidies!$C23, 'raw subsidies'!$E:$E, Subsidies!H$4)</f>
        <v>0.5</v>
      </c>
      <c r="I23" s="271">
        <f>SUMIFS('raw subsidies'!$F:$F, 'raw subsidies'!$B:$B, Subsidies!$C23, 'raw subsidies'!$E:$E, Subsidies!I$4)</f>
        <v>0.3</v>
      </c>
      <c r="J23" s="277"/>
      <c r="K23" s="284">
        <f t="shared" si="1"/>
        <v>4.3419460000000001</v>
      </c>
      <c r="L23" s="285">
        <f>SUMIFS('raw subsidies'!$F:$F, 'raw subsidies'!$B:$B, Subsidies!$C23, 'raw subsidies'!$E:$E, Subsidies!L$4)</f>
        <v>2.170973</v>
      </c>
      <c r="M23" s="286">
        <f t="shared" si="2"/>
        <v>2.170973</v>
      </c>
      <c r="N23" s="264"/>
    </row>
    <row r="24" spans="2:14" x14ac:dyDescent="0.25">
      <c r="B24" s="260" t="s">
        <v>188</v>
      </c>
      <c r="C24" s="259" t="str">
        <f>VLOOKUP(B24,ISO!A:B,2,FALSE)</f>
        <v>NLD</v>
      </c>
      <c r="D24" s="281">
        <f t="shared" si="0"/>
        <v>937.22762799999998</v>
      </c>
      <c r="E24" s="273"/>
      <c r="F24" s="282">
        <f>SUMIFS('raw subsidies'!$F:$F, 'raw subsidies'!$B:$B, Subsidies!$C24, 'raw subsidies'!$E:$E, Subsidies!F$4)</f>
        <v>822</v>
      </c>
      <c r="G24" s="283">
        <f>SUMIFS('raw subsidies'!$F:$F, 'raw subsidies'!$B:$B, Subsidies!$C24, 'raw subsidies'!$E:$E, Subsidies!G$4)</f>
        <v>734.7</v>
      </c>
      <c r="H24" s="283">
        <f>SUMIFS('raw subsidies'!$F:$F, 'raw subsidies'!$B:$B, Subsidies!$C24, 'raw subsidies'!$E:$E, Subsidies!H$4)</f>
        <v>87.1</v>
      </c>
      <c r="I24" s="271">
        <f>SUMIFS('raw subsidies'!$F:$F, 'raw subsidies'!$B:$B, Subsidies!$C24, 'raw subsidies'!$E:$E, Subsidies!I$4)</f>
        <v>0.1</v>
      </c>
      <c r="J24" s="277"/>
      <c r="K24" s="284">
        <f t="shared" si="1"/>
        <v>115.227628</v>
      </c>
      <c r="L24" s="285">
        <f>SUMIFS('raw subsidies'!$F:$F, 'raw subsidies'!$B:$B, Subsidies!$C24, 'raw subsidies'!$E:$E, Subsidies!L$4)</f>
        <v>57.613813999999998</v>
      </c>
      <c r="M24" s="286">
        <f t="shared" si="2"/>
        <v>57.613813999999998</v>
      </c>
      <c r="N24" s="264"/>
    </row>
    <row r="25" spans="2:14" x14ac:dyDescent="0.25">
      <c r="B25" s="260" t="s">
        <v>192</v>
      </c>
      <c r="C25" s="259" t="str">
        <f>VLOOKUP(B25,ISO!A:B,2,FALSE)</f>
        <v>ROU</v>
      </c>
      <c r="D25" s="281">
        <f t="shared" si="0"/>
        <v>4966.7374300000001</v>
      </c>
      <c r="E25" s="273"/>
      <c r="F25" s="282">
        <f>SUMIFS('raw subsidies'!$F:$F, 'raw subsidies'!$B:$B, Subsidies!$C25, 'raw subsidies'!$E:$E, Subsidies!F$4)</f>
        <v>1828.4</v>
      </c>
      <c r="G25" s="283">
        <f>SUMIFS('raw subsidies'!$F:$F, 'raw subsidies'!$B:$B, Subsidies!$C25, 'raw subsidies'!$E:$E, Subsidies!G$4)</f>
        <v>1690.7</v>
      </c>
      <c r="H25" s="283">
        <f>SUMIFS('raw subsidies'!$F:$F, 'raw subsidies'!$B:$B, Subsidies!$C25, 'raw subsidies'!$E:$E, Subsidies!H$4)</f>
        <v>42.9</v>
      </c>
      <c r="I25" s="271">
        <f>SUMIFS('raw subsidies'!$F:$F, 'raw subsidies'!$B:$B, Subsidies!$C25, 'raw subsidies'!$E:$E, Subsidies!I$4)</f>
        <v>94.9</v>
      </c>
      <c r="J25" s="277"/>
      <c r="K25" s="284">
        <f t="shared" si="1"/>
        <v>3138.33743</v>
      </c>
      <c r="L25" s="285">
        <f>SUMIFS('raw subsidies'!$F:$F, 'raw subsidies'!$B:$B, Subsidies!$C25, 'raw subsidies'!$E:$E, Subsidies!L$4)</f>
        <v>1569.168715</v>
      </c>
      <c r="M25" s="286">
        <f t="shared" si="2"/>
        <v>1569.168715</v>
      </c>
      <c r="N25" s="264"/>
    </row>
    <row r="26" spans="2:14" x14ac:dyDescent="0.25">
      <c r="B26" s="260" t="s">
        <v>190</v>
      </c>
      <c r="C26" s="259" t="str">
        <f>VLOOKUP(B26,ISO!A:B,2,FALSE)</f>
        <v>POL</v>
      </c>
      <c r="D26" s="281">
        <f t="shared" si="0"/>
        <v>4630.00918</v>
      </c>
      <c r="E26" s="273"/>
      <c r="F26" s="282">
        <f>SUMIFS('raw subsidies'!$F:$F, 'raw subsidies'!$B:$B, Subsidies!$C26, 'raw subsidies'!$E:$E, Subsidies!F$4)</f>
        <v>3482.8</v>
      </c>
      <c r="G26" s="283">
        <f>SUMIFS('raw subsidies'!$F:$F, 'raw subsidies'!$B:$B, Subsidies!$C26, 'raw subsidies'!$E:$E, Subsidies!G$4)</f>
        <v>3354.8</v>
      </c>
      <c r="H26" s="283">
        <f>SUMIFS('raw subsidies'!$F:$F, 'raw subsidies'!$B:$B, Subsidies!$C26, 'raw subsidies'!$E:$E, Subsidies!H$4)</f>
        <v>118.9</v>
      </c>
      <c r="I26" s="271">
        <f>SUMIFS('raw subsidies'!$F:$F, 'raw subsidies'!$B:$B, Subsidies!$C26, 'raw subsidies'!$E:$E, Subsidies!I$4)</f>
        <v>9</v>
      </c>
      <c r="J26" s="277"/>
      <c r="K26" s="284">
        <f t="shared" si="1"/>
        <v>1147.2091800000001</v>
      </c>
      <c r="L26" s="285">
        <f>SUMIFS('raw subsidies'!$F:$F, 'raw subsidies'!$B:$B, Subsidies!$C26, 'raw subsidies'!$E:$E, Subsidies!L$4)</f>
        <v>573.60459000000003</v>
      </c>
      <c r="M26" s="286">
        <f t="shared" si="2"/>
        <v>573.60459000000003</v>
      </c>
      <c r="N26" s="264"/>
    </row>
    <row r="27" spans="2:14" x14ac:dyDescent="0.25">
      <c r="B27" s="260" t="s">
        <v>191</v>
      </c>
      <c r="C27" s="259" t="str">
        <f>VLOOKUP(B27,ISO!A:B,2,FALSE)</f>
        <v>PRT</v>
      </c>
      <c r="D27" s="281">
        <f t="shared" si="0"/>
        <v>1818.666354</v>
      </c>
      <c r="E27" s="273"/>
      <c r="F27" s="282">
        <f>SUMIFS('raw subsidies'!$F:$F, 'raw subsidies'!$B:$B, Subsidies!$C27, 'raw subsidies'!$E:$E, Subsidies!F$4)</f>
        <v>770.2</v>
      </c>
      <c r="G27" s="283">
        <f>SUMIFS('raw subsidies'!$F:$F, 'raw subsidies'!$B:$B, Subsidies!$C27, 'raw subsidies'!$E:$E, Subsidies!G$4)</f>
        <v>654.9</v>
      </c>
      <c r="H27" s="283">
        <f>SUMIFS('raw subsidies'!$F:$F, 'raw subsidies'!$B:$B, Subsidies!$C27, 'raw subsidies'!$E:$E, Subsidies!H$4)</f>
        <v>114.2</v>
      </c>
      <c r="I27" s="271">
        <f>SUMIFS('raw subsidies'!$F:$F, 'raw subsidies'!$B:$B, Subsidies!$C27, 'raw subsidies'!$E:$E, Subsidies!I$4)</f>
        <v>1.1000000000000001</v>
      </c>
      <c r="J27" s="277"/>
      <c r="K27" s="284">
        <f t="shared" si="1"/>
        <v>1048.4663539999999</v>
      </c>
      <c r="L27" s="285">
        <f>SUMIFS('raw subsidies'!$F:$F, 'raw subsidies'!$B:$B, Subsidies!$C27, 'raw subsidies'!$E:$E, Subsidies!L$4)</f>
        <v>524.23317699999996</v>
      </c>
      <c r="M27" s="286">
        <f t="shared" si="2"/>
        <v>524.23317699999996</v>
      </c>
      <c r="N27" s="264"/>
    </row>
    <row r="28" spans="2:14" x14ac:dyDescent="0.25">
      <c r="B28" s="260" t="s">
        <v>258</v>
      </c>
      <c r="C28" s="259" t="str">
        <f>VLOOKUP(B28,ISO!A:B,2,FALSE)</f>
        <v>SVK</v>
      </c>
      <c r="D28" s="281">
        <f t="shared" si="0"/>
        <v>779.52639199999999</v>
      </c>
      <c r="E28" s="273"/>
      <c r="F28" s="282">
        <f>SUMIFS('raw subsidies'!$F:$F, 'raw subsidies'!$B:$B, Subsidies!$C28, 'raw subsidies'!$E:$E, Subsidies!F$4)</f>
        <v>443.8</v>
      </c>
      <c r="G28" s="283">
        <f>SUMIFS('raw subsidies'!$F:$F, 'raw subsidies'!$B:$B, Subsidies!$C28, 'raw subsidies'!$E:$E, Subsidies!G$4)</f>
        <v>432.1</v>
      </c>
      <c r="H28" s="283">
        <f>SUMIFS('raw subsidies'!$F:$F, 'raw subsidies'!$B:$B, Subsidies!$C28, 'raw subsidies'!$E:$E, Subsidies!H$4)</f>
        <v>11.7</v>
      </c>
      <c r="I28" s="271">
        <f>SUMIFS('raw subsidies'!$F:$F, 'raw subsidies'!$B:$B, Subsidies!$C28, 'raw subsidies'!$E:$E, Subsidies!I$4)</f>
        <v>0</v>
      </c>
      <c r="J28" s="277"/>
      <c r="K28" s="284">
        <f t="shared" si="1"/>
        <v>335.72639199999998</v>
      </c>
      <c r="L28" s="285">
        <f>SUMIFS('raw subsidies'!$F:$F, 'raw subsidies'!$B:$B, Subsidies!$C28, 'raw subsidies'!$E:$E, Subsidies!L$4)</f>
        <v>167.86319599999999</v>
      </c>
      <c r="M28" s="286">
        <f t="shared" si="2"/>
        <v>167.86319599999999</v>
      </c>
      <c r="N28" s="264"/>
    </row>
    <row r="29" spans="2:14" x14ac:dyDescent="0.25">
      <c r="B29" s="260" t="s">
        <v>193</v>
      </c>
      <c r="C29" s="259" t="str">
        <f>VLOOKUP(B29,ISO!A:B,2,FALSE)</f>
        <v>SVN</v>
      </c>
      <c r="D29" s="281">
        <f t="shared" si="0"/>
        <v>305.00721599999997</v>
      </c>
      <c r="E29" s="273"/>
      <c r="F29" s="282">
        <f>SUMIFS('raw subsidies'!$F:$F, 'raw subsidies'!$B:$B, Subsidies!$C29, 'raw subsidies'!$E:$E, Subsidies!F$4)</f>
        <v>144.5</v>
      </c>
      <c r="G29" s="283">
        <f>SUMIFS('raw subsidies'!$F:$F, 'raw subsidies'!$B:$B, Subsidies!$C29, 'raw subsidies'!$E:$E, Subsidies!G$4)</f>
        <v>135.80000000000001</v>
      </c>
      <c r="H29" s="283">
        <f>SUMIFS('raw subsidies'!$F:$F, 'raw subsidies'!$B:$B, Subsidies!$C29, 'raw subsidies'!$E:$E, Subsidies!H$4)</f>
        <v>8.6</v>
      </c>
      <c r="I29" s="271">
        <f>SUMIFS('raw subsidies'!$F:$F, 'raw subsidies'!$B:$B, Subsidies!$C29, 'raw subsidies'!$E:$E, Subsidies!I$4)</f>
        <v>0.1</v>
      </c>
      <c r="J29" s="277"/>
      <c r="K29" s="284">
        <f t="shared" si="1"/>
        <v>160.507216</v>
      </c>
      <c r="L29" s="285">
        <f>SUMIFS('raw subsidies'!$F:$F, 'raw subsidies'!$B:$B, Subsidies!$C29, 'raw subsidies'!$E:$E, Subsidies!L$4)</f>
        <v>80.253608</v>
      </c>
      <c r="M29" s="286">
        <f t="shared" si="2"/>
        <v>80.253608</v>
      </c>
      <c r="N29" s="264"/>
    </row>
    <row r="30" spans="2:14" x14ac:dyDescent="0.25">
      <c r="B30" s="260" t="s">
        <v>178</v>
      </c>
      <c r="C30" s="259" t="str">
        <f>VLOOKUP(B30,ISO!A:B,2,FALSE)</f>
        <v>ESP</v>
      </c>
      <c r="D30" s="281">
        <f t="shared" si="0"/>
        <v>7024.9661859999997</v>
      </c>
      <c r="E30" s="273"/>
      <c r="F30" s="282">
        <f>SUMIFS('raw subsidies'!$F:$F, 'raw subsidies'!$B:$B, Subsidies!$C30, 'raw subsidies'!$E:$E, Subsidies!F$4)</f>
        <v>5619.7</v>
      </c>
      <c r="G30" s="283">
        <f>SUMIFS('raw subsidies'!$F:$F, 'raw subsidies'!$B:$B, Subsidies!$C30, 'raw subsidies'!$E:$E, Subsidies!G$4)</f>
        <v>5063.8999999999996</v>
      </c>
      <c r="H30" s="283">
        <f>SUMIFS('raw subsidies'!$F:$F, 'raw subsidies'!$B:$B, Subsidies!$C30, 'raw subsidies'!$E:$E, Subsidies!H$4)</f>
        <v>555.79999999999995</v>
      </c>
      <c r="I30" s="271">
        <f>SUMIFS('raw subsidies'!$F:$F, 'raw subsidies'!$B:$B, Subsidies!$C30, 'raw subsidies'!$E:$E, Subsidies!I$4)</f>
        <v>0</v>
      </c>
      <c r="J30" s="277"/>
      <c r="K30" s="284">
        <f t="shared" si="1"/>
        <v>1405.2661860000001</v>
      </c>
      <c r="L30" s="285">
        <f>SUMIFS('raw subsidies'!$F:$F, 'raw subsidies'!$B:$B, Subsidies!$C30, 'raw subsidies'!$E:$E, Subsidies!L$4)</f>
        <v>702.63309300000003</v>
      </c>
      <c r="M30" s="286">
        <f t="shared" si="2"/>
        <v>702.63309300000003</v>
      </c>
      <c r="N30" s="264"/>
    </row>
    <row r="31" spans="2:14" x14ac:dyDescent="0.25">
      <c r="B31" s="260" t="s">
        <v>196</v>
      </c>
      <c r="C31" s="259" t="str">
        <f>VLOOKUP(B31,ISO!A:B,2,FALSE)</f>
        <v>SWE</v>
      </c>
      <c r="D31" s="281">
        <f t="shared" si="0"/>
        <v>915.65240000000006</v>
      </c>
      <c r="E31" s="273"/>
      <c r="F31" s="282">
        <f>SUMIFS('raw subsidies'!$F:$F, 'raw subsidies'!$B:$B, Subsidies!$C31, 'raw subsidies'!$E:$E, Subsidies!F$4)</f>
        <v>707.1</v>
      </c>
      <c r="G31" s="283">
        <f>SUMIFS('raw subsidies'!$F:$F, 'raw subsidies'!$B:$B, Subsidies!$C31, 'raw subsidies'!$E:$E, Subsidies!G$4)</f>
        <v>685.7</v>
      </c>
      <c r="H31" s="283">
        <f>SUMIFS('raw subsidies'!$F:$F, 'raw subsidies'!$B:$B, Subsidies!$C31, 'raw subsidies'!$E:$E, Subsidies!H$4)</f>
        <v>21.4</v>
      </c>
      <c r="I31" s="271">
        <f>SUMIFS('raw subsidies'!$F:$F, 'raw subsidies'!$B:$B, Subsidies!$C31, 'raw subsidies'!$E:$E, Subsidies!I$4)</f>
        <v>0</v>
      </c>
      <c r="J31" s="277"/>
      <c r="K31" s="284">
        <f t="shared" si="1"/>
        <v>208.55240000000001</v>
      </c>
      <c r="L31" s="285">
        <f>SUMIFS('raw subsidies'!$F:$F, 'raw subsidies'!$B:$B, Subsidies!$C31, 'raw subsidies'!$E:$E, Subsidies!L$4)</f>
        <v>104.2762</v>
      </c>
      <c r="M31" s="286">
        <f t="shared" si="2"/>
        <v>104.2762</v>
      </c>
      <c r="N31" s="264"/>
    </row>
    <row r="32" spans="2:14" x14ac:dyDescent="0.25">
      <c r="B32" s="260" t="s">
        <v>197</v>
      </c>
      <c r="C32" s="259" t="str">
        <f>VLOOKUP(B32,ISO!A:B,2,FALSE)</f>
        <v>GBR</v>
      </c>
      <c r="D32" s="281">
        <f t="shared" si="0"/>
        <v>4247.9492580000006</v>
      </c>
      <c r="E32" s="273"/>
      <c r="F32" s="282">
        <f>SUMIFS('raw subsidies'!$F:$F, 'raw subsidies'!$B:$B, Subsidies!$C32, 'raw subsidies'!$E:$E, Subsidies!F$4)</f>
        <v>3172.4</v>
      </c>
      <c r="G32" s="283">
        <f>SUMIFS('raw subsidies'!$F:$F, 'raw subsidies'!$B:$B, Subsidies!$C32, 'raw subsidies'!$E:$E, Subsidies!G$4)</f>
        <v>3082</v>
      </c>
      <c r="H32" s="283">
        <f>SUMIFS('raw subsidies'!$F:$F, 'raw subsidies'!$B:$B, Subsidies!$C32, 'raw subsidies'!$E:$E, Subsidies!H$4)</f>
        <v>90.4</v>
      </c>
      <c r="I32" s="271">
        <f>SUMIFS('raw subsidies'!$F:$F, 'raw subsidies'!$B:$B, Subsidies!$C32, 'raw subsidies'!$E:$E, Subsidies!I$4)</f>
        <v>0</v>
      </c>
      <c r="J32" s="277"/>
      <c r="K32" s="284">
        <f t="shared" si="1"/>
        <v>1075.549258</v>
      </c>
      <c r="L32" s="285">
        <f>SUMIFS('raw subsidies'!$F:$F, 'raw subsidies'!$B:$B, Subsidies!$C32, 'raw subsidies'!$E:$E, Subsidies!L$4)</f>
        <v>537.774629</v>
      </c>
      <c r="M32" s="286">
        <f t="shared" si="2"/>
        <v>537.774629</v>
      </c>
      <c r="N32" s="264"/>
    </row>
    <row r="33" spans="2:14" x14ac:dyDescent="0.25">
      <c r="B33" s="261" t="s">
        <v>337</v>
      </c>
      <c r="C33" s="262" t="s">
        <v>260</v>
      </c>
      <c r="D33" s="287">
        <f>F33+K33</f>
        <v>66743.16818600001</v>
      </c>
      <c r="E33" s="293"/>
      <c r="F33" s="287">
        <f>SUM(F5:F32)</f>
        <v>44639.6</v>
      </c>
      <c r="G33" s="288">
        <f>SUM(G5:G32)</f>
        <v>41551.399999999994</v>
      </c>
      <c r="H33" s="288">
        <f>SUM(H5:H32)</f>
        <v>2948.5999999999995</v>
      </c>
      <c r="I33" s="289">
        <f>SUM(I5:I32)</f>
        <v>140.19999999999999</v>
      </c>
      <c r="J33" s="294"/>
      <c r="K33" s="290">
        <f>L33+M33</f>
        <v>22103.568186000008</v>
      </c>
      <c r="L33" s="291">
        <f>SUM(L5:L32)</f>
        <v>11051.784093000004</v>
      </c>
      <c r="M33" s="292">
        <f>SUM(M5:M32)</f>
        <v>11051.784093000004</v>
      </c>
      <c r="N33" s="270"/>
    </row>
    <row r="34" spans="2:14" x14ac:dyDescent="0.25">
      <c r="B34" s="166"/>
      <c r="C34" s="166"/>
      <c r="E34" s="259"/>
      <c r="F34" s="200"/>
      <c r="J34" s="450"/>
      <c r="M34" s="160" t="s">
        <v>349</v>
      </c>
    </row>
    <row r="35" spans="2:14" ht="18" customHeight="1" x14ac:dyDescent="0.25">
      <c r="B35" s="166"/>
      <c r="C35" s="166"/>
      <c r="D35" s="168"/>
      <c r="E35" s="259"/>
      <c r="F35" s="168"/>
      <c r="G35" s="168"/>
      <c r="H35" s="168"/>
      <c r="I35" s="168"/>
      <c r="J35" s="450"/>
      <c r="L35" s="168"/>
    </row>
    <row r="36" spans="2:14" x14ac:dyDescent="0.25">
      <c r="B36" s="166"/>
      <c r="C36" s="166"/>
      <c r="D36" s="169"/>
      <c r="E36" s="259"/>
      <c r="F36" s="169"/>
      <c r="G36" s="169"/>
      <c r="H36" s="169"/>
      <c r="I36" s="169"/>
      <c r="J36" s="450"/>
      <c r="L36" s="169"/>
    </row>
  </sheetData>
  <mergeCells count="1">
    <mergeCell ref="K3:M3"/>
  </mergeCells>
  <pageMargins left="0.7" right="0.7" top="0.75" bottom="0.75" header="0.3" footer="0.3"/>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AB306-57A8-474A-8C0B-9389005EA6D9}">
  <sheetPr codeName="Sheet8">
    <tabColor theme="8" tint="0.59999389629810485"/>
  </sheetPr>
  <dimension ref="A1:K198"/>
  <sheetViews>
    <sheetView showGridLines="0" tabSelected="1" workbookViewId="0">
      <selection activeCell="B3" sqref="B3"/>
    </sheetView>
  </sheetViews>
  <sheetFormatPr defaultRowHeight="13.2" x14ac:dyDescent="0.25"/>
  <cols>
    <col min="1" max="1" width="30.33203125" style="245" customWidth="1"/>
    <col min="2" max="2" width="50.5546875" style="266" customWidth="1"/>
    <col min="3" max="3" width="28.6640625" style="160" customWidth="1"/>
    <col min="4" max="4" width="79.109375" style="160" bestFit="1" customWidth="1"/>
    <col min="5" max="5" width="28.6640625" style="160" customWidth="1"/>
    <col min="6" max="6" width="10.5546875" style="160" customWidth="1"/>
    <col min="7" max="7" width="11.33203125" bestFit="1" customWidth="1"/>
    <col min="8" max="8" width="28.6640625" style="160" customWidth="1"/>
    <col min="9" max="9" width="63.5546875" bestFit="1" customWidth="1"/>
  </cols>
  <sheetData>
    <row r="1" spans="1:11" x14ac:dyDescent="0.25">
      <c r="A1" s="518" t="s">
        <v>350</v>
      </c>
      <c r="B1" s="265"/>
      <c r="G1" s="450"/>
      <c r="I1" s="450"/>
      <c r="J1" s="450"/>
      <c r="K1" s="160"/>
    </row>
    <row r="2" spans="1:11" x14ac:dyDescent="0.25">
      <c r="A2" s="523" t="s">
        <v>351</v>
      </c>
      <c r="B2" s="521" t="s">
        <v>352</v>
      </c>
      <c r="C2" s="526" t="s">
        <v>353</v>
      </c>
      <c r="G2" s="450"/>
      <c r="H2" s="523" t="s">
        <v>354</v>
      </c>
      <c r="I2" s="521" t="s">
        <v>355</v>
      </c>
      <c r="J2" s="450"/>
      <c r="K2" s="160"/>
    </row>
    <row r="3" spans="1:11" x14ac:dyDescent="0.25">
      <c r="A3" s="502" t="s">
        <v>356</v>
      </c>
      <c r="B3" s="524" t="s">
        <v>357</v>
      </c>
      <c r="C3" s="527" t="s">
        <v>358</v>
      </c>
      <c r="G3" s="450"/>
      <c r="H3" s="502" t="s">
        <v>359</v>
      </c>
      <c r="I3" s="492" t="s">
        <v>345</v>
      </c>
      <c r="J3" s="450"/>
      <c r="K3" s="160"/>
    </row>
    <row r="4" spans="1:11" x14ac:dyDescent="0.25">
      <c r="A4" s="504" t="s">
        <v>333</v>
      </c>
      <c r="B4" s="525" t="s">
        <v>360</v>
      </c>
      <c r="C4" s="528" t="s">
        <v>361</v>
      </c>
      <c r="G4" s="450"/>
      <c r="H4" s="502" t="s">
        <v>362</v>
      </c>
      <c r="I4" s="492" t="s">
        <v>343</v>
      </c>
      <c r="J4" s="450"/>
      <c r="K4" s="160"/>
    </row>
    <row r="5" spans="1:11" s="450" customFormat="1" x14ac:dyDescent="0.25">
      <c r="A5" s="245"/>
      <c r="B5" s="266"/>
      <c r="C5" s="198"/>
      <c r="D5" s="160"/>
      <c r="E5" s="160"/>
      <c r="F5" s="160"/>
      <c r="H5" s="502"/>
      <c r="I5" s="492"/>
      <c r="K5" s="160"/>
    </row>
    <row r="6" spans="1:11" x14ac:dyDescent="0.25">
      <c r="A6" s="521" t="s">
        <v>340</v>
      </c>
      <c r="B6" s="463" t="s">
        <v>240</v>
      </c>
      <c r="C6" s="521" t="s">
        <v>363</v>
      </c>
      <c r="D6" s="521" t="s">
        <v>354</v>
      </c>
      <c r="E6" s="521" t="s">
        <v>355</v>
      </c>
      <c r="F6" s="522">
        <v>2017</v>
      </c>
      <c r="G6" s="173"/>
      <c r="H6" s="502" t="s">
        <v>364</v>
      </c>
      <c r="I6" s="492" t="s">
        <v>344</v>
      </c>
      <c r="J6" s="450"/>
      <c r="K6" s="450"/>
    </row>
    <row r="7" spans="1:11" s="160" customFormat="1" ht="10.199999999999999" x14ac:dyDescent="0.2">
      <c r="A7" s="513" t="s">
        <v>189</v>
      </c>
      <c r="B7" s="514" t="s">
        <v>365</v>
      </c>
      <c r="C7" s="492" t="s">
        <v>356</v>
      </c>
      <c r="D7" s="492" t="s">
        <v>359</v>
      </c>
      <c r="E7" s="492" t="str">
        <f t="shared" ref="E7:E33" si="0">VLOOKUP(D7,H$3:I$9,2,FALSE)</f>
        <v>EAGF audit</v>
      </c>
      <c r="F7" s="492" t="s">
        <v>366</v>
      </c>
      <c r="H7" s="502" t="s">
        <v>367</v>
      </c>
      <c r="I7" s="492" t="s">
        <v>368</v>
      </c>
    </row>
    <row r="8" spans="1:11" s="160" customFormat="1" ht="10.199999999999999" x14ac:dyDescent="0.2">
      <c r="A8" s="513" t="s">
        <v>189</v>
      </c>
      <c r="B8" s="514" t="s">
        <v>365</v>
      </c>
      <c r="C8" s="492" t="s">
        <v>356</v>
      </c>
      <c r="D8" s="492" t="s">
        <v>362</v>
      </c>
      <c r="E8" s="492" t="str">
        <f t="shared" si="0"/>
        <v>EAGF direct payments</v>
      </c>
      <c r="F8" s="492">
        <v>692.6</v>
      </c>
      <c r="H8" s="502" t="s">
        <v>369</v>
      </c>
      <c r="I8" s="492" t="s">
        <v>347</v>
      </c>
    </row>
    <row r="9" spans="1:11" s="160" customFormat="1" ht="10.199999999999999" x14ac:dyDescent="0.2">
      <c r="A9" s="513" t="s">
        <v>189</v>
      </c>
      <c r="B9" s="514" t="s">
        <v>365</v>
      </c>
      <c r="C9" s="492" t="s">
        <v>356</v>
      </c>
      <c r="D9" s="492" t="s">
        <v>364</v>
      </c>
      <c r="E9" s="492" t="str">
        <f t="shared" si="0"/>
        <v>EAGF market interventions</v>
      </c>
      <c r="F9" s="492">
        <v>29.2</v>
      </c>
      <c r="H9" s="504" t="s">
        <v>370</v>
      </c>
      <c r="I9" s="517" t="s">
        <v>342</v>
      </c>
    </row>
    <row r="10" spans="1:11" x14ac:dyDescent="0.25">
      <c r="A10" s="519" t="s">
        <v>189</v>
      </c>
      <c r="B10" s="514" t="s">
        <v>365</v>
      </c>
      <c r="C10" s="492" t="s">
        <v>333</v>
      </c>
      <c r="D10" s="492" t="s">
        <v>369</v>
      </c>
      <c r="E10" s="492" t="str">
        <f t="shared" si="0"/>
        <v>EAFRD rural development "implementation of payment appropriations"</v>
      </c>
      <c r="F10" s="493">
        <v>478.47040800000002</v>
      </c>
      <c r="G10" s="450"/>
      <c r="H10" s="450"/>
      <c r="I10" s="450"/>
      <c r="J10" s="450"/>
      <c r="K10" s="450"/>
    </row>
    <row r="11" spans="1:11" x14ac:dyDescent="0.25">
      <c r="A11" s="513" t="s">
        <v>189</v>
      </c>
      <c r="B11" s="514" t="s">
        <v>365</v>
      </c>
      <c r="C11" s="492" t="s">
        <v>356</v>
      </c>
      <c r="D11" s="492" t="s">
        <v>370</v>
      </c>
      <c r="E11" s="492" t="str">
        <f t="shared" si="0"/>
        <v>EAGF total spending</v>
      </c>
      <c r="F11" s="492">
        <v>721.8</v>
      </c>
      <c r="G11" s="450"/>
      <c r="H11" s="450"/>
      <c r="I11" s="450"/>
      <c r="J11" s="1"/>
      <c r="K11" s="450"/>
    </row>
    <row r="12" spans="1:11" x14ac:dyDescent="0.25">
      <c r="A12" s="519" t="s">
        <v>170</v>
      </c>
      <c r="B12" s="514" t="s">
        <v>371</v>
      </c>
      <c r="C12" s="492" t="s">
        <v>356</v>
      </c>
      <c r="D12" s="492" t="s">
        <v>359</v>
      </c>
      <c r="E12" s="492" t="str">
        <f t="shared" si="0"/>
        <v>EAGF audit</v>
      </c>
      <c r="F12" s="492">
        <v>3.5</v>
      </c>
      <c r="G12" s="450"/>
      <c r="H12" s="450"/>
      <c r="I12" s="450"/>
      <c r="J12" s="450"/>
      <c r="K12" s="450"/>
    </row>
    <row r="13" spans="1:11" x14ac:dyDescent="0.25">
      <c r="A13" s="519" t="s">
        <v>170</v>
      </c>
      <c r="B13" s="514" t="s">
        <v>371</v>
      </c>
      <c r="C13" s="492" t="s">
        <v>356</v>
      </c>
      <c r="D13" s="492" t="s">
        <v>362</v>
      </c>
      <c r="E13" s="492" t="str">
        <f t="shared" si="0"/>
        <v>EAGF direct payments</v>
      </c>
      <c r="F13" s="492">
        <v>508.6</v>
      </c>
      <c r="G13" s="450"/>
      <c r="H13" s="450"/>
      <c r="I13" s="450"/>
      <c r="J13" s="450"/>
      <c r="K13" s="450"/>
    </row>
    <row r="14" spans="1:11" x14ac:dyDescent="0.25">
      <c r="A14" s="519" t="s">
        <v>170</v>
      </c>
      <c r="B14" s="514" t="s">
        <v>371</v>
      </c>
      <c r="C14" s="492" t="s">
        <v>356</v>
      </c>
      <c r="D14" s="492" t="s">
        <v>364</v>
      </c>
      <c r="E14" s="492" t="str">
        <f t="shared" si="0"/>
        <v>EAGF market interventions</v>
      </c>
      <c r="F14" s="492">
        <v>80.8</v>
      </c>
      <c r="G14" s="450"/>
      <c r="H14" s="450"/>
      <c r="I14" s="450"/>
      <c r="J14" s="450"/>
      <c r="K14" s="450"/>
    </row>
    <row r="15" spans="1:11" x14ac:dyDescent="0.25">
      <c r="A15" s="519" t="s">
        <v>170</v>
      </c>
      <c r="B15" s="514" t="s">
        <v>371</v>
      </c>
      <c r="C15" s="492" t="s">
        <v>333</v>
      </c>
      <c r="D15" s="492" t="s">
        <v>369</v>
      </c>
      <c r="E15" s="492" t="str">
        <f t="shared" si="0"/>
        <v>EAFRD rural development "implementation of payment appropriations"</v>
      </c>
      <c r="F15" s="493">
        <v>37.131717000000002</v>
      </c>
      <c r="G15" s="450"/>
      <c r="H15" s="450"/>
      <c r="I15" s="450"/>
      <c r="J15" s="450"/>
      <c r="K15" s="450"/>
    </row>
    <row r="16" spans="1:11" x14ac:dyDescent="0.25">
      <c r="A16" s="519" t="s">
        <v>170</v>
      </c>
      <c r="B16" s="514" t="s">
        <v>371</v>
      </c>
      <c r="C16" s="492" t="s">
        <v>356</v>
      </c>
      <c r="D16" s="492" t="s">
        <v>370</v>
      </c>
      <c r="E16" s="492" t="str">
        <f t="shared" si="0"/>
        <v>EAGF total spending</v>
      </c>
      <c r="F16" s="492">
        <v>592.79999999999995</v>
      </c>
      <c r="G16" s="450"/>
      <c r="H16" s="450"/>
      <c r="I16" s="450"/>
      <c r="J16" s="450"/>
      <c r="K16" s="450"/>
    </row>
    <row r="17" spans="1:11" x14ac:dyDescent="0.25">
      <c r="A17" s="519" t="s">
        <v>171</v>
      </c>
      <c r="B17" s="514" t="s">
        <v>372</v>
      </c>
      <c r="C17" s="492" t="s">
        <v>356</v>
      </c>
      <c r="D17" s="492" t="s">
        <v>359</v>
      </c>
      <c r="E17" s="492" t="str">
        <f t="shared" si="0"/>
        <v>EAGF audit</v>
      </c>
      <c r="F17" s="492" t="s">
        <v>366</v>
      </c>
      <c r="G17" s="450"/>
      <c r="H17" s="450"/>
      <c r="I17" s="450"/>
      <c r="J17" s="450"/>
      <c r="K17" s="450"/>
    </row>
    <row r="18" spans="1:11" x14ac:dyDescent="0.25">
      <c r="A18" s="519" t="s">
        <v>171</v>
      </c>
      <c r="B18" s="514" t="s">
        <v>372</v>
      </c>
      <c r="C18" s="492" t="s">
        <v>356</v>
      </c>
      <c r="D18" s="492" t="s">
        <v>362</v>
      </c>
      <c r="E18" s="492" t="str">
        <f t="shared" si="0"/>
        <v>EAGF direct payments</v>
      </c>
      <c r="F18" s="492">
        <v>774.1</v>
      </c>
      <c r="G18" s="450"/>
      <c r="H18" s="450"/>
      <c r="I18" s="450"/>
      <c r="J18" s="450"/>
      <c r="K18" s="450"/>
    </row>
    <row r="19" spans="1:11" x14ac:dyDescent="0.25">
      <c r="A19" s="519" t="s">
        <v>171</v>
      </c>
      <c r="B19" s="514" t="s">
        <v>372</v>
      </c>
      <c r="C19" s="492" t="s">
        <v>356</v>
      </c>
      <c r="D19" s="492" t="s">
        <v>364</v>
      </c>
      <c r="E19" s="492" t="str">
        <f t="shared" si="0"/>
        <v>EAGF market interventions</v>
      </c>
      <c r="F19" s="492">
        <v>37.5</v>
      </c>
      <c r="G19" s="450"/>
      <c r="H19" s="450"/>
      <c r="I19" s="450"/>
      <c r="J19" s="450"/>
      <c r="K19" s="450"/>
    </row>
    <row r="20" spans="1:11" x14ac:dyDescent="0.25">
      <c r="A20" s="519" t="s">
        <v>171</v>
      </c>
      <c r="B20" s="514" t="s">
        <v>372</v>
      </c>
      <c r="C20" s="492" t="s">
        <v>333</v>
      </c>
      <c r="D20" s="492" t="s">
        <v>369</v>
      </c>
      <c r="E20" s="492" t="str">
        <f t="shared" si="0"/>
        <v>EAFRD rural development "implementation of payment appropriations"</v>
      </c>
      <c r="F20" s="492">
        <v>194.514062</v>
      </c>
      <c r="G20" s="450"/>
      <c r="H20" s="450"/>
      <c r="I20" s="450"/>
      <c r="J20" s="450"/>
      <c r="K20" s="450"/>
    </row>
    <row r="21" spans="1:11" x14ac:dyDescent="0.25">
      <c r="A21" s="519" t="s">
        <v>171</v>
      </c>
      <c r="B21" s="514" t="s">
        <v>372</v>
      </c>
      <c r="C21" s="492" t="s">
        <v>356</v>
      </c>
      <c r="D21" s="492" t="s">
        <v>370</v>
      </c>
      <c r="E21" s="492" t="str">
        <f t="shared" si="0"/>
        <v>EAGF total spending</v>
      </c>
      <c r="F21" s="492">
        <v>811.6</v>
      </c>
      <c r="G21" s="450"/>
      <c r="H21" s="450"/>
      <c r="I21" s="450"/>
      <c r="J21" s="1"/>
      <c r="K21" s="450"/>
    </row>
    <row r="22" spans="1:11" x14ac:dyDescent="0.25">
      <c r="A22" s="519" t="s">
        <v>180</v>
      </c>
      <c r="B22" s="514" t="s">
        <v>373</v>
      </c>
      <c r="C22" s="492" t="s">
        <v>356</v>
      </c>
      <c r="D22" s="492" t="s">
        <v>359</v>
      </c>
      <c r="E22" s="492" t="str">
        <f t="shared" si="0"/>
        <v>EAGF audit</v>
      </c>
      <c r="F22" s="492" t="s">
        <v>366</v>
      </c>
      <c r="G22" s="450"/>
      <c r="H22" s="450"/>
      <c r="I22" s="450"/>
      <c r="J22" s="450"/>
      <c r="K22" s="450"/>
    </row>
    <row r="23" spans="1:11" x14ac:dyDescent="0.25">
      <c r="A23" s="519" t="s">
        <v>180</v>
      </c>
      <c r="B23" s="514" t="s">
        <v>373</v>
      </c>
      <c r="C23" s="492" t="s">
        <v>356</v>
      </c>
      <c r="D23" s="492" t="s">
        <v>362</v>
      </c>
      <c r="E23" s="492" t="str">
        <f t="shared" si="0"/>
        <v>EAGF direct payments</v>
      </c>
      <c r="F23" s="492">
        <v>198.9</v>
      </c>
      <c r="G23" s="450"/>
      <c r="H23" s="450"/>
      <c r="I23" s="450"/>
      <c r="J23" s="450"/>
      <c r="K23" s="450"/>
    </row>
    <row r="24" spans="1:11" x14ac:dyDescent="0.25">
      <c r="A24" s="519" t="s">
        <v>180</v>
      </c>
      <c r="B24" s="514" t="s">
        <v>373</v>
      </c>
      <c r="C24" s="492" t="s">
        <v>356</v>
      </c>
      <c r="D24" s="492" t="s">
        <v>364</v>
      </c>
      <c r="E24" s="492" t="str">
        <f t="shared" si="0"/>
        <v>EAGF market interventions</v>
      </c>
      <c r="F24" s="492">
        <v>10.4</v>
      </c>
      <c r="G24" s="450"/>
      <c r="H24" s="450"/>
      <c r="I24" s="450"/>
      <c r="J24" s="450"/>
      <c r="K24" s="450"/>
    </row>
    <row r="25" spans="1:11" x14ac:dyDescent="0.25">
      <c r="A25" s="519" t="s">
        <v>180</v>
      </c>
      <c r="B25" s="514" t="s">
        <v>373</v>
      </c>
      <c r="C25" s="492" t="s">
        <v>333</v>
      </c>
      <c r="D25" s="492" t="s">
        <v>369</v>
      </c>
      <c r="E25" s="492" t="str">
        <f t="shared" si="0"/>
        <v>EAFRD rural development "implementation of payment appropriations"</v>
      </c>
      <c r="F25" s="492">
        <v>150.17347899999999</v>
      </c>
      <c r="G25" s="450"/>
      <c r="H25" s="450"/>
      <c r="I25" s="450"/>
      <c r="J25" s="450"/>
      <c r="K25" s="450"/>
    </row>
    <row r="26" spans="1:11" x14ac:dyDescent="0.25">
      <c r="A26" s="519" t="s">
        <v>180</v>
      </c>
      <c r="B26" s="514" t="s">
        <v>373</v>
      </c>
      <c r="C26" s="492" t="s">
        <v>356</v>
      </c>
      <c r="D26" s="492" t="s">
        <v>370</v>
      </c>
      <c r="E26" s="492" t="str">
        <f t="shared" si="0"/>
        <v>EAGF total spending</v>
      </c>
      <c r="F26" s="492">
        <v>209.3</v>
      </c>
      <c r="G26" s="450"/>
      <c r="H26" s="450"/>
      <c r="I26" s="450"/>
      <c r="J26" s="450"/>
      <c r="K26" s="450"/>
    </row>
    <row r="27" spans="1:11" x14ac:dyDescent="0.25">
      <c r="A27" s="519" t="s">
        <v>182</v>
      </c>
      <c r="B27" s="514" t="s">
        <v>374</v>
      </c>
      <c r="C27" s="492" t="s">
        <v>356</v>
      </c>
      <c r="D27" s="492" t="s">
        <v>359</v>
      </c>
      <c r="E27" s="492" t="str">
        <f t="shared" si="0"/>
        <v>EAGF audit</v>
      </c>
      <c r="F27" s="492" t="s">
        <v>366</v>
      </c>
      <c r="G27" s="450"/>
      <c r="H27" s="450"/>
      <c r="I27" s="450"/>
      <c r="J27" s="450"/>
      <c r="K27" s="450"/>
    </row>
    <row r="28" spans="1:11" x14ac:dyDescent="0.25">
      <c r="A28" s="519" t="s">
        <v>182</v>
      </c>
      <c r="B28" s="514" t="s">
        <v>374</v>
      </c>
      <c r="C28" s="492" t="s">
        <v>356</v>
      </c>
      <c r="D28" s="492" t="s">
        <v>362</v>
      </c>
      <c r="E28" s="492" t="str">
        <f t="shared" si="0"/>
        <v>EAGF direct payments</v>
      </c>
      <c r="F28" s="492">
        <v>49.7</v>
      </c>
      <c r="G28" s="450"/>
      <c r="H28" s="450"/>
      <c r="I28" s="450"/>
      <c r="J28" s="450"/>
      <c r="K28" s="450"/>
    </row>
    <row r="29" spans="1:11" x14ac:dyDescent="0.25">
      <c r="A29" s="519" t="s">
        <v>182</v>
      </c>
      <c r="B29" s="514" t="s">
        <v>374</v>
      </c>
      <c r="C29" s="492" t="s">
        <v>356</v>
      </c>
      <c r="D29" s="492" t="s">
        <v>364</v>
      </c>
      <c r="E29" s="492" t="str">
        <f t="shared" si="0"/>
        <v>EAGF market interventions</v>
      </c>
      <c r="F29" s="492">
        <v>7.3</v>
      </c>
      <c r="G29" s="450"/>
      <c r="H29" s="450"/>
      <c r="I29" s="450"/>
      <c r="J29" s="450"/>
      <c r="K29" s="450"/>
    </row>
    <row r="30" spans="1:11" x14ac:dyDescent="0.25">
      <c r="A30" s="519" t="s">
        <v>182</v>
      </c>
      <c r="B30" s="514" t="s">
        <v>374</v>
      </c>
      <c r="C30" s="492" t="s">
        <v>333</v>
      </c>
      <c r="D30" s="492" t="s">
        <v>369</v>
      </c>
      <c r="E30" s="492" t="str">
        <f t="shared" si="0"/>
        <v>EAFRD rural development "implementation of payment appropriations"</v>
      </c>
      <c r="F30" s="492">
        <v>14.573449999999999</v>
      </c>
      <c r="G30" s="450"/>
      <c r="H30" s="450"/>
      <c r="I30" s="450"/>
      <c r="J30" s="450"/>
      <c r="K30" s="450"/>
    </row>
    <row r="31" spans="1:11" x14ac:dyDescent="0.25">
      <c r="A31" s="519" t="s">
        <v>182</v>
      </c>
      <c r="B31" s="514" t="s">
        <v>374</v>
      </c>
      <c r="C31" s="492" t="s">
        <v>356</v>
      </c>
      <c r="D31" s="492" t="s">
        <v>370</v>
      </c>
      <c r="E31" s="492" t="str">
        <f t="shared" si="0"/>
        <v>EAGF total spending</v>
      </c>
      <c r="F31" s="492">
        <v>57</v>
      </c>
      <c r="G31" s="450"/>
      <c r="H31" s="450"/>
      <c r="I31" s="450"/>
      <c r="J31" s="450"/>
      <c r="K31" s="450"/>
    </row>
    <row r="32" spans="1:11" x14ac:dyDescent="0.25">
      <c r="A32" s="519" t="s">
        <v>263</v>
      </c>
      <c r="B32" s="514" t="s">
        <v>375</v>
      </c>
      <c r="C32" s="492" t="s">
        <v>356</v>
      </c>
      <c r="D32" s="492" t="s">
        <v>359</v>
      </c>
      <c r="E32" s="492" t="str">
        <f t="shared" si="0"/>
        <v>EAGF audit</v>
      </c>
      <c r="F32" s="492" t="s">
        <v>366</v>
      </c>
      <c r="G32" s="450"/>
      <c r="H32" s="450"/>
      <c r="I32" s="450"/>
      <c r="J32" s="450"/>
      <c r="K32" s="450"/>
    </row>
    <row r="33" spans="1:10" x14ac:dyDescent="0.25">
      <c r="A33" s="519" t="s">
        <v>263</v>
      </c>
      <c r="B33" s="514" t="s">
        <v>375</v>
      </c>
      <c r="C33" s="492" t="s">
        <v>356</v>
      </c>
      <c r="D33" s="492" t="s">
        <v>362</v>
      </c>
      <c r="E33" s="492" t="str">
        <f t="shared" si="0"/>
        <v>EAGF direct payments</v>
      </c>
      <c r="F33" s="492">
        <v>837.6</v>
      </c>
      <c r="G33" s="450"/>
      <c r="H33" s="450"/>
      <c r="I33" s="450"/>
      <c r="J33" s="450"/>
    </row>
    <row r="34" spans="1:10" x14ac:dyDescent="0.25">
      <c r="A34" s="519" t="s">
        <v>263</v>
      </c>
      <c r="B34" s="514" t="s">
        <v>375</v>
      </c>
      <c r="C34" s="492" t="s">
        <v>356</v>
      </c>
      <c r="D34" s="492" t="s">
        <v>364</v>
      </c>
      <c r="E34" s="492" t="str">
        <f t="shared" ref="E34:E59" si="1">VLOOKUP(D34,H$3:I$9,2,FALSE)</f>
        <v>EAGF market interventions</v>
      </c>
      <c r="F34" s="492">
        <v>27.7</v>
      </c>
      <c r="G34" s="450"/>
      <c r="H34" s="450"/>
      <c r="I34" s="450"/>
      <c r="J34" s="450"/>
    </row>
    <row r="35" spans="1:10" x14ac:dyDescent="0.25">
      <c r="A35" s="519" t="s">
        <v>263</v>
      </c>
      <c r="B35" s="514" t="s">
        <v>375</v>
      </c>
      <c r="C35" s="492" t="s">
        <v>333</v>
      </c>
      <c r="D35" s="492" t="s">
        <v>369</v>
      </c>
      <c r="E35" s="492" t="str">
        <f t="shared" si="1"/>
        <v>EAFRD rural development "implementation of payment appropriations"</v>
      </c>
      <c r="F35" s="492">
        <v>259.35180300000002</v>
      </c>
      <c r="G35" s="450"/>
      <c r="H35" s="450"/>
      <c r="I35" s="450"/>
      <c r="J35" s="450"/>
    </row>
    <row r="36" spans="1:10" x14ac:dyDescent="0.25">
      <c r="A36" s="519" t="s">
        <v>263</v>
      </c>
      <c r="B36" s="514" t="s">
        <v>375</v>
      </c>
      <c r="C36" s="492" t="s">
        <v>356</v>
      </c>
      <c r="D36" s="492" t="s">
        <v>370</v>
      </c>
      <c r="E36" s="492" t="str">
        <f t="shared" si="1"/>
        <v>EAGF total spending</v>
      </c>
      <c r="F36" s="492">
        <v>865.3</v>
      </c>
      <c r="G36" s="450"/>
      <c r="H36" s="450"/>
      <c r="I36" s="450"/>
      <c r="J36" s="450"/>
    </row>
    <row r="37" spans="1:10" x14ac:dyDescent="0.25">
      <c r="A37" s="519" t="s">
        <v>173</v>
      </c>
      <c r="B37" s="514" t="s">
        <v>376</v>
      </c>
      <c r="C37" s="492" t="s">
        <v>356</v>
      </c>
      <c r="D37" s="492" t="s">
        <v>359</v>
      </c>
      <c r="E37" s="492" t="str">
        <f t="shared" si="1"/>
        <v>EAGF audit</v>
      </c>
      <c r="F37" s="492">
        <v>0.2</v>
      </c>
      <c r="G37" s="450"/>
      <c r="H37" s="450"/>
      <c r="I37" s="450"/>
      <c r="J37" s="450"/>
    </row>
    <row r="38" spans="1:10" x14ac:dyDescent="0.25">
      <c r="A38" s="519" t="s">
        <v>173</v>
      </c>
      <c r="B38" s="514" t="s">
        <v>376</v>
      </c>
      <c r="C38" s="492" t="s">
        <v>356</v>
      </c>
      <c r="D38" s="492" t="s">
        <v>362</v>
      </c>
      <c r="E38" s="492" t="str">
        <f t="shared" si="1"/>
        <v>EAGF direct payments</v>
      </c>
      <c r="F38" s="492">
        <v>844.3</v>
      </c>
      <c r="G38" s="450"/>
      <c r="H38" s="450"/>
      <c r="I38" s="450"/>
      <c r="J38" s="450"/>
    </row>
    <row r="39" spans="1:10" x14ac:dyDescent="0.25">
      <c r="A39" s="519" t="s">
        <v>173</v>
      </c>
      <c r="B39" s="514" t="s">
        <v>376</v>
      </c>
      <c r="C39" s="492" t="s">
        <v>356</v>
      </c>
      <c r="D39" s="492" t="s">
        <v>364</v>
      </c>
      <c r="E39" s="492" t="str">
        <f t="shared" si="1"/>
        <v>EAGF market interventions</v>
      </c>
      <c r="F39" s="492">
        <v>21.2</v>
      </c>
      <c r="G39" s="450"/>
      <c r="H39" s="450"/>
      <c r="I39" s="450"/>
      <c r="J39" s="450"/>
    </row>
    <row r="40" spans="1:10" x14ac:dyDescent="0.25">
      <c r="A40" s="519" t="s">
        <v>173</v>
      </c>
      <c r="B40" s="514" t="s">
        <v>376</v>
      </c>
      <c r="C40" s="492" t="s">
        <v>333</v>
      </c>
      <c r="D40" s="492" t="s">
        <v>369</v>
      </c>
      <c r="E40" s="492" t="str">
        <f t="shared" si="1"/>
        <v>EAFRD rural development "implementation of payment appropriations"</v>
      </c>
      <c r="F40" s="492">
        <v>99.878</v>
      </c>
      <c r="G40" s="450"/>
      <c r="H40" s="450"/>
      <c r="I40" s="450"/>
      <c r="J40" s="450"/>
    </row>
    <row r="41" spans="1:10" x14ac:dyDescent="0.25">
      <c r="A41" s="519" t="s">
        <v>173</v>
      </c>
      <c r="B41" s="514" t="s">
        <v>376</v>
      </c>
      <c r="C41" s="492" t="s">
        <v>356</v>
      </c>
      <c r="D41" s="492" t="s">
        <v>370</v>
      </c>
      <c r="E41" s="492" t="str">
        <f t="shared" si="1"/>
        <v>EAGF total spending</v>
      </c>
      <c r="F41" s="492">
        <v>865.5</v>
      </c>
      <c r="G41" s="450"/>
      <c r="H41" s="450"/>
      <c r="I41" s="450"/>
      <c r="J41" s="450"/>
    </row>
    <row r="42" spans="1:10" x14ac:dyDescent="0.25">
      <c r="A42" s="519" t="s">
        <v>175</v>
      </c>
      <c r="B42" s="514" t="s">
        <v>377</v>
      </c>
      <c r="C42" s="492" t="s">
        <v>356</v>
      </c>
      <c r="D42" s="492" t="s">
        <v>359</v>
      </c>
      <c r="E42" s="492" t="str">
        <f t="shared" si="1"/>
        <v>EAGF audit</v>
      </c>
      <c r="F42" s="492">
        <v>0.1</v>
      </c>
      <c r="G42" s="450"/>
      <c r="H42" s="450"/>
      <c r="I42" s="450"/>
      <c r="J42" s="450"/>
    </row>
    <row r="43" spans="1:10" x14ac:dyDescent="0.25">
      <c r="A43" s="519" t="s">
        <v>175</v>
      </c>
      <c r="B43" s="514" t="s">
        <v>377</v>
      </c>
      <c r="C43" s="492" t="s">
        <v>356</v>
      </c>
      <c r="D43" s="492" t="s">
        <v>362</v>
      </c>
      <c r="E43" s="492" t="str">
        <f t="shared" si="1"/>
        <v>EAGF direct payments</v>
      </c>
      <c r="F43" s="492">
        <v>113.9</v>
      </c>
      <c r="G43" s="450"/>
      <c r="H43" s="450"/>
      <c r="I43" s="450"/>
      <c r="J43" s="450"/>
    </row>
    <row r="44" spans="1:10" x14ac:dyDescent="0.25">
      <c r="A44" s="519" t="s">
        <v>175</v>
      </c>
      <c r="B44" s="514" t="s">
        <v>377</v>
      </c>
      <c r="C44" s="492" t="s">
        <v>356</v>
      </c>
      <c r="D44" s="492" t="s">
        <v>364</v>
      </c>
      <c r="E44" s="492" t="str">
        <f t="shared" si="1"/>
        <v>EAGF market interventions</v>
      </c>
      <c r="F44" s="492">
        <v>10.4</v>
      </c>
      <c r="G44" s="450"/>
      <c r="H44" s="450"/>
      <c r="I44" s="450"/>
      <c r="J44" s="450"/>
    </row>
    <row r="45" spans="1:10" x14ac:dyDescent="0.25">
      <c r="A45" s="519" t="s">
        <v>175</v>
      </c>
      <c r="B45" s="514" t="s">
        <v>377</v>
      </c>
      <c r="C45" s="492" t="s">
        <v>333</v>
      </c>
      <c r="D45" s="492" t="s">
        <v>369</v>
      </c>
      <c r="E45" s="492" t="str">
        <f t="shared" si="1"/>
        <v>EAFRD rural development "implementation of payment appropriations"</v>
      </c>
      <c r="F45" s="492">
        <v>99.413291000000001</v>
      </c>
      <c r="G45" s="450"/>
      <c r="H45" s="450"/>
      <c r="I45" s="450"/>
      <c r="J45" s="450"/>
    </row>
    <row r="46" spans="1:10" x14ac:dyDescent="0.25">
      <c r="A46" s="519" t="s">
        <v>175</v>
      </c>
      <c r="B46" s="514" t="s">
        <v>377</v>
      </c>
      <c r="C46" s="492" t="s">
        <v>356</v>
      </c>
      <c r="D46" s="492" t="s">
        <v>370</v>
      </c>
      <c r="E46" s="492" t="str">
        <f t="shared" si="1"/>
        <v>EAGF total spending</v>
      </c>
      <c r="F46" s="492">
        <v>124.4</v>
      </c>
      <c r="G46" s="450"/>
      <c r="H46" s="450"/>
      <c r="I46" s="450"/>
      <c r="J46" s="450"/>
    </row>
    <row r="47" spans="1:10" x14ac:dyDescent="0.25">
      <c r="A47" s="519" t="s">
        <v>195</v>
      </c>
      <c r="B47" s="514" t="s">
        <v>378</v>
      </c>
      <c r="C47" s="492" t="s">
        <v>356</v>
      </c>
      <c r="D47" s="492" t="s">
        <v>359</v>
      </c>
      <c r="E47" s="492" t="str">
        <f t="shared" si="1"/>
        <v>EAGF audit</v>
      </c>
      <c r="F47" s="492" t="s">
        <v>366</v>
      </c>
      <c r="G47" s="450"/>
      <c r="H47" s="450"/>
      <c r="I47" s="450"/>
      <c r="J47" s="450"/>
    </row>
    <row r="48" spans="1:10" x14ac:dyDescent="0.25">
      <c r="A48" s="519" t="s">
        <v>195</v>
      </c>
      <c r="B48" s="514" t="s">
        <v>378</v>
      </c>
      <c r="C48" s="492" t="s">
        <v>356</v>
      </c>
      <c r="D48" s="492" t="s">
        <v>362</v>
      </c>
      <c r="E48" s="492" t="str">
        <f t="shared" si="1"/>
        <v>EAGF direct payments</v>
      </c>
      <c r="F48" s="515">
        <v>523.4</v>
      </c>
      <c r="G48" s="450"/>
      <c r="H48" s="450"/>
      <c r="I48" s="450"/>
      <c r="J48" s="450"/>
    </row>
    <row r="49" spans="1:11" x14ac:dyDescent="0.25">
      <c r="A49" s="519" t="s">
        <v>195</v>
      </c>
      <c r="B49" s="514" t="s">
        <v>378</v>
      </c>
      <c r="C49" s="492" t="s">
        <v>356</v>
      </c>
      <c r="D49" s="492" t="s">
        <v>364</v>
      </c>
      <c r="E49" s="492" t="str">
        <f t="shared" si="1"/>
        <v>EAGF market interventions</v>
      </c>
      <c r="F49" s="492">
        <v>14.4</v>
      </c>
      <c r="G49" s="450"/>
      <c r="H49" s="450"/>
      <c r="I49" s="450"/>
      <c r="J49" s="450"/>
      <c r="K49" s="450"/>
    </row>
    <row r="50" spans="1:11" x14ac:dyDescent="0.25">
      <c r="A50" s="519" t="s">
        <v>195</v>
      </c>
      <c r="B50" s="514" t="s">
        <v>378</v>
      </c>
      <c r="C50" s="492" t="s">
        <v>333</v>
      </c>
      <c r="D50" s="492" t="s">
        <v>369</v>
      </c>
      <c r="E50" s="492" t="str">
        <f t="shared" si="1"/>
        <v>EAFRD rural development "implementation of payment appropriations"</v>
      </c>
      <c r="F50" s="492">
        <v>319.20765499999999</v>
      </c>
      <c r="G50" s="450"/>
      <c r="H50" s="450"/>
      <c r="I50" s="450"/>
      <c r="J50" s="450"/>
      <c r="K50" s="450"/>
    </row>
    <row r="51" spans="1:11" x14ac:dyDescent="0.25">
      <c r="A51" s="513" t="s">
        <v>195</v>
      </c>
      <c r="B51" s="514" t="s">
        <v>378</v>
      </c>
      <c r="C51" s="492" t="s">
        <v>356</v>
      </c>
      <c r="D51" s="492" t="s">
        <v>370</v>
      </c>
      <c r="E51" s="492" t="str">
        <f t="shared" si="1"/>
        <v>EAGF total spending</v>
      </c>
      <c r="F51" s="492">
        <v>537.79999999999995</v>
      </c>
      <c r="G51" s="450"/>
      <c r="H51" s="450"/>
      <c r="I51" s="450"/>
      <c r="J51" s="450"/>
      <c r="K51" s="450"/>
    </row>
    <row r="52" spans="1:11" x14ac:dyDescent="0.25">
      <c r="A52" s="519" t="s">
        <v>179</v>
      </c>
      <c r="B52" s="514" t="s">
        <v>379</v>
      </c>
      <c r="C52" s="492" t="s">
        <v>356</v>
      </c>
      <c r="D52" s="492" t="s">
        <v>359</v>
      </c>
      <c r="E52" s="492" t="str">
        <f t="shared" si="1"/>
        <v>EAGF audit</v>
      </c>
      <c r="F52" s="492" t="s">
        <v>366</v>
      </c>
      <c r="G52" s="450"/>
      <c r="H52" s="450"/>
      <c r="I52" s="450"/>
      <c r="J52" s="450"/>
      <c r="K52" s="450"/>
    </row>
    <row r="53" spans="1:11" x14ac:dyDescent="0.25">
      <c r="A53" s="519" t="s">
        <v>179</v>
      </c>
      <c r="B53" s="514" t="s">
        <v>379</v>
      </c>
      <c r="C53" s="492" t="s">
        <v>356</v>
      </c>
      <c r="D53" s="492" t="s">
        <v>362</v>
      </c>
      <c r="E53" s="492" t="str">
        <f t="shared" si="1"/>
        <v>EAGF direct payments</v>
      </c>
      <c r="F53" s="492">
        <v>7365.4</v>
      </c>
      <c r="G53" s="450"/>
      <c r="H53" s="450"/>
      <c r="I53" s="450"/>
      <c r="J53" s="450"/>
      <c r="K53" s="450"/>
    </row>
    <row r="54" spans="1:11" x14ac:dyDescent="0.25">
      <c r="A54" s="519" t="s">
        <v>179</v>
      </c>
      <c r="B54" s="514" t="s">
        <v>379</v>
      </c>
      <c r="C54" s="492" t="s">
        <v>356</v>
      </c>
      <c r="D54" s="492" t="s">
        <v>364</v>
      </c>
      <c r="E54" s="492" t="str">
        <f t="shared" si="1"/>
        <v>EAGF market interventions</v>
      </c>
      <c r="F54" s="492">
        <v>640.1</v>
      </c>
      <c r="G54" s="450"/>
      <c r="H54" s="450"/>
      <c r="I54" s="450"/>
      <c r="J54" s="450"/>
      <c r="K54" s="450"/>
    </row>
    <row r="55" spans="1:11" x14ac:dyDescent="0.25">
      <c r="A55" s="519" t="s">
        <v>179</v>
      </c>
      <c r="B55" s="514" t="s">
        <v>379</v>
      </c>
      <c r="C55" s="492" t="s">
        <v>333</v>
      </c>
      <c r="D55" s="492" t="s">
        <v>369</v>
      </c>
      <c r="E55" s="492" t="str">
        <f t="shared" si="1"/>
        <v>EAFRD rural development "implementation of payment appropriations"</v>
      </c>
      <c r="F55" s="492">
        <v>1753.7079940000001</v>
      </c>
      <c r="G55" s="450"/>
      <c r="H55" s="450"/>
      <c r="I55" s="450"/>
      <c r="J55" s="450"/>
      <c r="K55" s="160"/>
    </row>
    <row r="56" spans="1:11" x14ac:dyDescent="0.25">
      <c r="A56" s="519" t="s">
        <v>179</v>
      </c>
      <c r="B56" s="514" t="s">
        <v>379</v>
      </c>
      <c r="C56" s="492" t="s">
        <v>356</v>
      </c>
      <c r="D56" s="492" t="s">
        <v>370</v>
      </c>
      <c r="E56" s="492" t="str">
        <f t="shared" si="1"/>
        <v>EAGF total spending</v>
      </c>
      <c r="F56" s="492">
        <v>8005.5</v>
      </c>
      <c r="G56" s="450"/>
      <c r="H56" s="450"/>
      <c r="I56" s="450"/>
      <c r="J56" s="450"/>
      <c r="K56" s="160"/>
    </row>
    <row r="57" spans="1:11" x14ac:dyDescent="0.25">
      <c r="A57" s="519" t="s">
        <v>288</v>
      </c>
      <c r="B57" s="514" t="s">
        <v>380</v>
      </c>
      <c r="C57" s="492" t="s">
        <v>356</v>
      </c>
      <c r="D57" s="492" t="s">
        <v>359</v>
      </c>
      <c r="E57" s="492" t="str">
        <f t="shared" si="1"/>
        <v>EAGF audit</v>
      </c>
      <c r="F57" s="492" t="s">
        <v>366</v>
      </c>
      <c r="G57" s="450"/>
      <c r="H57" s="450"/>
      <c r="I57" s="450"/>
      <c r="J57" s="450"/>
      <c r="K57" s="160"/>
    </row>
    <row r="58" spans="1:11" x14ac:dyDescent="0.25">
      <c r="A58" s="519" t="s">
        <v>288</v>
      </c>
      <c r="B58" s="514" t="s">
        <v>380</v>
      </c>
      <c r="C58" s="492" t="s">
        <v>356</v>
      </c>
      <c r="D58" s="492" t="s">
        <v>362</v>
      </c>
      <c r="E58" s="492" t="str">
        <f t="shared" si="1"/>
        <v>EAGF direct payments</v>
      </c>
      <c r="F58" s="492">
        <v>4846.6000000000004</v>
      </c>
      <c r="G58" s="450"/>
      <c r="H58" s="450"/>
      <c r="I58" s="450"/>
      <c r="J58" s="450"/>
      <c r="K58" s="160"/>
    </row>
    <row r="59" spans="1:11" x14ac:dyDescent="0.25">
      <c r="A59" s="519" t="s">
        <v>288</v>
      </c>
      <c r="B59" s="514" t="s">
        <v>380</v>
      </c>
      <c r="C59" s="492" t="s">
        <v>356</v>
      </c>
      <c r="D59" s="492" t="s">
        <v>364</v>
      </c>
      <c r="E59" s="492" t="str">
        <f t="shared" si="1"/>
        <v>EAGF market interventions</v>
      </c>
      <c r="F59" s="492">
        <v>201.5</v>
      </c>
      <c r="G59" s="450"/>
      <c r="H59" s="450"/>
      <c r="I59" s="450"/>
      <c r="J59" s="450"/>
      <c r="K59" s="160"/>
    </row>
    <row r="60" spans="1:11" x14ac:dyDescent="0.25">
      <c r="A60" s="519" t="s">
        <v>288</v>
      </c>
      <c r="B60" s="514" t="s">
        <v>380</v>
      </c>
      <c r="C60" s="492" t="s">
        <v>333</v>
      </c>
      <c r="D60" s="492" t="s">
        <v>369</v>
      </c>
      <c r="E60" s="492" t="str">
        <f t="shared" ref="E60:E86" si="2">VLOOKUP(D60,H$3:I$9,2,FALSE)</f>
        <v>EAFRD rural development "implementation of payment appropriations"</v>
      </c>
      <c r="F60" s="492">
        <v>950.95270600000003</v>
      </c>
      <c r="G60" s="450"/>
      <c r="H60" s="450"/>
      <c r="I60" s="450"/>
      <c r="J60" s="450"/>
      <c r="K60" s="160"/>
    </row>
    <row r="61" spans="1:11" x14ac:dyDescent="0.25">
      <c r="A61" s="519" t="s">
        <v>288</v>
      </c>
      <c r="B61" s="514" t="s">
        <v>380</v>
      </c>
      <c r="C61" s="492" t="s">
        <v>356</v>
      </c>
      <c r="D61" s="492" t="s">
        <v>370</v>
      </c>
      <c r="E61" s="492" t="str">
        <f t="shared" si="2"/>
        <v>EAGF total spending</v>
      </c>
      <c r="F61" s="492">
        <v>5048.3</v>
      </c>
      <c r="G61" s="450"/>
      <c r="H61" s="450"/>
      <c r="I61" s="450"/>
      <c r="J61" s="450"/>
      <c r="K61" s="160"/>
    </row>
    <row r="62" spans="1:11" x14ac:dyDescent="0.25">
      <c r="A62" s="519" t="s">
        <v>177</v>
      </c>
      <c r="B62" s="514" t="s">
        <v>381</v>
      </c>
      <c r="C62" s="492" t="s">
        <v>356</v>
      </c>
      <c r="D62" s="492" t="s">
        <v>359</v>
      </c>
      <c r="E62" s="492" t="str">
        <f t="shared" si="2"/>
        <v>EAGF audit</v>
      </c>
      <c r="F62" s="492">
        <v>24.4</v>
      </c>
      <c r="G62" s="450"/>
      <c r="H62" s="450"/>
      <c r="I62" s="450"/>
      <c r="J62" s="450"/>
      <c r="K62" s="160"/>
    </row>
    <row r="63" spans="1:11" x14ac:dyDescent="0.25">
      <c r="A63" s="519" t="s">
        <v>177</v>
      </c>
      <c r="B63" s="514" t="s">
        <v>381</v>
      </c>
      <c r="C63" s="492" t="s">
        <v>356</v>
      </c>
      <c r="D63" s="492" t="s">
        <v>362</v>
      </c>
      <c r="E63" s="492" t="str">
        <f t="shared" si="2"/>
        <v>EAGF direct payments</v>
      </c>
      <c r="F63" s="492">
        <v>2021.5</v>
      </c>
      <c r="G63" s="450"/>
      <c r="H63" s="450"/>
      <c r="I63" s="450"/>
      <c r="J63" s="450"/>
      <c r="K63" s="160"/>
    </row>
    <row r="64" spans="1:11" x14ac:dyDescent="0.25">
      <c r="A64" s="519" t="s">
        <v>177</v>
      </c>
      <c r="B64" s="514" t="s">
        <v>381</v>
      </c>
      <c r="C64" s="492" t="s">
        <v>356</v>
      </c>
      <c r="D64" s="492" t="s">
        <v>364</v>
      </c>
      <c r="E64" s="492" t="str">
        <f t="shared" si="2"/>
        <v>EAGF market interventions</v>
      </c>
      <c r="F64" s="492">
        <v>65.8</v>
      </c>
      <c r="G64" s="450"/>
      <c r="H64" s="450"/>
      <c r="I64" s="450"/>
      <c r="J64" s="450"/>
      <c r="K64" s="160"/>
    </row>
    <row r="65" spans="1:11" x14ac:dyDescent="0.25">
      <c r="A65" s="519" t="s">
        <v>177</v>
      </c>
      <c r="B65" s="514" t="s">
        <v>381</v>
      </c>
      <c r="C65" s="492" t="s">
        <v>333</v>
      </c>
      <c r="D65" s="492" t="s">
        <v>369</v>
      </c>
      <c r="E65" s="492" t="str">
        <f t="shared" si="2"/>
        <v>EAFRD rural development "implementation of payment appropriations"</v>
      </c>
      <c r="F65" s="492">
        <v>708.04593399999999</v>
      </c>
      <c r="G65" s="450"/>
      <c r="H65" s="450"/>
      <c r="I65" s="450"/>
      <c r="J65" s="450"/>
      <c r="K65" s="160"/>
    </row>
    <row r="66" spans="1:11" x14ac:dyDescent="0.25">
      <c r="A66" s="519" t="s">
        <v>177</v>
      </c>
      <c r="B66" s="514" t="s">
        <v>381</v>
      </c>
      <c r="C66" s="492" t="s">
        <v>356</v>
      </c>
      <c r="D66" s="492" t="s">
        <v>370</v>
      </c>
      <c r="E66" s="492" t="str">
        <f t="shared" si="2"/>
        <v>EAGF total spending</v>
      </c>
      <c r="F66" s="492">
        <v>2111.6</v>
      </c>
      <c r="G66" s="450"/>
      <c r="H66" s="450"/>
      <c r="I66" s="450"/>
      <c r="J66" s="450"/>
      <c r="K66" s="160"/>
    </row>
    <row r="67" spans="1:11" x14ac:dyDescent="0.25">
      <c r="A67" s="519" t="s">
        <v>186</v>
      </c>
      <c r="B67" s="514" t="s">
        <v>382</v>
      </c>
      <c r="C67" s="492" t="s">
        <v>356</v>
      </c>
      <c r="D67" s="492" t="s">
        <v>359</v>
      </c>
      <c r="E67" s="492" t="str">
        <f t="shared" si="2"/>
        <v>EAGF audit</v>
      </c>
      <c r="F67" s="492" t="s">
        <v>366</v>
      </c>
      <c r="G67" s="450"/>
      <c r="H67" s="450"/>
      <c r="I67" s="450"/>
      <c r="J67" s="450"/>
      <c r="K67" s="160"/>
    </row>
    <row r="68" spans="1:11" x14ac:dyDescent="0.25">
      <c r="A68" s="519" t="s">
        <v>186</v>
      </c>
      <c r="B68" s="514" t="s">
        <v>382</v>
      </c>
      <c r="C68" s="492" t="s">
        <v>356</v>
      </c>
      <c r="D68" s="492" t="s">
        <v>362</v>
      </c>
      <c r="E68" s="492" t="str">
        <f t="shared" si="2"/>
        <v>EAGF direct payments</v>
      </c>
      <c r="F68" s="515">
        <v>1257.5999999999999</v>
      </c>
      <c r="G68" s="450"/>
      <c r="H68" s="450"/>
      <c r="I68" s="450"/>
      <c r="J68" s="450"/>
      <c r="K68" s="160"/>
    </row>
    <row r="69" spans="1:11" x14ac:dyDescent="0.25">
      <c r="A69" s="519" t="s">
        <v>186</v>
      </c>
      <c r="B69" s="514" t="s">
        <v>382</v>
      </c>
      <c r="C69" s="492" t="s">
        <v>356</v>
      </c>
      <c r="D69" s="492" t="s">
        <v>364</v>
      </c>
      <c r="E69" s="492" t="str">
        <f t="shared" si="2"/>
        <v>EAGF market interventions</v>
      </c>
      <c r="F69" s="492">
        <v>54.9</v>
      </c>
      <c r="G69" s="450"/>
      <c r="H69" s="450"/>
      <c r="I69" s="450"/>
      <c r="J69" s="450"/>
      <c r="K69" s="160"/>
    </row>
    <row r="70" spans="1:11" x14ac:dyDescent="0.25">
      <c r="A70" s="519" t="s">
        <v>186</v>
      </c>
      <c r="B70" s="514" t="s">
        <v>382</v>
      </c>
      <c r="C70" s="492" t="s">
        <v>333</v>
      </c>
      <c r="D70" s="492" t="s">
        <v>369</v>
      </c>
      <c r="E70" s="492" t="str">
        <f t="shared" si="2"/>
        <v>EAFRD rural development "implementation of payment appropriations"</v>
      </c>
      <c r="F70" s="492">
        <v>196.59250900000001</v>
      </c>
      <c r="G70" s="450"/>
      <c r="H70" s="450"/>
      <c r="I70" s="450"/>
      <c r="J70" s="450"/>
      <c r="K70" s="160"/>
    </row>
    <row r="71" spans="1:11" x14ac:dyDescent="0.25">
      <c r="A71" s="513" t="s">
        <v>186</v>
      </c>
      <c r="B71" s="514" t="s">
        <v>382</v>
      </c>
      <c r="C71" s="492" t="s">
        <v>356</v>
      </c>
      <c r="D71" s="492" t="s">
        <v>370</v>
      </c>
      <c r="E71" s="492" t="str">
        <f t="shared" si="2"/>
        <v>EAGF total spending</v>
      </c>
      <c r="F71" s="492">
        <v>1312.4</v>
      </c>
      <c r="G71" s="450"/>
      <c r="H71" s="450"/>
      <c r="I71" s="450"/>
      <c r="J71" s="450"/>
      <c r="K71" s="160"/>
    </row>
    <row r="72" spans="1:11" x14ac:dyDescent="0.25">
      <c r="A72" s="519" t="s">
        <v>176</v>
      </c>
      <c r="B72" s="514" t="s">
        <v>383</v>
      </c>
      <c r="C72" s="492" t="s">
        <v>356</v>
      </c>
      <c r="D72" s="492" t="s">
        <v>359</v>
      </c>
      <c r="E72" s="492" t="str">
        <f t="shared" si="2"/>
        <v>EAGF audit</v>
      </c>
      <c r="F72" s="492">
        <v>1</v>
      </c>
      <c r="G72" s="450"/>
      <c r="H72" s="450"/>
      <c r="I72" s="450"/>
      <c r="J72" s="450"/>
      <c r="K72" s="160"/>
    </row>
    <row r="73" spans="1:11" x14ac:dyDescent="0.25">
      <c r="A73" s="519" t="s">
        <v>176</v>
      </c>
      <c r="B73" s="514" t="s">
        <v>383</v>
      </c>
      <c r="C73" s="492" t="s">
        <v>356</v>
      </c>
      <c r="D73" s="492" t="s">
        <v>362</v>
      </c>
      <c r="E73" s="492" t="str">
        <f t="shared" si="2"/>
        <v>EAGF direct payments</v>
      </c>
      <c r="F73" s="492">
        <v>1208.3</v>
      </c>
      <c r="G73" s="450"/>
      <c r="H73" s="450"/>
      <c r="I73" s="450"/>
      <c r="J73" s="450"/>
      <c r="K73" s="160"/>
    </row>
    <row r="74" spans="1:11" x14ac:dyDescent="0.25">
      <c r="A74" s="519" t="s">
        <v>176</v>
      </c>
      <c r="B74" s="514" t="s">
        <v>383</v>
      </c>
      <c r="C74" s="492" t="s">
        <v>356</v>
      </c>
      <c r="D74" s="492" t="s">
        <v>364</v>
      </c>
      <c r="E74" s="492" t="str">
        <f t="shared" si="2"/>
        <v>EAGF market interventions</v>
      </c>
      <c r="F74" s="492">
        <v>22.9</v>
      </c>
      <c r="G74" s="450"/>
      <c r="H74" s="450"/>
      <c r="I74" s="450"/>
      <c r="J74" s="450"/>
      <c r="K74" s="160"/>
    </row>
    <row r="75" spans="1:11" x14ac:dyDescent="0.25">
      <c r="A75" s="519" t="s">
        <v>176</v>
      </c>
      <c r="B75" s="514" t="s">
        <v>383</v>
      </c>
      <c r="C75" s="492" t="s">
        <v>333</v>
      </c>
      <c r="D75" s="492" t="s">
        <v>369</v>
      </c>
      <c r="E75" s="492" t="str">
        <f t="shared" si="2"/>
        <v>EAFRD rural development "implementation of payment appropriations"</v>
      </c>
      <c r="F75" s="492">
        <v>254.57203200000001</v>
      </c>
      <c r="G75" s="450"/>
      <c r="H75" s="450"/>
      <c r="I75" s="450"/>
      <c r="J75" s="450"/>
      <c r="K75" s="160"/>
    </row>
    <row r="76" spans="1:11" x14ac:dyDescent="0.25">
      <c r="A76" s="519" t="s">
        <v>176</v>
      </c>
      <c r="B76" s="514" t="s">
        <v>383</v>
      </c>
      <c r="C76" s="492" t="s">
        <v>356</v>
      </c>
      <c r="D76" s="492" t="s">
        <v>370</v>
      </c>
      <c r="E76" s="492" t="str">
        <f t="shared" si="2"/>
        <v>EAGF total spending</v>
      </c>
      <c r="F76" s="492">
        <v>1232.2</v>
      </c>
      <c r="G76" s="450"/>
      <c r="H76" s="450"/>
      <c r="I76" s="450"/>
      <c r="J76" s="450"/>
      <c r="K76" s="160"/>
    </row>
    <row r="77" spans="1:11" x14ac:dyDescent="0.25">
      <c r="A77" s="519" t="s">
        <v>181</v>
      </c>
      <c r="B77" s="514" t="s">
        <v>384</v>
      </c>
      <c r="C77" s="492" t="s">
        <v>356</v>
      </c>
      <c r="D77" s="492" t="s">
        <v>359</v>
      </c>
      <c r="E77" s="492" t="str">
        <f t="shared" si="2"/>
        <v>EAGF audit</v>
      </c>
      <c r="F77" s="492">
        <v>0.4</v>
      </c>
      <c r="G77" s="450"/>
      <c r="H77" s="450"/>
      <c r="I77" s="450"/>
      <c r="J77" s="450"/>
      <c r="K77" s="160"/>
    </row>
    <row r="78" spans="1:11" x14ac:dyDescent="0.25">
      <c r="A78" s="519" t="s">
        <v>181</v>
      </c>
      <c r="B78" s="514" t="s">
        <v>384</v>
      </c>
      <c r="C78" s="492" t="s">
        <v>356</v>
      </c>
      <c r="D78" s="492" t="s">
        <v>362</v>
      </c>
      <c r="E78" s="492" t="str">
        <f t="shared" si="2"/>
        <v>EAGF direct payments</v>
      </c>
      <c r="F78" s="492">
        <v>3795</v>
      </c>
      <c r="G78" s="450"/>
      <c r="H78" s="450"/>
      <c r="I78" s="450"/>
      <c r="J78" s="450"/>
      <c r="K78" s="160"/>
    </row>
    <row r="79" spans="1:11" x14ac:dyDescent="0.25">
      <c r="A79" s="519" t="s">
        <v>181</v>
      </c>
      <c r="B79" s="514" t="s">
        <v>384</v>
      </c>
      <c r="C79" s="492" t="s">
        <v>356</v>
      </c>
      <c r="D79" s="492" t="s">
        <v>364</v>
      </c>
      <c r="E79" s="492" t="str">
        <f t="shared" si="2"/>
        <v>EAGF market interventions</v>
      </c>
      <c r="F79" s="492">
        <v>649.29999999999995</v>
      </c>
      <c r="G79" s="450"/>
      <c r="H79" s="450"/>
      <c r="I79" s="450"/>
      <c r="J79" s="450"/>
      <c r="K79" s="160"/>
    </row>
    <row r="80" spans="1:11" x14ac:dyDescent="0.25">
      <c r="A80" s="519" t="s">
        <v>181</v>
      </c>
      <c r="B80" s="514" t="s">
        <v>384</v>
      </c>
      <c r="C80" s="492" t="s">
        <v>333</v>
      </c>
      <c r="D80" s="492" t="s">
        <v>369</v>
      </c>
      <c r="E80" s="492" t="str">
        <f t="shared" si="2"/>
        <v>EAFRD rural development "implementation of payment appropriations"</v>
      </c>
      <c r="F80" s="492">
        <v>790.27250800000002</v>
      </c>
      <c r="G80" s="450"/>
      <c r="H80" s="450"/>
      <c r="I80" s="450"/>
      <c r="J80" s="450"/>
      <c r="K80" s="160"/>
    </row>
    <row r="81" spans="1:11" x14ac:dyDescent="0.25">
      <c r="A81" s="513" t="s">
        <v>181</v>
      </c>
      <c r="B81" s="514" t="s">
        <v>384</v>
      </c>
      <c r="C81" s="492" t="s">
        <v>356</v>
      </c>
      <c r="D81" s="492" t="s">
        <v>370</v>
      </c>
      <c r="E81" s="492" t="str">
        <f t="shared" si="2"/>
        <v>EAGF total spending</v>
      </c>
      <c r="F81" s="492">
        <v>4444.3</v>
      </c>
      <c r="G81" s="450"/>
      <c r="H81" s="450"/>
      <c r="I81" s="450"/>
      <c r="J81" s="450"/>
      <c r="K81" s="160"/>
    </row>
    <row r="82" spans="1:11" x14ac:dyDescent="0.25">
      <c r="A82" s="519" t="s">
        <v>183</v>
      </c>
      <c r="B82" s="514" t="s">
        <v>385</v>
      </c>
      <c r="C82" s="492" t="s">
        <v>356</v>
      </c>
      <c r="D82" s="492" t="s">
        <v>359</v>
      </c>
      <c r="E82" s="492" t="str">
        <f t="shared" si="2"/>
        <v>EAGF audit</v>
      </c>
      <c r="F82" s="492">
        <v>0.4</v>
      </c>
      <c r="G82" s="450"/>
      <c r="H82" s="450"/>
      <c r="I82" s="450"/>
      <c r="J82" s="450"/>
      <c r="K82" s="160"/>
    </row>
    <row r="83" spans="1:11" x14ac:dyDescent="0.25">
      <c r="A83" s="519" t="s">
        <v>183</v>
      </c>
      <c r="B83" s="514" t="s">
        <v>385</v>
      </c>
      <c r="C83" s="492" t="s">
        <v>356</v>
      </c>
      <c r="D83" s="492" t="s">
        <v>362</v>
      </c>
      <c r="E83" s="492" t="str">
        <f t="shared" si="2"/>
        <v>EAGF direct payments</v>
      </c>
      <c r="F83" s="515">
        <v>203.8</v>
      </c>
      <c r="G83" s="450"/>
      <c r="H83" s="450"/>
      <c r="I83" s="450"/>
      <c r="J83" s="450"/>
      <c r="K83" s="160"/>
    </row>
    <row r="84" spans="1:11" x14ac:dyDescent="0.25">
      <c r="A84" s="519" t="s">
        <v>183</v>
      </c>
      <c r="B84" s="514" t="s">
        <v>385</v>
      </c>
      <c r="C84" s="492" t="s">
        <v>356</v>
      </c>
      <c r="D84" s="492" t="s">
        <v>364</v>
      </c>
      <c r="E84" s="492" t="str">
        <f t="shared" si="2"/>
        <v>EAGF market interventions</v>
      </c>
      <c r="F84" s="492">
        <v>14.5</v>
      </c>
      <c r="G84" s="450"/>
      <c r="H84" s="450"/>
      <c r="I84" s="450"/>
      <c r="J84" s="450"/>
      <c r="K84" s="160"/>
    </row>
    <row r="85" spans="1:11" x14ac:dyDescent="0.25">
      <c r="A85" s="519" t="s">
        <v>183</v>
      </c>
      <c r="B85" s="514" t="s">
        <v>385</v>
      </c>
      <c r="C85" s="492" t="s">
        <v>333</v>
      </c>
      <c r="D85" s="492" t="s">
        <v>369</v>
      </c>
      <c r="E85" s="492" t="str">
        <f t="shared" si="2"/>
        <v>EAFRD rural development "implementation of payment appropriations"</v>
      </c>
      <c r="F85" s="492">
        <v>162.49696900000001</v>
      </c>
      <c r="G85" s="450"/>
      <c r="H85" s="450"/>
      <c r="I85" s="450"/>
      <c r="J85" s="450"/>
      <c r="K85" s="160"/>
    </row>
    <row r="86" spans="1:11" x14ac:dyDescent="0.25">
      <c r="A86" s="513" t="s">
        <v>183</v>
      </c>
      <c r="B86" s="514" t="s">
        <v>385</v>
      </c>
      <c r="C86" s="492" t="s">
        <v>356</v>
      </c>
      <c r="D86" s="492" t="s">
        <v>370</v>
      </c>
      <c r="E86" s="492" t="str">
        <f t="shared" si="2"/>
        <v>EAGF total spending</v>
      </c>
      <c r="F86" s="492">
        <v>218.7</v>
      </c>
      <c r="G86" s="450"/>
      <c r="H86" s="450"/>
      <c r="I86" s="450"/>
      <c r="J86" s="450"/>
      <c r="K86" s="160"/>
    </row>
    <row r="87" spans="1:11" x14ac:dyDescent="0.25">
      <c r="A87" s="519" t="s">
        <v>184</v>
      </c>
      <c r="B87" s="514" t="s">
        <v>386</v>
      </c>
      <c r="C87" s="492" t="s">
        <v>356</v>
      </c>
      <c r="D87" s="492" t="s">
        <v>359</v>
      </c>
      <c r="E87" s="492" t="str">
        <f t="shared" ref="E87:E113" si="3">VLOOKUP(D87,H$3:I$9,2,FALSE)</f>
        <v>EAGF audit</v>
      </c>
      <c r="F87" s="492">
        <v>4.7</v>
      </c>
      <c r="G87" s="450"/>
      <c r="H87" s="450"/>
      <c r="I87" s="450"/>
      <c r="J87" s="450"/>
      <c r="K87" s="160"/>
    </row>
    <row r="88" spans="1:11" x14ac:dyDescent="0.25">
      <c r="A88" s="519" t="s">
        <v>184</v>
      </c>
      <c r="B88" s="514" t="s">
        <v>386</v>
      </c>
      <c r="C88" s="492" t="s">
        <v>356</v>
      </c>
      <c r="D88" s="492" t="s">
        <v>362</v>
      </c>
      <c r="E88" s="492" t="str">
        <f t="shared" si="3"/>
        <v>EAGF direct payments</v>
      </c>
      <c r="F88" s="492">
        <v>437.2</v>
      </c>
      <c r="G88" s="450"/>
      <c r="H88" s="450"/>
      <c r="I88" s="450"/>
      <c r="J88" s="450"/>
      <c r="K88" s="160"/>
    </row>
    <row r="89" spans="1:11" x14ac:dyDescent="0.25">
      <c r="A89" s="519" t="s">
        <v>184</v>
      </c>
      <c r="B89" s="514" t="s">
        <v>386</v>
      </c>
      <c r="C89" s="492" t="s">
        <v>356</v>
      </c>
      <c r="D89" s="492" t="s">
        <v>364</v>
      </c>
      <c r="E89" s="492" t="str">
        <f t="shared" si="3"/>
        <v>EAGF market interventions</v>
      </c>
      <c r="F89" s="492">
        <v>8</v>
      </c>
      <c r="G89" s="450"/>
      <c r="H89" s="450"/>
      <c r="I89" s="450"/>
      <c r="J89" s="450"/>
      <c r="K89" s="160"/>
    </row>
    <row r="90" spans="1:11" x14ac:dyDescent="0.25">
      <c r="A90" s="519" t="s">
        <v>184</v>
      </c>
      <c r="B90" s="514" t="s">
        <v>386</v>
      </c>
      <c r="C90" s="492" t="s">
        <v>333</v>
      </c>
      <c r="D90" s="492" t="s">
        <v>369</v>
      </c>
      <c r="E90" s="492" t="str">
        <f t="shared" si="3"/>
        <v>EAFRD rural development "implementation of payment appropriations"</v>
      </c>
      <c r="F90" s="492">
        <v>253.974006</v>
      </c>
      <c r="G90" s="450"/>
      <c r="H90" s="450"/>
      <c r="I90" s="450"/>
      <c r="J90" s="450"/>
      <c r="K90" s="160"/>
    </row>
    <row r="91" spans="1:11" x14ac:dyDescent="0.25">
      <c r="A91" s="513" t="s">
        <v>184</v>
      </c>
      <c r="B91" s="514" t="s">
        <v>386</v>
      </c>
      <c r="C91" s="492" t="s">
        <v>356</v>
      </c>
      <c r="D91" s="492" t="s">
        <v>370</v>
      </c>
      <c r="E91" s="492" t="str">
        <f t="shared" si="3"/>
        <v>EAGF total spending</v>
      </c>
      <c r="F91" s="492">
        <v>449.9</v>
      </c>
      <c r="G91" s="450"/>
      <c r="H91" s="450"/>
      <c r="I91" s="450"/>
      <c r="J91" s="450"/>
      <c r="K91" s="160"/>
    </row>
    <row r="92" spans="1:11" x14ac:dyDescent="0.25">
      <c r="A92" s="519" t="s">
        <v>185</v>
      </c>
      <c r="B92" s="514" t="s">
        <v>387</v>
      </c>
      <c r="C92" s="492" t="s">
        <v>356</v>
      </c>
      <c r="D92" s="492" t="s">
        <v>359</v>
      </c>
      <c r="E92" s="492" t="str">
        <f t="shared" si="3"/>
        <v>EAGF audit</v>
      </c>
      <c r="F92" s="492">
        <v>0</v>
      </c>
      <c r="G92" s="450"/>
      <c r="H92" s="450"/>
      <c r="I92" s="450"/>
      <c r="J92" s="450"/>
      <c r="K92" s="160"/>
    </row>
    <row r="93" spans="1:11" x14ac:dyDescent="0.25">
      <c r="A93" s="519" t="s">
        <v>185</v>
      </c>
      <c r="B93" s="514" t="s">
        <v>387</v>
      </c>
      <c r="C93" s="492" t="s">
        <v>356</v>
      </c>
      <c r="D93" s="492" t="s">
        <v>362</v>
      </c>
      <c r="E93" s="492" t="str">
        <f t="shared" si="3"/>
        <v>EAGF direct payments</v>
      </c>
      <c r="F93" s="492">
        <v>33.299999999999997</v>
      </c>
      <c r="G93" s="450"/>
      <c r="H93" s="450"/>
      <c r="I93" s="450"/>
      <c r="J93" s="450"/>
      <c r="K93" s="160"/>
    </row>
    <row r="94" spans="1:11" x14ac:dyDescent="0.25">
      <c r="A94" s="519" t="s">
        <v>185</v>
      </c>
      <c r="B94" s="514" t="s">
        <v>387</v>
      </c>
      <c r="C94" s="492" t="s">
        <v>356</v>
      </c>
      <c r="D94" s="492" t="s">
        <v>364</v>
      </c>
      <c r="E94" s="492" t="str">
        <f t="shared" si="3"/>
        <v>EAGF market interventions</v>
      </c>
      <c r="F94" s="492">
        <v>1.2</v>
      </c>
      <c r="G94" s="450"/>
      <c r="H94" s="450"/>
      <c r="I94" s="450"/>
      <c r="J94" s="450"/>
      <c r="K94" s="160"/>
    </row>
    <row r="95" spans="1:11" x14ac:dyDescent="0.25">
      <c r="A95" s="519" t="s">
        <v>185</v>
      </c>
      <c r="B95" s="514" t="s">
        <v>387</v>
      </c>
      <c r="C95" s="492" t="s">
        <v>333</v>
      </c>
      <c r="D95" s="492" t="s">
        <v>369</v>
      </c>
      <c r="E95" s="492" t="str">
        <f t="shared" si="3"/>
        <v>EAFRD rural development "implementation of payment appropriations"</v>
      </c>
      <c r="F95" s="492">
        <v>8.8635750000000009</v>
      </c>
      <c r="G95" s="450"/>
      <c r="H95" s="450"/>
      <c r="I95" s="450"/>
      <c r="J95" s="450"/>
      <c r="K95" s="160"/>
    </row>
    <row r="96" spans="1:11" x14ac:dyDescent="0.25">
      <c r="A96" s="513" t="s">
        <v>185</v>
      </c>
      <c r="B96" s="514" t="s">
        <v>387</v>
      </c>
      <c r="C96" s="492" t="s">
        <v>356</v>
      </c>
      <c r="D96" s="492" t="s">
        <v>370</v>
      </c>
      <c r="E96" s="492" t="str">
        <f t="shared" si="3"/>
        <v>EAGF total spending</v>
      </c>
      <c r="F96" s="492">
        <v>34.6</v>
      </c>
      <c r="G96" s="450"/>
      <c r="H96" s="450"/>
      <c r="I96" s="450"/>
      <c r="J96" s="450"/>
      <c r="K96" s="160"/>
    </row>
    <row r="97" spans="1:11" x14ac:dyDescent="0.25">
      <c r="A97" s="519" t="s">
        <v>187</v>
      </c>
      <c r="B97" s="514" t="s">
        <v>388</v>
      </c>
      <c r="C97" s="492" t="s">
        <v>356</v>
      </c>
      <c r="D97" s="492" t="s">
        <v>359</v>
      </c>
      <c r="E97" s="492" t="str">
        <f t="shared" si="3"/>
        <v>EAGF audit</v>
      </c>
      <c r="F97" s="492">
        <v>0.3</v>
      </c>
      <c r="G97" s="450"/>
      <c r="H97" s="450"/>
      <c r="I97" s="450"/>
      <c r="J97" s="450"/>
      <c r="K97" s="160"/>
    </row>
    <row r="98" spans="1:11" x14ac:dyDescent="0.25">
      <c r="A98" s="519" t="s">
        <v>187</v>
      </c>
      <c r="B98" s="514" t="s">
        <v>388</v>
      </c>
      <c r="C98" s="492" t="s">
        <v>356</v>
      </c>
      <c r="D98" s="492" t="s">
        <v>362</v>
      </c>
      <c r="E98" s="492" t="str">
        <f t="shared" si="3"/>
        <v>EAGF direct payments</v>
      </c>
      <c r="F98" s="492">
        <v>5</v>
      </c>
      <c r="G98" s="450"/>
      <c r="H98" s="450"/>
      <c r="I98" s="450"/>
      <c r="J98" s="450"/>
      <c r="K98" s="160"/>
    </row>
    <row r="99" spans="1:11" x14ac:dyDescent="0.25">
      <c r="A99" s="519" t="s">
        <v>187</v>
      </c>
      <c r="B99" s="514" t="s">
        <v>388</v>
      </c>
      <c r="C99" s="492" t="s">
        <v>356</v>
      </c>
      <c r="D99" s="492" t="s">
        <v>364</v>
      </c>
      <c r="E99" s="492" t="str">
        <f t="shared" si="3"/>
        <v>EAGF market interventions</v>
      </c>
      <c r="F99" s="492">
        <v>0.5</v>
      </c>
      <c r="G99" s="450"/>
      <c r="H99" s="450"/>
      <c r="I99" s="450"/>
      <c r="J99" s="450"/>
      <c r="K99" s="160"/>
    </row>
    <row r="100" spans="1:11" x14ac:dyDescent="0.25">
      <c r="A100" s="519" t="s">
        <v>187</v>
      </c>
      <c r="B100" s="514" t="s">
        <v>388</v>
      </c>
      <c r="C100" s="492" t="s">
        <v>333</v>
      </c>
      <c r="D100" s="492" t="s">
        <v>369</v>
      </c>
      <c r="E100" s="492" t="str">
        <f t="shared" si="3"/>
        <v>EAFRD rural development "implementation of payment appropriations"</v>
      </c>
      <c r="F100" s="492">
        <v>2.170973</v>
      </c>
      <c r="G100" s="450"/>
      <c r="H100" s="450"/>
      <c r="I100" s="450"/>
      <c r="J100" s="450"/>
      <c r="K100" s="160"/>
    </row>
    <row r="101" spans="1:11" x14ac:dyDescent="0.25">
      <c r="A101" s="513" t="s">
        <v>187</v>
      </c>
      <c r="B101" s="514" t="s">
        <v>388</v>
      </c>
      <c r="C101" s="492" t="s">
        <v>356</v>
      </c>
      <c r="D101" s="492" t="s">
        <v>370</v>
      </c>
      <c r="E101" s="492" t="str">
        <f t="shared" si="3"/>
        <v>EAGF total spending</v>
      </c>
      <c r="F101" s="492">
        <v>5.7</v>
      </c>
      <c r="G101" s="450"/>
      <c r="H101" s="450"/>
      <c r="I101" s="450"/>
      <c r="J101" s="450"/>
      <c r="K101" s="160"/>
    </row>
    <row r="102" spans="1:11" x14ac:dyDescent="0.25">
      <c r="A102" s="519" t="s">
        <v>188</v>
      </c>
      <c r="B102" s="514" t="s">
        <v>389</v>
      </c>
      <c r="C102" s="492" t="s">
        <v>356</v>
      </c>
      <c r="D102" s="492" t="s">
        <v>359</v>
      </c>
      <c r="E102" s="492" t="str">
        <f t="shared" si="3"/>
        <v>EAGF audit</v>
      </c>
      <c r="F102" s="492">
        <v>0.1</v>
      </c>
      <c r="G102" s="450"/>
      <c r="H102" s="450"/>
      <c r="I102" s="450"/>
      <c r="J102" s="450"/>
      <c r="K102" s="160"/>
    </row>
    <row r="103" spans="1:11" x14ac:dyDescent="0.25">
      <c r="A103" s="519" t="s">
        <v>188</v>
      </c>
      <c r="B103" s="514" t="s">
        <v>389</v>
      </c>
      <c r="C103" s="492" t="s">
        <v>356</v>
      </c>
      <c r="D103" s="492" t="s">
        <v>362</v>
      </c>
      <c r="E103" s="492" t="str">
        <f t="shared" si="3"/>
        <v>EAGF direct payments</v>
      </c>
      <c r="F103" s="492">
        <v>734.7</v>
      </c>
      <c r="G103" s="450"/>
      <c r="H103" s="450"/>
      <c r="I103" s="450"/>
      <c r="J103" s="450"/>
      <c r="K103" s="160"/>
    </row>
    <row r="104" spans="1:11" x14ac:dyDescent="0.25">
      <c r="A104" s="519" t="s">
        <v>188</v>
      </c>
      <c r="B104" s="514" t="s">
        <v>389</v>
      </c>
      <c r="C104" s="492" t="s">
        <v>356</v>
      </c>
      <c r="D104" s="492" t="s">
        <v>364</v>
      </c>
      <c r="E104" s="492" t="str">
        <f t="shared" si="3"/>
        <v>EAGF market interventions</v>
      </c>
      <c r="F104" s="492">
        <v>87.1</v>
      </c>
      <c r="G104" s="450"/>
      <c r="H104" s="450"/>
      <c r="I104" s="450"/>
      <c r="J104" s="450"/>
      <c r="K104" s="160"/>
    </row>
    <row r="105" spans="1:11" x14ac:dyDescent="0.25">
      <c r="A105" s="519" t="s">
        <v>188</v>
      </c>
      <c r="B105" s="514" t="s">
        <v>389</v>
      </c>
      <c r="C105" s="492" t="s">
        <v>333</v>
      </c>
      <c r="D105" s="492" t="s">
        <v>369</v>
      </c>
      <c r="E105" s="492" t="str">
        <f t="shared" si="3"/>
        <v>EAFRD rural development "implementation of payment appropriations"</v>
      </c>
      <c r="F105" s="492">
        <v>57.613813999999998</v>
      </c>
      <c r="G105" s="450"/>
      <c r="H105" s="450"/>
      <c r="I105" s="450"/>
      <c r="J105" s="450"/>
      <c r="K105" s="160"/>
    </row>
    <row r="106" spans="1:11" x14ac:dyDescent="0.25">
      <c r="A106" s="513" t="s">
        <v>188</v>
      </c>
      <c r="B106" s="514" t="s">
        <v>389</v>
      </c>
      <c r="C106" s="492" t="s">
        <v>356</v>
      </c>
      <c r="D106" s="492" t="s">
        <v>370</v>
      </c>
      <c r="E106" s="492" t="str">
        <f t="shared" si="3"/>
        <v>EAGF total spending</v>
      </c>
      <c r="F106" s="492">
        <v>822</v>
      </c>
      <c r="G106" s="450"/>
      <c r="H106" s="450"/>
      <c r="I106" s="450"/>
      <c r="J106" s="450"/>
      <c r="K106" s="160"/>
    </row>
    <row r="107" spans="1:11" x14ac:dyDescent="0.25">
      <c r="A107" s="519" t="s">
        <v>190</v>
      </c>
      <c r="B107" s="514" t="s">
        <v>390</v>
      </c>
      <c r="C107" s="492" t="s">
        <v>356</v>
      </c>
      <c r="D107" s="492" t="s">
        <v>359</v>
      </c>
      <c r="E107" s="492" t="str">
        <f t="shared" si="3"/>
        <v>EAGF audit</v>
      </c>
      <c r="F107" s="492">
        <v>9</v>
      </c>
      <c r="G107" s="450"/>
      <c r="H107" s="450"/>
      <c r="I107" s="450"/>
      <c r="J107" s="450"/>
      <c r="K107" s="160"/>
    </row>
    <row r="108" spans="1:11" x14ac:dyDescent="0.25">
      <c r="A108" s="519" t="s">
        <v>190</v>
      </c>
      <c r="B108" s="514" t="s">
        <v>390</v>
      </c>
      <c r="C108" s="492" t="s">
        <v>356</v>
      </c>
      <c r="D108" s="492" t="s">
        <v>362</v>
      </c>
      <c r="E108" s="492" t="str">
        <f t="shared" si="3"/>
        <v>EAGF direct payments</v>
      </c>
      <c r="F108" s="515">
        <v>3354.8</v>
      </c>
      <c r="G108" s="450"/>
      <c r="H108" s="450"/>
      <c r="I108" s="450"/>
      <c r="J108" s="450"/>
      <c r="K108" s="160"/>
    </row>
    <row r="109" spans="1:11" x14ac:dyDescent="0.25">
      <c r="A109" s="519" t="s">
        <v>190</v>
      </c>
      <c r="B109" s="514" t="s">
        <v>390</v>
      </c>
      <c r="C109" s="492" t="s">
        <v>356</v>
      </c>
      <c r="D109" s="492" t="s">
        <v>364</v>
      </c>
      <c r="E109" s="492" t="str">
        <f t="shared" si="3"/>
        <v>EAGF market interventions</v>
      </c>
      <c r="F109" s="492">
        <v>118.9</v>
      </c>
      <c r="G109" s="450"/>
      <c r="H109" s="450"/>
      <c r="I109" s="450"/>
      <c r="J109" s="450"/>
      <c r="K109" s="160"/>
    </row>
    <row r="110" spans="1:11" x14ac:dyDescent="0.25">
      <c r="A110" s="519" t="s">
        <v>190</v>
      </c>
      <c r="B110" s="514" t="s">
        <v>390</v>
      </c>
      <c r="C110" s="492" t="s">
        <v>333</v>
      </c>
      <c r="D110" s="492" t="s">
        <v>369</v>
      </c>
      <c r="E110" s="492" t="str">
        <f t="shared" si="3"/>
        <v>EAFRD rural development "implementation of payment appropriations"</v>
      </c>
      <c r="F110" s="492">
        <v>573.60459000000003</v>
      </c>
      <c r="G110" s="450"/>
      <c r="H110" s="450"/>
      <c r="I110" s="450"/>
      <c r="J110" s="450"/>
      <c r="K110" s="160"/>
    </row>
    <row r="111" spans="1:11" x14ac:dyDescent="0.25">
      <c r="A111" s="513" t="s">
        <v>190</v>
      </c>
      <c r="B111" s="514" t="s">
        <v>390</v>
      </c>
      <c r="C111" s="492" t="s">
        <v>356</v>
      </c>
      <c r="D111" s="492" t="s">
        <v>370</v>
      </c>
      <c r="E111" s="492" t="str">
        <f t="shared" si="3"/>
        <v>EAGF total spending</v>
      </c>
      <c r="F111" s="492">
        <v>3482.8</v>
      </c>
      <c r="G111" s="450"/>
      <c r="H111" s="450"/>
      <c r="I111" s="450"/>
      <c r="J111" s="450"/>
      <c r="K111" s="160"/>
    </row>
    <row r="112" spans="1:11" x14ac:dyDescent="0.25">
      <c r="A112" s="519" t="s">
        <v>191</v>
      </c>
      <c r="B112" s="514" t="s">
        <v>391</v>
      </c>
      <c r="C112" s="492" t="s">
        <v>356</v>
      </c>
      <c r="D112" s="492" t="s">
        <v>359</v>
      </c>
      <c r="E112" s="492" t="str">
        <f t="shared" si="3"/>
        <v>EAGF audit</v>
      </c>
      <c r="F112" s="492">
        <v>1.1000000000000001</v>
      </c>
      <c r="G112" s="450"/>
      <c r="H112" s="450"/>
      <c r="I112" s="450"/>
      <c r="J112" s="450"/>
      <c r="K112" s="160"/>
    </row>
    <row r="113" spans="1:11" x14ac:dyDescent="0.25">
      <c r="A113" s="519" t="s">
        <v>191</v>
      </c>
      <c r="B113" s="514" t="s">
        <v>391</v>
      </c>
      <c r="C113" s="492" t="s">
        <v>356</v>
      </c>
      <c r="D113" s="492" t="s">
        <v>362</v>
      </c>
      <c r="E113" s="492" t="str">
        <f t="shared" si="3"/>
        <v>EAGF direct payments</v>
      </c>
      <c r="F113" s="492">
        <v>654.9</v>
      </c>
      <c r="G113" s="450"/>
      <c r="H113" s="450"/>
      <c r="I113" s="450"/>
      <c r="J113" s="450"/>
      <c r="K113" s="160"/>
    </row>
    <row r="114" spans="1:11" x14ac:dyDescent="0.25">
      <c r="A114" s="519" t="s">
        <v>191</v>
      </c>
      <c r="B114" s="514" t="s">
        <v>391</v>
      </c>
      <c r="C114" s="492" t="s">
        <v>356</v>
      </c>
      <c r="D114" s="492" t="s">
        <v>364</v>
      </c>
      <c r="E114" s="492" t="str">
        <f t="shared" ref="E114:E139" si="4">VLOOKUP(D114,H$3:I$9,2,FALSE)</f>
        <v>EAGF market interventions</v>
      </c>
      <c r="F114" s="492">
        <v>114.2</v>
      </c>
      <c r="G114" s="450"/>
      <c r="H114" s="450"/>
      <c r="I114" s="450"/>
      <c r="J114" s="450"/>
      <c r="K114" s="160"/>
    </row>
    <row r="115" spans="1:11" x14ac:dyDescent="0.25">
      <c r="A115" s="519" t="s">
        <v>191</v>
      </c>
      <c r="B115" s="514" t="s">
        <v>391</v>
      </c>
      <c r="C115" s="492" t="s">
        <v>333</v>
      </c>
      <c r="D115" s="492" t="s">
        <v>369</v>
      </c>
      <c r="E115" s="492" t="str">
        <f t="shared" si="4"/>
        <v>EAFRD rural development "implementation of payment appropriations"</v>
      </c>
      <c r="F115" s="492">
        <v>524.23317699999996</v>
      </c>
      <c r="G115" s="450"/>
      <c r="H115" s="450"/>
      <c r="I115" s="450"/>
      <c r="J115" s="450"/>
      <c r="K115" s="160"/>
    </row>
    <row r="116" spans="1:11" x14ac:dyDescent="0.25">
      <c r="A116" s="513" t="s">
        <v>191</v>
      </c>
      <c r="B116" s="514" t="s">
        <v>391</v>
      </c>
      <c r="C116" s="492" t="s">
        <v>356</v>
      </c>
      <c r="D116" s="492" t="s">
        <v>370</v>
      </c>
      <c r="E116" s="492" t="str">
        <f t="shared" si="4"/>
        <v>EAGF total spending</v>
      </c>
      <c r="F116" s="492">
        <v>770.2</v>
      </c>
      <c r="G116" s="450"/>
      <c r="H116" s="450"/>
      <c r="I116" s="450"/>
      <c r="J116" s="450"/>
      <c r="K116" s="160"/>
    </row>
    <row r="117" spans="1:11" x14ac:dyDescent="0.25">
      <c r="A117" s="519" t="s">
        <v>192</v>
      </c>
      <c r="B117" s="514" t="s">
        <v>392</v>
      </c>
      <c r="C117" s="492" t="s">
        <v>356</v>
      </c>
      <c r="D117" s="492" t="s">
        <v>359</v>
      </c>
      <c r="E117" s="492" t="str">
        <f t="shared" si="4"/>
        <v>EAGF audit</v>
      </c>
      <c r="F117" s="492">
        <v>94.9</v>
      </c>
      <c r="G117" s="450"/>
      <c r="H117" s="450"/>
      <c r="I117" s="450"/>
      <c r="J117" s="450"/>
      <c r="K117" s="160"/>
    </row>
    <row r="118" spans="1:11" x14ac:dyDescent="0.25">
      <c r="A118" s="519" t="s">
        <v>192</v>
      </c>
      <c r="B118" s="514" t="s">
        <v>392</v>
      </c>
      <c r="C118" s="492" t="s">
        <v>356</v>
      </c>
      <c r="D118" s="492" t="s">
        <v>362</v>
      </c>
      <c r="E118" s="492" t="str">
        <f t="shared" si="4"/>
        <v>EAGF direct payments</v>
      </c>
      <c r="F118" s="515">
        <v>1690.7</v>
      </c>
      <c r="G118" s="450"/>
      <c r="H118" s="450"/>
      <c r="I118" s="450"/>
      <c r="J118" s="450"/>
      <c r="K118" s="160"/>
    </row>
    <row r="119" spans="1:11" x14ac:dyDescent="0.25">
      <c r="A119" s="519" t="s">
        <v>192</v>
      </c>
      <c r="B119" s="514" t="s">
        <v>392</v>
      </c>
      <c r="C119" s="492" t="s">
        <v>356</v>
      </c>
      <c r="D119" s="492" t="s">
        <v>364</v>
      </c>
      <c r="E119" s="492" t="str">
        <f t="shared" si="4"/>
        <v>EAGF market interventions</v>
      </c>
      <c r="F119" s="492">
        <v>42.9</v>
      </c>
      <c r="G119" s="450"/>
      <c r="H119" s="450"/>
      <c r="I119" s="450"/>
      <c r="J119" s="450"/>
      <c r="K119" s="160"/>
    </row>
    <row r="120" spans="1:11" x14ac:dyDescent="0.25">
      <c r="A120" s="519" t="s">
        <v>192</v>
      </c>
      <c r="B120" s="514" t="s">
        <v>392</v>
      </c>
      <c r="C120" s="492" t="s">
        <v>333</v>
      </c>
      <c r="D120" s="492" t="s">
        <v>369</v>
      </c>
      <c r="E120" s="492" t="str">
        <f t="shared" si="4"/>
        <v>EAFRD rural development "implementation of payment appropriations"</v>
      </c>
      <c r="F120" s="492">
        <v>1569.168715</v>
      </c>
      <c r="G120" s="450"/>
      <c r="H120" s="450"/>
      <c r="I120" s="450"/>
      <c r="J120" s="450"/>
      <c r="K120" s="160"/>
    </row>
    <row r="121" spans="1:11" x14ac:dyDescent="0.25">
      <c r="A121" s="519" t="s">
        <v>192</v>
      </c>
      <c r="B121" s="514" t="s">
        <v>392</v>
      </c>
      <c r="C121" s="492" t="s">
        <v>356</v>
      </c>
      <c r="D121" s="492" t="s">
        <v>370</v>
      </c>
      <c r="E121" s="492" t="str">
        <f t="shared" si="4"/>
        <v>EAGF total spending</v>
      </c>
      <c r="F121" s="492">
        <v>1828.4</v>
      </c>
      <c r="G121" s="450"/>
      <c r="H121" s="450"/>
      <c r="I121" s="450"/>
      <c r="J121" s="450"/>
      <c r="K121" s="160"/>
    </row>
    <row r="122" spans="1:11" x14ac:dyDescent="0.25">
      <c r="A122" s="519" t="s">
        <v>258</v>
      </c>
      <c r="B122" s="514" t="s">
        <v>393</v>
      </c>
      <c r="C122" s="492" t="s">
        <v>356</v>
      </c>
      <c r="D122" s="492" t="s">
        <v>359</v>
      </c>
      <c r="E122" s="492" t="str">
        <f t="shared" si="4"/>
        <v>EAGF audit</v>
      </c>
      <c r="F122" s="492" t="s">
        <v>366</v>
      </c>
      <c r="G122" s="450"/>
      <c r="H122" s="450"/>
      <c r="I122" s="450"/>
      <c r="J122" s="450"/>
      <c r="K122" s="160"/>
    </row>
    <row r="123" spans="1:11" x14ac:dyDescent="0.25">
      <c r="A123" s="519" t="s">
        <v>258</v>
      </c>
      <c r="B123" s="514" t="s">
        <v>393</v>
      </c>
      <c r="C123" s="492" t="s">
        <v>356</v>
      </c>
      <c r="D123" s="492" t="s">
        <v>362</v>
      </c>
      <c r="E123" s="492" t="str">
        <f t="shared" si="4"/>
        <v>EAGF direct payments</v>
      </c>
      <c r="F123" s="515">
        <v>432.1</v>
      </c>
      <c r="G123" s="450"/>
      <c r="H123" s="450"/>
      <c r="I123" s="450"/>
      <c r="J123" s="450"/>
      <c r="K123" s="160"/>
    </row>
    <row r="124" spans="1:11" x14ac:dyDescent="0.25">
      <c r="A124" s="519" t="s">
        <v>258</v>
      </c>
      <c r="B124" s="514" t="s">
        <v>393</v>
      </c>
      <c r="C124" s="492" t="s">
        <v>356</v>
      </c>
      <c r="D124" s="492" t="s">
        <v>364</v>
      </c>
      <c r="E124" s="492" t="str">
        <f t="shared" si="4"/>
        <v>EAGF market interventions</v>
      </c>
      <c r="F124" s="492">
        <v>11.7</v>
      </c>
      <c r="G124" s="450"/>
      <c r="H124" s="450"/>
      <c r="I124" s="450"/>
      <c r="J124" s="450"/>
      <c r="K124" s="160"/>
    </row>
    <row r="125" spans="1:11" x14ac:dyDescent="0.25">
      <c r="A125" s="519" t="s">
        <v>258</v>
      </c>
      <c r="B125" s="514" t="s">
        <v>393</v>
      </c>
      <c r="C125" s="492" t="s">
        <v>333</v>
      </c>
      <c r="D125" s="492" t="s">
        <v>369</v>
      </c>
      <c r="E125" s="492" t="str">
        <f t="shared" si="4"/>
        <v>EAFRD rural development "implementation of payment appropriations"</v>
      </c>
      <c r="F125" s="492">
        <v>167.86319599999999</v>
      </c>
      <c r="G125" s="450"/>
      <c r="H125" s="450"/>
      <c r="I125" s="450"/>
      <c r="J125" s="450"/>
      <c r="K125" s="160"/>
    </row>
    <row r="126" spans="1:11" x14ac:dyDescent="0.25">
      <c r="A126" s="519" t="s">
        <v>258</v>
      </c>
      <c r="B126" s="514" t="s">
        <v>393</v>
      </c>
      <c r="C126" s="492" t="s">
        <v>356</v>
      </c>
      <c r="D126" s="492" t="s">
        <v>370</v>
      </c>
      <c r="E126" s="492" t="str">
        <f t="shared" si="4"/>
        <v>EAGF total spending</v>
      </c>
      <c r="F126" s="492">
        <v>443.8</v>
      </c>
      <c r="G126" s="450"/>
      <c r="H126" s="450"/>
      <c r="I126" s="450"/>
      <c r="J126" s="450"/>
      <c r="K126" s="160"/>
    </row>
    <row r="127" spans="1:11" x14ac:dyDescent="0.25">
      <c r="A127" s="519" t="s">
        <v>193</v>
      </c>
      <c r="B127" s="514" t="s">
        <v>394</v>
      </c>
      <c r="C127" s="492" t="s">
        <v>356</v>
      </c>
      <c r="D127" s="492" t="s">
        <v>359</v>
      </c>
      <c r="E127" s="492" t="str">
        <f t="shared" si="4"/>
        <v>EAGF audit</v>
      </c>
      <c r="F127" s="492">
        <v>0.1</v>
      </c>
      <c r="G127" s="450"/>
      <c r="H127" s="450"/>
      <c r="I127" s="450"/>
      <c r="J127" s="450"/>
      <c r="K127" s="160"/>
    </row>
    <row r="128" spans="1:11" x14ac:dyDescent="0.25">
      <c r="A128" s="519" t="s">
        <v>193</v>
      </c>
      <c r="B128" s="514" t="s">
        <v>394</v>
      </c>
      <c r="C128" s="492" t="s">
        <v>356</v>
      </c>
      <c r="D128" s="492" t="s">
        <v>362</v>
      </c>
      <c r="E128" s="492" t="str">
        <f t="shared" si="4"/>
        <v>EAGF direct payments</v>
      </c>
      <c r="F128" s="515">
        <v>135.80000000000001</v>
      </c>
      <c r="G128" s="450"/>
      <c r="H128" s="450"/>
      <c r="I128" s="450"/>
      <c r="J128" s="450"/>
      <c r="K128" s="160"/>
    </row>
    <row r="129" spans="1:11" x14ac:dyDescent="0.25">
      <c r="A129" s="519" t="s">
        <v>193</v>
      </c>
      <c r="B129" s="514" t="s">
        <v>394</v>
      </c>
      <c r="C129" s="492" t="s">
        <v>356</v>
      </c>
      <c r="D129" s="492" t="s">
        <v>364</v>
      </c>
      <c r="E129" s="492" t="str">
        <f t="shared" si="4"/>
        <v>EAGF market interventions</v>
      </c>
      <c r="F129" s="492">
        <v>8.6</v>
      </c>
      <c r="G129" s="450"/>
      <c r="H129" s="450"/>
      <c r="I129" s="450"/>
      <c r="J129" s="450"/>
      <c r="K129" s="160"/>
    </row>
    <row r="130" spans="1:11" x14ac:dyDescent="0.25">
      <c r="A130" s="519" t="s">
        <v>193</v>
      </c>
      <c r="B130" s="514" t="s">
        <v>394</v>
      </c>
      <c r="C130" s="492" t="s">
        <v>333</v>
      </c>
      <c r="D130" s="492" t="s">
        <v>369</v>
      </c>
      <c r="E130" s="492" t="str">
        <f t="shared" si="4"/>
        <v>EAFRD rural development "implementation of payment appropriations"</v>
      </c>
      <c r="F130" s="492">
        <v>80.253608</v>
      </c>
      <c r="G130" s="450"/>
      <c r="H130" s="450"/>
      <c r="I130" s="450"/>
      <c r="J130" s="450"/>
      <c r="K130" s="160"/>
    </row>
    <row r="131" spans="1:11" x14ac:dyDescent="0.25">
      <c r="A131" s="519" t="s">
        <v>193</v>
      </c>
      <c r="B131" s="514" t="s">
        <v>394</v>
      </c>
      <c r="C131" s="492" t="s">
        <v>356</v>
      </c>
      <c r="D131" s="492" t="s">
        <v>370</v>
      </c>
      <c r="E131" s="492" t="str">
        <f t="shared" si="4"/>
        <v>EAGF total spending</v>
      </c>
      <c r="F131" s="492">
        <v>144.5</v>
      </c>
      <c r="G131" s="450"/>
      <c r="H131" s="450"/>
      <c r="I131" s="450"/>
      <c r="J131" s="450"/>
      <c r="K131" s="160"/>
    </row>
    <row r="132" spans="1:11" x14ac:dyDescent="0.25">
      <c r="A132" s="519" t="s">
        <v>178</v>
      </c>
      <c r="B132" s="514" t="s">
        <v>395</v>
      </c>
      <c r="C132" s="492" t="s">
        <v>356</v>
      </c>
      <c r="D132" s="492" t="s">
        <v>359</v>
      </c>
      <c r="E132" s="492" t="str">
        <f t="shared" si="4"/>
        <v>EAGF audit</v>
      </c>
      <c r="F132" s="492" t="s">
        <v>366</v>
      </c>
      <c r="G132" s="450"/>
      <c r="H132" s="450"/>
      <c r="I132" s="450"/>
      <c r="J132" s="450"/>
      <c r="K132" s="160"/>
    </row>
    <row r="133" spans="1:11" x14ac:dyDescent="0.25">
      <c r="A133" s="519" t="s">
        <v>178</v>
      </c>
      <c r="B133" s="514" t="s">
        <v>395</v>
      </c>
      <c r="C133" s="492" t="s">
        <v>356</v>
      </c>
      <c r="D133" s="492" t="s">
        <v>362</v>
      </c>
      <c r="E133" s="492" t="str">
        <f t="shared" si="4"/>
        <v>EAGF direct payments</v>
      </c>
      <c r="F133" s="492">
        <v>5063.8999999999996</v>
      </c>
      <c r="G133" s="450"/>
      <c r="H133" s="450"/>
      <c r="I133" s="450"/>
      <c r="J133" s="450"/>
      <c r="K133" s="160"/>
    </row>
    <row r="134" spans="1:11" x14ac:dyDescent="0.25">
      <c r="A134" s="519" t="s">
        <v>178</v>
      </c>
      <c r="B134" s="514" t="s">
        <v>395</v>
      </c>
      <c r="C134" s="492" t="s">
        <v>356</v>
      </c>
      <c r="D134" s="492" t="s">
        <v>364</v>
      </c>
      <c r="E134" s="492" t="str">
        <f t="shared" si="4"/>
        <v>EAGF market interventions</v>
      </c>
      <c r="F134" s="492">
        <v>555.79999999999995</v>
      </c>
      <c r="G134" s="450"/>
      <c r="H134" s="450"/>
      <c r="I134" s="450"/>
      <c r="J134" s="450"/>
      <c r="K134" s="160"/>
    </row>
    <row r="135" spans="1:11" x14ac:dyDescent="0.25">
      <c r="A135" s="519" t="s">
        <v>178</v>
      </c>
      <c r="B135" s="514" t="s">
        <v>395</v>
      </c>
      <c r="C135" s="492" t="s">
        <v>333</v>
      </c>
      <c r="D135" s="492" t="s">
        <v>369</v>
      </c>
      <c r="E135" s="492" t="str">
        <f t="shared" si="4"/>
        <v>EAFRD rural development "implementation of payment appropriations"</v>
      </c>
      <c r="F135" s="492">
        <v>702.63309300000003</v>
      </c>
      <c r="G135" s="450"/>
      <c r="H135" s="450"/>
      <c r="I135" s="450"/>
      <c r="J135" s="450"/>
      <c r="K135" s="160"/>
    </row>
    <row r="136" spans="1:11" x14ac:dyDescent="0.25">
      <c r="A136" s="519" t="s">
        <v>178</v>
      </c>
      <c r="B136" s="514" t="s">
        <v>395</v>
      </c>
      <c r="C136" s="492" t="s">
        <v>356</v>
      </c>
      <c r="D136" s="492" t="s">
        <v>370</v>
      </c>
      <c r="E136" s="492" t="str">
        <f t="shared" si="4"/>
        <v>EAGF total spending</v>
      </c>
      <c r="F136" s="492">
        <v>5619.7</v>
      </c>
      <c r="G136" s="450"/>
      <c r="H136" s="450"/>
      <c r="I136" s="450"/>
      <c r="J136" s="450"/>
      <c r="K136" s="160"/>
    </row>
    <row r="137" spans="1:11" x14ac:dyDescent="0.25">
      <c r="A137" s="519" t="s">
        <v>196</v>
      </c>
      <c r="B137" s="514" t="s">
        <v>396</v>
      </c>
      <c r="C137" s="492" t="s">
        <v>356</v>
      </c>
      <c r="D137" s="492" t="s">
        <v>359</v>
      </c>
      <c r="E137" s="492" t="str">
        <f t="shared" si="4"/>
        <v>EAGF audit</v>
      </c>
      <c r="F137" s="492" t="s">
        <v>366</v>
      </c>
      <c r="G137" s="450"/>
      <c r="H137" s="450"/>
      <c r="I137" s="450"/>
      <c r="J137" s="450"/>
      <c r="K137" s="160"/>
    </row>
    <row r="138" spans="1:11" x14ac:dyDescent="0.25">
      <c r="A138" s="519" t="s">
        <v>196</v>
      </c>
      <c r="B138" s="514" t="s">
        <v>396</v>
      </c>
      <c r="C138" s="492" t="s">
        <v>356</v>
      </c>
      <c r="D138" s="492" t="s">
        <v>362</v>
      </c>
      <c r="E138" s="492" t="str">
        <f t="shared" si="4"/>
        <v>EAGF direct payments</v>
      </c>
      <c r="F138" s="515">
        <v>685.7</v>
      </c>
      <c r="G138" s="450"/>
      <c r="H138" s="450"/>
      <c r="I138" s="450"/>
      <c r="J138" s="450"/>
      <c r="K138" s="160"/>
    </row>
    <row r="139" spans="1:11" x14ac:dyDescent="0.25">
      <c r="A139" s="519" t="s">
        <v>196</v>
      </c>
      <c r="B139" s="514" t="s">
        <v>396</v>
      </c>
      <c r="C139" s="492" t="s">
        <v>356</v>
      </c>
      <c r="D139" s="492" t="s">
        <v>364</v>
      </c>
      <c r="E139" s="492" t="str">
        <f t="shared" si="4"/>
        <v>EAGF market interventions</v>
      </c>
      <c r="F139" s="492">
        <v>21.4</v>
      </c>
      <c r="G139" s="450"/>
      <c r="H139" s="450"/>
      <c r="I139" s="450"/>
      <c r="J139" s="450"/>
      <c r="K139" s="160"/>
    </row>
    <row r="140" spans="1:11" x14ac:dyDescent="0.25">
      <c r="A140" s="519" t="s">
        <v>196</v>
      </c>
      <c r="B140" s="514" t="s">
        <v>396</v>
      </c>
      <c r="C140" s="492" t="s">
        <v>333</v>
      </c>
      <c r="D140" s="492" t="s">
        <v>369</v>
      </c>
      <c r="E140" s="492" t="str">
        <f t="shared" ref="E140:E146" si="5">VLOOKUP(D140,H$3:I$9,2,FALSE)</f>
        <v>EAFRD rural development "implementation of payment appropriations"</v>
      </c>
      <c r="F140" s="492">
        <v>104.2762</v>
      </c>
      <c r="G140" s="450"/>
      <c r="H140" s="450"/>
      <c r="I140" s="450"/>
      <c r="J140" s="450"/>
      <c r="K140" s="160"/>
    </row>
    <row r="141" spans="1:11" x14ac:dyDescent="0.25">
      <c r="A141" s="519" t="s">
        <v>196</v>
      </c>
      <c r="B141" s="514" t="s">
        <v>396</v>
      </c>
      <c r="C141" s="492" t="s">
        <v>356</v>
      </c>
      <c r="D141" s="492" t="s">
        <v>370</v>
      </c>
      <c r="E141" s="492" t="str">
        <f t="shared" si="5"/>
        <v>EAGF total spending</v>
      </c>
      <c r="F141" s="492">
        <v>707.1</v>
      </c>
      <c r="G141" s="450"/>
      <c r="H141" s="450"/>
      <c r="I141" s="450"/>
      <c r="J141" s="450"/>
      <c r="K141" s="160"/>
    </row>
    <row r="142" spans="1:11" x14ac:dyDescent="0.25">
      <c r="A142" s="519" t="s">
        <v>197</v>
      </c>
      <c r="B142" s="514" t="s">
        <v>397</v>
      </c>
      <c r="C142" s="492" t="s">
        <v>356</v>
      </c>
      <c r="D142" s="492" t="s">
        <v>359</v>
      </c>
      <c r="E142" s="492" t="str">
        <f t="shared" si="5"/>
        <v>EAGF audit</v>
      </c>
      <c r="F142" s="492" t="s">
        <v>366</v>
      </c>
      <c r="G142" s="450"/>
      <c r="H142" s="450"/>
      <c r="I142" s="450"/>
      <c r="J142" s="450"/>
      <c r="K142" s="160"/>
    </row>
    <row r="143" spans="1:11" x14ac:dyDescent="0.25">
      <c r="A143" s="519" t="s">
        <v>197</v>
      </c>
      <c r="B143" s="514" t="s">
        <v>397</v>
      </c>
      <c r="C143" s="492" t="s">
        <v>356</v>
      </c>
      <c r="D143" s="492" t="s">
        <v>362</v>
      </c>
      <c r="E143" s="492" t="str">
        <f t="shared" si="5"/>
        <v>EAGF direct payments</v>
      </c>
      <c r="F143" s="515">
        <v>3082</v>
      </c>
      <c r="G143" s="450"/>
      <c r="H143" s="450"/>
      <c r="I143" s="450"/>
      <c r="J143" s="450"/>
      <c r="K143" s="160"/>
    </row>
    <row r="144" spans="1:11" x14ac:dyDescent="0.25">
      <c r="A144" s="519" t="s">
        <v>197</v>
      </c>
      <c r="B144" s="514" t="s">
        <v>397</v>
      </c>
      <c r="C144" s="492" t="s">
        <v>356</v>
      </c>
      <c r="D144" s="492" t="s">
        <v>364</v>
      </c>
      <c r="E144" s="492" t="str">
        <f t="shared" si="5"/>
        <v>EAGF market interventions</v>
      </c>
      <c r="F144" s="492">
        <v>90.4</v>
      </c>
      <c r="G144" s="450"/>
      <c r="H144" s="450"/>
      <c r="I144" s="450"/>
      <c r="J144" s="450"/>
      <c r="K144" s="160"/>
    </row>
    <row r="145" spans="1:11" x14ac:dyDescent="0.25">
      <c r="A145" s="519" t="s">
        <v>197</v>
      </c>
      <c r="B145" s="514" t="s">
        <v>397</v>
      </c>
      <c r="C145" s="492" t="s">
        <v>333</v>
      </c>
      <c r="D145" s="492" t="s">
        <v>369</v>
      </c>
      <c r="E145" s="492" t="str">
        <f t="shared" si="5"/>
        <v>EAFRD rural development "implementation of payment appropriations"</v>
      </c>
      <c r="F145" s="492">
        <v>537.774629</v>
      </c>
      <c r="G145" s="450"/>
      <c r="H145" s="450"/>
      <c r="I145" s="450"/>
      <c r="J145" s="450"/>
      <c r="K145" s="160"/>
    </row>
    <row r="146" spans="1:11" x14ac:dyDescent="0.25">
      <c r="A146" s="520" t="s">
        <v>197</v>
      </c>
      <c r="B146" s="516" t="s">
        <v>397</v>
      </c>
      <c r="C146" s="517" t="s">
        <v>356</v>
      </c>
      <c r="D146" s="517" t="s">
        <v>370</v>
      </c>
      <c r="E146" s="517" t="str">
        <f t="shared" si="5"/>
        <v>EAGF total spending</v>
      </c>
      <c r="F146" s="517">
        <v>3172.4</v>
      </c>
      <c r="G146" s="450"/>
      <c r="H146" s="450"/>
      <c r="I146" s="450"/>
      <c r="J146" s="450"/>
      <c r="K146" s="160"/>
    </row>
    <row r="147" spans="1:11" x14ac:dyDescent="0.25">
      <c r="A147" s="518"/>
      <c r="B147" s="265"/>
      <c r="C147" s="165"/>
      <c r="D147" s="165"/>
      <c r="E147" s="165"/>
      <c r="F147" s="165"/>
      <c r="G147" s="450"/>
      <c r="H147" s="450"/>
      <c r="I147" s="450"/>
      <c r="J147" s="450"/>
      <c r="K147" s="160"/>
    </row>
    <row r="148" spans="1:11" x14ac:dyDescent="0.25">
      <c r="G148" s="450"/>
      <c r="H148" s="450"/>
      <c r="I148" s="450"/>
      <c r="J148" s="450"/>
      <c r="K148" s="160"/>
    </row>
    <row r="149" spans="1:11" x14ac:dyDescent="0.25">
      <c r="G149" s="450"/>
      <c r="H149" s="450"/>
      <c r="I149" s="450"/>
      <c r="J149" s="450"/>
      <c r="K149" s="160"/>
    </row>
    <row r="150" spans="1:11" x14ac:dyDescent="0.25">
      <c r="G150" s="450"/>
      <c r="H150" s="450"/>
      <c r="I150" s="450"/>
      <c r="J150" s="450"/>
      <c r="K150" s="160"/>
    </row>
    <row r="151" spans="1:11" x14ac:dyDescent="0.25">
      <c r="G151" s="450"/>
      <c r="H151" s="450"/>
      <c r="I151" s="450"/>
      <c r="J151" s="450"/>
      <c r="K151" s="160"/>
    </row>
    <row r="152" spans="1:11" x14ac:dyDescent="0.25">
      <c r="G152" s="450"/>
      <c r="H152" s="450"/>
      <c r="I152" s="450"/>
      <c r="J152" s="450"/>
      <c r="K152" s="160"/>
    </row>
    <row r="153" spans="1:11" x14ac:dyDescent="0.25">
      <c r="G153" s="450"/>
      <c r="H153" s="450"/>
      <c r="I153" s="450"/>
      <c r="J153" s="450"/>
      <c r="K153" s="160"/>
    </row>
    <row r="154" spans="1:11" x14ac:dyDescent="0.25">
      <c r="G154" s="450"/>
      <c r="H154" s="450"/>
      <c r="I154" s="450"/>
      <c r="J154" s="450"/>
      <c r="K154" s="160"/>
    </row>
    <row r="155" spans="1:11" x14ac:dyDescent="0.25">
      <c r="G155" s="450"/>
      <c r="H155" s="450"/>
      <c r="I155" s="450"/>
      <c r="J155" s="450"/>
      <c r="K155" s="160"/>
    </row>
    <row r="156" spans="1:11" x14ac:dyDescent="0.25">
      <c r="G156" s="450"/>
      <c r="H156" s="450"/>
      <c r="I156" s="450"/>
      <c r="J156" s="450"/>
      <c r="K156" s="160"/>
    </row>
    <row r="157" spans="1:11" x14ac:dyDescent="0.25">
      <c r="G157" s="450"/>
      <c r="H157" s="450"/>
      <c r="I157" s="450"/>
      <c r="J157" s="450"/>
      <c r="K157" s="160"/>
    </row>
    <row r="158" spans="1:11" x14ac:dyDescent="0.25">
      <c r="G158" s="450"/>
      <c r="H158" s="450"/>
      <c r="I158" s="450"/>
      <c r="J158" s="450"/>
      <c r="K158" s="160"/>
    </row>
    <row r="159" spans="1:11" x14ac:dyDescent="0.25">
      <c r="G159" s="450"/>
      <c r="H159" s="450"/>
      <c r="I159" s="450"/>
      <c r="J159" s="450"/>
      <c r="K159" s="160"/>
    </row>
    <row r="160" spans="1:11" x14ac:dyDescent="0.25">
      <c r="G160" s="450"/>
      <c r="H160" s="450"/>
      <c r="I160" s="450"/>
      <c r="J160" s="450"/>
      <c r="K160" s="160"/>
    </row>
    <row r="161" spans="7:11" x14ac:dyDescent="0.25">
      <c r="G161" s="450"/>
      <c r="H161" s="450"/>
      <c r="I161" s="450"/>
      <c r="J161" s="450"/>
      <c r="K161" s="160"/>
    </row>
    <row r="162" spans="7:11" x14ac:dyDescent="0.25">
      <c r="G162" s="450"/>
      <c r="H162" s="450"/>
      <c r="I162" s="450"/>
      <c r="J162" s="450"/>
      <c r="K162" s="160"/>
    </row>
    <row r="163" spans="7:11" x14ac:dyDescent="0.25">
      <c r="G163" s="450"/>
      <c r="H163" s="450"/>
      <c r="I163" s="450"/>
      <c r="J163" s="450"/>
      <c r="K163" s="160"/>
    </row>
    <row r="164" spans="7:11" x14ac:dyDescent="0.25">
      <c r="G164" s="450"/>
      <c r="H164" s="450"/>
      <c r="I164" s="450"/>
      <c r="J164" s="450"/>
      <c r="K164" s="160"/>
    </row>
    <row r="165" spans="7:11" x14ac:dyDescent="0.25">
      <c r="G165" s="450"/>
      <c r="H165" s="450"/>
      <c r="I165" s="450"/>
      <c r="J165" s="450"/>
      <c r="K165" s="160"/>
    </row>
    <row r="166" spans="7:11" x14ac:dyDescent="0.25">
      <c r="G166" s="450"/>
      <c r="H166" s="450"/>
      <c r="I166" s="450"/>
      <c r="J166" s="450"/>
      <c r="K166" s="160"/>
    </row>
    <row r="167" spans="7:11" x14ac:dyDescent="0.25">
      <c r="G167" s="450"/>
      <c r="H167" s="450"/>
      <c r="I167" s="450"/>
      <c r="J167" s="450"/>
      <c r="K167" s="160"/>
    </row>
    <row r="168" spans="7:11" x14ac:dyDescent="0.25">
      <c r="G168" s="450"/>
      <c r="H168" s="450"/>
      <c r="I168" s="450"/>
      <c r="J168" s="450"/>
      <c r="K168" s="160"/>
    </row>
    <row r="169" spans="7:11" x14ac:dyDescent="0.25">
      <c r="G169" s="450"/>
      <c r="H169" s="450"/>
      <c r="I169" s="450"/>
      <c r="J169" s="450"/>
      <c r="K169" s="160"/>
    </row>
    <row r="170" spans="7:11" x14ac:dyDescent="0.25">
      <c r="G170" s="450"/>
      <c r="H170" s="450"/>
      <c r="I170" s="450"/>
      <c r="J170" s="450"/>
      <c r="K170" s="160"/>
    </row>
    <row r="171" spans="7:11" x14ac:dyDescent="0.25">
      <c r="G171" s="450"/>
      <c r="H171" s="450"/>
      <c r="I171" s="450"/>
      <c r="J171" s="450"/>
      <c r="K171" s="160"/>
    </row>
    <row r="172" spans="7:11" x14ac:dyDescent="0.25">
      <c r="G172" s="450"/>
      <c r="H172" s="450"/>
      <c r="I172" s="450"/>
      <c r="J172" s="450"/>
      <c r="K172" s="160"/>
    </row>
    <row r="173" spans="7:11" x14ac:dyDescent="0.25">
      <c r="G173" s="450"/>
      <c r="H173" s="450"/>
      <c r="I173" s="450"/>
      <c r="J173" s="450"/>
      <c r="K173" s="160"/>
    </row>
    <row r="174" spans="7:11" x14ac:dyDescent="0.25">
      <c r="G174" s="450"/>
      <c r="H174" s="450"/>
      <c r="I174" s="450"/>
      <c r="J174" s="450"/>
      <c r="K174" s="160"/>
    </row>
    <row r="175" spans="7:11" x14ac:dyDescent="0.25">
      <c r="G175" s="450"/>
      <c r="H175" s="450"/>
      <c r="I175" s="450"/>
      <c r="J175" s="450"/>
      <c r="K175" s="160"/>
    </row>
    <row r="176" spans="7:11" x14ac:dyDescent="0.25">
      <c r="G176" s="450"/>
      <c r="H176" s="450"/>
      <c r="I176" s="450"/>
      <c r="J176" s="450"/>
      <c r="K176" s="160"/>
    </row>
    <row r="177" spans="8:11" x14ac:dyDescent="0.25">
      <c r="H177" s="450"/>
      <c r="I177" s="450"/>
      <c r="J177" s="450"/>
      <c r="K177" s="160"/>
    </row>
    <row r="178" spans="8:11" x14ac:dyDescent="0.25">
      <c r="H178" s="450"/>
      <c r="I178" s="450"/>
      <c r="J178" s="450"/>
      <c r="K178" s="160"/>
    </row>
    <row r="179" spans="8:11" x14ac:dyDescent="0.25">
      <c r="H179" s="450"/>
      <c r="I179" s="450"/>
      <c r="J179" s="450"/>
      <c r="K179" s="160"/>
    </row>
    <row r="180" spans="8:11" x14ac:dyDescent="0.25">
      <c r="H180" s="450"/>
      <c r="I180" s="450"/>
      <c r="J180" s="450"/>
      <c r="K180" s="160"/>
    </row>
    <row r="181" spans="8:11" x14ac:dyDescent="0.25">
      <c r="H181" s="450"/>
      <c r="I181" s="450"/>
      <c r="J181" s="450"/>
      <c r="K181" s="160"/>
    </row>
    <row r="182" spans="8:11" x14ac:dyDescent="0.25">
      <c r="H182" s="450"/>
      <c r="I182" s="450"/>
      <c r="J182" s="450"/>
      <c r="K182" s="160"/>
    </row>
    <row r="183" spans="8:11" x14ac:dyDescent="0.25">
      <c r="H183" s="450"/>
      <c r="I183" s="450"/>
      <c r="J183" s="450"/>
      <c r="K183" s="160"/>
    </row>
    <row r="184" spans="8:11" x14ac:dyDescent="0.25">
      <c r="H184" s="450"/>
      <c r="I184" s="450"/>
      <c r="J184" s="450"/>
      <c r="K184" s="160"/>
    </row>
    <row r="185" spans="8:11" x14ac:dyDescent="0.25">
      <c r="H185" s="450"/>
      <c r="I185" s="450"/>
      <c r="J185" s="450"/>
      <c r="K185" s="160"/>
    </row>
    <row r="186" spans="8:11" x14ac:dyDescent="0.25">
      <c r="H186" s="450"/>
      <c r="I186" s="450"/>
      <c r="J186" s="450"/>
      <c r="K186" s="160"/>
    </row>
    <row r="187" spans="8:11" x14ac:dyDescent="0.25">
      <c r="H187" s="450"/>
      <c r="I187" s="450"/>
      <c r="J187" s="450"/>
      <c r="K187" s="160"/>
    </row>
    <row r="188" spans="8:11" x14ac:dyDescent="0.25">
      <c r="H188" s="450"/>
      <c r="I188" s="450"/>
      <c r="J188" s="450"/>
      <c r="K188" s="160"/>
    </row>
    <row r="189" spans="8:11" x14ac:dyDescent="0.25">
      <c r="H189" s="450"/>
      <c r="I189" s="450"/>
      <c r="J189" s="450"/>
      <c r="K189" s="160"/>
    </row>
    <row r="190" spans="8:11" x14ac:dyDescent="0.25">
      <c r="H190" s="450"/>
      <c r="I190" s="450"/>
      <c r="J190" s="450"/>
      <c r="K190" s="160"/>
    </row>
    <row r="191" spans="8:11" x14ac:dyDescent="0.25">
      <c r="H191" s="450"/>
      <c r="I191" s="450"/>
      <c r="J191" s="450"/>
      <c r="K191" s="160"/>
    </row>
    <row r="192" spans="8:11" x14ac:dyDescent="0.25">
      <c r="H192" s="450"/>
      <c r="I192" s="450"/>
      <c r="J192" s="450"/>
      <c r="K192" s="160"/>
    </row>
    <row r="193" spans="8:11" x14ac:dyDescent="0.25">
      <c r="H193" s="450"/>
      <c r="I193" s="450"/>
      <c r="J193" s="450"/>
      <c r="K193" s="160"/>
    </row>
    <row r="194" spans="8:11" x14ac:dyDescent="0.25">
      <c r="H194" s="450"/>
      <c r="I194" s="450"/>
      <c r="J194" s="450"/>
      <c r="K194" s="160"/>
    </row>
    <row r="195" spans="8:11" x14ac:dyDescent="0.25">
      <c r="H195" s="450"/>
      <c r="I195" s="450"/>
      <c r="J195" s="450"/>
      <c r="K195" s="160"/>
    </row>
    <row r="196" spans="8:11" x14ac:dyDescent="0.25">
      <c r="H196" s="450"/>
      <c r="I196" s="450"/>
      <c r="J196" s="450"/>
      <c r="K196" s="160"/>
    </row>
    <row r="197" spans="8:11" x14ac:dyDescent="0.25">
      <c r="H197" s="450"/>
      <c r="I197" s="450"/>
      <c r="J197" s="450"/>
      <c r="K197" s="160"/>
    </row>
    <row r="198" spans="8:11" x14ac:dyDescent="0.25">
      <c r="H198" s="450"/>
      <c r="I198" s="450"/>
      <c r="J198" s="450"/>
      <c r="K198" s="160"/>
    </row>
  </sheetData>
  <autoFilter ref="A6:F146" xr:uid="{5E7DD26B-ADA0-4FAE-BEF6-562FE1B9D4C6}"/>
  <hyperlinks>
    <hyperlink ref="C4" r:id="rId1" xr:uid="{4634571D-9479-4071-A901-8049654A2BC8}"/>
    <hyperlink ref="C3" r:id="rId2" xr:uid="{5B01ED45-0CC1-4AD1-94B0-CCF1D6EC0FB7}"/>
  </hyperlinks>
  <pageMargins left="0.7" right="0.7" top="0.75" bottom="0.75" header="0.3" footer="0.3"/>
  <pageSetup paperSize="9" orientation="portrait" horizontalDpi="4294967293"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AA37C55109834EA3C827A6038E4B02" ma:contentTypeVersion="12" ma:contentTypeDescription="Create a new document." ma:contentTypeScope="" ma:versionID="dcfdc4844fb959638d23174352581b98">
  <xsd:schema xmlns:xsd="http://www.w3.org/2001/XMLSchema" xmlns:xs="http://www.w3.org/2001/XMLSchema" xmlns:p="http://schemas.microsoft.com/office/2006/metadata/properties" xmlns:ns3="2e15c852-00d7-44e7-9e2f-a5eb64d45a9f" xmlns:ns4="7f432459-b244-4d94-87a8-efb4e9cec828" targetNamespace="http://schemas.microsoft.com/office/2006/metadata/properties" ma:root="true" ma:fieldsID="68098bada440618c1e31b56c9a6f6cb3" ns3:_="" ns4:_="">
    <xsd:import namespace="2e15c852-00d7-44e7-9e2f-a5eb64d45a9f"/>
    <xsd:import namespace="7f432459-b244-4d94-87a8-efb4e9cec82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15c852-00d7-44e7-9e2f-a5eb64d45a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432459-b244-4d94-87a8-efb4e9cec82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766649-4B62-498A-AFA3-28975B717F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15c852-00d7-44e7-9e2f-a5eb64d45a9f"/>
    <ds:schemaRef ds:uri="7f432459-b244-4d94-87a8-efb4e9cec8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13C7E7-2302-44E2-B1A3-BDA5BA68264E}">
  <ds:schemaRefs>
    <ds:schemaRef ds:uri="http://schemas.microsoft.com/sharepoint/v3/contenttype/forms"/>
  </ds:schemaRefs>
</ds:datastoreItem>
</file>

<file path=customXml/itemProps3.xml><?xml version="1.0" encoding="utf-8"?>
<ds:datastoreItem xmlns:ds="http://schemas.openxmlformats.org/officeDocument/2006/customXml" ds:itemID="{4598770E-87D9-43D7-B17C-9CB722DA1CB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Tot production val by comodity</vt:lpstr>
      <vt:lpstr>Eurostat subs data raw</vt:lpstr>
      <vt:lpstr>method</vt:lpstr>
      <vt:lpstr>Output charts and tables</vt:lpstr>
      <vt:lpstr>CGD PSE</vt:lpstr>
      <vt:lpstr>MPS &amp; chart</vt:lpstr>
      <vt:lpstr>Subsidies chart</vt:lpstr>
      <vt:lpstr>Subsidies</vt:lpstr>
      <vt:lpstr>raw subsidies</vt:lpstr>
      <vt:lpstr>MPS</vt:lpstr>
      <vt:lpstr>MPS by sector</vt:lpstr>
      <vt:lpstr>raw MPS</vt:lpstr>
      <vt:lpstr>Total production</vt:lpstr>
      <vt:lpstr>Output by sector</vt:lpstr>
      <vt:lpstr>total production at farm gate</vt:lpstr>
      <vt:lpstr>raw output</vt:lpstr>
      <vt:lpstr>other breakout</vt:lpstr>
      <vt:lpstr>RoW PSE</vt:lpstr>
      <vt:lpstr>x-change rates</vt:lpstr>
      <vt:lpstr>GDP</vt:lpstr>
      <vt:lpstr>ISO</vt:lpstr>
    </vt:vector>
  </TitlesOfParts>
  <Manager/>
  <Company>OECD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OECD.Stat</dc:creator>
  <cp:keywords/>
  <dc:description/>
  <cp:lastModifiedBy>Jessica Turner (jturner@CGDEV.ORG)</cp:lastModifiedBy>
  <cp:revision/>
  <dcterms:created xsi:type="dcterms:W3CDTF">2019-01-02T13:09:56Z</dcterms:created>
  <dcterms:modified xsi:type="dcterms:W3CDTF">2019-11-18T17:08:44Z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0x0101005AAA37C55109834EA3C827A6038E4B02</vt:lpwstr>
  </property>
</Properties>
</file>